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ualization Board" sheetId="1" r:id="rId4"/>
    <sheet state="hidden" name="Energy Type" sheetId="2" r:id="rId5"/>
    <sheet state="visible" name="Board Data" sheetId="3" r:id="rId6"/>
    <sheet state="visible" name="Country Representation" sheetId="4" r:id="rId7"/>
    <sheet state="visible" name="Emissions Factors" sheetId="5" r:id="rId8"/>
    <sheet state="visible" name="Power Usage Consumption" sheetId="6" r:id="rId9"/>
    <sheet state="visible" name="Boundaries &amp; Assumptions" sheetId="7" r:id="rId10"/>
    <sheet state="visible" name="Raw Data" sheetId="8" r:id="rId11"/>
    <sheet state="visible" name="Clean Data" sheetId="9" r:id="rId12"/>
    <sheet state="visible" name="Devices PT" sheetId="10" r:id="rId13"/>
    <sheet state="visible" name="H&amp;C PT" sheetId="11" r:id="rId14"/>
    <sheet state="visible" name="Devices Output" sheetId="12" r:id="rId15"/>
    <sheet state="visible" name="H&amp;C Output" sheetId="13" r:id="rId16"/>
  </sheets>
  <definedNames>
    <definedName hidden="1" localSheetId="1" name="_xlnm._FilterDatabase">'Energy Type'!$A$1:$B$998</definedName>
    <definedName hidden="1" localSheetId="7" name="_xlnm._FilterDatabase">'Raw Data'!$A$2:$BH$1002</definedName>
    <definedName hidden="1" localSheetId="8" name="_xlnm._FilterDatabase">'Clean Data'!$A$3:$BF$1003</definedName>
  </definedNames>
  <calcPr/>
  <pivotCaches>
    <pivotCache cacheId="0" r:id="rId17"/>
  </pivotCaches>
</workbook>
</file>

<file path=xl/sharedStrings.xml><?xml version="1.0" encoding="utf-8"?>
<sst xmlns="http://schemas.openxmlformats.org/spreadsheetml/2006/main" count="16142" uniqueCount="1347">
  <si>
    <t xml:space="preserve">Tool to assess Scope 3, Category 7 teleworking greenhouse gas (GHG) emissions. </t>
  </si>
  <si>
    <t>"This tool was created using dummy data generated by Qualtrics and information provided within the internal Cisco Team. A sample of 997 surveys was issued to validate this model."</t>
  </si>
  <si>
    <t xml:space="preserve">Global Teleworking Greenhouse Gas (GhG) Emissions. </t>
  </si>
  <si>
    <t>KgCO2e</t>
  </si>
  <si>
    <t>Emissions</t>
  </si>
  <si>
    <t>Total Emissions (KgCO2e)</t>
  </si>
  <si>
    <t xml:space="preserve">Global Proportion </t>
  </si>
  <si>
    <t>Country</t>
  </si>
  <si>
    <t>Total Employees</t>
  </si>
  <si>
    <t>Surveys</t>
  </si>
  <si>
    <t>Devices (KgCO2e)</t>
  </si>
  <si>
    <t>Heating (KgCO2e)</t>
  </si>
  <si>
    <t>Cooling (KgCO2e)</t>
  </si>
  <si>
    <t>Canada</t>
  </si>
  <si>
    <t>Devices Emission / Annual Total Power Usage (Kw)</t>
  </si>
  <si>
    <t>Monitor</t>
  </si>
  <si>
    <t>Laptop Mac</t>
  </si>
  <si>
    <t>Laptop Lenovo</t>
  </si>
  <si>
    <t>Desktop</t>
  </si>
  <si>
    <t>Mouse</t>
  </si>
  <si>
    <t>Keyboard</t>
  </si>
  <si>
    <t>Printer</t>
  </si>
  <si>
    <t>Internet router</t>
  </si>
  <si>
    <t>LED Lights</t>
  </si>
  <si>
    <t>Fluorescent Lights</t>
  </si>
  <si>
    <t>Incandescent Lights</t>
  </si>
  <si>
    <t>Energy Type</t>
  </si>
  <si>
    <t>Renewable Energy</t>
  </si>
  <si>
    <t>Non-Renewable Energy</t>
  </si>
  <si>
    <t>Global Comparision</t>
  </si>
  <si>
    <t>Version 1.2 21/11</t>
  </si>
  <si>
    <t>Survey</t>
  </si>
  <si>
    <t>H&amp;C&amp;D Total Emissions</t>
  </si>
  <si>
    <t>United States of America</t>
  </si>
  <si>
    <t>India</t>
  </si>
  <si>
    <t>United Kingdom</t>
  </si>
  <si>
    <t>China</t>
  </si>
  <si>
    <t>Mexico</t>
  </si>
  <si>
    <t>Poland</t>
  </si>
  <si>
    <t>Australia</t>
  </si>
  <si>
    <t>Germany</t>
  </si>
  <si>
    <t>Japan</t>
  </si>
  <si>
    <t>Portugal</t>
  </si>
  <si>
    <t>France</t>
  </si>
  <si>
    <t>Singapore</t>
  </si>
  <si>
    <t>Israel</t>
  </si>
  <si>
    <t>Italy</t>
  </si>
  <si>
    <t>Netherlands</t>
  </si>
  <si>
    <t>Norway</t>
  </si>
  <si>
    <t>Spain</t>
  </si>
  <si>
    <t>Belgium</t>
  </si>
  <si>
    <t>Brazil</t>
  </si>
  <si>
    <t>Ireland</t>
  </si>
  <si>
    <t>Czech Republic</t>
  </si>
  <si>
    <t>Switzerland</t>
  </si>
  <si>
    <t>United Arab Emirates</t>
  </si>
  <si>
    <t>Korea, Republic of</t>
  </si>
  <si>
    <t>Sweden</t>
  </si>
  <si>
    <t>Malaysia</t>
  </si>
  <si>
    <t>Saudi Arabia</t>
  </si>
  <si>
    <t>Taiwan</t>
  </si>
  <si>
    <t>Costa Rica</t>
  </si>
  <si>
    <t>South Africa</t>
  </si>
  <si>
    <t>Hong Kong</t>
  </si>
  <si>
    <t>Thailand</t>
  </si>
  <si>
    <t>Türkiye</t>
  </si>
  <si>
    <t>Egypt</t>
  </si>
  <si>
    <t>Slovakia</t>
  </si>
  <si>
    <t>Philippines</t>
  </si>
  <si>
    <t>Colombia</t>
  </si>
  <si>
    <t>Denmark</t>
  </si>
  <si>
    <t>Indonesia</t>
  </si>
  <si>
    <t>Bulgaria</t>
  </si>
  <si>
    <t>Austria</t>
  </si>
  <si>
    <t>Unspecified</t>
  </si>
  <si>
    <t>Hungary</t>
  </si>
  <si>
    <t>Serbia</t>
  </si>
  <si>
    <t>Greece</t>
  </si>
  <si>
    <t>Chile</t>
  </si>
  <si>
    <t>Vietnam</t>
  </si>
  <si>
    <t>New Zealand</t>
  </si>
  <si>
    <t>Argentina</t>
  </si>
  <si>
    <t>Finland</t>
  </si>
  <si>
    <t>Romania</t>
  </si>
  <si>
    <t>Qatar</t>
  </si>
  <si>
    <t>Armenia</t>
  </si>
  <si>
    <t>Ukraine</t>
  </si>
  <si>
    <t>Peru</t>
  </si>
  <si>
    <t>Kenya</t>
  </si>
  <si>
    <t>Morocco</t>
  </si>
  <si>
    <t>Nigeria</t>
  </si>
  <si>
    <t>Croatia</t>
  </si>
  <si>
    <t>Jordan</t>
  </si>
  <si>
    <t>Ecuador</t>
  </si>
  <si>
    <t>Kuwait</t>
  </si>
  <si>
    <t>Kazakhstan</t>
  </si>
  <si>
    <t>Lebanon</t>
  </si>
  <si>
    <t>Bangladesh</t>
  </si>
  <si>
    <t>Guatemala</t>
  </si>
  <si>
    <t>Russian Federation</t>
  </si>
  <si>
    <t>Pakistan</t>
  </si>
  <si>
    <t>Slovenia</t>
  </si>
  <si>
    <t>Oman</t>
  </si>
  <si>
    <t>Azerbaijan</t>
  </si>
  <si>
    <t>Dominican Republic</t>
  </si>
  <si>
    <t>Luxembourg</t>
  </si>
  <si>
    <t>Panama</t>
  </si>
  <si>
    <t>Sri Lanka</t>
  </si>
  <si>
    <t>Tunisia</t>
  </si>
  <si>
    <t>Bosnia and Herzegovina</t>
  </si>
  <si>
    <t>Estonia</t>
  </si>
  <si>
    <t>Trinidad and Tobago</t>
  </si>
  <si>
    <t>Algeria</t>
  </si>
  <si>
    <t>Bahrain</t>
  </si>
  <si>
    <t>El Salvador</t>
  </si>
  <si>
    <t>Latvia</t>
  </si>
  <si>
    <t>Malta</t>
  </si>
  <si>
    <t>Mauritius</t>
  </si>
  <si>
    <t>North Macedonia</t>
  </si>
  <si>
    <t>Puerto Rico</t>
  </si>
  <si>
    <t>Senegal</t>
  </si>
  <si>
    <t>Uruguay</t>
  </si>
  <si>
    <t>Cyprus</t>
  </si>
  <si>
    <t>Lithuania</t>
  </si>
  <si>
    <t>Iceland</t>
  </si>
  <si>
    <t>Macao</t>
  </si>
  <si>
    <t>Liechtenstein</t>
  </si>
  <si>
    <t>Myanmar</t>
  </si>
  <si>
    <t>State of Palestine</t>
  </si>
  <si>
    <t>Uzbekistan</t>
  </si>
  <si>
    <t>BOARD DATA</t>
  </si>
  <si>
    <t>Demographics</t>
  </si>
  <si>
    <t>Heating and Cooling Calculations</t>
  </si>
  <si>
    <t>Devices Calculations</t>
  </si>
  <si>
    <t>TE + S Validation</t>
  </si>
  <si>
    <t>H&amp;C Total Emissions</t>
  </si>
  <si>
    <t>Devices Total Emissions</t>
  </si>
  <si>
    <t>Renewable Energy (Solar, Wind, etc.)</t>
  </si>
  <si>
    <t>Non-renewable Energy (Grid electricity, Gasoline, etc.)</t>
  </si>
  <si>
    <t>Rest of the world</t>
  </si>
  <si>
    <t>Total</t>
  </si>
  <si>
    <t>COUNTRY REPRESENTATION</t>
  </si>
  <si>
    <t>This data was provided by Mr. Michael King on October 26th, 2023</t>
  </si>
  <si>
    <t>Home Country Name</t>
  </si>
  <si>
    <t>%</t>
  </si>
  <si>
    <t>EMISSIONS FACTOR PER COUNTRY</t>
  </si>
  <si>
    <t>CO2</t>
  </si>
  <si>
    <t>CH4</t>
  </si>
  <si>
    <t>N2O</t>
  </si>
  <si>
    <t>The value of 368.57 is calculated by the average of total emissions of those who represent less than 1% of Cisco's employees body.</t>
  </si>
  <si>
    <t>Devices</t>
  </si>
  <si>
    <t>Power Usage</t>
  </si>
  <si>
    <t>Units</t>
  </si>
  <si>
    <t>Source</t>
  </si>
  <si>
    <t>KW</t>
  </si>
  <si>
    <t>https://www.cisco.com/c/en/us/products/collateral/collaboration-endpoints/webex-desk-mini/webex-desk-mini.html</t>
  </si>
  <si>
    <t>Laptop (MAC)</t>
  </si>
  <si>
    <t>https://support.apple.com/kb/SP858?viewlocale=en_KW&amp;locale=en_KW#:~:text=Actual%20rating%20of%2069.6%20watt,(16%2Dinch%20model).</t>
  </si>
  <si>
    <t>Laptop (LENOVO Think Pad)</t>
  </si>
  <si>
    <t>https://www.lenovo.com/us/en/p/laptops/thinkpad/thinkpadx1/x1-carbon-gen9/22tp2x1x1c9?orgRef=https%253A%252F%252Fwww.google.com%252F&amp;cid=us:sem%7Cse%7Cgoogle%7Csubbrand_pc_thinkpad%7Ccommercial_premium_notebook_x1carbon_intel%7Clenovo%20carbon%20x1%7Cb%7C202516424%7C106524680862%7Ckwd-40845105419%7Csearch%7C%7Ccommercialconsumer&amp;gad_source=1&amp;gclid=CjwKCAiA3aeqBhBzEiwAxFiOBn2t_bsOiMPNxyckJh95tYLu0TCFogzMRqAFyedQhUXCxJzatbZiNBoCB3AQAvD_BwE</t>
  </si>
  <si>
    <t>https://www.perchenergy.com/energy-calculators/computer-power-use-cost</t>
  </si>
  <si>
    <t>https://www.thehomehacksdiy.com/how-much-power-watts-does-a-mouse-use-full-review/</t>
  </si>
  <si>
    <t>https://techtreatbox.com/how-many-watts-keyboard-use/</t>
  </si>
  <si>
    <t>https://www.electricrate.com/printer-power-consumption/</t>
  </si>
  <si>
    <t>Internet Router</t>
  </si>
  <si>
    <t>https://www.energysage.com/electricity/house-watts/how-many-watts-does-a-wi-fi-router-use/</t>
  </si>
  <si>
    <t>Led Lights</t>
  </si>
  <si>
    <t>https://www.picknrg.com/en/resource-center/led-lightbulb-energy-consumption/#:~:text=Wattage%20of%20LED%20Light%20Bulbs,watts%20for%20most%20incandescent%20bulbs.</t>
  </si>
  <si>
    <t>https://www.effiworkx.com/calculators/electricity-calculators/fluorescent-bulb/</t>
  </si>
  <si>
    <t>https://www.sciencedirect.com/science/article/pii/S0378778823002268#s0060</t>
  </si>
  <si>
    <t>Heating</t>
  </si>
  <si>
    <t>Assumption 100sq ft home office space</t>
  </si>
  <si>
    <t>Heat Pump</t>
  </si>
  <si>
    <t>https://ultimateheatingandcooling.com/do-heat-pumps-use-a-lot-of-electricity/</t>
  </si>
  <si>
    <t>Central Heating</t>
  </si>
  <si>
    <t>https://energyusecalculator.com/electricity_furnace.htm</t>
  </si>
  <si>
    <t>Space Heating</t>
  </si>
  <si>
    <t>https://www.energysage.com/electricity/house-watts/how-many-watts-does-a-space-heater-use/</t>
  </si>
  <si>
    <t>Floor Heating</t>
  </si>
  <si>
    <t>https://www.theearthheating.com/do-heated-floors-use-a-lot-of-electricity/</t>
  </si>
  <si>
    <t>Gas Heater</t>
  </si>
  <si>
    <t>https://www.electricrate.com/how-much-electricity-does-a-gas-furnace-use/</t>
  </si>
  <si>
    <t>Cooling</t>
  </si>
  <si>
    <t>Centralized AC</t>
  </si>
  <si>
    <t>https://www.energysage.com/electricity/house-watts/how-many-watts-does-an-air-conditioner-use/</t>
  </si>
  <si>
    <t>Wall Mounted AC</t>
  </si>
  <si>
    <t>https://www.energystar.gov/productfinder/product/certified-room-air-conditioners/details-plus/2669188</t>
  </si>
  <si>
    <t>Portable Fans</t>
  </si>
  <si>
    <t>https://ecocostsavings.com/tower-fan-power/</t>
  </si>
  <si>
    <t>Ceiling Fans</t>
  </si>
  <si>
    <t>https://www.electricrate.com/fan-electricity-consumption/#:~:text=It%20usually%20takes%200.033%20kWh,and%2022.17%20kWh%20a%20month.</t>
  </si>
  <si>
    <t xml:space="preserve">Dehumidifiers </t>
  </si>
  <si>
    <t>https://www.electricrate.com/how-much-electricity-does-a-dehumidifier-use/</t>
  </si>
  <si>
    <t>BOUNDARIES AND ASSUMPTIONS</t>
  </si>
  <si>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</si>
  <si>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</si>
  <si>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</si>
  <si>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</si>
  <si>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</si>
  <si>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</si>
  <si>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</si>
  <si>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</si>
  <si>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</si>
  <si>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</si>
  <si>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</si>
  <si>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</si>
  <si>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</si>
  <si>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</si>
  <si>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</si>
  <si>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</si>
  <si>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</si>
  <si>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</t>
  </si>
  <si>
    <t>Q2</t>
  </si>
  <si>
    <t>Q13_1</t>
  </si>
  <si>
    <t>Q13_2</t>
  </si>
  <si>
    <t>Q13_3</t>
  </si>
  <si>
    <t>Q3</t>
  </si>
  <si>
    <t>Q4_1</t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</si>
  <si>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</si>
  <si>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</si>
  <si>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</si>
  <si>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</si>
  <si>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</si>
  <si>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</si>
  <si>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</si>
  <si>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</si>
  <si>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</si>
  <si>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</si>
  <si>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Q5</t>
  </si>
  <si>
    <t>Q7_1</t>
  </si>
  <si>
    <t>Q7_2</t>
  </si>
  <si>
    <t>Q7_3</t>
  </si>
  <si>
    <t>Q7_4</t>
  </si>
  <si>
    <t>Q7_5</t>
  </si>
  <si>
    <t>Q9_1</t>
  </si>
  <si>
    <t>Q9_2</t>
  </si>
  <si>
    <t>Q9_3</t>
  </si>
  <si>
    <t>Q9_4</t>
  </si>
  <si>
    <t>Q9_5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</si>
  <si>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</si>
  <si>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</si>
  <si>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</si>
  <si>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</si>
  <si>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</si>
  <si>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</si>
  <si>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</si>
  <si>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</si>
  <si>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</si>
  <si>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</si>
  <si>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</si>
  <si>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</si>
  <si>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</si>
  <si>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</si>
  <si>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Demographics - Cisco location do you work from?</t>
  </si>
  <si>
    <t>During the last 12* months, how many months have you been working at Cisco?
 * Please consider the 12-month reporting period from August 1st to July 31st.</t>
  </si>
  <si>
    <t>Please provide the following information regarding your teleworking space.
 Consider the 12-month reporting period from August 1st to July 31st. - Out of the months working for Cisco, how many of them did you use cooling equipment?</t>
  </si>
  <si>
    <t>Please provide the following information regarding your teleworking space.
 Consider the 12-month reporting period from August 1st to July 31st. - Out of the months working for Cisco, how many of them did you use heating equipment?</t>
  </si>
  <si>
    <t>Please provide the following information regarding your teleworking space.
 Consider the 12-month reporting period from August 1st to July 31st. - Out of the months working for Cisco, how many of them did you use neither heating or cooling equipment?</t>
  </si>
  <si>
    <t>Teleworking - Frequency
 Regularly, how many hours do you work from home in a week? (Choose the best option to your knowledge)</t>
  </si>
  <si>
    <t>Teleworking - Devices
 How many of the following devices do you use while teleworking?
 * Please just consider the devices in the designated working space/office. - Monitor</t>
  </si>
  <si>
    <t>Teleworking - Devices
 How many of the following devices do you use while teleworking?
 * Please just consider the devices in the designated working space/office. - Laptop - Mac</t>
  </si>
  <si>
    <t>Teleworking - Devices
 How many of the following devices do you use while teleworking?
 * Please just consider the devices in the designated working space/office. - Laptop - Lenovo</t>
  </si>
  <si>
    <t>Teleworking - Devices
 How many of the following devices do you use while teleworking?
 * Please just consider the devices in the designated working space/office. - Desktop (Monitor + CPU)</t>
  </si>
  <si>
    <t>Teleworking - Devices
 How many of the following devices do you use while teleworking?
 * Please just consider the devices in the designated working space/office. - Keyboard</t>
  </si>
  <si>
    <t>Teleworking - Devices
 How many of the following devices do you use while teleworking?
 * Please just consider the devices in the designated working space/office. - Printer</t>
  </si>
  <si>
    <t>Teleworking - Devices
 How many of the following devices do you use while teleworking?
 * Please just consider the devices in the designated working space/office. - Internet Router</t>
  </si>
  <si>
    <t>Teleworking - Devices
 How many of the following devices do you use while teleworking?
 * Please just consider the devices in the designated working space/office. - Mouse</t>
  </si>
  <si>
    <t>Teleworking - Devices
 How many of the following devices do you use while teleworking?
 * Please just consider the devices in the designated working space/office. - Fluorescent Lights (Tube Lights)</t>
  </si>
  <si>
    <t>Teleworking - Devices
 How many of the following devices do you use while teleworking?
 * Please just consider the devices in the designated working space/office. - Incandescent Lights (Bulbs)</t>
  </si>
  <si>
    <t>Teleworking - Devices
 How many of the following devices do you use while teleworking?
 * Please just consider the devices in the designated working space/office. - LED lights</t>
  </si>
  <si>
    <t>Energy Consumption - Source
 What is the source of energy you use for your home office?</t>
  </si>
  <si>
    <t>Heating and Cooling - Heating
 Which heating equipment do you employ to keep your home warm while working remotely?
 (Check all that apply) - Heat Pumps</t>
  </si>
  <si>
    <t>Heating and Cooling - Heating
 Which heating equipment do you employ to keep your home warm while working remotely?
 (Check all that apply) - Central Heating</t>
  </si>
  <si>
    <t>Heating and Cooling - Heating
 Which heating equipment do you employ to keep your home warm while working remotely?
 (Check all that apply) - Space Heating (Portable Heater)</t>
  </si>
  <si>
    <t>Heating and Cooling - Heating
 Which heating equipment do you employ to keep your home warm while working remotely?
 (Check all that apply) - Floor Heating</t>
  </si>
  <si>
    <t>Heating and Cooling - Heating
 Which heating equipment do you employ to keep your home warm while working remotely?
 (Check all that apply) - Gas Heater</t>
  </si>
  <si>
    <t>Heating and Cooling - Cooling
 What cooling methods or equipment do you utilize to maintain a comfortable temperature in your home during telework?
 (Check all that apply) - Centralized Air Conditioning</t>
  </si>
  <si>
    <t>Heating and Cooling - Cooling
 What cooling methods or equipment do you utilize to maintain a comfortable temperature in your home during telework?
 (Check all that apply) - Wall Mounted Air Conditioning</t>
  </si>
  <si>
    <t>Heating and Cooling - Cooling
 What cooling methods or equipment do you utilize to maintain a comfortable temperature in your home during telework?
 (Check all that apply) - Portable Fans</t>
  </si>
  <si>
    <t>Heating and Cooling - Cooling
 What cooling methods or equipment do you utilize to maintain a comfortable temperature in your home during telework?
 (Check all that apply) - Ceiling Fans</t>
  </si>
  <si>
    <t>Heating and Cooling - Cooling
 What cooling methods or equipment do you utilize to maintain a comfortable temperature in your home during telework?
 (Check all that apply) - Dehumidifier</t>
  </si>
  <si>
    <t>Survey Test</t>
  </si>
  <si>
    <t>R_bIoEHGeBOjH2Zts</t>
  </si>
  <si>
    <t>test</t>
  </si>
  <si>
    <t>Yes</t>
  </si>
  <si>
    <t>No</t>
  </si>
  <si>
    <t>R_0SVcWHkmy6Uk2Uu</t>
  </si>
  <si>
    <t>R_cHzTmy1pVuU66c6</t>
  </si>
  <si>
    <t>R_eVyaTwDdTllJC0S</t>
  </si>
  <si>
    <t>R_3kFzdMJoFJx7tTo</t>
  </si>
  <si>
    <t>R_czENGwef7qbSMYe</t>
  </si>
  <si>
    <t>R_dgyjWnq0gZi1XZI</t>
  </si>
  <si>
    <t>R_8jlKWId64CzdQDc</t>
  </si>
  <si>
    <t>R_6zDed7NHy702D2K</t>
  </si>
  <si>
    <t>R_dhAOADxNfSsjuC2</t>
  </si>
  <si>
    <t>R_bIxv8gpOcPFTY7Y</t>
  </si>
  <si>
    <t>R_e3x5Fl2fMJ4Z2JM</t>
  </si>
  <si>
    <t>R_9uYj3Bi3BcemiaO</t>
  </si>
  <si>
    <t>R_3Ub29dA3j0AT4ai</t>
  </si>
  <si>
    <t>R_38bPp1lv6GWMcKy</t>
  </si>
  <si>
    <t>R_7WZSbaP2aAdMviK</t>
  </si>
  <si>
    <t>R_3RkD46dUnEdkOj4</t>
  </si>
  <si>
    <t>R_40LLx7hqDKiegPc</t>
  </si>
  <si>
    <t>R_3DeNE22Ekh1fUZU</t>
  </si>
  <si>
    <t>R_0SrJxUbhaEcKGCG</t>
  </si>
  <si>
    <t>R_9SmKuZswyGXgBCu</t>
  </si>
  <si>
    <t>R_eD2RrT5WmxWVs2O</t>
  </si>
  <si>
    <t>R_cHHJqKnu3jOniCi</t>
  </si>
  <si>
    <t>R_b144lJpnLZ8gKcm</t>
  </si>
  <si>
    <t>R_08HtNHJt2IdnjLg</t>
  </si>
  <si>
    <t>R_1LEdaSCt6w3YlrE</t>
  </si>
  <si>
    <t>R_8ojFJNl4n9BIZZc</t>
  </si>
  <si>
    <t>R_a4tJMhHc1B2I6Vg</t>
  </si>
  <si>
    <t>R_0JKPUdCDL7pT6t0</t>
  </si>
  <si>
    <t>R_3KHWtdZQuPAZCCi</t>
  </si>
  <si>
    <t>R_8puZY5eCI5fPWrI</t>
  </si>
  <si>
    <t>R_5h7oOheBGgdPMGO</t>
  </si>
  <si>
    <t>R_eDKeU0ej126rG6O</t>
  </si>
  <si>
    <t>R_6VSXVjzWPnbVSrI</t>
  </si>
  <si>
    <t>R_cTiJvl8hUHn0B94</t>
  </si>
  <si>
    <t>R_860RSiWPkpo1Eoe</t>
  </si>
  <si>
    <t>R_72sqF3qpOUxW8oC</t>
  </si>
  <si>
    <t>R_9Bu7ocTjleDU9iC</t>
  </si>
  <si>
    <t>R_ehS1b2goUjIvoay</t>
  </si>
  <si>
    <t>R_doIPDYQYBvRuVnw</t>
  </si>
  <si>
    <t>R_5joFJIi3hg61VdQ</t>
  </si>
  <si>
    <t>R_00RsFX8J9AFcKtE</t>
  </si>
  <si>
    <t>R_23HXKbhNGrk3nOm</t>
  </si>
  <si>
    <t>R_dgwgF7bv31zZUt8</t>
  </si>
  <si>
    <t>R_eA7mcXXIrJR7Uy2</t>
  </si>
  <si>
    <t>R_1Yu4RrXsLN9Fi0C</t>
  </si>
  <si>
    <t>R_1Ic276vl2xDarc2</t>
  </si>
  <si>
    <t>R_0ARColF7NK6Qzcy</t>
  </si>
  <si>
    <t>R_cVij3hDCmoQYzEW</t>
  </si>
  <si>
    <t>R_dnUUQ23warMwBUi</t>
  </si>
  <si>
    <t>R_8G5TQEse2TFaAVo</t>
  </si>
  <si>
    <t>R_elgQWxWjxfXHPdI</t>
  </si>
  <si>
    <t>R_50YjB2LbhLnq7Ea</t>
  </si>
  <si>
    <t>R_cZ5jMB6DkKN8ONw</t>
  </si>
  <si>
    <t>R_9QuH4ueSqvF27We</t>
  </si>
  <si>
    <t>R_eD2Og8WKcGlpCXI</t>
  </si>
  <si>
    <t>R_8hRNS7Y95IT0Qwm</t>
  </si>
  <si>
    <t>R_0omR3oqu4GuJcsC</t>
  </si>
  <si>
    <t>R_3dWvcVg93R5B8uG</t>
  </si>
  <si>
    <t>R_begy3BoLx9PUzA2</t>
  </si>
  <si>
    <t>R_doIDhHGca98yrJQ</t>
  </si>
  <si>
    <t>R_0GvziS1ZKXawj7o</t>
  </si>
  <si>
    <t>R_b2Ei72XAWy6R6Gq</t>
  </si>
  <si>
    <t>R_8czKLdGGVG9fKmO</t>
  </si>
  <si>
    <t>R_3V367BEHeaNEGWi</t>
  </si>
  <si>
    <t>R_9ot7wzmfB1F13Se</t>
  </si>
  <si>
    <t>R_24dYvjdmzqok9MO</t>
  </si>
  <si>
    <t>R_6EhpkGvNLYFvAea</t>
  </si>
  <si>
    <t>R_1LWLHUIf1OUPdQy</t>
  </si>
  <si>
    <t>R_0jPU2qE5rcPYgBg</t>
  </si>
  <si>
    <t>R_bfujrh1CT2CQIXs</t>
  </si>
  <si>
    <t>R_9Rd3981VMwTFPEO</t>
  </si>
  <si>
    <t>R_0qroBtaRvxbgB1Q</t>
  </si>
  <si>
    <t>R_ekuc3Cpp8tWcnoa</t>
  </si>
  <si>
    <t>R_6x9zE2DBzWmaMey</t>
  </si>
  <si>
    <t>R_6mMNmk7QcBbXCLA</t>
  </si>
  <si>
    <t>R_eJXRUErifLx6REi</t>
  </si>
  <si>
    <t>R_8cSIgYqj6APun9c</t>
  </si>
  <si>
    <t>R_byCoIVUleN3oes6</t>
  </si>
  <si>
    <t>R_7aEu552EetGC6Ng</t>
  </si>
  <si>
    <t>R_01wbi0BzxtvO0IK</t>
  </si>
  <si>
    <t>R_6wWsDMlpHMhGMn4</t>
  </si>
  <si>
    <t>R_0ue4LP1LwtDmYQK</t>
  </si>
  <si>
    <t>R_0fuLqxJ5U5f6INE</t>
  </si>
  <si>
    <t>R_0HZEvH3xz4aLvsG</t>
  </si>
  <si>
    <t>R_9AlLEhfY1hMzloG</t>
  </si>
  <si>
    <t>R_5akFDt5eVlaUb6S</t>
  </si>
  <si>
    <t>R_ebpWqMQh5EQAKjA</t>
  </si>
  <si>
    <t>R_cZTV78z6Ohwdaho</t>
  </si>
  <si>
    <t>R_7PuC0RblHS3TyAu</t>
  </si>
  <si>
    <t>R_3F1PVD7ZrdYIHDU</t>
  </si>
  <si>
    <t>R_bC5ztM9KxpKNLxA</t>
  </si>
  <si>
    <t>R_bqOhaU4KqJYyFcW</t>
  </si>
  <si>
    <t>R_6gOxUEB6WOWrmRw</t>
  </si>
  <si>
    <t>R_0TftSezfG6gxGHc</t>
  </si>
  <si>
    <t>R_8JrntiWTJbzzkHA</t>
  </si>
  <si>
    <t>R_8lbQchsW0pO1HMi</t>
  </si>
  <si>
    <t>R_42hxlAVIrtrqi8u</t>
  </si>
  <si>
    <t>R_cPhpaeYbTy1Tnj8</t>
  </si>
  <si>
    <t>R_d0c8D66jx25pDQq</t>
  </si>
  <si>
    <t>R_3xgcsQwua9pmJyC</t>
  </si>
  <si>
    <t>R_8ogSoT2HgnYAiQS</t>
  </si>
  <si>
    <t>R_cMG1Kj5viOdS4GW</t>
  </si>
  <si>
    <t>R_b87IRv2OMA9MRNk</t>
  </si>
  <si>
    <t>R_aWemLPElva5qxX8</t>
  </si>
  <si>
    <t>R_9YxIL1OK1UIUrzM</t>
  </si>
  <si>
    <t>R_1QU3Z822VNl75cy</t>
  </si>
  <si>
    <t>R_3eLxqVPWCwERl2K</t>
  </si>
  <si>
    <t>R_eVfGKyoMQcTyitE</t>
  </si>
  <si>
    <t>R_aVnzm21rySwak0m</t>
  </si>
  <si>
    <t>R_dbDQA0DdzdjDFl4</t>
  </si>
  <si>
    <t>R_1U1I8dk9BxllIGO</t>
  </si>
  <si>
    <t>R_3PKmN9FnmwXTxoa</t>
  </si>
  <si>
    <t>R_4NnzqBqElfekQ3I</t>
  </si>
  <si>
    <t>R_8iBrVZGseUvry98</t>
  </si>
  <si>
    <t>R_5APCR3T2ApClNsO</t>
  </si>
  <si>
    <t>R_9T6izpPvfsumLb0</t>
  </si>
  <si>
    <t>R_2bZz5p16HmS0QSi</t>
  </si>
  <si>
    <t>R_1RNArumdWj7BBMW</t>
  </si>
  <si>
    <t>R_cZPY48MwYdkd7cq</t>
  </si>
  <si>
    <t>R_77HjxgH4estjSdw</t>
  </si>
  <si>
    <t>R_bkAR4WmGUK1AeJ8</t>
  </si>
  <si>
    <t>R_1LkyMgkk99wON02</t>
  </si>
  <si>
    <t>R_0keNN8VpKkAae6W</t>
  </si>
  <si>
    <t>R_37zR92eRU6pMl4W</t>
  </si>
  <si>
    <t>R_784FafRzz4apVk2</t>
  </si>
  <si>
    <t>R_emNp7WemnNao6QC</t>
  </si>
  <si>
    <t>R_3mEFLYusF3CP0DY</t>
  </si>
  <si>
    <t>R_beHhYofoKQIhEuW</t>
  </si>
  <si>
    <t>R_5duariD9qdPTHV4</t>
  </si>
  <si>
    <t>R_eMa2U19XwnbEEaW</t>
  </si>
  <si>
    <t>R_0eSPO0DHKL46TpY</t>
  </si>
  <si>
    <t>R_cRRaNu9drMdNIJU</t>
  </si>
  <si>
    <t>R_eS9WtK4z8Pe4Ljw</t>
  </si>
  <si>
    <t>R_dcfNRflDLdOsXLE</t>
  </si>
  <si>
    <t>R_dcoT1p2S0c1COWy</t>
  </si>
  <si>
    <t>R_eK7yrZlHAq7xxOe</t>
  </si>
  <si>
    <t>R_6EcQW8xYraZptdQ</t>
  </si>
  <si>
    <t>R_bOCRckSQLCMEWDY</t>
  </si>
  <si>
    <t>R_doIWp65YAxm8lBc</t>
  </si>
  <si>
    <t>R_4TV5BBPQtoZq30a</t>
  </si>
  <si>
    <t>R_eY8UNFf5k9tCCEe</t>
  </si>
  <si>
    <t>R_cXYmBL306FxNDsa</t>
  </si>
  <si>
    <t>R_1QRwTfSn1UrXYnY</t>
  </si>
  <si>
    <t>R_dfXStWKxtL4R7fw</t>
  </si>
  <si>
    <t>R_db8JSedFSLvQEya</t>
  </si>
  <si>
    <t>R_9NxHKzFAzN1Z4iy</t>
  </si>
  <si>
    <t>R_6RO3ORz2QZkDO0C</t>
  </si>
  <si>
    <t>R_9FxLaXQK1xQhKnQ</t>
  </si>
  <si>
    <t>R_cOYcDEnJIXxFs46</t>
  </si>
  <si>
    <t>R_6KJuCN81q25kdb8</t>
  </si>
  <si>
    <t>R_d6j95LzPXknfIsC</t>
  </si>
  <si>
    <t>R_0VABtBWOHHphWVU</t>
  </si>
  <si>
    <t>R_50yv0aHaL8qRYQm</t>
  </si>
  <si>
    <t>R_b2BFOGbqC35bVm6</t>
  </si>
  <si>
    <t>R_6QzTWUZicTh42pM</t>
  </si>
  <si>
    <t>R_07XKBzEsKWRisN8</t>
  </si>
  <si>
    <t>R_3aSidvWnnR5BtgW</t>
  </si>
  <si>
    <t>R_b3NWJZjZ8L26PZQ</t>
  </si>
  <si>
    <t>R_bvFjV9VFAnS3W6i</t>
  </si>
  <si>
    <t>R_8CwkBFJ9PvFJc6G</t>
  </si>
  <si>
    <t>R_6EAxtKoABLNTN7E</t>
  </si>
  <si>
    <t>R_9HKYD8OFo571EXA</t>
  </si>
  <si>
    <t>R_725cIWrGS2LiHxc</t>
  </si>
  <si>
    <t>R_1H7YsHrRiT2Dqsu</t>
  </si>
  <si>
    <t>R_0ue3PauHwkamUPI</t>
  </si>
  <si>
    <t>R_3fwtdzqRwUoR8wu</t>
  </si>
  <si>
    <t>R_4ZAnyQ95mSbryzY</t>
  </si>
  <si>
    <t>R_8CgFEfjrRZs5phs</t>
  </si>
  <si>
    <t>R_bClzHlTySkfMaQC</t>
  </si>
  <si>
    <t>R_aVrUsFiwazaPPme</t>
  </si>
  <si>
    <t>R_1X4PZPzJeqdaCDc</t>
  </si>
  <si>
    <t>R_3wMPu02RwkAeIwm</t>
  </si>
  <si>
    <t>R_26pCwu4C3oOXx3g</t>
  </si>
  <si>
    <t>R_56Fw6MoFyImd5fE</t>
  </si>
  <si>
    <t>R_blr9xsSs2fjjbwO</t>
  </si>
  <si>
    <t>R_6QcTpNxgSR3drds</t>
  </si>
  <si>
    <t>R_00soxZzWSJex0rk</t>
  </si>
  <si>
    <t>R_7V80Dipx5Kgq7Fs</t>
  </si>
  <si>
    <t>R_9Tg2G6EEBkNzuBM</t>
  </si>
  <si>
    <t>R_b8dy5HiCktayl8y</t>
  </si>
  <si>
    <t>R_2sI0TMlDiz7SEGG</t>
  </si>
  <si>
    <t>R_20m5kXGUpJGNA0e</t>
  </si>
  <si>
    <t>R_0AjevBEt0rsZRY2</t>
  </si>
  <si>
    <t>R_2aivdirOpZMSNng</t>
  </si>
  <si>
    <t>R_0Nj5QkFdSAF4MaW</t>
  </si>
  <si>
    <t>R_5nHY7H5ihtK2SJE</t>
  </si>
  <si>
    <t>R_82Gs58lScGrw97g</t>
  </si>
  <si>
    <t>R_eETk23qoMhQPMNM</t>
  </si>
  <si>
    <t>R_eE7ORq4uvrXOmmG</t>
  </si>
  <si>
    <t>R_eWGBcjG5ccjY102</t>
  </si>
  <si>
    <t>R_8pRVSgS9PpoXBFc</t>
  </si>
  <si>
    <t>R_9oa2tA2nevyZ286</t>
  </si>
  <si>
    <t>R_380gFtRIYBCGkaG</t>
  </si>
  <si>
    <t>R_2uaXyLIrk1YNJcy</t>
  </si>
  <si>
    <t>R_cZQ36x1Kx0WklIq</t>
  </si>
  <si>
    <t>R_eKHkLfJN78w8a90</t>
  </si>
  <si>
    <t>R_cVovz0gMwJfuRlc</t>
  </si>
  <si>
    <t>R_3Wrr4XQhleNSN4W</t>
  </si>
  <si>
    <t>R_a59TEaRyquTRfzo</t>
  </si>
  <si>
    <t>R_1LdVX4D6s1ae3dk</t>
  </si>
  <si>
    <t>R_bsaR2GGRJR3daOG</t>
  </si>
  <si>
    <t>R_08Q4A5IUw7iGpsW</t>
  </si>
  <si>
    <t>R_9QV5nWOmnG13Ptc</t>
  </si>
  <si>
    <t>R_8BmAVUCj1AWb6Ie</t>
  </si>
  <si>
    <t>R_6XaiR69RtVU76yq</t>
  </si>
  <si>
    <t>R_db8xuEXhF34Kvb0</t>
  </si>
  <si>
    <t>R_78o8o1rJj81Zye2</t>
  </si>
  <si>
    <t>R_bqMC76cIKZ1bP3U</t>
  </si>
  <si>
    <t>R_bIpL3StKWiNJf4W</t>
  </si>
  <si>
    <t>R_3JHFDjONnmXvrnw</t>
  </si>
  <si>
    <t>R_1LL8UA0iQ0meJIa</t>
  </si>
  <si>
    <t>R_6QKlDKXTT4Zxw9w</t>
  </si>
  <si>
    <t>R_9FGEmL9wTigs0Ie</t>
  </si>
  <si>
    <t>R_8uWqVEdVHl196wm</t>
  </si>
  <si>
    <t>R_2oaUuZeLQe9LhGe</t>
  </si>
  <si>
    <t>R_0v0sFwOAopj3Nzw</t>
  </si>
  <si>
    <t>R_egkLLaeP0xufv4q</t>
  </si>
  <si>
    <t>R_0V5nvkuUNYHRxJA</t>
  </si>
  <si>
    <t>R_cvIt2LHP5eswU2W</t>
  </si>
  <si>
    <t>R_8B2yqkImpErauCa</t>
  </si>
  <si>
    <t>R_e36w533b5PK3iAK</t>
  </si>
  <si>
    <t>R_4JvFFwAc97izDKK</t>
  </si>
  <si>
    <t>R_dcFGVdFBHSaQ7jw</t>
  </si>
  <si>
    <t>R_9LkEdnPRlDV3Y4m</t>
  </si>
  <si>
    <t>R_9NRgz6HHXahTj2S</t>
  </si>
  <si>
    <t>R_56Jsun1OcYFVXWm</t>
  </si>
  <si>
    <t>R_bPbUzhiv8PKYfJk</t>
  </si>
  <si>
    <t>R_4Oyi9v2xBeOQZRc</t>
  </si>
  <si>
    <t>R_9zZT2BlVApiSuBo</t>
  </si>
  <si>
    <t>R_9oFuVZhrRnHEuTY</t>
  </si>
  <si>
    <t>R_aWyotXxJcpCyWIm</t>
  </si>
  <si>
    <t>R_bOykEXhYFFZz2TA</t>
  </si>
  <si>
    <t>R_1KOYnUyEiVtDxR4</t>
  </si>
  <si>
    <t>R_0NEzTWJzI9xXYV0</t>
  </si>
  <si>
    <t>R_6Rs0zyn7rYdLY5o</t>
  </si>
  <si>
    <t>R_6yS8KsKccKwslvw</t>
  </si>
  <si>
    <t>R_3HFvyjz8AsTC9ee</t>
  </si>
  <si>
    <t>R_9HX3OIto7cphQdo</t>
  </si>
  <si>
    <t>R_a04KrDrVwWOXz14</t>
  </si>
  <si>
    <t>R_eKwMnqDusflNadw</t>
  </si>
  <si>
    <t>R_bjcPoIdUprpKCA6</t>
  </si>
  <si>
    <t>R_25zw2RTHIKGhxgq</t>
  </si>
  <si>
    <t>R_0IogejBpDhY3ltQ</t>
  </si>
  <si>
    <t>R_9vE0b9MM7zd4DMa</t>
  </si>
  <si>
    <t>R_4IUWzMjyVFHpvfM</t>
  </si>
  <si>
    <t>R_77o5fYi655MIi7s</t>
  </si>
  <si>
    <t>R_0ApUz8c8W0reIJ0</t>
  </si>
  <si>
    <t>R_724PY9oT41GlxTE</t>
  </si>
  <si>
    <t>R_b8aAcxzhDbesLbg</t>
  </si>
  <si>
    <t>R_3Vs9zHxrKmY2kS2</t>
  </si>
  <si>
    <t>R_3a6ysnw4ctuIfOu</t>
  </si>
  <si>
    <t>R_0PweqoakbiN8RpA</t>
  </si>
  <si>
    <t>R_a30VieX75R6GbB4</t>
  </si>
  <si>
    <t>R_1NrvYk5sAoeui0u</t>
  </si>
  <si>
    <t>R_0GoWnGEay6HZQVM</t>
  </si>
  <si>
    <t>R_09taJAudL2KCxJY</t>
  </si>
  <si>
    <t>R_bk1lJpAMHClJM6W</t>
  </si>
  <si>
    <t>R_eWf8Q1HqlCeQ8TA</t>
  </si>
  <si>
    <t>R_a5fRliijMfOYskK</t>
  </si>
  <si>
    <t>R_1XfGPzJrkctCha6</t>
  </si>
  <si>
    <t>R_bpkRd1Iuerd8Ro2</t>
  </si>
  <si>
    <t>R_b8yjBAu0D3aD99Y</t>
  </si>
  <si>
    <t>R_2tvkmAIuF6QMWWy</t>
  </si>
  <si>
    <t>R_9o663zArjws8sFU</t>
  </si>
  <si>
    <t>R_ahpEvaOADDiy6OO</t>
  </si>
  <si>
    <t>R_3XgUBzl9fzAuRhQ</t>
  </si>
  <si>
    <t>R_5zOVByllFr5KEqG</t>
  </si>
  <si>
    <t>R_6KBCM7liuMEWJee</t>
  </si>
  <si>
    <t>R_7X7uF9Binb6jYCa</t>
  </si>
  <si>
    <t>R_3XcUlClZAtpaH2e</t>
  </si>
  <si>
    <t>R_9uXP1eG7RzH7yNo</t>
  </si>
  <si>
    <t>R_aXjutRqEwN7iObA</t>
  </si>
  <si>
    <t>R_byIpG0LS6cZ07Pg</t>
  </si>
  <si>
    <t>R_1ZaVxWSJyqRMLkO</t>
  </si>
  <si>
    <t>R_5u0QkC4d15OZ2F8</t>
  </si>
  <si>
    <t>R_3q16l7LJDeDlQ58</t>
  </si>
  <si>
    <t>R_3K1B7QjPHm5Zg90</t>
  </si>
  <si>
    <t>R_exS8ZZX4De6mN3E</t>
  </si>
  <si>
    <t>R_71HxrNmM6Ouhpqe</t>
  </si>
  <si>
    <t>R_1BUXtepbLcQh5s2</t>
  </si>
  <si>
    <t>R_etzmGb1VErk0jUq</t>
  </si>
  <si>
    <t>R_0065mJq2hmAxeqq</t>
  </si>
  <si>
    <t>R_0NvP0fQjyRex0xw</t>
  </si>
  <si>
    <t>R_cYfHHwhT6GbapEy</t>
  </si>
  <si>
    <t>R_bfqzyyLM4OroVrU</t>
  </si>
  <si>
    <t>R_0qPwNFEmpeLqmuq</t>
  </si>
  <si>
    <t>R_7U98569XsFf9bcW</t>
  </si>
  <si>
    <t>R_03Cprlmq6gvCKma</t>
  </si>
  <si>
    <t>R_6SgkR7BgUXuM39s</t>
  </si>
  <si>
    <t>R_d5U8NtZTMvk481U</t>
  </si>
  <si>
    <t>R_ehBHBnjjoosLWrs</t>
  </si>
  <si>
    <t>R_eJTlQtOMsf1NpKC</t>
  </si>
  <si>
    <t>R_cuwSlog5tK752kK</t>
  </si>
  <si>
    <t>R_bPnIvN02oB7IEdw</t>
  </si>
  <si>
    <t>R_0ewdIvtjTv9ylBI</t>
  </si>
  <si>
    <t>R_3e0MnOkBZLq7rHU</t>
  </si>
  <si>
    <t>R_6m9sK4bBXLBgCeG</t>
  </si>
  <si>
    <t>R_bq0oAjdYZ6ZVaHY</t>
  </si>
  <si>
    <t>R_0Oij3ngycZEU0xU</t>
  </si>
  <si>
    <t>R_8qQ6XNYS3dpGozs</t>
  </si>
  <si>
    <t>R_6ETVfpkaaLUH6XI</t>
  </si>
  <si>
    <t>R_3QxRARMwJDlbyPs</t>
  </si>
  <si>
    <t>R_39HGz1gFpviJ2Qu</t>
  </si>
  <si>
    <t>R_3TSgAr5bWibx57E</t>
  </si>
  <si>
    <t>R_brdarSUinSOP7Mi</t>
  </si>
  <si>
    <t>R_5auxrqCQcviGy7I</t>
  </si>
  <si>
    <t>R_bqsY12w2rRiqL8W</t>
  </si>
  <si>
    <t>R_8IKUA1pGHTLReB0</t>
  </si>
  <si>
    <t>R_9ZRM2rjVYUHvKL4</t>
  </si>
  <si>
    <t>R_3jHPNQ2wI5PqlSK</t>
  </si>
  <si>
    <t>R_bj7HFwoFj9gr0RU</t>
  </si>
  <si>
    <t>R_3CV1JvGDphEApgi</t>
  </si>
  <si>
    <t>R_0qtlc6ZPiAn0pkG</t>
  </si>
  <si>
    <t>R_9v3CV9suXOZ8XP0</t>
  </si>
  <si>
    <t>R_55XOqWtNHZ59Cxo</t>
  </si>
  <si>
    <t>R_3qsaKZQZ4qkBDdY</t>
  </si>
  <si>
    <t>R_5d0SnqvAGClKia2</t>
  </si>
  <si>
    <t>R_9AzV26IfB3PHcAS</t>
  </si>
  <si>
    <t>R_9mh7PpL8Pq1HpvU</t>
  </si>
  <si>
    <t>R_6YiyDohNVUU1Bv8</t>
  </si>
  <si>
    <t>R_5uNyENkbyBuvpMa</t>
  </si>
  <si>
    <t>R_cRTxw0NveIAARka</t>
  </si>
  <si>
    <t>R_9vIYElWxzS5bjn0</t>
  </si>
  <si>
    <t>R_1Hvqv6OdWbm6cCy</t>
  </si>
  <si>
    <t>R_5AvQBZJZ6vcd67k</t>
  </si>
  <si>
    <t>R_7QD3ysQezMDKtts</t>
  </si>
  <si>
    <t>R_41349TckgaAdIkS</t>
  </si>
  <si>
    <t>R_0cyNJb6KHAhJuB0</t>
  </si>
  <si>
    <t>R_1Xi0bWbQlkLDD5c</t>
  </si>
  <si>
    <t>R_9v0RfSeh1EIwD54</t>
  </si>
  <si>
    <t>R_3QRhwqcfI74I1jU</t>
  </si>
  <si>
    <t>R_6lFNST2S70onpTo</t>
  </si>
  <si>
    <t>R_3aTEEDbLAd1PkzQ</t>
  </si>
  <si>
    <t>R_3qopW66lcLIYKl8</t>
  </si>
  <si>
    <t>R_egvhamKA6sbZF7U</t>
  </si>
  <si>
    <t>R_b3FCR9EXVOMOGIm</t>
  </si>
  <si>
    <t>R_80URdFjibIVt4qi</t>
  </si>
  <si>
    <t>R_8q3CUnfc405IrB4</t>
  </si>
  <si>
    <t>R_5bi1InJpZFnYaJo</t>
  </si>
  <si>
    <t>R_9QZuGagzcNIObn8</t>
  </si>
  <si>
    <t>R_cSa4GJfLjdWPKJg</t>
  </si>
  <si>
    <t>R_eanUwxacDaRXzIG</t>
  </si>
  <si>
    <t>R_doMAVVfPN4HzP70</t>
  </si>
  <si>
    <t>R_eROOe4u8CwS6O7I</t>
  </si>
  <si>
    <t>R_4OeDSI1Y4MgzNrw</t>
  </si>
  <si>
    <t>R_9ubDGuM0WSEWHSC</t>
  </si>
  <si>
    <t>R_4MVscsYh8qDhLim</t>
  </si>
  <si>
    <t>R_37wV1ohdFb6t9P0</t>
  </si>
  <si>
    <t>R_0wTCzRSXctwFhPw</t>
  </si>
  <si>
    <t>R_6XRe7MZ3rc1lsUK</t>
  </si>
  <si>
    <t>R_6XpevRziEa7q0ce</t>
  </si>
  <si>
    <t>R_0JNRrdSUNw997Qq</t>
  </si>
  <si>
    <t>R_3mDMBpQplipDyku</t>
  </si>
  <si>
    <t>R_9nR0vRMhPC4uJZc</t>
  </si>
  <si>
    <t>R_6Ja7LwHNx61jqyW</t>
  </si>
  <si>
    <t>R_8k6IojTuWqGasKO</t>
  </si>
  <si>
    <t>R_3TX0zrafvClBNJ4</t>
  </si>
  <si>
    <t>R_7QmjrNf3m6u0r7o</t>
  </si>
  <si>
    <t>R_2f5hFn0fodWZOZM</t>
  </si>
  <si>
    <t>R_3pUCDKI8IwvuWPk</t>
  </si>
  <si>
    <t>R_bK5Fj8BxBQ8PYSG</t>
  </si>
  <si>
    <t>R_6l2hZrqabXwcR6e</t>
  </si>
  <si>
    <t>R_bHk8ex8XVj257ka</t>
  </si>
  <si>
    <t>R_blIOH3y0fODNm6y</t>
  </si>
  <si>
    <t>R_0wTwwJu4yD2YBoi</t>
  </si>
  <si>
    <t>R_0uEzRhQZ77vVTNk</t>
  </si>
  <si>
    <t>R_6VfJjG7pjE1PfGS</t>
  </si>
  <si>
    <t>R_8ADPUm4Ye66j4fs</t>
  </si>
  <si>
    <t>R_2m1qnPElWnsRvDM</t>
  </si>
  <si>
    <t>R_4PjERvkdCK4NXXE</t>
  </si>
  <si>
    <t>R_9GkfEXz7Zla8uyy</t>
  </si>
  <si>
    <t>R_dma6KHteZxZcy10</t>
  </si>
  <si>
    <t>R_2lAbVcxQTmd4Cxg</t>
  </si>
  <si>
    <t>R_1MPimqFeQExk5sa</t>
  </si>
  <si>
    <t>R_bIqQ898Yoh6K0PI</t>
  </si>
  <si>
    <t>R_9v1VTlRqEMdwelU</t>
  </si>
  <si>
    <t>R_blQfMPpEx4POCP4</t>
  </si>
  <si>
    <t>R_51JivVFziyEDd8G</t>
  </si>
  <si>
    <t>R_aXaxNWfsne9D1ky</t>
  </si>
  <si>
    <t>R_4ONrRwdXPyiNJcy</t>
  </si>
  <si>
    <t>R_6iq50ge6OXgbsJU</t>
  </si>
  <si>
    <t>R_2n5zr8d1FG1wHJQ</t>
  </si>
  <si>
    <t>R_bmfGkM8hxMP82aO</t>
  </si>
  <si>
    <t>R_2s4b83MJVHgG3Ge</t>
  </si>
  <si>
    <t>R_5zj02nS8MG9hP7g</t>
  </si>
  <si>
    <t>R_1HRDEhsHW0YnSuO</t>
  </si>
  <si>
    <t>R_9TZ7QLvHzxj9Pv0</t>
  </si>
  <si>
    <t>R_efHvI1EiNmO3GOa</t>
  </si>
  <si>
    <t>R_3q6MMgnWOJHmyou</t>
  </si>
  <si>
    <t>R_afKRP3D9DphHTvw</t>
  </si>
  <si>
    <t>R_08kYZAHKT4IAey2</t>
  </si>
  <si>
    <t>R_3JHuDMPHYxyGax0</t>
  </si>
  <si>
    <t>R_d9ZpAzAzBrE2woS</t>
  </si>
  <si>
    <t>R_eXu7nRbcCw9uKPA</t>
  </si>
  <si>
    <t>R_dhRY4EDpMwsPkTc</t>
  </si>
  <si>
    <t>R_ah3TP1UHu3CIo1o</t>
  </si>
  <si>
    <t>R_9QVzP0oK6AHz7vw</t>
  </si>
  <si>
    <t>R_bEOYePcuTNkqqoe</t>
  </si>
  <si>
    <t>R_6eVEfbXXl2o1JQi</t>
  </si>
  <si>
    <t>R_3TM0wAP8gMqUDZk</t>
  </si>
  <si>
    <t>R_9WWyZ9I70zXiOdE</t>
  </si>
  <si>
    <t>R_eh8muYFrHiGuWrQ</t>
  </si>
  <si>
    <t>R_5C5CcjYBHqcRqV8</t>
  </si>
  <si>
    <t>R_eKyDkmJnyPpjdiK</t>
  </si>
  <si>
    <t>R_6DbTbVe3Kil5NUq</t>
  </si>
  <si>
    <t>R_3yZcVrydtjYMLsO</t>
  </si>
  <si>
    <t>R_aawyRf2ipirmLUa</t>
  </si>
  <si>
    <t>R_bDvd9Cp6rSiwCQ6</t>
  </si>
  <si>
    <t>R_78nURoksGaRf09g</t>
  </si>
  <si>
    <t>R_0qRWoRBfT1op9T8</t>
  </si>
  <si>
    <t>R_86bt8beAt1SpCgC</t>
  </si>
  <si>
    <t>R_6FKn8ZLQibgW8Vo</t>
  </si>
  <si>
    <t>R_efUIlXHAK6DQkHc</t>
  </si>
  <si>
    <t>R_7PvBopMepJS2F38</t>
  </si>
  <si>
    <t>R_a65nchcvPJHSxSu</t>
  </si>
  <si>
    <t>R_d6D9gLtSesKnPi6</t>
  </si>
  <si>
    <t>R_cIwOdDLgqJzWOX4</t>
  </si>
  <si>
    <t>R_eV8lY5KIvgwZsW2</t>
  </si>
  <si>
    <t>R_3pKZDFkR2oulXpA</t>
  </si>
  <si>
    <t>R_eFoNVPyK0VM2cGG</t>
  </si>
  <si>
    <t>R_40nf1OSwd09DvpQ</t>
  </si>
  <si>
    <t>R_3rV2XkcsMZITEOO</t>
  </si>
  <si>
    <t>R_56AH4hsrrXkD8yi</t>
  </si>
  <si>
    <t>R_9SRcXMcSsF10tsG</t>
  </si>
  <si>
    <t>R_1Zguv5CXza5wpQa</t>
  </si>
  <si>
    <t>R_7UnNkAHAdc9j5Y2</t>
  </si>
  <si>
    <t>R_ef99ewE4pP4AMvk</t>
  </si>
  <si>
    <t>R_aaZDv8wpXaVKJ26</t>
  </si>
  <si>
    <t>R_29ySITGcNnRAimG</t>
  </si>
  <si>
    <t>R_56xF3yQ0NQTxThQ</t>
  </si>
  <si>
    <t>R_5cjwTIfLMrRjIQS</t>
  </si>
  <si>
    <t>R_0jLmqn1heNOAf9c</t>
  </si>
  <si>
    <t>R_a3jPoO64JlfmX2e</t>
  </si>
  <si>
    <t>R_3yEhugUk7ZgvUdE</t>
  </si>
  <si>
    <t>R_0wROrPK4N1P06Vw</t>
  </si>
  <si>
    <t>R_4SMFj1Ka52k5N66</t>
  </si>
  <si>
    <t>R_bCKnC9cR43Pe5CK</t>
  </si>
  <si>
    <t>R_4JjYQmHtEsGikF8</t>
  </si>
  <si>
    <t>R_73VhvAzXpvQOmea</t>
  </si>
  <si>
    <t>R_9M1VWPeu74tJYrQ</t>
  </si>
  <si>
    <t>R_9B53hAMDqjQ8aeG</t>
  </si>
  <si>
    <t>R_3WTjgJktdGF6IIu</t>
  </si>
  <si>
    <t>R_6grddKlnTlzwUHY</t>
  </si>
  <si>
    <t>R_0xEujfvj6PLA2sm</t>
  </si>
  <si>
    <t>R_2sKAI643RetgGKW</t>
  </si>
  <si>
    <t>R_8BxgqXwh1B2G39I</t>
  </si>
  <si>
    <t>R_8wdQ8NmH6J6NUOy</t>
  </si>
  <si>
    <t>R_3rR0aPFK8dXh5fo</t>
  </si>
  <si>
    <t>R_0PtcPWG29bGbfca</t>
  </si>
  <si>
    <t>R_cMZ9Uf4Oznze4Yu</t>
  </si>
  <si>
    <t>R_abZ6waDusvSLVL8</t>
  </si>
  <si>
    <t>R_bJz4NANhYL7Wdg2</t>
  </si>
  <si>
    <t>R_e5JEujv4KlrHljM</t>
  </si>
  <si>
    <t>R_5zoZcCVs90Q4S8K</t>
  </si>
  <si>
    <t>R_1EQmPyltqPu78Ng</t>
  </si>
  <si>
    <t>R_81AXV9vBjC6E7rg</t>
  </si>
  <si>
    <t>R_7PA6nkQZHNXdYNw</t>
  </si>
  <si>
    <t>R_egIhoUnBUEvcyfs</t>
  </si>
  <si>
    <t>R_9vmNxu2Ll1VXLlI</t>
  </si>
  <si>
    <t>R_25jo9fQO9kMuANo</t>
  </si>
  <si>
    <t>R_dnEmiz9Wp4bZv9A</t>
  </si>
  <si>
    <t>R_8AlEG0XCxW1pxHw</t>
  </si>
  <si>
    <t>R_4U6wZLvrAYzcj54</t>
  </si>
  <si>
    <t>R_eeohlsGC3X8mVKu</t>
  </si>
  <si>
    <t>R_cZuX7hWAys6QFgi</t>
  </si>
  <si>
    <t>R_d6iETMvfaJyt2Ie</t>
  </si>
  <si>
    <t>R_1Sw8lzw8UVitAQm</t>
  </si>
  <si>
    <t>R_79sQ57fJynW77fg</t>
  </si>
  <si>
    <t>R_e3sHeBYPGuUhOCy</t>
  </si>
  <si>
    <t>R_6EyIuBmSfakDTca</t>
  </si>
  <si>
    <t>R_51EIOKbQSlEMxAW</t>
  </si>
  <si>
    <t>R_e5tmhotjLgKVNxY</t>
  </si>
  <si>
    <t>R_6LLRdjzSqrHt7X8</t>
  </si>
  <si>
    <t>R_6XQEzYOk2EypPfg</t>
  </si>
  <si>
    <t>R_efbZHkvd73nFkgu</t>
  </si>
  <si>
    <t>R_9BTaoLGuGWRUuBo</t>
  </si>
  <si>
    <t>R_ePTjaIrwXazbJX0</t>
  </si>
  <si>
    <t>R_6RSmoHdTExmHYFg</t>
  </si>
  <si>
    <t>R_0oKbeShpXZi3emy</t>
  </si>
  <si>
    <t>R_25FarhUcZOzKERw</t>
  </si>
  <si>
    <t>R_abfunjl0YpPrJL8</t>
  </si>
  <si>
    <t>R_8rkLSMhymuMQA6O</t>
  </si>
  <si>
    <t>R_cTNrwDpw0YvDVhs</t>
  </si>
  <si>
    <t>R_5oueMJQAuTirBfU</t>
  </si>
  <si>
    <t>R_ddjzhPjsVKZZcjA</t>
  </si>
  <si>
    <t>R_5zITdVpDrFqTVe6</t>
  </si>
  <si>
    <t>R_08H4o9VxrHstQQS</t>
  </si>
  <si>
    <t>R_3yJ7ZIw1JCO9c5o</t>
  </si>
  <si>
    <t>R_d4l5G1mbzfb3UDc</t>
  </si>
  <si>
    <t>R_e9EDAyvTm0shDHo</t>
  </si>
  <si>
    <t>R_01kErh4iXlOFTDg</t>
  </si>
  <si>
    <t>R_5zoC6tFx6HdHk7Y</t>
  </si>
  <si>
    <t>R_6EfT7PelxQZEEsu</t>
  </si>
  <si>
    <t>R_3UAkra4U58veg5w</t>
  </si>
  <si>
    <t>R_1FfwNWVABBwyUom</t>
  </si>
  <si>
    <t>R_8kmNfckNQJx2lts</t>
  </si>
  <si>
    <t>R_5ioUs1fNOGMvbTg</t>
  </si>
  <si>
    <t>R_8v6OpO3q2euWkWG</t>
  </si>
  <si>
    <t>R_9MEE3UGKv2qSoPI</t>
  </si>
  <si>
    <t>R_8ccxyvGLBKbmxMO</t>
  </si>
  <si>
    <t>R_9tv1Jx0TChJ34Me</t>
  </si>
  <si>
    <t>R_5tnMtzDbmI5mZy6</t>
  </si>
  <si>
    <t>R_8ddPMwjO2Ag6yoK</t>
  </si>
  <si>
    <t>R_0P1tXTEuBQTzlki</t>
  </si>
  <si>
    <t>R_af2UKBrmAA9CetU</t>
  </si>
  <si>
    <t>R_3kjSAWPBxrdJV6S</t>
  </si>
  <si>
    <t>R_1ZwSKsYFGT5EO1w</t>
  </si>
  <si>
    <t>R_0iI820HM8vu5Sjc</t>
  </si>
  <si>
    <t>R_3QTqOInO0UtReku</t>
  </si>
  <si>
    <t>R_1X4bmm2i2pT2ucS</t>
  </si>
  <si>
    <t>R_4Zyo70Iq1fP8Vlc</t>
  </si>
  <si>
    <t>R_5mZSanuLEWt3BMG</t>
  </si>
  <si>
    <t>R_78mhtIB53lMbzLw</t>
  </si>
  <si>
    <t>R_6hWIi6Vbyue3eS2</t>
  </si>
  <si>
    <t>R_eWm7iJdrTAxe6AC</t>
  </si>
  <si>
    <t>R_8iccmKl1VUopsTs</t>
  </si>
  <si>
    <t>R_9TTH1XP7RKUoWYC</t>
  </si>
  <si>
    <t>R_4SjEB6RmiRKeWWi</t>
  </si>
  <si>
    <t>R_4MBypaZQYDWy1j8</t>
  </si>
  <si>
    <t>R_6lqcdxaP4z0IjGu</t>
  </si>
  <si>
    <t>R_1N5qxVfO4ZotBQO</t>
  </si>
  <si>
    <t>R_72iuucx1P2rHW0m</t>
  </si>
  <si>
    <t>R_ezLv1HgJwTZNocC</t>
  </si>
  <si>
    <t>R_3yEIOsmzO7bzYfc</t>
  </si>
  <si>
    <t>R_6nuxW5Z89haFOBw</t>
  </si>
  <si>
    <t>R_cMhDhrXXHufaofQ</t>
  </si>
  <si>
    <t>R_8q2nbnrowsAggEC</t>
  </si>
  <si>
    <t>R_71Bq2zjrcrscruC</t>
  </si>
  <si>
    <t>R_cNHq6j6ihDMt9Ii</t>
  </si>
  <si>
    <t>R_4MjkUqfDZsTRrg2</t>
  </si>
  <si>
    <t>R_cOARH7stM3aRYua</t>
  </si>
  <si>
    <t>R_20knq7ZxxIOdOLQ</t>
  </si>
  <si>
    <t>R_5AR50wu9kYNn7Vk</t>
  </si>
  <si>
    <t>R_eWZDLmFE5ZQBXfg</t>
  </si>
  <si>
    <t>R_ahr3lVhC71kJBlQ</t>
  </si>
  <si>
    <t>R_4HjndCtrs4Au4wS</t>
  </si>
  <si>
    <t>R_2mjaqHLgNzijP4G</t>
  </si>
  <si>
    <t>R_8qpq7cJ1ihZuNEy</t>
  </si>
  <si>
    <t>R_6KhpgbxpGFiORgO</t>
  </si>
  <si>
    <t>R_cSdmeFoTdnCKJwi</t>
  </si>
  <si>
    <t>R_bvhOehr82YHsRnw</t>
  </si>
  <si>
    <t>R_bIqRaikKTsPqGcC</t>
  </si>
  <si>
    <t>R_e9bl6sAweslbO2q</t>
  </si>
  <si>
    <t>R_099icin94ED4ipM</t>
  </si>
  <si>
    <t>R_8AfZorc2Ie472gC</t>
  </si>
  <si>
    <t>R_cO5eywTPhjDqT1Y</t>
  </si>
  <si>
    <t>R_9vozplPMNupXvUi</t>
  </si>
  <si>
    <t>R_0f7kZISY2rzFqVo</t>
  </si>
  <si>
    <t>R_8CSSyXDeMX82hRI</t>
  </si>
  <si>
    <t>R_3pDt6lrSNLCCSZE</t>
  </si>
  <si>
    <t>R_9BU5us064iWGU1E</t>
  </si>
  <si>
    <t>R_efUv4uSCBH3suzQ</t>
  </si>
  <si>
    <t>R_5mUJ0NzFgbOiXfo</t>
  </si>
  <si>
    <t>R_bfPBAb1r2MCJOYe</t>
  </si>
  <si>
    <t>R_3gArHBRQR0ahFyu</t>
  </si>
  <si>
    <t>R_6R1sQ9TL8YKY0yq</t>
  </si>
  <si>
    <t>R_9T73oau8Wave36m</t>
  </si>
  <si>
    <t>R_d5oT4GuLSDG5s1g</t>
  </si>
  <si>
    <t>R_07ZkS2Hk9cJEEmi</t>
  </si>
  <si>
    <t>R_1Ap62WkmB9HHXNk</t>
  </si>
  <si>
    <t>R_4YNJxDLM44Fdoq2</t>
  </si>
  <si>
    <t>R_0DHg379cRtFgaqO</t>
  </si>
  <si>
    <t>R_6WioYKasioKwDyu</t>
  </si>
  <si>
    <t>R_3IeimEe5LCS9J4i</t>
  </si>
  <si>
    <t>R_cNfQ81fhyAJtbrU</t>
  </si>
  <si>
    <t>R_bjiNk0uOSqNdmFE</t>
  </si>
  <si>
    <t>R_2hp0BI7dkZtSvMW</t>
  </si>
  <si>
    <t>R_etZ5lxzA7BbzyFE</t>
  </si>
  <si>
    <t>R_5aTvyxBr9Qp5HoO</t>
  </si>
  <si>
    <t>R_3C6rLDcZmep9Ocu</t>
  </si>
  <si>
    <t>R_b7vGHVTAVcYsqOO</t>
  </si>
  <si>
    <t>R_eb8klqYOl8pP30i</t>
  </si>
  <si>
    <t>R_eWiPrEYQQDMkVkq</t>
  </si>
  <si>
    <t>R_4JcRctXufzMO81E</t>
  </si>
  <si>
    <t>R_ab2M8o8DWWz4Vf0</t>
  </si>
  <si>
    <t>R_6VWJVNJ4NVyVNNY</t>
  </si>
  <si>
    <t>R_1M2ZjMYewuWZZe6</t>
  </si>
  <si>
    <t>R_cFSXL6wC2QNFbP8</t>
  </si>
  <si>
    <t>R_d12sayIYILDnTDM</t>
  </si>
  <si>
    <t>R_0D5en9qrDAnHIMK</t>
  </si>
  <si>
    <t>R_4ZyUtWyh46n85ue</t>
  </si>
  <si>
    <t>R_3WZhllGpSqJojhs</t>
  </si>
  <si>
    <t>R_8AO7kIVVJ5UotNA</t>
  </si>
  <si>
    <t>R_0D7oGwhhWDfa6XQ</t>
  </si>
  <si>
    <t>R_6swF8N7ivh76Xv8</t>
  </si>
  <si>
    <t>R_0JRiNM34UAPxRVc</t>
  </si>
  <si>
    <t>R_afw2WwOfO1kbaGW</t>
  </si>
  <si>
    <t>R_0wTtFPG859vlMOi</t>
  </si>
  <si>
    <t>R_cD6vtq8v2tjLBf8</t>
  </si>
  <si>
    <t>R_bCUk5WhBWHayJyS</t>
  </si>
  <si>
    <t>R_bszvTAOghyQpKtw</t>
  </si>
  <si>
    <t>R_0CBLDdrvJShliUm</t>
  </si>
  <si>
    <t>R_5pzVY08XIdZAkaa</t>
  </si>
  <si>
    <t>R_3PBv0Ss0EaC6epw</t>
  </si>
  <si>
    <t>R_dm1J720chUeeQse</t>
  </si>
  <si>
    <t>R_9Nc0pqOJOSWDWUS</t>
  </si>
  <si>
    <t>R_e57wNITaBL2GgJ0</t>
  </si>
  <si>
    <t>R_07eyCFR1RNp2JPE</t>
  </si>
  <si>
    <t>R_4TShgskCFsgyW34</t>
  </si>
  <si>
    <t>R_3WBY6hYCMYV3FnE</t>
  </si>
  <si>
    <t>R_260VAsJPlIG12XI</t>
  </si>
  <si>
    <t>R_78VODhLXpE0R2Sy</t>
  </si>
  <si>
    <t>R_9NYjwoXMXV5icQK</t>
  </si>
  <si>
    <t>R_d6ivWayUFEhv0B8</t>
  </si>
  <si>
    <t>R_0ILm7FHasTIoFvg</t>
  </si>
  <si>
    <t>R_8IJE1f2hYx3HFuS</t>
  </si>
  <si>
    <t>R_cShveswRmg7hfxQ</t>
  </si>
  <si>
    <t>R_ekQb6GOMKAMIbTU</t>
  </si>
  <si>
    <t>R_8ekr8njgmei9AOi</t>
  </si>
  <si>
    <t>R_09fZvvkdWDftnfM</t>
  </si>
  <si>
    <t>R_2lv51KvMBVLEMnQ</t>
  </si>
  <si>
    <t>R_6JR2LHCEodQpyB0</t>
  </si>
  <si>
    <t>R_e3w4XNzzIxnhYWi</t>
  </si>
  <si>
    <t>R_4PdmWIIuiCloFyC</t>
  </si>
  <si>
    <t>R_9HA1Ug1Bbv5ug9E</t>
  </si>
  <si>
    <t>R_ebqvATjWdKFwOuW</t>
  </si>
  <si>
    <t>R_08vFLzH8CFgjGwC</t>
  </si>
  <si>
    <t>R_cwFLb46NUvzRxYy</t>
  </si>
  <si>
    <t>R_1Am1iIL45sfgU5g</t>
  </si>
  <si>
    <t>R_cUceJlVhqs4Td4y</t>
  </si>
  <si>
    <t>R_2370lSc5GGx1OIu</t>
  </si>
  <si>
    <t>R_djr5bRzthmL62ay</t>
  </si>
  <si>
    <t>R_9EtV2KL4DpYVl5Q</t>
  </si>
  <si>
    <t>R_1RHZKMLFdrePkGO</t>
  </si>
  <si>
    <t>R_0xpLDMQm1DNbfgy</t>
  </si>
  <si>
    <t>R_cZL132QJOvdszEa</t>
  </si>
  <si>
    <t>R_2l59ECrV4gB8iLs</t>
  </si>
  <si>
    <t>R_6xwHJFnpR5hHkKa</t>
  </si>
  <si>
    <t>R_cO7x1EDc3nqc70q</t>
  </si>
  <si>
    <t>R_40AqbyER8eOE1YG</t>
  </si>
  <si>
    <t>R_0pwKWKDGe7FYWl8</t>
  </si>
  <si>
    <t>R_4HHb3Y60uchTdUW</t>
  </si>
  <si>
    <t>R_8cUSW9tUSPVJ9c2</t>
  </si>
  <si>
    <t>R_9Sjdss5nifjJuNo</t>
  </si>
  <si>
    <t>R_3Kp625K4bpGlBK6</t>
  </si>
  <si>
    <t>R_6VwjMQm9dMI0aUu</t>
  </si>
  <si>
    <t>R_7PBmITVeAEIC2Mu</t>
  </si>
  <si>
    <t>R_0xKg64G7avLHBVY</t>
  </si>
  <si>
    <t>R_djxQYPiJwauzTTw</t>
  </si>
  <si>
    <t>R_aVrXYXiAiuW1bZc</t>
  </si>
  <si>
    <t>R_3fUmy8aK1SKMDVc</t>
  </si>
  <si>
    <t>R_do5ipLAo3E25sxM</t>
  </si>
  <si>
    <t>R_3IU6szKEIOIzPO6</t>
  </si>
  <si>
    <t>R_5jOTnTBZPY0lpVc</t>
  </si>
  <si>
    <t>R_eDJac3DuPGTi7EG</t>
  </si>
  <si>
    <t>R_25kF2sen8nt3S8S</t>
  </si>
  <si>
    <t>R_a8A9Qil9Kg6xZ4i</t>
  </si>
  <si>
    <t>R_6xQ4idwUTht88Fo</t>
  </si>
  <si>
    <t>R_cBggUZpcV6AisIe</t>
  </si>
  <si>
    <t>R_9LD89aqDkSLX7me</t>
  </si>
  <si>
    <t>R_2rZtDd1rMQb8dYG</t>
  </si>
  <si>
    <t>R_1Y5yRs2NWC3aeoK</t>
  </si>
  <si>
    <t>R_5ikKLUXQ0iId70y</t>
  </si>
  <si>
    <t>R_7PRDHzkYvyz0ZvM</t>
  </si>
  <si>
    <t>R_2mHYAuewrzMvESW</t>
  </si>
  <si>
    <t>R_7WYMc4mPO5NjEk6</t>
  </si>
  <si>
    <t>R_8i7O8bgZWwstnWm</t>
  </si>
  <si>
    <t>R_bJH4IFOoiaEoUei</t>
  </si>
  <si>
    <t>R_cI6Odh4kDquUw98</t>
  </si>
  <si>
    <t>R_6ROzqw34zkqJPBs</t>
  </si>
  <si>
    <t>R_bQQdAh8Ft3bddqK</t>
  </si>
  <si>
    <t>R_9sr3TvRBAy8qoFo</t>
  </si>
  <si>
    <t>R_e5lGLMen3eBCUMS</t>
  </si>
  <si>
    <t>R_5BbyjZQ6DoIx5MG</t>
  </si>
  <si>
    <t>R_4ScqBt3Hn4Km9SK</t>
  </si>
  <si>
    <t>R_2gAB3YZdfdrnj5Y</t>
  </si>
  <si>
    <t>R_3Wf3X9HvU0PhUdE</t>
  </si>
  <si>
    <t>R_3mJlNFbciU1nGo6</t>
  </si>
  <si>
    <t>R_9KrKABHAO2tjz9A</t>
  </si>
  <si>
    <t>R_2ovtDVan0V7R4pg</t>
  </si>
  <si>
    <t>R_3ZWBTmj1wGkub2u</t>
  </si>
  <si>
    <t>R_e5xLb6MUUYEkDKS</t>
  </si>
  <si>
    <t>R_eWAMogrhmZQWPfo</t>
  </si>
  <si>
    <t>R_7PzaKABiiSyiuDs</t>
  </si>
  <si>
    <t>R_eIZyBK71rYNEc6y</t>
  </si>
  <si>
    <t>R_73ATMCVmxzyTY4C</t>
  </si>
  <si>
    <t>R_79VTtE7ejGrwkR0</t>
  </si>
  <si>
    <t>R_82jeWutSar62QBw</t>
  </si>
  <si>
    <t>R_37PL7j5vEnyt2yW</t>
  </si>
  <si>
    <t>R_01iC76TsSB0x1XM</t>
  </si>
  <si>
    <t>R_d5bLumR0mrPGkFo</t>
  </si>
  <si>
    <t>R_5iq9m778D7W4LGe</t>
  </si>
  <si>
    <t>R_1MuDy3rOnMhvpS6</t>
  </si>
  <si>
    <t>R_eJKikqIEScnikFU</t>
  </si>
  <si>
    <t>R_2oya69kUzeXlQ6a</t>
  </si>
  <si>
    <t>R_dnCKVEyqmtDa9tI</t>
  </si>
  <si>
    <t>R_3mF9AJtKDVHK3H0</t>
  </si>
  <si>
    <t>R_cMewWv08Kq00pvM</t>
  </si>
  <si>
    <t>R_eyXKxmCipfWU0p8</t>
  </si>
  <si>
    <t>R_7WGNeJqzhHCoVH8</t>
  </si>
  <si>
    <t>R_ac6rwjiE2DwHHqm</t>
  </si>
  <si>
    <t>R_81D98t34QI6tdlk</t>
  </si>
  <si>
    <t>R_73azloK5Jzed2my</t>
  </si>
  <si>
    <t>R_bKoR8jawIt8vZTE</t>
  </si>
  <si>
    <t>R_2sYZnJ74m68jZQy</t>
  </si>
  <si>
    <t>R_8D5BFOvpnaLknYy</t>
  </si>
  <si>
    <t>R_3q0Eepzn9x1GO90</t>
  </si>
  <si>
    <t>R_9pHqnw2dB4BsmSW</t>
  </si>
  <si>
    <t>R_55ND7vfXOhyzJ78</t>
  </si>
  <si>
    <t>R_cuKqQYfOuYCwgnA</t>
  </si>
  <si>
    <t>R_9BwXkrJNvKcW3IO</t>
  </si>
  <si>
    <t>R_4ZOz5ExvV4KLcuW</t>
  </si>
  <si>
    <t>R_8cQebAtMt7i2ZZI</t>
  </si>
  <si>
    <t>R_6LN2Otp01jWIsEm</t>
  </si>
  <si>
    <t>R_0P8NDicGY3auxHo</t>
  </si>
  <si>
    <t>R_3z0G4iLnreiYmKq</t>
  </si>
  <si>
    <t>R_3fwJqggK6hxnqho</t>
  </si>
  <si>
    <t>R_6eSKh95wmYDU26G</t>
  </si>
  <si>
    <t>R_3Q7v2jdTw9uP1rw</t>
  </si>
  <si>
    <t>R_2gcgWV0XWxMwNQq</t>
  </si>
  <si>
    <t>R_0HVo61HrocCZfj8</t>
  </si>
  <si>
    <t>R_eaZDa6xapmJxIyy</t>
  </si>
  <si>
    <t>R_8pNmGD8sHf07q5g</t>
  </si>
  <si>
    <t>R_79Vas5VuCMPjTi6</t>
  </si>
  <si>
    <t>R_9oStsAYWkjsYCCa</t>
  </si>
  <si>
    <t>R_cNKi0Dzeo7hcARw</t>
  </si>
  <si>
    <t>R_40CvW8FpRavMWmG</t>
  </si>
  <si>
    <t>R_e5rsWmr5S0M015s</t>
  </si>
  <si>
    <t>R_aVNF8s3ku7nNgY6</t>
  </si>
  <si>
    <t>R_3xyWeUUgKARNqd0</t>
  </si>
  <si>
    <t>R_efUmDDRLvEx6wIe</t>
  </si>
  <si>
    <t>R_2aR4SYP9AE1hiFo</t>
  </si>
  <si>
    <t>R_d6TPw0oPlB35yjc</t>
  </si>
  <si>
    <t>R_09d9G0ryHbnBYEe</t>
  </si>
  <si>
    <t>R_5j2jg3UmqGjbksC</t>
  </si>
  <si>
    <t>R_7QIBPbmzuFXLwjA</t>
  </si>
  <si>
    <t>R_dbw5HNg9edf9mgm</t>
  </si>
  <si>
    <t>R_0Ikg7WWhzoGmZWC</t>
  </si>
  <si>
    <t>R_3UczkEk5pEo9rAW</t>
  </si>
  <si>
    <t>R_884aH0DznHW6aN0</t>
  </si>
  <si>
    <t>R_41LqOiwDHjynWd0</t>
  </si>
  <si>
    <t>R_7W1NxddewnGuCou</t>
  </si>
  <si>
    <t>R_1OnUKabBZqiaTOe</t>
  </si>
  <si>
    <t>R_bp9b1iqckNokiKG</t>
  </si>
  <si>
    <t>R_6m0o47XhFTSA7FI</t>
  </si>
  <si>
    <t>R_0O0LLTb6oYsx6Jw</t>
  </si>
  <si>
    <t>R_b3eZGnsc4A0wnz0</t>
  </si>
  <si>
    <t>R_b7RxZTob3mEjEKG</t>
  </si>
  <si>
    <t>R_a4MKtvTkjgh8Gxw</t>
  </si>
  <si>
    <t>R_bIT61nO6t67jEyy</t>
  </si>
  <si>
    <t>R_ezgkl1gqfWCyQvQ</t>
  </si>
  <si>
    <t>R_5oM1zP6q71PDKt0</t>
  </si>
  <si>
    <t>R_eksPnuIx1fIDg2O</t>
  </si>
  <si>
    <t>R_2f89a0Yex0YNBu6</t>
  </si>
  <si>
    <t>R_3VRxX9YnueV35mS</t>
  </si>
  <si>
    <t>R_5uIS7k6h7YGaV5I</t>
  </si>
  <si>
    <t>R_0eVfZhqsUif3QRo</t>
  </si>
  <si>
    <t>R_bmFxJBzfNmXdUKa</t>
  </si>
  <si>
    <t>R_9uXAyaKFN50LXrU</t>
  </si>
  <si>
    <t>R_bQ8rP6puh8blF5Q</t>
  </si>
  <si>
    <t>R_5AAXFgigvW2poh0</t>
  </si>
  <si>
    <t>R_9MOM7COtvTD4EoS</t>
  </si>
  <si>
    <t>R_aayLEDl3egQnsGO</t>
  </si>
  <si>
    <t>R_bsDLmHdfwqjeTPw</t>
  </si>
  <si>
    <t>R_2gIcxr3bhBQl8PA</t>
  </si>
  <si>
    <t>R_bJVzIWGRS4ufCMS</t>
  </si>
  <si>
    <t>R_8qzP1a5OlrN6jCm</t>
  </si>
  <si>
    <t>R_37XbywtIZ5n9nWC</t>
  </si>
  <si>
    <t>R_6RnNWWsBEGpvXvg</t>
  </si>
  <si>
    <t>R_9KV7iysEW0Rmufs</t>
  </si>
  <si>
    <t>R_eDPd2LwKh9weCRU</t>
  </si>
  <si>
    <t>R_e3XYAZWK8agifNc</t>
  </si>
  <si>
    <t>R_72i8PNt3eDrQQhU</t>
  </si>
  <si>
    <t>R_56dh3CjWomI9KN8</t>
  </si>
  <si>
    <t>R_0B4xEXRMJwi0qvc</t>
  </si>
  <si>
    <t>R_ebvKed6q1KqWeMK</t>
  </si>
  <si>
    <t>R_2lZ3vRhuDe7CVxQ</t>
  </si>
  <si>
    <t>R_afJKgPPDEvWsxee</t>
  </si>
  <si>
    <t>R_cSbtvc0nV1MIDem</t>
  </si>
  <si>
    <t>R_bje0OjAYHhUso74</t>
  </si>
  <si>
    <t>R_0PYpJZpG4dVOoeO</t>
  </si>
  <si>
    <t>R_25IxB2XYNpEWSDY</t>
  </si>
  <si>
    <t>R_6gGShhhrpMK1uu2</t>
  </si>
  <si>
    <t>R_2nIPpxZO16gONHU</t>
  </si>
  <si>
    <t>R_b3ZVPGJlfwoFgvs</t>
  </si>
  <si>
    <t>R_1zE091VygJhj5Pg</t>
  </si>
  <si>
    <t>R_cCo2ankwvta7sma</t>
  </si>
  <si>
    <t>R_bjDidezHWZOKV5I</t>
  </si>
  <si>
    <t>R_brz0BTBPNdfSZx4</t>
  </si>
  <si>
    <t>R_0PWtMNiM1tJa40C</t>
  </si>
  <si>
    <t>R_6yVCZ8oZzD8oy6W</t>
  </si>
  <si>
    <t>R_bjSRd2flQDejKzY</t>
  </si>
  <si>
    <t>R_4YIqK4I4M2JntkO</t>
  </si>
  <si>
    <t>R_djzxXqahF3BQOHk</t>
  </si>
  <si>
    <t>R_8win3f0iVKvO85w</t>
  </si>
  <si>
    <t>R_5tAItrRpVeFu5M2</t>
  </si>
  <si>
    <t>R_3OeH0U7OvwMx1vo</t>
  </si>
  <si>
    <t>R_3wUvZwCsH5NbhxY</t>
  </si>
  <si>
    <t>R_ebqeQMDm4CsHpOK</t>
  </si>
  <si>
    <t>R_9Ag51oW627Nbm2G</t>
  </si>
  <si>
    <t>R_2lvxlCkTUqCXW6O</t>
  </si>
  <si>
    <t>R_aeFqyW2ukfIXwQS</t>
  </si>
  <si>
    <t>R_b41hHLV3ODo1tOK</t>
  </si>
  <si>
    <t>R_etGYsHP5v0QUrhc</t>
  </si>
  <si>
    <t>R_byGRA4RrQFsDUeG</t>
  </si>
  <si>
    <t>R_0B4HQGteTqW3nca</t>
  </si>
  <si>
    <t>R_9YxAFE0RvqXpdpI</t>
  </si>
  <si>
    <t>R_esbM79wr15mRzAW</t>
  </si>
  <si>
    <t>R_5aUROHSFmEBlw0K</t>
  </si>
  <si>
    <t>R_abAesL77TDfUFh4</t>
  </si>
  <si>
    <t>R_0Oo3BAukDMP00Xs</t>
  </si>
  <si>
    <t>R_5b6kJwvEalDKcKy</t>
  </si>
  <si>
    <t>R_e4mF2P2SqjqpODA</t>
  </si>
  <si>
    <t>R_8js3GYo5zaGDStg</t>
  </si>
  <si>
    <t>R_0MO5Zg49IXVa8Au</t>
  </si>
  <si>
    <t>R_6R7T0aryFx3WHd4</t>
  </si>
  <si>
    <t>R_0diDUWPqJDI1znw</t>
  </si>
  <si>
    <t>R_5grKJafPgG2cxo2</t>
  </si>
  <si>
    <t>R_3wo3shPlnZrqP0a</t>
  </si>
  <si>
    <t>R_emV4RpPxeZ8uzEG</t>
  </si>
  <si>
    <t>R_2rjoCzvBrHQCOrk</t>
  </si>
  <si>
    <t>R_bd87MnnGiYjIEwC</t>
  </si>
  <si>
    <t>R_02OY6PwvgRFdPam</t>
  </si>
  <si>
    <t>R_ahini5lIkTxGWzk</t>
  </si>
  <si>
    <t>R_87VO4aEik9RoP8G</t>
  </si>
  <si>
    <t>R_737HntIvYxeyrjw</t>
  </si>
  <si>
    <t>R_4GCP9us4R8Drc1g</t>
  </si>
  <si>
    <t>R_8CE3RDOR0s8Rvgy</t>
  </si>
  <si>
    <t>R_0BbGCgWzzHjQkn4</t>
  </si>
  <si>
    <t>R_3l0BHkiH7N2NLEO</t>
  </si>
  <si>
    <t>R_2rfj7si1SPFpdQy</t>
  </si>
  <si>
    <t>R_b3N3n1PAEYdngai</t>
  </si>
  <si>
    <t>R_e4IrQslqlw3WNwO</t>
  </si>
  <si>
    <t>R_1AkvtyFz98xCxG6</t>
  </si>
  <si>
    <t>R_7OkkeTQPGThCPDo</t>
  </si>
  <si>
    <t>R_3HRG7my2Aj1LKL4</t>
  </si>
  <si>
    <t>R_4PdWkcBMm2BKRi6</t>
  </si>
  <si>
    <t>R_3xvO4aVNe5YyiJo</t>
  </si>
  <si>
    <t>R_82f6SDdR61ibEBo</t>
  </si>
  <si>
    <t>R_cGaNBNem4Wwls7s</t>
  </si>
  <si>
    <t>R_ePus9wFHiAqPt5A</t>
  </si>
  <si>
    <t>R_d0RKe4dJ8HABFXM</t>
  </si>
  <si>
    <t>R_6r6oIR4xQQFiys6</t>
  </si>
  <si>
    <t>R_bCbFkOIyCvDqtDM</t>
  </si>
  <si>
    <t>R_80RPi0b4FS0x6jI</t>
  </si>
  <si>
    <t>R_2fNt9mGxR4Ag7hs</t>
  </si>
  <si>
    <t>R_diJ30bZsuArocOq</t>
  </si>
  <si>
    <t>R_0ImqJaSRUecwI4K</t>
  </si>
  <si>
    <t>R_1NVEMiLEGf2CzKm</t>
  </si>
  <si>
    <t>R_bgzTCYpeT6QVD14</t>
  </si>
  <si>
    <t>R_bx5BTmEWDx4cpTw</t>
  </si>
  <si>
    <t>R_exrZzfdVq7NfTMy</t>
  </si>
  <si>
    <t>R_51kDPEuuai6bHdY</t>
  </si>
  <si>
    <t>R_2fRL9Ht1J83E0DQ</t>
  </si>
  <si>
    <t>R_8B1n4PYTaOU1p30</t>
  </si>
  <si>
    <t>R_dpsd2wKbKOi1QYC</t>
  </si>
  <si>
    <t>R_eaZLT44K4okbcy2</t>
  </si>
  <si>
    <t>R_3mepVVwieGdkGdo</t>
  </si>
  <si>
    <t>R_86cJP5GaVC2qukS</t>
  </si>
  <si>
    <t>R_06wzvkegqtN0dWC</t>
  </si>
  <si>
    <t>R_5aUROJR4l2bdqDQ</t>
  </si>
  <si>
    <t>R_bmwWAmgF4hcC5q6</t>
  </si>
  <si>
    <t>R_3OauvmpgFN8iTPg</t>
  </si>
  <si>
    <t>R_6XYbzrTwsQcBg46</t>
  </si>
  <si>
    <t>R_8G2j0pwPA9l50jQ</t>
  </si>
  <si>
    <t>R_5jLkRXpmGGeTtiu</t>
  </si>
  <si>
    <t>R_6s3bOHWDA6Mg08C</t>
  </si>
  <si>
    <t>R_29w227O8MFrfqo6</t>
  </si>
  <si>
    <t>R_a5VLoVqX3NYUtrU</t>
  </si>
  <si>
    <t>R_blSldJyRXfbxBQy</t>
  </si>
  <si>
    <t>R_8DfG46tV0PlE3We</t>
  </si>
  <si>
    <t>R_e5mkeLfnngHUIXI</t>
  </si>
  <si>
    <t>R_3IrJ3AecHJE9jUy</t>
  </si>
  <si>
    <t>R_0kYfhpGR8nUvQi2</t>
  </si>
  <si>
    <t>R_5mVExO6qchyP7jU</t>
  </si>
  <si>
    <t>R_6ilN55JwXrxgGYS</t>
  </si>
  <si>
    <t>R_0NhdhxrpuZTZ2GW</t>
  </si>
  <si>
    <t>R_0BxHelfTeuD83k2</t>
  </si>
  <si>
    <t>R_aX0YbGcVXg2yFi6</t>
  </si>
  <si>
    <t>R_290CLhkgvFWasce</t>
  </si>
  <si>
    <t>R_bC6zt8nUIG3iZZY</t>
  </si>
  <si>
    <t>R_8qOQJNPEvMylyeO</t>
  </si>
  <si>
    <t>R_4Pci8VKl3JDkbEa</t>
  </si>
  <si>
    <t>R_dhWhG46nnJCo8Rw</t>
  </si>
  <si>
    <t>R_9vINuiYqXICE0wS</t>
  </si>
  <si>
    <t>R_5sVrCzAZx3LOXQi</t>
  </si>
  <si>
    <t>R_agY3SUYiBY67PUi</t>
  </si>
  <si>
    <t>R_eDm5Ym0ja9LZrx4</t>
  </si>
  <si>
    <t>R_9AouKb90ib1f7TM</t>
  </si>
  <si>
    <t>R_6As5HucGfLDxJP0</t>
  </si>
  <si>
    <t>R_a4wBqil8kzoDX26</t>
  </si>
  <si>
    <t>R_0c5D3iUotQdhGrs</t>
  </si>
  <si>
    <t>R_d0G8cCMJ6OquevI</t>
  </si>
  <si>
    <t>R_8kpPa6g0vd52tmK</t>
  </si>
  <si>
    <t>R_3DltjQGVD1y1RSS</t>
  </si>
  <si>
    <t>R_6MrAUUaLkPKAgGa</t>
  </si>
  <si>
    <t>R_bmtDUXNRzpgpMtU</t>
  </si>
  <si>
    <t>R_553sggc0ZHo4vj0</t>
  </si>
  <si>
    <t>R_bQvwm3BKBC7p0pw</t>
  </si>
  <si>
    <t>R_4I2jyEhZvBFC5lI</t>
  </si>
  <si>
    <t>R_exOROBzra9Rbq8C</t>
  </si>
  <si>
    <t>R_4VKUyRU015qFrJc</t>
  </si>
  <si>
    <t>R_ext6jNZ96vD7n2C</t>
  </si>
  <si>
    <t>R_0oKsC0Jr6REGsKO</t>
  </si>
  <si>
    <t>R_77oDjcjj4OA6APs</t>
  </si>
  <si>
    <t>R_5p3pTP76etW3HSK</t>
  </si>
  <si>
    <t>R_8w7PCQFQcKKbxoW</t>
  </si>
  <si>
    <t>R_8kUh7SHwMYCDZfo</t>
  </si>
  <si>
    <t>R_4G9o8Qb6usrBOJw</t>
  </si>
  <si>
    <t>R_3E3Lf0BNoXcP5sO</t>
  </si>
  <si>
    <t>R_9AF3LLCIrnm0P1c</t>
  </si>
  <si>
    <t>R_5Acx7tPLAMd0DH0</t>
  </si>
  <si>
    <t>R_abZ7JTvQ5j8FuIu</t>
  </si>
  <si>
    <t>R_00wS4sISgyj0m4m</t>
  </si>
  <si>
    <t>R_0chIjrNgVnZl6Ie</t>
  </si>
  <si>
    <t>R_6WNbFI2SMyPZpc2</t>
  </si>
  <si>
    <t>R_038SKzsql5egoce</t>
  </si>
  <si>
    <t>R_6h4zAOTXOz2HNhc</t>
  </si>
  <si>
    <t>R_07KzxutHWQR0zRA</t>
  </si>
  <si>
    <t>R_8jNteKyioZ2Q51A</t>
  </si>
  <si>
    <t>R_a4CfNJoMtFFk6Sq</t>
  </si>
  <si>
    <t>R_6VbHmcAALsqCjdQ</t>
  </si>
  <si>
    <t>R_5zCYmkgTrXMcoqG</t>
  </si>
  <si>
    <t>R_eEUCcofg1peiizA</t>
  </si>
  <si>
    <t>R_8H3xKWnSxGMA0iq</t>
  </si>
  <si>
    <t>R_4SC4FabWRHFVvWC</t>
  </si>
  <si>
    <t>R_b3kJSxsS7YEgcom</t>
  </si>
  <si>
    <t>R_72l4o4wETNQryfA</t>
  </si>
  <si>
    <t>R_3LfZSa9CxpTHP5s</t>
  </si>
  <si>
    <t>R_07VXjaJZqSCHMOO</t>
  </si>
  <si>
    <t>R_2o65wgaPuZ3J2Si</t>
  </si>
  <si>
    <t>R_bE1oiCW15u5pvq6</t>
  </si>
  <si>
    <t>R_20ukpHDgZfkzZ7E</t>
  </si>
  <si>
    <t>R_74J4hOmCmHC117E</t>
  </si>
  <si>
    <t>R_eILfZuTvoq41liK</t>
  </si>
  <si>
    <t>R_8p1b3Zrl8y8TRmC</t>
  </si>
  <si>
    <t>R_a4Sshkipq2c1YRo</t>
  </si>
  <si>
    <t>R_0wkq1gLvaYK840C</t>
  </si>
  <si>
    <t>R_cFKf9TKOC72zmKO</t>
  </si>
  <si>
    <t>R_1UkPsbFopQzqKPA</t>
  </si>
  <si>
    <t>R_1MkgCRvVd8z8rKm</t>
  </si>
  <si>
    <t>R_0ifUUuky7iZUVRc</t>
  </si>
  <si>
    <t>R_0CAvEQX5cNWYZ9k</t>
  </si>
  <si>
    <t>R_7VVWq9JcynHQZUy</t>
  </si>
  <si>
    <t>R_6ysjCnfLmWmXUOi</t>
  </si>
  <si>
    <t>R_a61XirMy3adTIgK</t>
  </si>
  <si>
    <t>R_3pBnkH1IW4m6Oyy</t>
  </si>
  <si>
    <t>R_0p9h5JXJdQBqXjg</t>
  </si>
  <si>
    <t>R_cw5B5yH0ryQwc5M</t>
  </si>
  <si>
    <t>R_8GIJXGItu53bXWC</t>
  </si>
  <si>
    <t>R_8IjsqADwJVokJng</t>
  </si>
  <si>
    <t>R_8nSI8oobTm1h0lU</t>
  </si>
  <si>
    <t>R_03r7fk79sMca1yC</t>
  </si>
  <si>
    <t>R_0pmx2v9tmZRM44u</t>
  </si>
  <si>
    <t>R_3l01WYJc89Mc778</t>
  </si>
  <si>
    <t>R_6yQPLduPYNXgA98</t>
  </si>
  <si>
    <t>R_bwqBYvpcuDtWd26</t>
  </si>
  <si>
    <t>R_a9oZKXXg3aOgsEm</t>
  </si>
  <si>
    <t>R_9oVoSF0rgqPsURg</t>
  </si>
  <si>
    <t>R_blulKPx51PFB7mu</t>
  </si>
  <si>
    <t>R_5o0MXZ2wULpfMqi</t>
  </si>
  <si>
    <t>R_a3kWpA7oYTBU86i</t>
  </si>
  <si>
    <t>R_2mmbqvgBCsUzSDA</t>
  </si>
  <si>
    <t>R_cBYexLoBFKyARiC</t>
  </si>
  <si>
    <t>R_81ybOLyGDQVHa74</t>
  </si>
  <si>
    <t>R_ahZUxFE4r9LSMvQ</t>
  </si>
  <si>
    <t>R_3QrEEXnNFvY1jqC</t>
  </si>
  <si>
    <t>R_esxlXuoaMqFnKx8</t>
  </si>
  <si>
    <t>R_9Zzb16K4rXFhCqa</t>
  </si>
  <si>
    <t>R_9EK5kSE8d3iTWK2</t>
  </si>
  <si>
    <t>R_2csyzWvoMBzWZj8</t>
  </si>
  <si>
    <t>R_23uNpBr0qowvyya</t>
  </si>
  <si>
    <t>R_bjE1jKaDhqVck9E</t>
  </si>
  <si>
    <t>R_3xAil1Z8n7JIKCq</t>
  </si>
  <si>
    <t>R_9nyFh7rGwN97ICW</t>
  </si>
  <si>
    <t>R_6hVDgxfowrKnNjM</t>
  </si>
  <si>
    <t>R_9tyjURRgBibgM9U</t>
  </si>
  <si>
    <t>R_9HQ7iKynzqOwNLg</t>
  </si>
  <si>
    <t>R_aW4osBjkDstYQui</t>
  </si>
  <si>
    <t>R_26x2EqR7FMuUxNk</t>
  </si>
  <si>
    <t>R_5mqWchF1gyp2vpc</t>
  </si>
  <si>
    <t>R_aeDTTJqFMq2wACO</t>
  </si>
  <si>
    <t>R_2rjEyJyEMdtXWJM</t>
  </si>
  <si>
    <t>R_7Wnu8xixJM6UV8y</t>
  </si>
  <si>
    <t>R_9YtSp31sDi5CMJg</t>
  </si>
  <si>
    <t>R_72snmIbP8EJ50lo</t>
  </si>
  <si>
    <t>R_6Ash3eBuhC4NgVg</t>
  </si>
  <si>
    <t>R_3rzryAiBVbysHFs</t>
  </si>
  <si>
    <t>R_cHXn30Qr3hTBP4G</t>
  </si>
  <si>
    <t>R_d6Dfs0crVGQWQ6y</t>
  </si>
  <si>
    <t>R_7UnkwJNxywi575c</t>
  </si>
  <si>
    <t>R_8G5H5oE0OVmxpSC</t>
  </si>
  <si>
    <t>R_aibU8fYN3tmZV1s</t>
  </si>
  <si>
    <t>R_5C7tbZdC90HnP9A</t>
  </si>
  <si>
    <t>R_3EPVmAatQVyXr5c</t>
  </si>
  <si>
    <t>R_bx54eEVlSHhVzIW</t>
  </si>
  <si>
    <t>R_aYkFm3zdYsshwYm</t>
  </si>
  <si>
    <t>R_8qsC7xtnYjgJttA</t>
  </si>
  <si>
    <t>R_3ruMUKbhpNlNmn4</t>
  </si>
  <si>
    <t>R_cw57eQmzQtpXIW2</t>
  </si>
  <si>
    <t>R_55a2OESnfPiT3x4</t>
  </si>
  <si>
    <t>R_9shqvilQrcK2VP8</t>
  </si>
  <si>
    <t>R_87KkVHo5JcsyWHk</t>
  </si>
  <si>
    <t>R_1FyLUxir4Bd9TRY</t>
  </si>
  <si>
    <t>R_40fqLzG4aj6eAjs</t>
  </si>
  <si>
    <t>R_efUlUlCDloGgDsi</t>
  </si>
  <si>
    <t>R_9Y0fxXuImkZ1J7E</t>
  </si>
  <si>
    <t>R_4JBJdzfBrhV3b2m</t>
  </si>
  <si>
    <t>R_3Ctz5QWILBEfpMG</t>
  </si>
  <si>
    <t>Teleworking Devices</t>
  </si>
  <si>
    <t>Energy Source</t>
  </si>
  <si>
    <t>*For annual teleworking hours, we are considering 4 weeks/month due to Cisco's PTO and holidays acknowledgment.</t>
  </si>
  <si>
    <t>*For calculation purposes, we are assuming that all devices are in use for the total teleworking hours.</t>
  </si>
  <si>
    <t>*For calculation purposes, we are assuming that if the responder picks a type of energy, all devices will be using only that type of energy.</t>
  </si>
  <si>
    <t>*For calculation purposes, we are assuming that the employee used heating or cooling devices and they were not used at the same time.</t>
  </si>
  <si>
    <t>Cisco Location</t>
  </si>
  <si>
    <t>Months worked at Cisco</t>
  </si>
  <si>
    <t>Teleworking Hours</t>
  </si>
  <si>
    <t>*Annual Teleworking Hours</t>
  </si>
  <si>
    <t>Data Validation</t>
  </si>
  <si>
    <t>Monitors</t>
  </si>
  <si>
    <t>Annual Total Power Usage (KwH)</t>
  </si>
  <si>
    <t xml:space="preserve">Laptop Mac </t>
  </si>
  <si>
    <t>Desktop (Monitor + PC)</t>
  </si>
  <si>
    <t>Printers</t>
  </si>
  <si>
    <t>Fluorescent Lights (Tube Lights)</t>
  </si>
  <si>
    <t>Incandescent Lights (Bulbs)</t>
  </si>
  <si>
    <t>Annual Total Device Uses</t>
  </si>
  <si>
    <t>Source of energy</t>
  </si>
  <si>
    <t>Annual Non-Renewable Energy Consumption (KwH)</t>
  </si>
  <si>
    <t>Annual Renewable Energy Consumption (KwH)</t>
  </si>
  <si>
    <t>Months Heating Equipments Used</t>
  </si>
  <si>
    <t>Months Cooling Equipments Used</t>
  </si>
  <si>
    <t>Heating Total Duration</t>
  </si>
  <si>
    <t>Heat Pumps</t>
  </si>
  <si>
    <t>Heating Power- Heat Pumps(kW)</t>
  </si>
  <si>
    <t>Heating Power- Central Heating(kW)</t>
  </si>
  <si>
    <t>Space Heating (Portable Heater)</t>
  </si>
  <si>
    <t xml:space="preserve"> Heating Power -Space Heating (Portable Heater)(kW)</t>
  </si>
  <si>
    <t>Heating Power- Floor Heating(kW)</t>
  </si>
  <si>
    <t>Heating Power-  Gas Heater(kW)</t>
  </si>
  <si>
    <t>Total Power for Heating Equipments(kW)</t>
  </si>
  <si>
    <t>Cooling Total Duration</t>
  </si>
  <si>
    <t>Centralized Air Conditioning</t>
  </si>
  <si>
    <t>Cooling Power- Centralized Air Conditioning (kW)</t>
  </si>
  <si>
    <t xml:space="preserve"> Cooling
 Wall Mounted Air Conditioning</t>
  </si>
  <si>
    <t>Cooling Power-  Wall Mounted Air Conditioning (kW)</t>
  </si>
  <si>
    <t xml:space="preserve"> Cooling
Portable Fans</t>
  </si>
  <si>
    <t>Cooling Power-  Portable Fans(kW)</t>
  </si>
  <si>
    <t>Cooling
 Ceiling Fans</t>
  </si>
  <si>
    <t>Cooling Power- Ceiling Fans(kW)</t>
  </si>
  <si>
    <t>Cooling
 Dehumidifier</t>
  </si>
  <si>
    <t>Cooling Power- Dehumidifier kW)</t>
  </si>
  <si>
    <t>Total Power Usage   Cooling Equipments(kW)</t>
  </si>
  <si>
    <t>COUNTA of Cisco Location</t>
  </si>
  <si>
    <t>SUM of Annual Non-Renewable Energy Consumption (KwH)</t>
  </si>
  <si>
    <t>SUM of Annual Renewable Energy Consumption (KwH)</t>
  </si>
  <si>
    <t>Grand Total</t>
  </si>
  <si>
    <t>SUM of Total Power for Heating Equipments(kW)</t>
  </si>
  <si>
    <t>SUM of Total Power Usage   Cooling Equipments(kW)</t>
  </si>
  <si>
    <t>Count of employees surveyed</t>
  </si>
  <si>
    <t>Emission factors, (gCO2/kWh)</t>
  </si>
  <si>
    <t>Total Emissions from Devices, (KgCO2e)</t>
  </si>
  <si>
    <t>Average Emissions per person, (KgCO2e)</t>
  </si>
  <si>
    <t>Number of Cisco employees in Country</t>
  </si>
  <si>
    <t>Total Emissions from devices. (KgCO2e)</t>
  </si>
  <si>
    <t>Total Emissions from Heating, (KgCO2e)</t>
  </si>
  <si>
    <t>Total Emissions from Cooling, (KgCO2e)</t>
  </si>
  <si>
    <t>Total Emissions from Heating and Cooling</t>
  </si>
  <si>
    <t>Total Emissions from H&amp;C. (KgCO2e)</t>
  </si>
  <si>
    <t>Global Cisco GHG from H&amp;C, KgCO2e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</si>
</sst>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37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b/>
      <sz val="26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/>
    <font>
      <sz val="14.0"/>
      <color theme="1"/>
      <name val="Arial"/>
    </font>
    <font>
      <b/>
      <sz val="14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5.0"/>
      <color theme="1"/>
      <name val="Arial"/>
    </font>
    <font>
      <b/>
      <sz val="12.0"/>
      <color rgb="FFFFFFFF"/>
      <name val="Arial"/>
    </font>
    <font>
      <b/>
      <sz val="18.0"/>
      <color theme="1"/>
      <name val="Arial"/>
    </font>
    <font>
      <b/>
      <sz val="24.0"/>
      <color theme="1"/>
      <name val="Arial"/>
    </font>
    <font>
      <sz val="14.0"/>
      <color rgb="FFFFFFFF"/>
      <name val="Arial"/>
    </font>
    <font>
      <b/>
      <sz val="20.0"/>
      <color rgb="FFFFFFFF"/>
      <name val="Arial"/>
    </font>
    <font>
      <sz val="11.0"/>
      <color rgb="FFFFFFFF"/>
      <name val="Arial"/>
    </font>
    <font>
      <b/>
      <sz val="10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</font>
    <font>
      <b/>
      <sz val="16.0"/>
      <color theme="1"/>
      <name val="Arial"/>
    </font>
    <font>
      <sz val="10.0"/>
      <color rgb="FFFFFFFF"/>
      <name val="Arial"/>
    </font>
    <font>
      <sz val="9.0"/>
      <color rgb="FF000000"/>
      <name val="Arial"/>
    </font>
    <font>
      <b/>
      <sz val="10.0"/>
      <color rgb="FFFFFFFF"/>
      <name val="Arial"/>
    </font>
    <font>
      <sz val="10.0"/>
      <color rgb="FF000000"/>
      <name val="Arial"/>
    </font>
    <font>
      <b/>
      <sz val="11.0"/>
      <color rgb="FFFFFFFF"/>
      <name val="Arial"/>
    </font>
    <font>
      <u/>
      <sz val="11.0"/>
      <color rgb="FF0563C1"/>
      <name val="Arial"/>
    </font>
    <font>
      <u/>
      <sz val="11.0"/>
      <color rgb="FF0563C1"/>
      <name val="Arial"/>
    </font>
    <font>
      <b/>
      <sz val="20.0"/>
      <color theme="1"/>
      <name val="Arial"/>
    </font>
    <font>
      <sz val="11.0"/>
      <color rgb="FF000000"/>
      <name val="Calibri"/>
    </font>
    <font>
      <i/>
      <sz val="10.0"/>
      <color rgb="FF000000"/>
      <name val="Arial"/>
    </font>
    <font>
      <i/>
      <sz val="11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color rgb="FF000000"/>
      <name val="Arial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089ED8"/>
        <bgColor rgb="FF089ED8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0C343D"/>
        <bgColor rgb="FF0C343D"/>
      </patternFill>
    </fill>
    <fill>
      <patternFill patternType="solid">
        <fgColor rgb="FF274E13"/>
        <bgColor rgb="FF274E13"/>
      </patternFill>
    </fill>
    <fill>
      <patternFill patternType="solid">
        <fgColor rgb="FF7F6000"/>
        <bgColor rgb="FF7F60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0563C1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C0C0C0"/>
        <bgColor rgb="FFC0C0C0"/>
      </patternFill>
    </fill>
    <fill>
      <patternFill patternType="solid">
        <fgColor rgb="FF6FA8DC"/>
        <bgColor rgb="FF6FA8DC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center" shrinkToFit="0" wrapText="1"/>
    </xf>
    <xf borderId="0" fillId="0" fontId="5" numFmtId="4" xfId="0" applyAlignment="1" applyFont="1" applyNumberFormat="1">
      <alignment horizontal="center" shrinkToFit="0" wrapText="1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5" numFmtId="0" xfId="0" applyAlignment="1" applyBorder="1" applyFont="1">
      <alignment horizontal="center" shrinkToFit="0" vertical="center" wrapText="1"/>
    </xf>
    <xf borderId="5" fillId="0" fontId="6" numFmtId="0" xfId="0" applyBorder="1" applyFont="1"/>
    <xf borderId="6" fillId="3" fontId="5" numFmtId="4" xfId="0" applyAlignment="1" applyBorder="1" applyFill="1" applyFont="1" applyNumberForma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10" fillId="0" fontId="7" numFmtId="0" xfId="0" applyAlignment="1" applyBorder="1" applyFont="1">
      <alignment vertical="bottom"/>
    </xf>
    <xf borderId="8" fillId="4" fontId="8" numFmtId="0" xfId="0" applyAlignment="1" applyBorder="1" applyFill="1" applyFont="1">
      <alignment horizontal="center"/>
    </xf>
    <xf borderId="8" fillId="0" fontId="6" numFmtId="0" xfId="0" applyBorder="1" applyFont="1"/>
    <xf borderId="10" fillId="0" fontId="6" numFmtId="0" xfId="0" applyBorder="1" applyFont="1"/>
    <xf borderId="11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vertical="bottom"/>
    </xf>
    <xf borderId="11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5" fillId="5" fontId="8" numFmtId="0" xfId="0" applyAlignment="1" applyBorder="1" applyFill="1" applyFont="1">
      <alignment horizontal="center" shrinkToFit="0" vertical="center" wrapText="1"/>
    </xf>
    <xf borderId="3" fillId="0" fontId="8" numFmtId="4" xfId="0" applyAlignment="1" applyBorder="1" applyFont="1" applyNumberFormat="1">
      <alignment horizontal="center" shrinkToFit="0" vertical="center" wrapText="1"/>
    </xf>
    <xf borderId="3" fillId="0" fontId="8" numFmtId="10" xfId="0" applyAlignment="1" applyBorder="1" applyFont="1" applyNumberFormat="1">
      <alignment horizontal="center" shrinkToFit="0" vertical="center" wrapText="1"/>
    </xf>
    <xf borderId="0" fillId="0" fontId="9" numFmtId="0" xfId="0" applyFont="1"/>
    <xf borderId="9" fillId="0" fontId="9" numFmtId="0" xfId="0" applyBorder="1" applyFont="1"/>
    <xf borderId="0" fillId="0" fontId="10" numFmtId="0" xfId="0" applyAlignment="1" applyFont="1">
      <alignment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9" fillId="0" fontId="8" numFmtId="3" xfId="0" applyAlignment="1" applyBorder="1" applyFont="1" applyNumberFormat="1">
      <alignment horizontal="center" shrinkToFit="0" vertical="center" wrapText="1"/>
    </xf>
    <xf borderId="9" fillId="0" fontId="8" numFmtId="4" xfId="0" applyAlignment="1" applyBorder="1" applyFont="1" applyNumberFormat="1">
      <alignment horizontal="center" shrinkToFit="0" vertical="center" wrapText="1"/>
    </xf>
    <xf borderId="9" fillId="0" fontId="6" numFmtId="0" xfId="0" applyBorder="1" applyFont="1"/>
    <xf borderId="0" fillId="0" fontId="9" numFmtId="0" xfId="0" applyAlignment="1" applyFont="1">
      <alignment vertical="bottom"/>
    </xf>
    <xf borderId="9" fillId="0" fontId="9" numFmtId="0" xfId="0" applyAlignment="1" applyBorder="1" applyFont="1">
      <alignment vertical="bottom"/>
    </xf>
    <xf borderId="13" fillId="0" fontId="6" numFmtId="0" xfId="0" applyBorder="1" applyFont="1"/>
    <xf borderId="4" fillId="0" fontId="11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1" fillId="6" fontId="12" numFmtId="0" xfId="0" applyAlignment="1" applyBorder="1" applyFill="1" applyFont="1">
      <alignment horizontal="center" readingOrder="0" shrinkToFit="0" vertical="center" wrapText="1"/>
    </xf>
    <xf borderId="2" fillId="6" fontId="12" numFmtId="0" xfId="0" applyAlignment="1" applyBorder="1" applyFont="1">
      <alignment horizontal="center" readingOrder="0" shrinkToFit="0" vertical="center" wrapText="1"/>
    </xf>
    <xf borderId="2" fillId="6" fontId="12" numFmtId="0" xfId="0" applyAlignment="1" applyBorder="1" applyFont="1">
      <alignment horizontal="center" shrinkToFit="0" vertical="center" wrapText="1"/>
    </xf>
    <xf borderId="11" fillId="0" fontId="4" numFmtId="4" xfId="0" applyAlignment="1" applyBorder="1" applyFont="1" applyNumberFormat="1">
      <alignment horizontal="center" readingOrder="0" vertical="bottom"/>
    </xf>
    <xf borderId="0" fillId="7" fontId="13" numFmtId="0" xfId="0" applyAlignment="1" applyFill="1" applyFont="1">
      <alignment horizontal="center" readingOrder="0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4" fillId="0" fontId="14" numFmtId="0" xfId="0" applyAlignment="1" applyBorder="1" applyFont="1">
      <alignment horizontal="center" shrinkToFit="0" vertical="center" wrapText="1"/>
    </xf>
    <xf borderId="12" fillId="0" fontId="6" numFmtId="0" xfId="0" applyBorder="1" applyFont="1"/>
    <xf borderId="0" fillId="0" fontId="15" numFmtId="0" xfId="0" applyAlignment="1" applyFont="1">
      <alignment horizontal="center"/>
    </xf>
    <xf borderId="0" fillId="6" fontId="16" numFmtId="0" xfId="0" applyAlignment="1" applyFont="1">
      <alignment horizontal="center" vertical="center"/>
    </xf>
    <xf borderId="0" fillId="0" fontId="2" numFmtId="10" xfId="0" applyAlignment="1" applyFont="1" applyNumberFormat="1">
      <alignment vertical="bottom"/>
    </xf>
    <xf borderId="15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8" fontId="17" numFmtId="0" xfId="0" applyAlignment="1" applyFill="1" applyFont="1">
      <alignment horizontal="center" readingOrder="0"/>
    </xf>
    <xf borderId="11" fillId="0" fontId="18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11" fillId="0" fontId="9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readingOrder="0"/>
    </xf>
    <xf borderId="12" fillId="0" fontId="21" numFmtId="0" xfId="0" applyAlignment="1" applyBorder="1" applyFont="1">
      <alignment shrinkToFit="0" vertical="center" wrapText="1"/>
    </xf>
    <xf borderId="0" fillId="0" fontId="19" numFmtId="4" xfId="0" applyFont="1" applyNumberFormat="1"/>
    <xf borderId="14" fillId="0" fontId="21" numFmtId="0" xfId="0" applyAlignment="1" applyBorder="1" applyFont="1">
      <alignment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20" numFmtId="4" xfId="0" applyAlignment="1" applyFont="1" applyNumberFormat="1">
      <alignment readingOrder="0"/>
    </xf>
    <xf borderId="0" fillId="0" fontId="21" numFmtId="0" xfId="0" applyAlignment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0" fillId="0" fontId="21" numFmtId="3" xfId="0" applyAlignment="1" applyFont="1" applyNumberFormat="1">
      <alignment shrinkToFit="0" vertical="center" wrapText="1"/>
    </xf>
    <xf borderId="0" fillId="0" fontId="21" numFmtId="0" xfId="0" applyAlignment="1" applyFont="1">
      <alignment horizontal="center" shrinkToFit="0" vertical="center" wrapText="1"/>
    </xf>
    <xf borderId="4" fillId="0" fontId="22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8" numFmtId="3" xfId="0" applyAlignment="1" applyFont="1" applyNumberFormat="1">
      <alignment horizontal="center" readingOrder="0" shrinkToFit="0" vertical="center" wrapText="1"/>
    </xf>
    <xf borderId="4" fillId="0" fontId="18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1" fillId="9" fontId="23" numFmtId="0" xfId="0" applyAlignment="1" applyBorder="1" applyFill="1" applyFont="1">
      <alignment horizontal="center" shrinkToFit="0" vertical="center" wrapText="1"/>
    </xf>
    <xf borderId="2" fillId="9" fontId="23" numFmtId="3" xfId="0" applyAlignment="1" applyBorder="1" applyFont="1" applyNumberFormat="1">
      <alignment horizontal="center" shrinkToFit="0" vertical="center" wrapText="1"/>
    </xf>
    <xf borderId="3" fillId="9" fontId="23" numFmtId="0" xfId="0" applyAlignment="1" applyBorder="1" applyFont="1">
      <alignment horizontal="center" readingOrder="0" shrinkToFit="0" vertical="center" wrapText="1"/>
    </xf>
    <xf borderId="1" fillId="10" fontId="23" numFmtId="0" xfId="0" applyAlignment="1" applyBorder="1" applyFill="1" applyFont="1">
      <alignment horizontal="center" shrinkToFit="0" vertical="center" wrapText="1"/>
    </xf>
    <xf borderId="2" fillId="10" fontId="23" numFmtId="0" xfId="0" applyAlignment="1" applyBorder="1" applyFont="1">
      <alignment horizontal="center" shrinkToFit="0" vertical="center" wrapText="1"/>
    </xf>
    <xf borderId="3" fillId="10" fontId="23" numFmtId="0" xfId="0" applyAlignment="1" applyBorder="1" applyFont="1">
      <alignment horizontal="center" readingOrder="0" shrinkToFit="0" vertical="center" wrapText="1"/>
    </xf>
    <xf borderId="1" fillId="11" fontId="23" numFmtId="0" xfId="0" applyAlignment="1" applyBorder="1" applyFill="1" applyFont="1">
      <alignment horizontal="center" readingOrder="0" shrinkToFit="0" vertical="center" wrapText="1"/>
    </xf>
    <xf borderId="2" fillId="11" fontId="23" numFmtId="0" xfId="0" applyAlignment="1" applyBorder="1" applyFont="1">
      <alignment horizontal="center" readingOrder="0" shrinkToFit="0" vertical="center" wrapText="1"/>
    </xf>
    <xf borderId="2" fillId="11" fontId="23" numFmtId="0" xfId="0" applyAlignment="1" applyBorder="1" applyFont="1">
      <alignment horizontal="center" shrinkToFit="0" vertical="center" wrapText="1"/>
    </xf>
    <xf borderId="3" fillId="11" fontId="23" numFmtId="0" xfId="0" applyAlignment="1" applyBorder="1" applyFont="1">
      <alignment horizontal="center" readingOrder="0" shrinkToFit="0" vertical="center" wrapText="1"/>
    </xf>
    <xf borderId="14" fillId="12" fontId="23" numFmtId="0" xfId="0" applyAlignment="1" applyBorder="1" applyFill="1" applyFont="1">
      <alignment horizontal="center" readingOrder="0" shrinkToFit="0" vertical="center" wrapText="1"/>
    </xf>
    <xf borderId="14" fillId="13" fontId="23" numFmtId="0" xfId="0" applyAlignment="1" applyBorder="1" applyFill="1" applyFont="1">
      <alignment horizontal="center" readingOrder="0" shrinkToFit="0" vertical="center" wrapText="1"/>
    </xf>
    <xf borderId="3" fillId="13" fontId="23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7" fillId="0" fontId="21" numFmtId="3" xfId="0" applyAlignment="1" applyBorder="1" applyFont="1" applyNumberFormat="1">
      <alignment readingOrder="0" shrinkToFit="0" vertical="center" wrapText="1"/>
    </xf>
    <xf borderId="0" fillId="0" fontId="21" numFmtId="3" xfId="0" applyAlignment="1" applyFont="1" applyNumberFormat="1">
      <alignment readingOrder="0" shrinkToFit="0" vertical="center" wrapText="1"/>
    </xf>
    <xf borderId="9" fillId="0" fontId="21" numFmtId="0" xfId="0" applyAlignment="1" applyBorder="1" applyFont="1">
      <alignment horizontal="center" shrinkToFit="0" vertical="center" wrapText="1"/>
    </xf>
    <xf borderId="7" fillId="0" fontId="21" numFmtId="4" xfId="0" applyAlignment="1" applyBorder="1" applyFont="1" applyNumberFormat="1">
      <alignment shrinkToFit="0" vertical="center" wrapText="1"/>
    </xf>
    <xf borderId="0" fillId="14" fontId="24" numFmtId="4" xfId="0" applyFill="1" applyFont="1" applyNumberFormat="1"/>
    <xf borderId="0" fillId="0" fontId="21" numFmtId="4" xfId="0" applyAlignment="1" applyFont="1" applyNumberFormat="1">
      <alignment shrinkToFit="0" vertical="center" wrapText="1"/>
    </xf>
    <xf borderId="0" fillId="0" fontId="21" numFmtId="4" xfId="0" applyAlignment="1" applyFont="1" applyNumberFormat="1">
      <alignment readingOrder="0" shrinkToFit="0" vertical="center" wrapText="1"/>
    </xf>
    <xf borderId="3" fillId="0" fontId="21" numFmtId="4" xfId="0" applyAlignment="1" applyBorder="1" applyFont="1" applyNumberFormat="1">
      <alignment shrinkToFit="0" vertical="center" wrapText="1"/>
    </xf>
    <xf borderId="7" fillId="0" fontId="21" numFmtId="0" xfId="0" applyAlignment="1" applyBorder="1" applyFont="1">
      <alignment shrinkToFit="0" vertical="center" wrapText="1"/>
    </xf>
    <xf borderId="9" fillId="0" fontId="21" numFmtId="0" xfId="0" applyAlignment="1" applyBorder="1" applyFont="1">
      <alignment shrinkToFit="0" vertical="center" wrapText="1"/>
    </xf>
    <xf borderId="9" fillId="0" fontId="21" numFmtId="4" xfId="0" applyAlignment="1" applyBorder="1" applyFont="1" applyNumberFormat="1">
      <alignment shrinkToFit="0" vertical="center" wrapText="1"/>
    </xf>
    <xf borderId="12" fillId="0" fontId="21" numFmtId="4" xfId="0" applyAlignment="1" applyBorder="1" applyFont="1" applyNumberFormat="1">
      <alignment shrinkToFit="0" vertical="center" wrapText="1"/>
    </xf>
    <xf borderId="12" fillId="9" fontId="25" numFmtId="0" xfId="0" applyAlignment="1" applyBorder="1" applyFont="1">
      <alignment shrinkToFit="0" vertical="center" wrapText="1"/>
    </xf>
    <xf borderId="15" fillId="0" fontId="21" numFmtId="4" xfId="0" applyAlignment="1" applyBorder="1" applyFont="1" applyNumberFormat="1">
      <alignment shrinkToFit="0" vertical="center" wrapText="1"/>
    </xf>
    <xf borderId="8" fillId="0" fontId="21" numFmtId="4" xfId="0" applyAlignment="1" applyBorder="1" applyFont="1" applyNumberFormat="1">
      <alignment shrinkToFit="0" vertical="center" wrapText="1"/>
    </xf>
    <xf borderId="11" fillId="0" fontId="18" numFmtId="0" xfId="0" applyAlignment="1" applyBorder="1" applyFont="1">
      <alignment shrinkToFit="0" vertical="center" wrapText="1"/>
    </xf>
    <xf borderId="4" fillId="0" fontId="18" numFmtId="3" xfId="0" applyAlignment="1" applyBorder="1" applyFont="1" applyNumberFormat="1">
      <alignment shrinkToFit="0" vertical="center" wrapText="1"/>
    </xf>
    <xf borderId="6" fillId="0" fontId="18" numFmtId="3" xfId="0" applyAlignment="1" applyBorder="1" applyFont="1" applyNumberFormat="1">
      <alignment shrinkToFit="0" vertical="center" wrapText="1"/>
    </xf>
    <xf borderId="5" fillId="0" fontId="18" numFmtId="0" xfId="0" applyAlignment="1" applyBorder="1" applyFont="1">
      <alignment horizontal="center" shrinkToFit="0" vertical="center" wrapText="1"/>
    </xf>
    <xf borderId="15" fillId="0" fontId="18" numFmtId="4" xfId="0" applyAlignment="1" applyBorder="1" applyFont="1" applyNumberFormat="1">
      <alignment shrinkToFit="0" vertical="center" wrapText="1"/>
    </xf>
    <xf borderId="8" fillId="0" fontId="18" numFmtId="4" xfId="0" applyAlignment="1" applyBorder="1" applyFont="1" applyNumberFormat="1">
      <alignment shrinkToFit="0" vertical="center" wrapText="1"/>
    </xf>
    <xf borderId="10" fillId="0" fontId="18" numFmtId="4" xfId="0" applyAlignment="1" applyBorder="1" applyFont="1" applyNumberFormat="1">
      <alignment shrinkToFit="0" vertical="center" wrapText="1"/>
    </xf>
    <xf borderId="6" fillId="0" fontId="18" numFmtId="4" xfId="0" applyAlignment="1" applyBorder="1" applyFont="1" applyNumberFormat="1">
      <alignment shrinkToFit="0" vertical="center" wrapText="1"/>
    </xf>
    <xf borderId="5" fillId="0" fontId="18" numFmtId="4" xfId="0" applyAlignment="1" applyBorder="1" applyFont="1" applyNumberFormat="1">
      <alignment shrinkToFit="0" vertical="center" wrapText="1"/>
    </xf>
    <xf borderId="11" fillId="0" fontId="18" numFmtId="4" xfId="0" applyAlignment="1" applyBorder="1" applyFont="1" applyNumberFormat="1">
      <alignment shrinkToFit="0" vertical="center" wrapText="1"/>
    </xf>
    <xf borderId="11" fillId="0" fontId="21" numFmtId="0" xfId="0" applyAlignment="1" applyBorder="1" applyFont="1">
      <alignment shrinkToFit="0" vertical="center" wrapText="1"/>
    </xf>
    <xf borderId="0" fillId="9" fontId="25" numFmtId="0" xfId="0" applyAlignment="1" applyFont="1">
      <alignment horizontal="center" readingOrder="0" shrinkToFit="0" textRotation="90" vertical="center" wrapText="1"/>
    </xf>
    <xf borderId="1" fillId="0" fontId="21" numFmtId="3" xfId="0" applyAlignment="1" applyBorder="1" applyFont="1" applyNumberFormat="1">
      <alignment shrinkToFit="0" vertical="center" wrapText="1"/>
    </xf>
    <xf borderId="2" fillId="0" fontId="21" numFmtId="3" xfId="0" applyAlignment="1" applyBorder="1" applyFont="1" applyNumberFormat="1">
      <alignment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1" fillId="0" fontId="21" numFmtId="4" xfId="0" applyAlignment="1" applyBorder="1" applyFont="1" applyNumberFormat="1">
      <alignment shrinkToFit="0" vertical="center" wrapText="1"/>
    </xf>
    <xf borderId="2" fillId="14" fontId="24" numFmtId="4" xfId="0" applyBorder="1" applyFont="1" applyNumberFormat="1"/>
    <xf borderId="2" fillId="0" fontId="21" numFmtId="4" xfId="0" applyAlignment="1" applyBorder="1" applyFont="1" applyNumberFormat="1">
      <alignment shrinkToFit="0" vertical="center" wrapText="1"/>
    </xf>
    <xf borderId="2" fillId="0" fontId="21" numFmtId="4" xfId="0" applyAlignment="1" applyBorder="1" applyFont="1" applyNumberFormat="1">
      <alignment readingOrder="0" shrinkToFit="0" vertical="center" wrapText="1"/>
    </xf>
    <xf borderId="1" fillId="0" fontId="21" numFmtId="0" xfId="0" applyAlignment="1" applyBorder="1" applyFont="1">
      <alignment shrinkToFit="0" vertical="center" wrapText="1"/>
    </xf>
    <xf borderId="3" fillId="0" fontId="21" numFmtId="0" xfId="0" applyAlignment="1" applyBorder="1" applyFont="1">
      <alignment shrinkToFit="0" vertical="center" wrapText="1"/>
    </xf>
    <xf borderId="0" fillId="14" fontId="26" numFmtId="3" xfId="0" applyFont="1" applyNumberFormat="1"/>
    <xf borderId="13" fillId="0" fontId="21" numFmtId="0" xfId="0" applyAlignment="1" applyBorder="1" applyFont="1">
      <alignment shrinkToFit="0" vertical="center" wrapText="1"/>
    </xf>
    <xf borderId="8" fillId="0" fontId="21" numFmtId="3" xfId="0" applyAlignment="1" applyBorder="1" applyFont="1" applyNumberFormat="1">
      <alignment shrinkToFit="0" vertical="center" wrapText="1"/>
    </xf>
    <xf borderId="8" fillId="14" fontId="24" numFmtId="4" xfId="0" applyBorder="1" applyFont="1" applyNumberFormat="1"/>
    <xf borderId="10" fillId="0" fontId="21" numFmtId="4" xfId="0" applyAlignment="1" applyBorder="1" applyFont="1" applyNumberFormat="1">
      <alignment shrinkToFit="0" vertical="center" wrapText="1"/>
    </xf>
    <xf borderId="8" fillId="0" fontId="18" numFmtId="3" xfId="0" applyAlignment="1" applyBorder="1" applyFont="1" applyNumberFormat="1">
      <alignment shrinkToFit="0" vertical="center" wrapText="1"/>
    </xf>
    <xf borderId="6" fillId="0" fontId="18" numFmtId="0" xfId="0" applyAlignment="1" applyBorder="1" applyFont="1">
      <alignment horizontal="center" shrinkToFit="0" vertical="center" wrapText="1"/>
    </xf>
    <xf borderId="0" fillId="0" fontId="18" numFmtId="3" xfId="0" applyAlignment="1" applyFont="1" applyNumberFormat="1">
      <alignment shrinkToFit="0" vertical="center" wrapText="1"/>
    </xf>
    <xf borderId="0" fillId="0" fontId="21" numFmtId="0" xfId="0" applyFont="1"/>
    <xf borderId="0" fillId="0" fontId="21" numFmtId="9" xfId="0" applyFont="1" applyNumberFormat="1"/>
    <xf borderId="1" fillId="0" fontId="22" numFmtId="0" xfId="0" applyAlignment="1" applyBorder="1" applyFont="1">
      <alignment horizontal="center" readingOrder="0" shrinkToFit="0" vertical="center" wrapText="1"/>
    </xf>
    <xf borderId="2" fillId="0" fontId="6" numFmtId="0" xfId="0" applyBorder="1" applyFont="1"/>
    <xf borderId="3" fillId="0" fontId="6" numFmtId="0" xfId="0" applyBorder="1" applyFont="1"/>
    <xf borderId="15" fillId="0" fontId="18" numFmtId="0" xfId="0" applyAlignment="1" applyBorder="1" applyFont="1">
      <alignment horizontal="center" readingOrder="0"/>
    </xf>
    <xf borderId="0" fillId="0" fontId="18" numFmtId="0" xfId="0" applyAlignment="1" applyFont="1">
      <alignment horizontal="center" shrinkToFit="0" wrapText="1"/>
    </xf>
    <xf borderId="8" fillId="0" fontId="25" numFmtId="0" xfId="0" applyAlignment="1" applyBorder="1" applyFont="1">
      <alignment horizontal="center" shrinkToFit="0" wrapText="1"/>
    </xf>
    <xf borderId="0" fillId="0" fontId="25" numFmtId="0" xfId="0" applyAlignment="1" applyFont="1">
      <alignment horizontal="center" shrinkToFit="0" wrapText="1"/>
    </xf>
    <xf borderId="13" fillId="15" fontId="25" numFmtId="0" xfId="0" applyAlignment="1" applyBorder="1" applyFill="1" applyFont="1">
      <alignment horizontal="center" shrinkToFit="0" wrapText="1"/>
    </xf>
    <xf borderId="10" fillId="15" fontId="25" numFmtId="0" xfId="0" applyAlignment="1" applyBorder="1" applyFont="1">
      <alignment horizontal="center" shrinkToFit="0" wrapText="1"/>
    </xf>
    <xf borderId="0" fillId="0" fontId="21" numFmtId="0" xfId="0" applyAlignment="1" applyFont="1">
      <alignment shrinkToFit="0" wrapText="1"/>
    </xf>
    <xf borderId="13" fillId="0" fontId="21" numFmtId="0" xfId="0" applyAlignment="1" applyBorder="1" applyFont="1">
      <alignment shrinkToFit="0" wrapText="1"/>
    </xf>
    <xf borderId="10" fillId="0" fontId="21" numFmtId="3" xfId="0" applyAlignment="1" applyBorder="1" applyFont="1" applyNumberFormat="1">
      <alignment horizontal="right" shrinkToFit="0" wrapText="1"/>
    </xf>
    <xf borderId="10" fillId="0" fontId="21" numFmtId="10" xfId="0" applyAlignment="1" applyBorder="1" applyFont="1" applyNumberFormat="1">
      <alignment horizontal="right" shrinkToFit="0" wrapText="1"/>
    </xf>
    <xf borderId="0" fillId="0" fontId="21" numFmtId="10" xfId="0" applyAlignment="1" applyFont="1" applyNumberFormat="1">
      <alignment horizontal="right" shrinkToFit="0" wrapText="1"/>
    </xf>
    <xf borderId="12" fillId="9" fontId="25" numFmtId="0" xfId="0" applyAlignment="1" applyBorder="1" applyFont="1">
      <alignment shrinkToFit="0" wrapText="1"/>
    </xf>
    <xf borderId="12" fillId="9" fontId="25" numFmtId="3" xfId="0" applyAlignment="1" applyBorder="1" applyFont="1" applyNumberFormat="1">
      <alignment shrinkToFit="0" wrapText="1"/>
    </xf>
    <xf borderId="12" fillId="9" fontId="25" numFmtId="10" xfId="0" applyAlignment="1" applyBorder="1" applyFont="1" applyNumberFormat="1">
      <alignment shrinkToFit="0" wrapText="1"/>
    </xf>
    <xf borderId="11" fillId="0" fontId="21" numFmtId="0" xfId="0" applyBorder="1" applyFont="1"/>
    <xf borderId="11" fillId="0" fontId="21" numFmtId="3" xfId="0" applyAlignment="1" applyBorder="1" applyFont="1" applyNumberFormat="1">
      <alignment horizontal="right"/>
    </xf>
    <xf borderId="11" fillId="0" fontId="21" numFmtId="10" xfId="0" applyAlignment="1" applyBorder="1" applyFont="1" applyNumberFormat="1">
      <alignment horizontal="right"/>
    </xf>
    <xf borderId="0" fillId="0" fontId="21" numFmtId="9" xfId="0" applyAlignment="1" applyFont="1" applyNumberFormat="1">
      <alignment horizontal="right"/>
    </xf>
    <xf borderId="0" fillId="0" fontId="21" numFmtId="3" xfId="0" applyFont="1" applyNumberFormat="1"/>
    <xf borderId="0" fillId="0" fontId="21" numFmtId="10" xfId="0" applyFont="1" applyNumberFormat="1"/>
    <xf borderId="0" fillId="0" fontId="21" numFmtId="3" xfId="0" applyAlignment="1" applyFont="1" applyNumberFormat="1">
      <alignment horizontal="right" shrinkToFit="0" wrapText="1"/>
    </xf>
    <xf borderId="13" fillId="0" fontId="18" numFmtId="0" xfId="0" applyAlignment="1" applyBorder="1" applyFont="1">
      <alignment shrinkToFit="0" wrapText="1"/>
    </xf>
    <xf borderId="10" fillId="0" fontId="18" numFmtId="3" xfId="0" applyAlignment="1" applyBorder="1" applyFont="1" applyNumberFormat="1">
      <alignment horizontal="right" shrinkToFit="0" wrapText="1"/>
    </xf>
    <xf borderId="0" fillId="0" fontId="18" numFmtId="0" xfId="0" applyAlignment="1" applyFont="1">
      <alignment shrinkToFit="0" wrapText="1"/>
    </xf>
    <xf borderId="0" fillId="0" fontId="18" numFmtId="3" xfId="0" applyAlignment="1" applyFont="1" applyNumberFormat="1">
      <alignment horizontal="right" shrinkToFit="0" wrapText="1"/>
    </xf>
    <xf borderId="0" fillId="0" fontId="19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1" fillId="0" fontId="9" numFmtId="0" xfId="0" applyAlignment="1" applyBorder="1" applyFont="1">
      <alignment horizontal="center" shrinkToFit="0" vertical="center" wrapText="1"/>
    </xf>
    <xf borderId="16" fillId="0" fontId="9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shrinkToFit="0" vertical="center" wrapText="1"/>
    </xf>
    <xf borderId="10" fillId="0" fontId="2" numFmtId="3" xfId="0" applyAlignment="1" applyBorder="1" applyFont="1" applyNumberFormat="1">
      <alignment horizontal="right" shrinkToFit="0" vertical="center" wrapText="1"/>
    </xf>
    <xf borderId="10" fillId="0" fontId="2" numFmtId="10" xfId="0" applyAlignment="1" applyBorder="1" applyFont="1" applyNumberFormat="1">
      <alignment horizontal="right" shrinkToFit="0" vertical="center" wrapText="1"/>
    </xf>
    <xf borderId="10" fillId="0" fontId="2" numFmtId="4" xfId="0" applyAlignment="1" applyBorder="1" applyFont="1" applyNumberFormat="1">
      <alignment horizontal="right" shrinkToFit="0" vertical="center" wrapText="1"/>
    </xf>
    <xf borderId="0" fillId="0" fontId="2" numFmtId="4" xfId="0" applyAlignment="1" applyFont="1" applyNumberFormat="1">
      <alignment shrinkToFit="0" vertical="center" wrapText="1"/>
    </xf>
    <xf borderId="13" fillId="16" fontId="27" numFmtId="0" xfId="0" applyAlignment="1" applyBorder="1" applyFill="1" applyFont="1">
      <alignment shrinkToFit="0" vertical="center" wrapText="1"/>
    </xf>
    <xf borderId="10" fillId="16" fontId="17" numFmtId="3" xfId="0" applyAlignment="1" applyBorder="1" applyFont="1" applyNumberFormat="1">
      <alignment horizontal="right" shrinkToFit="0" vertical="center" wrapText="1"/>
    </xf>
    <xf borderId="10" fillId="16" fontId="17" numFmtId="10" xfId="0" applyAlignment="1" applyBorder="1" applyFont="1" applyNumberFormat="1">
      <alignment horizontal="right" shrinkToFit="0" vertical="center" wrapText="1"/>
    </xf>
    <xf borderId="10" fillId="16" fontId="17" numFmtId="4" xfId="0" applyAlignment="1" applyBorder="1" applyFont="1" applyNumberFormat="1">
      <alignment shrinkToFit="0" vertical="center" wrapText="1"/>
    </xf>
    <xf borderId="10" fillId="16" fontId="17" numFmtId="4" xfId="0" applyAlignment="1" applyBorder="1" applyFont="1" applyNumberFormat="1">
      <alignment horizontal="right" shrinkToFit="0" vertical="center" wrapText="1"/>
    </xf>
    <xf borderId="0" fillId="5" fontId="2" numFmtId="0" xfId="0" applyAlignment="1" applyFont="1">
      <alignment horizontal="center" shrinkToFit="0" vertical="center" wrapText="1"/>
    </xf>
    <xf borderId="8" fillId="0" fontId="2" numFmtId="3" xfId="0" applyAlignment="1" applyBorder="1" applyFont="1" applyNumberFormat="1">
      <alignment shrinkToFit="0" vertical="center" wrapText="1"/>
    </xf>
    <xf borderId="8" fillId="0" fontId="2" numFmtId="10" xfId="0" applyAlignment="1" applyBorder="1" applyFont="1" applyNumberFormat="1">
      <alignment shrinkToFit="0" vertical="center" wrapText="1"/>
    </xf>
    <xf borderId="8" fillId="0" fontId="2" numFmtId="4" xfId="0" applyAlignment="1" applyBorder="1" applyFont="1" applyNumberFormat="1">
      <alignment shrinkToFit="0" vertical="center" wrapText="1"/>
    </xf>
    <xf borderId="10" fillId="0" fontId="2" numFmtId="4" xfId="0" applyAlignment="1" applyBorder="1" applyFont="1" applyNumberFormat="1">
      <alignment readingOrder="0" shrinkToFit="0" vertical="center" wrapText="1"/>
    </xf>
    <xf borderId="9" fillId="17" fontId="9" numFmtId="4" xfId="0" applyAlignment="1" applyBorder="1" applyFill="1" applyFont="1" applyNumberFormat="1">
      <alignment horizontal="right" shrinkToFit="0" vertical="center" wrapText="1"/>
    </xf>
    <xf borderId="13" fillId="0" fontId="9" numFmtId="0" xfId="0" applyAlignment="1" applyBorder="1" applyFont="1">
      <alignment shrinkToFit="0" vertical="center" wrapText="1"/>
    </xf>
    <xf borderId="10" fillId="0" fontId="9" numFmtId="3" xfId="0" applyAlignment="1" applyBorder="1" applyFont="1" applyNumberFormat="1">
      <alignment horizontal="right" shrinkToFit="0" vertical="center" wrapText="1"/>
    </xf>
    <xf borderId="10" fillId="17" fontId="9" numFmtId="4" xfId="0" applyAlignment="1" applyBorder="1" applyFont="1" applyNumberFormat="1">
      <alignment horizontal="right" shrinkToFit="0" vertical="center" wrapText="1"/>
    </xf>
    <xf borderId="11" fillId="18" fontId="17" numFmtId="0" xfId="0" applyAlignment="1" applyBorder="1" applyFill="1" applyFont="1">
      <alignment horizontal="center" shrinkToFit="0" vertical="center" wrapText="1"/>
    </xf>
    <xf borderId="5" fillId="18" fontId="17" numFmtId="4" xfId="0" applyAlignment="1" applyBorder="1" applyFont="1" applyNumberFormat="1">
      <alignment horizontal="center" shrinkToFit="0" vertical="center" wrapText="1"/>
    </xf>
    <xf borderId="5" fillId="18" fontId="17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3" fillId="19" fontId="2" numFmtId="0" xfId="0" applyAlignment="1" applyBorder="1" applyFill="1" applyFont="1">
      <alignment horizontal="left" shrinkToFit="0" vertical="center" wrapText="1"/>
    </xf>
    <xf borderId="10" fillId="0" fontId="2" numFmtId="0" xfId="0" applyAlignment="1" applyBorder="1" applyFont="1">
      <alignment shrinkToFit="0" vertical="center" wrapText="1"/>
    </xf>
    <xf borderId="0" fillId="0" fontId="28" numFmtId="0" xfId="0" applyAlignment="1" applyFont="1">
      <alignment vertical="center"/>
    </xf>
    <xf borderId="13" fillId="0" fontId="2" numFmtId="0" xfId="0" applyAlignment="1" applyBorder="1" applyFont="1">
      <alignment horizontal="left" shrinkToFit="0" vertical="center" wrapText="1"/>
    </xf>
    <xf borderId="10" fillId="0" fontId="2" numFmtId="4" xfId="0" applyAlignment="1" applyBorder="1" applyFont="1" applyNumberFormat="1">
      <alignment shrinkToFit="0" vertical="center" wrapText="1"/>
    </xf>
    <xf borderId="0" fillId="0" fontId="2" numFmtId="0" xfId="0" applyAlignment="1" applyFont="1">
      <alignment vertical="center"/>
    </xf>
    <xf borderId="0" fillId="0" fontId="29" numFmtId="0" xfId="0" applyAlignment="1" applyFont="1">
      <alignment shrinkToFit="0" vertical="center" wrapText="0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readingOrder="0" shrinkToFit="0" textRotation="0" vertical="center" wrapText="1"/>
    </xf>
    <xf borderId="0" fillId="14" fontId="19" numFmtId="0" xfId="0" applyFont="1"/>
    <xf borderId="4" fillId="0" fontId="30" numFmtId="0" xfId="0" applyAlignment="1" applyBorder="1" applyFont="1">
      <alignment horizontal="center" readingOrder="0" shrinkToFit="0" vertical="center" wrapText="1"/>
    </xf>
    <xf borderId="0" fillId="20" fontId="31" numFmtId="0" xfId="0" applyAlignment="1" applyFill="1" applyFont="1">
      <alignment readingOrder="0" shrinkToFit="0" vertical="bottom" wrapText="0"/>
    </xf>
    <xf borderId="0" fillId="0" fontId="31" numFmtId="0" xfId="0" applyAlignment="1" applyFont="1">
      <alignment vertical="bottom"/>
    </xf>
    <xf borderId="0" fillId="0" fontId="31" numFmtId="0" xfId="0" applyAlignment="1" applyFont="1">
      <alignment readingOrder="0" vertical="bottom"/>
    </xf>
    <xf borderId="0" fillId="0" fontId="31" numFmtId="164" xfId="0" applyAlignment="1" applyFont="1" applyNumberFormat="1">
      <alignment horizontal="right" readingOrder="0" shrinkToFit="0" vertical="bottom" wrapText="0"/>
    </xf>
    <xf borderId="0" fillId="0" fontId="31" numFmtId="0" xfId="0" applyAlignment="1" applyFont="1">
      <alignment horizontal="right" readingOrder="0" shrinkToFit="0" vertical="bottom" wrapText="0"/>
    </xf>
    <xf borderId="0" fillId="0" fontId="31" numFmtId="0" xfId="0" applyAlignment="1" applyFont="1">
      <alignment vertical="bottom"/>
    </xf>
    <xf borderId="1" fillId="9" fontId="27" numFmtId="0" xfId="0" applyAlignment="1" applyBorder="1" applyFont="1">
      <alignment horizontal="center" readingOrder="0" shrinkToFit="0" vertical="center" wrapText="1"/>
    </xf>
    <xf borderId="1" fillId="18" fontId="27" numFmtId="0" xfId="0" applyAlignment="1" applyBorder="1" applyFont="1">
      <alignment horizontal="center" readingOrder="0" shrinkToFit="0" vertical="center" wrapText="1"/>
    </xf>
    <xf borderId="4" fillId="15" fontId="27" numFmtId="0" xfId="0" applyAlignment="1" applyBorder="1" applyFont="1">
      <alignment horizontal="center" readingOrder="0" shrinkToFit="0" vertical="center" wrapText="1"/>
    </xf>
    <xf borderId="2" fillId="15" fontId="27" numFmtId="0" xfId="0" applyAlignment="1" applyBorder="1" applyFont="1">
      <alignment horizontal="center" readingOrder="0" shrinkToFit="0" vertical="center" wrapText="1"/>
    </xf>
    <xf borderId="2" fillId="9" fontId="27" numFmtId="0" xfId="0" applyAlignment="1" applyBorder="1" applyFont="1">
      <alignment horizontal="center" readingOrder="0" shrinkToFit="0" vertical="center" wrapText="1"/>
    </xf>
    <xf borderId="15" fillId="0" fontId="32" numFmtId="0" xfId="0" applyAlignment="1" applyBorder="1" applyFont="1">
      <alignment horizontal="center" readingOrder="0" shrinkToFit="0" vertical="center" wrapText="1"/>
    </xf>
    <xf borderId="4" fillId="0" fontId="33" numFmtId="0" xfId="0" applyAlignment="1" applyBorder="1" applyFont="1">
      <alignment horizontal="center" readingOrder="0" shrinkToFit="0" vertical="center" wrapText="1"/>
    </xf>
    <xf borderId="15" fillId="0" fontId="34" numFmtId="0" xfId="0" applyAlignment="1" applyBorder="1" applyFont="1">
      <alignment horizontal="center" readingOrder="0" shrinkToFit="0" vertical="center" wrapText="1"/>
    </xf>
    <xf borderId="8" fillId="0" fontId="34" numFmtId="0" xfId="0" applyAlignment="1" applyBorder="1" applyFont="1">
      <alignment horizontal="center" readingOrder="0" shrinkToFit="0" vertical="center" wrapText="1"/>
    </xf>
    <xf borderId="10" fillId="0" fontId="34" numFmtId="0" xfId="0" applyAlignment="1" applyBorder="1" applyFont="1">
      <alignment horizontal="center" readingOrder="0" shrinkToFit="0" vertical="center" wrapText="1"/>
    </xf>
    <xf borderId="7" fillId="21" fontId="34" numFmtId="0" xfId="0" applyAlignment="1" applyBorder="1" applyFill="1" applyFont="1">
      <alignment horizontal="center" readingOrder="0" shrinkToFit="0" vertical="center" wrapText="1"/>
    </xf>
    <xf borderId="0" fillId="21" fontId="35" numFmtId="0" xfId="0" applyAlignment="1" applyFont="1">
      <alignment horizontal="center" readingOrder="0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0" fillId="21" fontId="34" numFmtId="0" xfId="0" applyAlignment="1" applyFont="1">
      <alignment horizontal="center" readingOrder="0" shrinkToFit="0" vertical="center" wrapText="1"/>
    </xf>
    <xf borderId="9" fillId="0" fontId="34" numFmtId="0" xfId="0" applyAlignment="1" applyBorder="1" applyFont="1">
      <alignment horizontal="center" readingOrder="0" shrinkToFit="0" vertical="center" wrapText="1"/>
    </xf>
    <xf borderId="7" fillId="0" fontId="34" numFmtId="0" xfId="0" applyAlignment="1" applyBorder="1" applyFont="1">
      <alignment horizontal="center" readingOrder="0" shrinkToFit="0" vertical="center" wrapText="1"/>
    </xf>
    <xf borderId="7" fillId="0" fontId="34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horizontal="center" shrinkToFit="0" vertical="center" wrapText="1"/>
    </xf>
    <xf borderId="0" fillId="0" fontId="34" numFmtId="0" xfId="0" applyAlignment="1" applyFont="1">
      <alignment horizontal="center" shrinkToFit="0" vertical="center" wrapText="1"/>
    </xf>
    <xf borderId="7" fillId="0" fontId="31" numFmtId="164" xfId="0" applyAlignment="1" applyBorder="1" applyFont="1" applyNumberFormat="1">
      <alignment horizontal="left" readingOrder="0" shrinkToFit="0" vertical="center" wrapText="1"/>
    </xf>
    <xf borderId="0" fillId="0" fontId="31" numFmtId="3" xfId="0" applyAlignment="1" applyFont="1" applyNumberFormat="1">
      <alignment horizontal="right" readingOrder="0" shrinkToFit="0" vertical="center" wrapText="1"/>
    </xf>
    <xf borderId="0" fillId="0" fontId="31" numFmtId="0" xfId="0" applyAlignment="1" applyFont="1">
      <alignment horizontal="right" readingOrder="0" shrinkToFit="0" vertical="center" wrapText="1"/>
    </xf>
    <xf borderId="0" fillId="0" fontId="31" numFmtId="3" xfId="0" applyAlignment="1" applyFont="1" applyNumberFormat="1">
      <alignment horizontal="right" shrinkToFit="0" vertical="center" wrapText="1"/>
    </xf>
    <xf borderId="9" fillId="0" fontId="31" numFmtId="0" xfId="0" applyAlignment="1" applyBorder="1" applyFont="1">
      <alignment horizontal="center" shrinkToFit="0" vertical="center" wrapText="1"/>
    </xf>
    <xf borderId="7" fillId="0" fontId="31" numFmtId="0" xfId="0" applyAlignment="1" applyBorder="1" applyFont="1">
      <alignment horizontal="right" readingOrder="0" shrinkToFit="0" vertical="center" wrapText="1"/>
    </xf>
    <xf borderId="0" fillId="0" fontId="31" numFmtId="4" xfId="0" applyAlignment="1" applyFont="1" applyNumberFormat="1">
      <alignment horizontal="right" readingOrder="0" shrinkToFit="0" vertical="center" wrapText="1"/>
    </xf>
    <xf borderId="0" fillId="0" fontId="31" numFmtId="4" xfId="0" applyAlignment="1" applyFont="1" applyNumberFormat="1">
      <alignment horizontal="right" shrinkToFit="0" vertical="center" wrapText="1"/>
    </xf>
    <xf borderId="0" fillId="0" fontId="31" numFmtId="0" xfId="0" applyAlignment="1" applyFont="1">
      <alignment horizontal="right" shrinkToFit="0" vertical="center" wrapText="1"/>
    </xf>
    <xf borderId="9" fillId="0" fontId="31" numFmtId="4" xfId="0" applyAlignment="1" applyBorder="1" applyFont="1" applyNumberFormat="1">
      <alignment horizontal="right" readingOrder="0" shrinkToFit="0" vertical="center" wrapText="1"/>
    </xf>
    <xf borderId="7" fillId="0" fontId="31" numFmtId="0" xfId="0" applyAlignment="1" applyBorder="1" applyFont="1">
      <alignment horizontal="left" readingOrder="0" shrinkToFit="0" vertical="center" wrapText="1"/>
    </xf>
    <xf borderId="0" fillId="0" fontId="31" numFmtId="2" xfId="0" applyAlignment="1" applyFont="1" applyNumberFormat="1">
      <alignment horizontal="right" readingOrder="0" shrinkToFit="0" vertical="center" wrapText="1"/>
    </xf>
    <xf borderId="9" fillId="0" fontId="31" numFmtId="2" xfId="0" applyAlignment="1" applyBorder="1" applyFont="1" applyNumberFormat="1">
      <alignment horizontal="right" readingOrder="0" shrinkToFit="0" vertical="center" wrapText="1"/>
    </xf>
    <xf borderId="9" fillId="0" fontId="31" numFmtId="0" xfId="0" applyAlignment="1" applyBorder="1" applyFont="1">
      <alignment horizontal="left" shrinkToFit="0" vertical="center" wrapText="1"/>
    </xf>
    <xf borderId="9" fillId="0" fontId="36" numFmtId="0" xfId="0" applyAlignment="1" applyBorder="1" applyFont="1">
      <alignment horizontal="left" shrinkToFit="0" vertical="center" wrapText="1"/>
    </xf>
    <xf borderId="0" fillId="0" fontId="36" numFmtId="0" xfId="0" applyAlignment="1" applyFont="1">
      <alignment horizontal="right" shrinkToFit="0" vertical="center" wrapText="1"/>
    </xf>
    <xf borderId="15" fillId="0" fontId="31" numFmtId="164" xfId="0" applyAlignment="1" applyBorder="1" applyFont="1" applyNumberFormat="1">
      <alignment horizontal="left" readingOrder="0" shrinkToFit="0" vertical="center" wrapText="1"/>
    </xf>
    <xf borderId="8" fillId="0" fontId="31" numFmtId="3" xfId="0" applyAlignment="1" applyBorder="1" applyFont="1" applyNumberFormat="1">
      <alignment horizontal="right" readingOrder="0" shrinkToFit="0" vertical="center" wrapText="1"/>
    </xf>
    <xf borderId="8" fillId="0" fontId="31" numFmtId="0" xfId="0" applyAlignment="1" applyBorder="1" applyFont="1">
      <alignment horizontal="right" readingOrder="0" shrinkToFit="0" vertical="center" wrapText="1"/>
    </xf>
    <xf borderId="8" fillId="0" fontId="31" numFmtId="3" xfId="0" applyAlignment="1" applyBorder="1" applyFont="1" applyNumberFormat="1">
      <alignment horizontal="right" shrinkToFit="0" vertical="center" wrapText="1"/>
    </xf>
    <xf borderId="10" fillId="0" fontId="36" numFmtId="0" xfId="0" applyAlignment="1" applyBorder="1" applyFont="1">
      <alignment horizontal="left" shrinkToFit="0" vertical="center" wrapText="1"/>
    </xf>
    <xf borderId="15" fillId="0" fontId="31" numFmtId="0" xfId="0" applyAlignment="1" applyBorder="1" applyFont="1">
      <alignment horizontal="right" readingOrder="0" shrinkToFit="0" vertical="center" wrapText="1"/>
    </xf>
    <xf borderId="8" fillId="0" fontId="31" numFmtId="4" xfId="0" applyAlignment="1" applyBorder="1" applyFont="1" applyNumberFormat="1">
      <alignment horizontal="right" readingOrder="0" shrinkToFit="0" vertical="center" wrapText="1"/>
    </xf>
    <xf borderId="8" fillId="0" fontId="31" numFmtId="4" xfId="0" applyAlignment="1" applyBorder="1" applyFont="1" applyNumberFormat="1">
      <alignment horizontal="right" shrinkToFit="0" vertical="center" wrapText="1"/>
    </xf>
    <xf borderId="8" fillId="0" fontId="31" numFmtId="0" xfId="0" applyAlignment="1" applyBorder="1" applyFont="1">
      <alignment horizontal="right" shrinkToFit="0" vertical="center" wrapText="1"/>
    </xf>
    <xf borderId="10" fillId="0" fontId="31" numFmtId="4" xfId="0" applyAlignment="1" applyBorder="1" applyFont="1" applyNumberFormat="1">
      <alignment horizontal="right" readingOrder="0" shrinkToFit="0" vertical="center" wrapText="1"/>
    </xf>
    <xf borderId="15" fillId="0" fontId="31" numFmtId="0" xfId="0" applyAlignment="1" applyBorder="1" applyFont="1">
      <alignment horizontal="left" readingOrder="0" shrinkToFit="0" vertical="center" wrapText="1"/>
    </xf>
    <xf borderId="8" fillId="0" fontId="31" numFmtId="2" xfId="0" applyAlignment="1" applyBorder="1" applyFont="1" applyNumberFormat="1">
      <alignment horizontal="right" readingOrder="0" shrinkToFit="0" vertical="center" wrapText="1"/>
    </xf>
    <xf borderId="10" fillId="0" fontId="31" numFmtId="2" xfId="0" applyAlignment="1" applyBorder="1" applyFont="1" applyNumberFormat="1">
      <alignment horizontal="right" readingOrder="0" shrinkToFit="0" vertical="center" wrapText="1"/>
    </xf>
    <xf borderId="8" fillId="0" fontId="36" numFmtId="0" xfId="0" applyAlignment="1" applyBorder="1" applyFont="1">
      <alignment horizontal="right" shrinkToFit="0" vertical="center" wrapText="1"/>
    </xf>
    <xf borderId="1" fillId="21" fontId="35" numFmtId="0" xfId="0" applyAlignment="1" applyBorder="1" applyFont="1">
      <alignment horizontal="center" readingOrder="0" shrinkToFit="0" vertical="center" wrapText="1"/>
    </xf>
    <xf borderId="2" fillId="21" fontId="35" numFmtId="0" xfId="0" applyAlignment="1" applyBorder="1" applyFont="1">
      <alignment horizontal="center" readingOrder="0" shrinkToFit="0" vertical="center" wrapText="1"/>
    </xf>
    <xf borderId="3" fillId="21" fontId="35" numFmtId="0" xfId="0" applyAlignment="1" applyBorder="1" applyFont="1">
      <alignment horizontal="center" readingOrder="0" shrinkToFit="0" vertical="center" wrapText="1"/>
    </xf>
    <xf borderId="7" fillId="0" fontId="1" numFmtId="164" xfId="0" applyBorder="1" applyFont="1" applyNumberFormat="1"/>
    <xf borderId="0" fillId="0" fontId="1" numFmtId="4" xfId="0" applyFont="1" applyNumberFormat="1"/>
    <xf borderId="9" fillId="0" fontId="1" numFmtId="4" xfId="0" applyBorder="1" applyFont="1" applyNumberFormat="1"/>
    <xf borderId="0" fillId="0" fontId="1" numFmtId="0" xfId="0" applyAlignment="1" applyFont="1">
      <alignment readingOrder="0"/>
    </xf>
    <xf borderId="7" fillId="0" fontId="1" numFmtId="0" xfId="0" applyBorder="1" applyFont="1"/>
    <xf borderId="15" fillId="0" fontId="1" numFmtId="0" xfId="0" applyBorder="1" applyFont="1"/>
    <xf borderId="8" fillId="0" fontId="1" numFmtId="4" xfId="0" applyBorder="1" applyFont="1" applyNumberFormat="1"/>
    <xf borderId="10" fillId="0" fontId="1" numFmtId="4" xfId="0" applyBorder="1" applyFont="1" applyNumberFormat="1"/>
    <xf borderId="0" fillId="0" fontId="2" numFmtId="164" xfId="0" applyFont="1" applyNumberFormat="1"/>
    <xf borderId="0" fillId="0" fontId="2" numFmtId="0" xfId="0" applyFont="1"/>
    <xf borderId="0" fillId="0" fontId="2" numFmtId="4" xfId="0" applyFont="1" applyNumberFormat="1"/>
    <xf borderId="3" fillId="9" fontId="27" numFmtId="0" xfId="0" applyAlignment="1" applyBorder="1" applyFont="1">
      <alignment horizontal="center" readingOrder="0" shrinkToFit="0" vertical="center" wrapText="1"/>
    </xf>
    <xf borderId="0" fillId="9" fontId="27" numFmtId="0" xfId="0" applyAlignment="1" applyFont="1">
      <alignment horizontal="center" shrinkToFit="0" vertical="center" wrapText="1"/>
    </xf>
    <xf borderId="0" fillId="9" fontId="27" numFmtId="2" xfId="0" applyAlignment="1" applyFont="1" applyNumberFormat="1">
      <alignment horizontal="center" shrinkToFit="0" vertical="center" wrapText="1"/>
    </xf>
    <xf borderId="0" fillId="9" fontId="27" numFmtId="4" xfId="0" applyAlignment="1" applyFont="1" applyNumberFormat="1">
      <alignment horizontal="center" shrinkToFit="0" vertical="center" wrapText="1"/>
    </xf>
    <xf borderId="14" fillId="22" fontId="27" numFmtId="0" xfId="0" applyAlignment="1" applyBorder="1" applyFill="1" applyFont="1">
      <alignment horizontal="center" shrinkToFit="0" vertical="center" wrapText="1"/>
    </xf>
    <xf borderId="7" fillId="0" fontId="2" numFmtId="164" xfId="0" applyBorder="1" applyFont="1" applyNumberFormat="1"/>
    <xf borderId="9" fillId="0" fontId="2" numFmtId="4" xfId="0" applyBorder="1" applyFont="1" applyNumberFormat="1"/>
    <xf borderId="0" fillId="0" fontId="2" numFmtId="4" xfId="0" applyAlignment="1" applyFont="1" applyNumberFormat="1">
      <alignment horizontal="right" vertical="bottom"/>
    </xf>
    <xf borderId="13" fillId="0" fontId="9" numFmtId="4" xfId="0" applyBorder="1" applyFont="1" applyNumberFormat="1"/>
    <xf borderId="15" fillId="23" fontId="2" numFmtId="0" xfId="0" applyBorder="1" applyFill="1" applyFont="1"/>
    <xf borderId="8" fillId="23" fontId="2" numFmtId="4" xfId="0" applyBorder="1" applyFont="1" applyNumberFormat="1"/>
    <xf borderId="10" fillId="23" fontId="2" numFmtId="4" xfId="0" applyBorder="1" applyFont="1" applyNumberFormat="1"/>
    <xf borderId="0" fillId="23" fontId="2" numFmtId="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'Visualization Board'!$E$22:$E$29</c:f>
            </c:strRef>
          </c:cat>
          <c:val>
            <c:numRef>
              <c:f>'Visualization Board'!$F$22:$F$29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1200150</xdr:colOff>
      <xdr:row>18</xdr:row>
      <xdr:rowOff>152400</xdr:rowOff>
    </xdr:from>
    <xdr:ext cx="4791075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504825</xdr:colOff>
      <xdr:row>0</xdr:row>
      <xdr:rowOff>123825</xdr:rowOff>
    </xdr:from>
    <xdr:ext cx="1857375" cy="106680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6</xdr:row>
      <xdr:rowOff>0</xdr:rowOff>
    </xdr:from>
    <xdr:ext cx="9753600" cy="4371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BF1000" sheet="Clean Data"/>
  </cacheSource>
  <cacheFields>
    <cacheField name="Cisco Location" numFmtId="164">
      <sharedItems>
        <s v="Spain"/>
        <s v="United States of America"/>
        <s v="Switzerland"/>
        <s v="Hungary"/>
        <s v="Canada"/>
        <s v="Saudi Arabia"/>
        <s v="Lithuania"/>
        <s v="Argentina"/>
        <s v="Malta"/>
        <s v="Taiwan"/>
        <s v="Denmark"/>
        <s v="Türkiye"/>
        <s v="Tunisia"/>
        <s v="Norway"/>
        <s v="Korea, Republic of"/>
        <s v="China"/>
        <s v="Algeria"/>
        <s v="Bangladesh"/>
        <s v="Germany"/>
        <s v="Costa Rica"/>
        <s v="France"/>
        <s v="Kazakhstan"/>
        <s v="Mexico"/>
        <s v="Colombia"/>
        <s v="Ecuador"/>
        <s v="Ukraine"/>
        <s v="El Salvador"/>
        <s v="Jordan"/>
        <s v="Brazil"/>
        <s v="Serbia"/>
        <s v="Latvia"/>
        <s v="United Arab Emirates"/>
        <s v="Unspecified"/>
        <s v="Guatemala"/>
        <s v="South Africa"/>
        <s v="Italy"/>
        <s v="Ireland"/>
        <s v="Czech Republic"/>
        <s v="Croatia"/>
        <s v="Greece"/>
        <s v="Nigeria"/>
        <s v="Kenya"/>
        <s v="Austria"/>
        <s v="Bulgaria"/>
        <s v="Singapore"/>
        <s v="Thailand"/>
        <s v="Sweden"/>
        <s v="Armenia"/>
        <s v="Vietnam"/>
        <s v="Estonia"/>
        <s v="Malaysia"/>
        <s v="Israel"/>
        <s v="Trinidad and Tobago"/>
        <s v="Finland"/>
        <s v="Portugal"/>
        <s v="Slovakia"/>
        <s v="Peru"/>
        <s v="Poland"/>
        <s v="Panama"/>
        <s v="Sri Lanka"/>
        <s v="Egypt"/>
        <s v="Japan"/>
        <s v="Luxembourg"/>
        <s v="Lebanon"/>
        <s v="Kuwait"/>
        <s v="Russian Federation"/>
        <s v="Romania"/>
        <s v="Australia"/>
        <s v="New Zealand"/>
        <s v="Morocco"/>
        <s v="Indonesia"/>
        <s v="Qatar"/>
        <s v="India"/>
        <s v="Azerbaijan"/>
        <s v="Netherlands"/>
        <s v="Philippines"/>
        <s v="Hong Kong"/>
        <s v="Belgium"/>
        <s v="Puerto Rico"/>
        <s v="Chile"/>
        <s v="Pakistan"/>
        <s v="United Kingdom"/>
        <s v="Oman"/>
        <s v="Dominican Republic"/>
        <s v="Cyprus"/>
        <s v="Mauritius"/>
        <s v="Slovenia"/>
        <s v="Uruguay"/>
        <s v="Senegal"/>
        <s v="Uzbekistan"/>
        <s v="North Macedonia"/>
        <s v="Macao"/>
        <s v="Bahrain"/>
        <s v="Iceland"/>
        <s v="Liechtenstein"/>
        <s v="Bosnia and Herzegovina"/>
        <s v="State of Palestine"/>
      </sharedItems>
    </cacheField>
    <cacheField name="Months worked at Cisco" numFmtId="3">
      <sharedItems containsSemiMixedTypes="0" containsString="0" containsNumber="1" containsInteger="1">
        <n v="12.0"/>
        <n v="1.0"/>
        <n v="3.0"/>
        <n v="9.0"/>
        <n v="10.0"/>
        <n v="5.0"/>
        <n v="11.0"/>
        <n v="7.0"/>
        <n v="4.0"/>
        <n v="2.0"/>
        <n v="6.0"/>
        <n v="8.0"/>
      </sharedItems>
    </cacheField>
    <cacheField name="Teleworking Hours" numFmtId="0">
      <sharedItems containsString="0" containsBlank="1" containsNumber="1" containsInteger="1">
        <n v="18.0"/>
        <n v="6.0"/>
        <n v="35.0"/>
        <n v="33.0"/>
        <n v="20.0"/>
        <n v="21.0"/>
        <n v="36.0"/>
        <n v="38.0"/>
        <n v="16.0"/>
        <n v="26.0"/>
        <n v="7.0"/>
        <n v="27.0"/>
        <n v="11.0"/>
        <n v="4.0"/>
        <n v="23.0"/>
        <n v="29.0"/>
        <n v="9.0"/>
        <n v="40.0"/>
        <n v="2.0"/>
        <n v="39.0"/>
        <n v="32.0"/>
        <n v="1.0"/>
        <n v="12.0"/>
        <n v="10.0"/>
        <n v="31.0"/>
        <n v="14.0"/>
        <n v="3.0"/>
        <n v="37.0"/>
        <n v="22.0"/>
        <n v="15.0"/>
        <n v="17.0"/>
        <n v="25.0"/>
        <n v="34.0"/>
        <m/>
        <n v="30.0"/>
        <n v="19.0"/>
        <n v="5.0"/>
        <n v="28.0"/>
        <n v="13.0"/>
        <n v="24.0"/>
        <n v="8.0"/>
      </sharedItems>
    </cacheField>
    <cacheField name="*Annual Teleworking Hours" numFmtId="3">
      <sharedItems containsSemiMixedTypes="0" containsString="0" containsNumber="1" containsInteger="1">
        <n v="864.0"/>
        <n v="24.0"/>
        <n v="420.0"/>
        <n v="1584.0"/>
        <n v="240.0"/>
        <n v="756.0"/>
        <n v="1728.0"/>
        <n v="1520.0"/>
        <n v="768.0"/>
        <n v="520.0"/>
        <n v="280.0"/>
        <n v="540.0"/>
        <n v="484.0"/>
        <n v="1188.0"/>
        <n v="176.0"/>
        <n v="276.0"/>
        <n v="1392.0"/>
        <n v="36.0"/>
        <n v="252.0"/>
        <n v="800.0"/>
        <n v="8.0"/>
        <n v="780.0"/>
        <n v="32.0"/>
        <n v="504.0"/>
        <n v="512.0"/>
        <n v="1280.0"/>
        <n v="840.0"/>
        <n v="936.0"/>
        <n v="1296.0"/>
        <n v="336.0"/>
        <n v="480.0"/>
        <n v="1012.0"/>
        <n v="1760.0"/>
        <n v="124.0"/>
        <n v="448.0"/>
        <n v="288.0"/>
        <n v="60.0"/>
        <n v="888.0"/>
        <n v="128.0"/>
        <n v="160.0"/>
        <n v="120.0"/>
        <n v="440.0"/>
        <n v="1184.0"/>
        <n v="812.0"/>
        <n v="576.0"/>
        <n v="496.0"/>
        <n v="4.0"/>
        <n v="360.0"/>
        <n v="744.0"/>
        <n v="64.0"/>
        <n v="208.0"/>
        <n v="256.0"/>
        <n v="928.0"/>
        <n v="816.0"/>
        <n v="48.0"/>
        <n v="272.0"/>
        <n v="16.0"/>
        <n v="1440.0"/>
        <n v="792.0"/>
        <n v="324.0"/>
        <n v="1160.0"/>
        <n v="300.0"/>
        <n v="408.0"/>
        <n v="200.0"/>
        <n v="896.0"/>
        <n v="168.0"/>
        <n v="720.0"/>
        <n v="912.0"/>
        <n v="0.0"/>
        <n v="972.0"/>
        <n v="1496.0"/>
        <n v="1100.0"/>
        <n v="72.0"/>
        <n v="836.0"/>
        <n v="136.0"/>
        <n v="1920.0"/>
        <n v="1232.0"/>
        <n v="340.0"/>
        <n v="1632.0"/>
        <n v="696.0"/>
        <n v="672.0"/>
        <n v="560.0"/>
        <n v="156.0"/>
        <n v="880.0"/>
        <n v="40.0"/>
        <n v="1672.0"/>
        <n v="144.0"/>
        <n v="116.0"/>
        <n v="600.0"/>
        <n v="1872.0"/>
        <n v="1092.0"/>
        <n v="1452.0"/>
        <n v="784.0"/>
        <n v="216.0"/>
        <n v="528.0"/>
        <n v="308.0"/>
        <n v="108.0"/>
        <n v="608.0"/>
        <n v="264.0"/>
        <n v="1064.0"/>
        <n v="148.0"/>
        <n v="80.0"/>
        <n v="828.0"/>
        <n v="740.0"/>
        <n v="68.0"/>
        <n v="372.0"/>
        <n v="1776.0"/>
        <n v="1404.0"/>
        <n v="1364.0"/>
        <n v="1056.0"/>
        <n v="140.0"/>
        <n v="680.0"/>
        <n v="1008.0"/>
        <n v="96.0"/>
        <n v="1000.0"/>
        <n v="700.0"/>
        <n v="468.0"/>
        <n v="432.0"/>
        <n v="644.0"/>
        <n v="1116.0"/>
        <n v="624.0"/>
        <n v="1152.0"/>
        <n v="132.0"/>
        <n v="224.0"/>
        <n v="192.0"/>
        <n v="296.0"/>
        <n v="544.0"/>
        <n v="152.0"/>
        <n v="12.0"/>
        <n v="1088.0"/>
        <n v="260.0"/>
        <n v="532.0"/>
        <n v="348.0"/>
        <n v="444.0"/>
        <n v="648.0"/>
        <n v="400.0"/>
        <n v="196.0"/>
        <n v="396.0"/>
        <n v="104.0"/>
        <n v="384.0"/>
        <n v="112.0"/>
        <n v="992.0"/>
        <n v="1540.0"/>
        <n v="1024.0"/>
        <n v="312.0"/>
        <n v="100.0"/>
        <n v="1536.0"/>
        <n v="320.0"/>
        <n v="84.0"/>
        <n v="352.0"/>
        <n v="1036.0"/>
        <n v="748.0"/>
        <n v="248.0"/>
        <n v="1824.0"/>
        <n v="868.0"/>
        <n v="56.0"/>
        <n v="476.0"/>
        <n v="1600.0"/>
        <n v="1560.0"/>
        <n v="760.0"/>
        <n v="1040.0"/>
        <n v="1120.0"/>
        <n v="1320.0"/>
        <n v="640.0"/>
        <n v="580.0"/>
        <n v="728.0"/>
        <n v="952.0"/>
        <n v="1680.0"/>
        <n v="1332.0"/>
        <n v="1200.0"/>
        <n v="1216.0"/>
        <n v="920.0"/>
        <n v="684.0"/>
        <n v="456.0"/>
        <n v="88.0"/>
        <n v="1260.0"/>
        <n v="660.0"/>
        <n v="52.0"/>
        <n v="28.0"/>
        <n v="960.0"/>
        <n v="1144.0"/>
        <n v="1240.0"/>
        <n v="1080.0"/>
        <n v="572.0"/>
        <n v="1488.0"/>
        <n v="1408.0"/>
        <n v="204.0"/>
        <n v="220.0"/>
        <n v="620.0"/>
        <n v="364.0"/>
        <n v="1248.0"/>
        <n v="500.0"/>
        <n v="924.0"/>
        <n v="1360.0"/>
        <n v="76.0"/>
        <n v="304.0"/>
        <n v="968.0"/>
        <n v="1044.0"/>
        <n v="92.0"/>
        <n v="20.0"/>
        <n v="416.0"/>
        <n v="736.0"/>
        <n v="592.0"/>
        <n v="900.0"/>
        <n v="1276.0"/>
        <n v="460.0"/>
        <n v="368.0"/>
        <n v="180.0"/>
        <n v="1104.0"/>
        <n v="44.0"/>
        <n v="392.0"/>
        <n v="1400.0"/>
        <n v="1628.0"/>
        <n v="552.0"/>
        <n v="1716.0"/>
      </sharedItems>
    </cacheField>
    <cacheField name="Data Validation" numFmtId="0">
      <sharedItems containsString="0" containsBlank="1">
        <m/>
      </sharedItems>
    </cacheField>
    <cacheField name="Monitors" numFmtId="0">
      <sharedItems containsSemiMixedTypes="0" containsString="0" containsNumber="1" containsInteger="1">
        <n v="3.0"/>
        <n v="2.0"/>
        <n v="0.0"/>
        <n v="1.0"/>
      </sharedItems>
    </cacheField>
    <cacheField name="Annual Total Power Usage (KwH)" numFmtId="4">
      <sharedItems containsSemiMixedTypes="0" containsString="0" containsNumber="1">
        <n v="155.51999999999998"/>
        <n v="2.88"/>
        <n v="50.4"/>
        <n v="0.0"/>
        <n v="45.36"/>
        <n v="311.03999999999996"/>
        <n v="182.4"/>
        <n v="93.6"/>
        <n v="16.8"/>
        <n v="64.8"/>
        <n v="29.04"/>
        <n v="213.84"/>
        <n v="31.68"/>
        <n v="33.12"/>
        <n v="167.04"/>
        <n v="2.16"/>
        <n v="144.0"/>
        <n v="140.4"/>
        <n v="1.92"/>
        <n v="90.72"/>
        <n v="30.72"/>
        <n v="153.6"/>
        <n v="0.48"/>
        <n v="60.48"/>
        <n v="57.599999999999994"/>
        <n v="33.6"/>
        <n v="182.16"/>
        <n v="22.32"/>
        <n v="26.88"/>
        <n v="34.56"/>
        <n v="3.5999999999999996"/>
        <n v="159.84"/>
        <n v="15.36"/>
        <n v="9.6"/>
        <n v="7.199999999999999"/>
        <n v="26.4"/>
        <n v="213.12"/>
        <n v="97.44"/>
        <n v="29.759999999999998"/>
        <n v="0.24"/>
        <n v="37.44"/>
        <n v="55.68"/>
        <n v="16.32"/>
        <n v="47.519999999999996"/>
        <n v="58.32"/>
        <n v="139.2"/>
        <n v="36.0"/>
        <n v="73.44"/>
        <n v="24.0"/>
        <n v="161.28"/>
        <n v="43.199999999999996"/>
        <n v="51.839999999999996"/>
        <n v="164.16"/>
        <n v="17.28"/>
        <n v="151.2"/>
        <n v="89.75999999999999"/>
        <n v="28.799999999999997"/>
        <n v="198.0"/>
        <n v="105.6"/>
        <n v="18.0"/>
        <n v="150.48"/>
        <n v="230.39999999999998"/>
        <n v="97.92"/>
        <n v="73.92"/>
        <n v="61.199999999999996"/>
        <n v="125.28"/>
        <n v="120.96"/>
        <n v="28.08"/>
        <n v="20.88"/>
        <n v="72.0"/>
        <n v="8.64"/>
        <n v="112.32"/>
        <n v="60.72"/>
        <n v="196.56"/>
        <n v="40.32"/>
        <n v="261.36"/>
        <n v="316.8"/>
        <n v="94.08"/>
        <n v="4.32"/>
        <n v="25.919999999999998"/>
        <n v="55.44"/>
        <n v="12.959999999999999"/>
        <n v="36.48"/>
        <n v="15.84"/>
        <n v="127.67999999999999"/>
        <n v="53.76"/>
        <n v="10.559999999999999"/>
        <n v="17.759999999999998"/>
        <n v="32.64"/>
        <n v="49.68"/>
        <n v="44.4"/>
        <n v="52.8"/>
        <n v="106.56"/>
        <n v="168.48"/>
        <n v="38.879999999999995"/>
        <n v="81.84"/>
        <n v="25.2"/>
        <n v="60.0"/>
        <n v="42.0"/>
        <n v="54.72"/>
        <n v="38.64"/>
        <n v="133.92"/>
        <n v="67.2"/>
        <n v="8.16"/>
        <n v="69.12"/>
        <n v="7.92"/>
        <n v="86.39999999999999"/>
        <n v="53.28"/>
        <n v="207.35999999999999"/>
        <n v="21.599999999999998"/>
        <n v="27.36"/>
        <n v="0.72"/>
        <n v="65.28"/>
        <n v="15.6"/>
        <n v="95.75999999999999"/>
        <n v="83.52"/>
        <n v="11.52"/>
        <n v="4.8"/>
        <n v="48.0"/>
        <n v="126.72"/>
        <n v="23.52"/>
        <n v="18.72"/>
        <n v="95.03999999999999"/>
        <n v="19.2"/>
        <n v="23.04"/>
        <n v="138.24"/>
        <n v="6.72"/>
        <n v="77.75999999999999"/>
        <n v="81.6"/>
        <n v="184.79999999999998"/>
        <n v="40.8"/>
        <n v="122.88"/>
        <n v="129.6"/>
        <n v="63.36"/>
        <n v="100.8"/>
        <n v="142.07999999999998"/>
        <n v="92.16"/>
        <n v="7.68"/>
        <n v="179.51999999999998"/>
        <n v="38.4"/>
        <n v="77.28"/>
        <n v="15.12"/>
        <n v="14.399999999999999"/>
        <n v="91.2"/>
        <n v="10.799999999999999"/>
        <n v="14.879999999999999"/>
        <n v="32.4"/>
        <n v="28.56"/>
        <n v="6.96"/>
        <n v="45.6"/>
        <n v="61.44"/>
        <n v="87.11999999999999"/>
        <n v="134.4"/>
        <n v="158.4"/>
        <n v="20.16"/>
        <n v="84.0"/>
        <n v="115.19999999999999"/>
        <n v="119.03999999999999"/>
        <n v="89.28"/>
        <n v="69.6"/>
        <n v="96.0"/>
        <n v="43.68"/>
        <n v="114.24"/>
        <n v="9.12"/>
        <n v="62.64"/>
        <n v="18.24"/>
        <n v="72.96"/>
        <n v="55.199999999999996"/>
        <n v="82.08"/>
        <n v="48.96"/>
        <n v="80.64"/>
        <n v="46.08"/>
        <n v="136.07999999999998"/>
        <n v="41.76"/>
        <n v="62.4"/>
        <n v="237.6"/>
        <n v="12.48"/>
        <n v="226.79999999999998"/>
        <n v="3.12"/>
        <n v="19.439999999999998"/>
        <n v="172.79999999999998"/>
        <n v="44.879999999999995"/>
        <n v="68.64"/>
        <n v="74.39999999999999"/>
        <n v="6.24"/>
        <n v="194.4"/>
        <n v="13.92"/>
        <n v="328.32"/>
        <n v="57.12"/>
        <n v="131.04"/>
        <n v="24.48"/>
        <n v="184.32"/>
        <n v="34.32"/>
        <n v="8.4"/>
        <n v="195.84"/>
        <n v="18.48"/>
        <n v="142.56"/>
        <n v="12.24"/>
        <n v="13.44"/>
        <n v="187.2"/>
        <n v="50.16"/>
        <n v="37.199999999999996"/>
        <n v="79.92"/>
        <n v="1.44"/>
        <n v="30.24"/>
        <n v="181.44"/>
        <n v="21.84"/>
        <n v="149.76"/>
        <n v="21.119999999999997"/>
        <n v="30.0"/>
        <n v="104.39999999999999"/>
        <n v="35.519999999999996"/>
        <n v="5.04"/>
        <n v="62.16"/>
        <n v="109.44"/>
        <n v="116.64"/>
        <n v="111.36"/>
        <n v="10.08"/>
        <n v="12.0"/>
        <n v="47.04"/>
        <n v="300.96"/>
        <n v="4.56"/>
        <n v="5.76"/>
        <n v="6.4799999999999995"/>
        <n v="103.67999999999999"/>
        <n v="79.2"/>
        <n v="13.2"/>
        <n v="174.23999999999998"/>
        <n v="118.8"/>
        <n v="190.07999999999998"/>
        <n v="11.04"/>
        <n v="2.4"/>
        <n v="147.84"/>
        <n v="345.59999999999997"/>
        <n v="3.36"/>
        <n v="132.48"/>
        <n v="16.56"/>
        <n v="20.4"/>
        <n v="0.96"/>
        <n v="76.56"/>
        <n v="82.8"/>
        <n v="191.51999999999998"/>
        <n v="71.28"/>
        <n v="8.879999999999999"/>
        <n v="66.24"/>
        <n v="156.23999999999998"/>
        <n v="1.68"/>
        <n v="39.6"/>
        <n v="5.279999999999999"/>
        <n v="26.64"/>
        <n v="195.35999999999999"/>
        <n v="126.0"/>
        <n v="24.96"/>
        <n v="31.2"/>
        <n v="102.96"/>
        <n v="168.95999999999998"/>
        <n v="44.16"/>
        <n v="65.52"/>
        <n v="192.0"/>
        <n v="205.92"/>
      </sharedItems>
    </cacheField>
    <cacheField name="Laptop Mac " numFmtId="0">
      <sharedItems containsSemiMixedTypes="0" containsString="0" containsNumber="1" containsInteger="1">
        <n v="1.0"/>
        <n v="2.0"/>
        <n v="3.0"/>
        <n v="0.0"/>
      </sharedItems>
    </cacheField>
    <cacheField name="annual total power usage (kwh)2" numFmtId="4">
      <sharedItems containsSemiMixedTypes="0" containsString="0" containsNumber="1">
        <n v="60.1344"/>
        <n v="3.3407999999999998"/>
        <n v="87.696"/>
        <n v="330.7392"/>
        <n v="16.704"/>
        <n v="0.0"/>
        <n v="240.5376"/>
        <n v="53.452799999999996"/>
        <n v="72.384"/>
        <n v="58.464"/>
        <n v="112.752"/>
        <n v="67.3728"/>
        <n v="82.6848"/>
        <n v="96.88319999999999"/>
        <n v="2.5056"/>
        <n v="35.078399999999995"/>
        <n v="167.04"/>
        <n v="108.576"/>
        <n v="105.23519999999999"/>
        <n v="106.90559999999999"/>
        <n v="89.088"/>
        <n v="175.392"/>
        <n v="0.5568"/>
        <n v="23.385599999999997"/>
        <n v="100.22399999999999"/>
        <n v="211.3056"/>
        <n v="244.992"/>
        <n v="8.6304"/>
        <n v="12.527999999999999"/>
        <n v="185.4144"/>
        <n v="17.8176"/>
        <n v="22.272"/>
        <n v="25.055999999999997"/>
        <n v="91.872"/>
        <n v="247.21919999999997"/>
        <n v="69.0432"/>
        <n v="0.8351999999999999"/>
        <n v="103.56479999999999"/>
        <n v="4.4544"/>
        <n v="43.4304"/>
        <n v="120.2688"/>
        <n v="35.6352"/>
        <n v="64.58879999999999"/>
        <n v="170.3808"/>
        <n v="56.7936"/>
        <n v="200.44799999999998"/>
        <n v="45.1008"/>
        <n v="4.176"/>
        <n v="85.1904"/>
        <n v="27.839999999999996"/>
        <n v="187.08479999999997"/>
        <n v="150.33599999999998"/>
        <n v="190.42559999999997"/>
        <n v="135.30239999999998"/>
        <n v="110.2464"/>
        <n v="40.0896"/>
        <n v="312.3648"/>
        <n v="50.111999999999995"/>
        <n v="229.67999999999998"/>
        <n v="15.0336"/>
        <n v="20.88"/>
        <n v="116.37119999999999"/>
        <n v="11.136"/>
        <n v="133.632"/>
        <n v="85.74719999999999"/>
        <n v="47.327999999999996"/>
        <n v="340.7616"/>
        <n v="48.441599999999994"/>
        <n v="140.31359999999998"/>
        <n v="21.7152"/>
        <n v="61.248"/>
        <n v="2.784"/>
        <n v="8.073599999999999"/>
        <n v="41.76"/>
        <n v="152.00639999999999"/>
        <n v="303.1776"/>
        <n v="54.566399999999994"/>
        <n v="46.77119999999999"/>
        <n v="122.496"/>
        <n v="36.748799999999996"/>
        <n v="33.408"/>
        <n v="222.1632"/>
        <n v="62.361599999999996"/>
        <n v="30.902399999999997"/>
        <n v="2.2272"/>
        <n v="57.6288"/>
        <n v="154.512"/>
        <n v="9.465599999999998"/>
        <n v="25.891199999999998"/>
        <n v="370.8288"/>
        <n v="195.43679999999998"/>
        <n v="67.65119999999999"/>
        <n v="94.9344"/>
        <n v="73.49759999999999"/>
        <n v="30.0672"/>
        <n v="9.744"/>
        <n v="400.89599999999996"/>
        <n v="94.65599999999999"/>
        <n v="70.15679999999999"/>
        <n v="23.663999999999998"/>
        <n v="139.2"/>
        <n v="62.63999999999999"/>
        <n v="32.5728"/>
        <n v="180.4032"/>
        <n v="90.2016"/>
        <n v="89.64479999999999"/>
        <n v="77.952"/>
        <n v="28.3968"/>
        <n v="84.6336"/>
        <n v="61.80479999999999"/>
        <n v="37.862399999999994"/>
        <n v="10.5792"/>
        <n v="5.0112"/>
        <n v="75.72479999999999"/>
        <n v="171.49439999999998"/>
        <n v="111.0816"/>
        <n v="17.539199999999997"/>
        <n v="38.976"/>
        <n v="55.67999999999999"/>
        <n v="13.641599999999999"/>
        <n v="115.2576"/>
        <n v="20.601599999999998"/>
        <n v="7.2383999999999995"/>
        <n v="7.7951999999999995"/>
        <n v="270.60479999999995"/>
        <n v="207.12959999999998"/>
        <n v="126.95039999999999"/>
        <n v="321.55199999999996"/>
        <n v="105.79199999999999"/>
        <n v="27.283199999999997"/>
        <n v="71.2704"/>
        <n v="65.1456"/>
        <n v="75.16799999999999"/>
        <n v="83.52"/>
        <n v="7.5168"/>
        <n v="164.81279999999998"/>
        <n v="320.7168"/>
        <n v="8.9088"/>
        <n v="13.363199999999999"/>
        <n v="44.822399999999995"/>
        <n v="12.2496"/>
        <n v="1.1136"/>
        <n v="11.692799999999998"/>
        <n v="24.4992"/>
        <n v="129.17759999999998"/>
        <n v="9.187199999999999"/>
        <n v="5.568"/>
        <n v="86.8608"/>
        <n v="6.6815999999999995"/>
        <n v="8.352"/>
        <n v="26.726399999999998"/>
        <n v="27.5616"/>
        <n v="20.0448"/>
        <n v="52.06079999999999"/>
        <n v="178.176"/>
        <n v="74.0544"/>
        <n v="34.5216"/>
        <n v="66.816"/>
        <n v="141.98399999999998"/>
        <n v="60.4128"/>
        <n v="113.5872"/>
        <n v="18.931199999999997"/>
        <n v="66.25919999999999"/>
        <n v="111.35999999999999"/>
        <n v="18.096"/>
        <n v="31.180799999999998"/>
        <n v="146.16"/>
        <n v="52.895999999999994"/>
        <n v="142.5408"/>
        <n v="217.152"/>
        <n v="10.0224"/>
        <n v="22.5504"/>
        <n v="233.856"/>
        <n v="183.744"/>
        <n v="48.72"/>
        <n v="193.76639999999998"/>
        <n v="29.232"/>
        <n v="40.367999999999995"/>
        <n v="101.3376"/>
        <n v="198.77759999999998"/>
        <n v="116.928"/>
        <n v="10.300799999999999"/>
        <n v="278.1216"/>
        <n v="202.11839999999998"/>
        <n v="128.064"/>
        <n v="146.99519999999998"/>
        <n v="44.544"/>
        <n v="47.606399999999994"/>
        <n v="157.8528"/>
        <n v="63.475199999999994"/>
        <n v="72.66239999999999"/>
        <n v="18.374399999999998"/>
        <n v="130.2912"/>
        <n v="45.936"/>
        <n v="80.1792"/>
        <n v="1.9487999999999999"/>
        <n v="17.2608"/>
        <n v="10.8576"/>
        <n v="238.8672"/>
        <n v="172.60799999999998"/>
        <n v="225.504"/>
        <n v="258.912"/>
        <n v="24.220799999999997"/>
        <n v="33.129599999999996"/>
        <n v="5.846399999999999"/>
        <n v="228.00959999999998"/>
        <n v="220.4928"/>
        <n v="55.1232"/>
        <n v="165.3696"/>
        <n v="77.6736"/>
        <n v="79.6224"/>
        <n v="159.2448"/>
        <n v="160.3584"/>
        <n v="42.873599999999996"/>
        <n v="138.0864"/>
        <n v="103.008"/>
        <n v="86.30399999999999"/>
        <n v="50.6688"/>
        <n v="253.90079999999998"/>
        <n v="257.2416"/>
        <n v="192.9312"/>
        <n v="189.31199999999998"/>
        <n v="3.8975999999999997"/>
        <n v="216.31679999999997"/>
        <n v="189.8688"/>
        <n v="0.2784"/>
        <n v="99.38879999999999"/>
        <n v="163.6992"/>
        <n v="232.74239999999998"/>
        <n v="15.868799999999998"/>
        <n v="156.1824"/>
        <n v="15.590399999999999"/>
        <n v="360.8064"/>
        <n v="367.488"/>
        <n v="300.67199999999997"/>
        <n v="275.616"/>
        <n v="30.624"/>
        <n v="210.47039999999998"/>
        <n v="19.2096"/>
        <n v="57.907199999999996"/>
        <n v="124.72319999999999"/>
        <n v="42.3168"/>
        <n v="19.488"/>
        <n v="70.4352"/>
        <n v="33.6864"/>
        <n v="153.6768"/>
        <n v="6.4032"/>
        <n v="82.40639999999999"/>
        <n v="97.71839999999999"/>
        <n v="125.27999999999999"/>
        <n v="266.42879999999997"/>
        <n v="64.032"/>
        <n v="95.21279999999999"/>
        <n v="52.617599999999996"/>
        <n v="148.1088"/>
        <n v="15.312"/>
        <n v="120.8256"/>
        <n v="6.1248"/>
        <n v="3.0624"/>
        <n v="37.583999999999996"/>
        <n v="92.7072"/>
        <n v="292.32"/>
        <n v="76.8384"/>
        <n v="226.61759999999998"/>
        <n v="51.782399999999996"/>
        <n v="31.737599999999997"/>
        <n v="81.8496"/>
        <n v="97.9968"/>
        <n v="25.6128"/>
        <n v="38.4192"/>
        <n v="119.4336"/>
      </sharedItems>
    </cacheField>
    <cacheField name="Laptop Lenovo" numFmtId="0">
      <sharedItems containsSemiMixedTypes="0" containsString="0" containsNumber="1" containsInteger="1">
        <n v="0.0"/>
        <n v="1.0"/>
        <n v="3.0"/>
        <n v="2.0"/>
      </sharedItems>
    </cacheField>
    <cacheField name="annual total power usage (kwh)3" numFmtId="4">
      <sharedItems containsSemiMixedTypes="0" containsString="0" containsNumber="1">
        <n v="0.0"/>
        <n v="1.368"/>
        <n v="13.68"/>
        <n v="43.092"/>
        <n v="259.92"/>
        <n v="88.92"/>
        <n v="15.96"/>
        <n v="30.78"/>
        <n v="82.76400000000001"/>
        <n v="67.71600000000001"/>
        <n v="30.096000000000004"/>
        <n v="79.34400000000001"/>
        <n v="14.364"/>
        <n v="136.8"/>
        <n v="133.38000000000002"/>
        <n v="5.472"/>
        <n v="28.728"/>
        <n v="58.368"/>
        <n v="218.88000000000002"/>
        <n v="47.88"/>
        <n v="53.352000000000004"/>
        <n v="221.616"/>
        <n v="19.152"/>
        <n v="27.36"/>
        <n v="173.05200000000002"/>
        <n v="100.32000000000001"/>
        <n v="14.136000000000001"/>
        <n v="76.608"/>
        <n v="6.84"/>
        <n v="151.848"/>
        <n v="14.592"/>
        <n v="18.240000000000002"/>
        <n v="50.160000000000004"/>
        <n v="67.488"/>
        <n v="28.272000000000002"/>
        <n v="0.684"/>
        <n v="41.04"/>
        <n v="84.816"/>
        <n v="10.944"/>
        <n v="11.856"/>
        <n v="65.664"/>
        <n v="29.184"/>
        <n v="158.68800000000002"/>
        <n v="46.512"/>
        <n v="9.120000000000001"/>
        <n v="202.46400000000003"/>
        <n v="90.288"/>
        <n v="55.404"/>
        <n v="43.776"/>
        <n v="17.1"/>
        <n v="51.072"/>
        <n v="82.08"/>
        <n v="16.416"/>
        <n v="3.648"/>
        <n v="155.952"/>
        <n v="135.43200000000002"/>
        <n v="143.64000000000001"/>
        <n v="49.248000000000005"/>
        <n v="170.544"/>
        <n v="41.040000000000006"/>
        <n v="12.312000000000001"/>
        <n v="57.456"/>
        <n v="300.96000000000004"/>
        <n v="47.652"/>
        <n v="23.256"/>
        <n v="32.832"/>
        <n v="139.536"/>
        <n v="70.224"/>
        <n v="20.520000000000003"/>
        <n v="19.38"/>
        <n v="279.072"/>
        <n v="39.672000000000004"/>
        <n v="114.912"/>
        <n v="95.76"/>
        <n v="17.784"/>
        <n v="1.824"/>
        <n v="19.836000000000002"/>
        <n v="34.2"/>
        <n v="24.624000000000002"/>
        <n v="61.56"/>
        <n v="115.36800000000001"/>
        <n v="186.73200000000003"/>
        <n v="38.304"/>
        <n v="200.64000000000001"/>
        <n v="4.104"/>
        <n v="30.096"/>
        <n v="35.112"/>
        <n v="103.968"/>
        <n v="15.048"/>
        <n v="121.296"/>
        <n v="153.216"/>
        <n v="10.032"/>
        <n v="2.736"/>
        <n v="94.39200000000001"/>
        <n v="84.36"/>
        <n v="3.8760000000000003"/>
        <n v="45.6"/>
        <n v="63.612"/>
        <n v="202.464"/>
        <n v="160.056"/>
        <n v="155.496"/>
        <n v="60.192"/>
        <n v="23.94"/>
        <n v="38.76"/>
        <n v="171.0"/>
        <n v="79.8"/>
        <n v="123.12"/>
        <n v="51.984"/>
        <n v="127.224"/>
        <n v="63.84"/>
        <n v="7.752000000000001"/>
        <n v="35.568"/>
        <n v="69.312"/>
        <n v="21.888"/>
        <n v="16.872"/>
        <n v="93.024"/>
        <n v="131.328"/>
        <n v="25.992"/>
        <n v="186.048"/>
        <n v="44.46"/>
        <n v="90.97200000000001"/>
        <n v="25.308"/>
        <n v="6.840000000000001"/>
        <n v="110.808"/>
        <n v="180.57600000000002"/>
        <n v="106.70400000000001"/>
        <n v="11.172"/>
        <n v="50.61600000000001"/>
        <n v="5.928"/>
        <n v="45.144"/>
        <n v="6.156000000000001"/>
        <n v="12.768"/>
        <n v="82.08000000000001"/>
        <n v="87.78"/>
        <n v="22.344"/>
        <n v="116.28000000000002"/>
        <n v="120.384"/>
        <n v="20.52"/>
        <n v="31.92"/>
        <n v="175.104"/>
        <n v="255.81600000000003"/>
        <n v="54.720000000000006"/>
        <n v="0.912"/>
        <n v="31.008000000000003"/>
        <n v="20.064"/>
        <n v="22.572000000000003"/>
        <n v="71.136"/>
        <n v="86.64"/>
        <n v="59.052"/>
        <n v="4.5600000000000005"/>
        <n v="72.96000000000001"/>
        <n v="54.72"/>
        <n v="311.904"/>
        <n v="77.52"/>
        <n v="22.8"/>
        <n v="49.476"/>
        <n v="9.576"/>
        <n v="6.384"/>
        <n v="54.264"/>
        <n v="90.28800000000001"/>
        <n v="91.2"/>
        <n v="51.300000000000004"/>
        <n v="25.080000000000002"/>
        <n v="98.49600000000001"/>
        <n v="129.96"/>
        <n v="59.28"/>
        <n v="15.504000000000001"/>
        <n v="36.936"/>
        <n v="191.52"/>
        <n v="225.72000000000003"/>
        <n v="119.7"/>
        <n v="56.544000000000004"/>
        <n v="99.18"/>
        <n v="7.296"/>
        <n v="68.4"/>
        <n v="82.992"/>
        <n v="287.28000000000003"/>
        <n v="86.184"/>
        <n v="25.308000000000003"/>
        <n v="227.77200000000002"/>
        <n v="8.664"/>
        <n v="248.29200000000003"/>
        <n v="157.32000000000002"/>
        <n v="27.360000000000003"/>
        <n v="196.99200000000002"/>
        <n v="77.976"/>
        <n v="177.84"/>
        <n v="303.696"/>
        <n v="71.82000000000001"/>
        <n v="75.24000000000001"/>
        <n v="215.46"/>
        <n v="102.60000000000001"/>
        <n v="8.892000000000001"/>
        <n v="62.016000000000005"/>
        <n v="1.596"/>
        <n v="7.0680000000000005"/>
        <n v="109.44"/>
        <n v="85.272"/>
        <n v="36.480000000000004"/>
        <n v="8.208"/>
        <n v="65.208"/>
        <n v="70.68"/>
        <n v="212.04000000000002"/>
        <n v="6.612"/>
        <n v="180.576"/>
        <n v="81.396"/>
        <n v="87.552"/>
        <n v="60.648"/>
        <n v="45.144000000000005"/>
        <n v="17.328"/>
        <n v="2.2800000000000002"/>
        <n v="32.604"/>
        <n v="150.48000000000002"/>
        <n v="52.668000000000006"/>
        <n v="116.736"/>
        <n v="34.884"/>
        <n v="25.536"/>
        <n v="113.08800000000001"/>
        <n v="173.28"/>
        <n v="95.304"/>
        <n v="172.36800000000002"/>
        <n v="41.496"/>
        <n v="2.052"/>
        <n v="60.19200000000001"/>
        <n v="66.12"/>
        <n v="11.4"/>
        <n v="140.448"/>
        <n v="43.092000000000006"/>
        <n v="33.516000000000005"/>
        <n v="177.156"/>
        <n v="233.24400000000003"/>
        <n v="105.792"/>
        <n v="3.192"/>
        <n v="42.408"/>
        <n v="134.06400000000002"/>
        <n v="127.90800000000002"/>
        <n v="15.048000000000002"/>
        <n v="195.62400000000002"/>
        <n v="34.656"/>
        <n v="110.352"/>
        <n v="37.620000000000005"/>
        <n v="18.468"/>
        <n v="13.224"/>
        <n v="59.508"/>
        <n v="10.488"/>
        <n v="73.872"/>
        <n v="1.1400000000000001"/>
        <n v="124.488"/>
        <n v="47.424"/>
        <n v="3.4200000000000004"/>
        <n v="210.67200000000003"/>
        <n v="213.40800000000002"/>
        <n v="254.448"/>
        <n v="10.260000000000002"/>
        <n v="4.788"/>
        <n v="33.744"/>
        <n v="83.904"/>
        <n v="5.244"/>
        <n v="240.08400000000003"/>
        <n v="153.9"/>
        <n v="145.464"/>
        <n v="26.220000000000002"/>
        <n v="41.952"/>
        <n v="181.94400000000002"/>
        <n v="188.78400000000002"/>
        <n v="12.540000000000001"/>
        <n v="98.952"/>
        <n v="5.016"/>
        <n v="0.228"/>
        <n v="50.616"/>
        <n v="92.796"/>
        <n v="52.668"/>
        <n v="31.464000000000002"/>
        <n v="23.712"/>
        <n v="86.18400000000001"/>
        <n v="97.812"/>
        <n v="218.88"/>
        <n v="20.976"/>
        <n v="13.680000000000001"/>
        <n v="169.632"/>
        <n v="15.732000000000001"/>
        <n v="40.128"/>
        <n v="7.524000000000001"/>
      </sharedItems>
    </cacheField>
    <cacheField name="Desktop (Monitor + PC)" numFmtId="0">
      <sharedItems containsSemiMixedTypes="0" containsString="0" containsNumber="1" containsInteger="1">
        <n v="3.0"/>
        <n v="1.0"/>
        <n v="2.0"/>
        <n v="0.0"/>
      </sharedItems>
    </cacheField>
    <cacheField name="annual total power usage (kwh)4" numFmtId="0">
      <sharedItems containsSemiMixedTypes="0" containsString="0" containsNumber="1">
        <n v="518.4000000000001"/>
        <n v="14.400000000000002"/>
        <n v="252.00000000000003"/>
        <n v="950.4000000000001"/>
        <n v="48.0"/>
        <n v="453.6000000000001"/>
        <n v="345.6"/>
        <n v="608.0"/>
        <n v="0.0"/>
        <n v="104.0"/>
        <n v="108.0"/>
        <n v="96.80000000000001"/>
        <n v="475.20000000000005"/>
        <n v="70.4"/>
        <n v="165.60000000000002"/>
        <n v="278.40000000000003"/>
        <n v="100.80000000000001"/>
        <n v="480.00000000000006"/>
        <n v="4.800000000000001"/>
        <n v="312.0"/>
        <n v="19.200000000000003"/>
        <n v="204.8"/>
        <n v="256.0"/>
        <n v="374.40000000000003"/>
        <n v="777.6000000000001"/>
        <n v="168.0"/>
        <n v="67.2"/>
        <n v="96.0"/>
        <n v="112.0"/>
        <n v="607.2"/>
        <n v="74.4"/>
        <n v="115.2"/>
        <n v="12.0"/>
        <n v="355.20000000000005"/>
        <n v="76.80000000000001"/>
        <n v="96.00000000000001"/>
        <n v="24.0"/>
        <n v="176.0"/>
        <n v="710.4000000000001"/>
        <n v="324.8"/>
        <n v="230.4"/>
        <n v="0.8"/>
        <n v="297.6"/>
        <n v="38.400000000000006"/>
        <n v="72.0"/>
        <n v="51.2"/>
        <n v="163.20000000000002"/>
        <n v="32.0"/>
        <n v="28.800000000000004"/>
        <n v="473.6"/>
        <n v="9.600000000000001"/>
        <n v="316.8"/>
        <n v="64.8"/>
        <n v="232.0"/>
        <n v="460.80000000000007"/>
        <n v="120.0"/>
        <n v="81.60000000000001"/>
        <n v="179.20000000000002"/>
        <n v="172.8"/>
        <n v="182.4"/>
        <n v="388.8"/>
        <n v="158.4"/>
        <n v="336.0"/>
        <n v="660.0000000000001"/>
        <n v="28.8"/>
        <n v="60.0"/>
        <n v="167.20000000000002"/>
        <n v="151.20000000000002"/>
        <n v="27.200000000000003"/>
        <n v="768.0"/>
        <n v="704.0"/>
        <n v="489.6000000000001"/>
        <n v="326.40000000000003"/>
        <n v="224.0"/>
        <n v="31.200000000000003"/>
        <n v="12.8"/>
        <n v="16.0"/>
        <n v="240.0"/>
        <n v="57.6"/>
        <n v="144.0"/>
        <n v="655.2"/>
        <n v="1056.0000000000002"/>
        <n v="156.8"/>
        <n v="14.4"/>
        <n v="129.60000000000002"/>
        <n v="134.4"/>
        <n v="105.60000000000001"/>
        <n v="61.6"/>
        <n v="21.6"/>
        <n v="243.20000000000002"/>
        <n v="52.800000000000004"/>
        <n v="212.8"/>
        <n v="537.6000000000001"/>
        <n v="29.6"/>
        <n v="496.80000000000007"/>
        <n v="444.00000000000006"/>
        <n v="40.800000000000004"/>
        <n v="160.0"/>
        <n v="148.8"/>
        <n v="1065.6000000000001"/>
        <n v="842.4000000000001"/>
        <n v="194.40000000000003"/>
        <n v="545.6"/>
        <n v="56.0"/>
        <n v="272.0"/>
        <n v="403.20000000000005"/>
        <n v="204.00000000000003"/>
        <n v="200.0"/>
        <n v="420.00000000000006"/>
        <n v="288.0"/>
        <n v="547.2"/>
        <n v="93.60000000000001"/>
        <n v="386.40000000000003"/>
        <n v="669.6000000000001"/>
        <n v="54.400000000000006"/>
        <n v="124.80000000000001"/>
        <n v="460.8"/>
        <n v="288.00000000000006"/>
        <n v="59.2"/>
        <n v="217.60000000000002"/>
        <n v="60.800000000000004"/>
        <n v="43.2"/>
        <n v="652.8000000000001"/>
        <n v="739.2000000000002"/>
        <n v="208.80000000000004"/>
        <n v="835.2000000000002"/>
        <n v="115.20000000000002"/>
        <n v="89.60000000000001"/>
        <n v="177.60000000000002"/>
        <n v="8.0"/>
        <n v="388.80000000000007"/>
        <n v="80.0"/>
        <n v="422.40000000000003"/>
        <n v="117.60000000000002"/>
        <n v="62.400000000000006"/>
        <n v="64.0"/>
        <n v="22.400000000000002"/>
        <n v="86.4"/>
        <n v="198.4"/>
        <n v="408.00000000000006"/>
        <n v="912.0000000000001"/>
        <n v="136.0"/>
        <n v="614.4000000000001"/>
        <n v="633.6000000000001"/>
        <n v="216.00000000000003"/>
        <n v="240.00000000000003"/>
        <n v="7.2"/>
        <n v="336.00000000000006"/>
        <n v="307.20000000000005"/>
        <n v="299.2"/>
        <n v="25.6"/>
        <n v="144.00000000000003"/>
        <n v="153.60000000000002"/>
        <n v="105.60000000000002"/>
        <n v="33.6"/>
        <n v="108.80000000000001"/>
        <n v="211.20000000000005"/>
        <n v="140.8"/>
        <n v="79.20000000000002"/>
        <n v="35.2"/>
        <n v="60.00000000000001"/>
        <n v="57.60000000000001"/>
        <n v="432.00000000000006"/>
        <n v="149.6"/>
        <n v="319.20000000000005"/>
        <n v="364.8"/>
        <n v="180.00000000000003"/>
        <n v="88.0"/>
        <n v="69.60000000000001"/>
        <n v="72.00000000000001"/>
        <n v="134.40000000000003"/>
        <n v="624.0"/>
        <n v="409.6"/>
        <n v="768.0000000000001"/>
        <n v="416.0"/>
        <n v="290.40000000000003"/>
        <n v="110.4"/>
        <n v="6.4"/>
        <n v="140.0"/>
        <n v="396.8"/>
        <n v="116.0"/>
        <n v="320.0"/>
        <n v="360.00000000000006"/>
        <n v="128.0"/>
        <n v="571.2"/>
        <n v="102.4"/>
        <n v="30.400000000000002"/>
        <n v="532.8000000000001"/>
        <n v="139.20000000000002"/>
        <n v="720.0000000000001"/>
        <n v="871.2000000000002"/>
        <n v="486.40000000000003"/>
        <n v="44.800000000000004"/>
        <n v="691.2"/>
        <n v="410.40000000000003"/>
        <n v="84.0"/>
        <n v="404.8"/>
        <n v="504.0"/>
        <n v="259.20000000000005"/>
        <n v="16.800000000000004"/>
        <n v="49.6"/>
        <n v="192.0"/>
        <n v="10.4"/>
        <n v="456.00000000000006"/>
        <n v="448.80000000000007"/>
        <n v="384.00000000000006"/>
        <n v="7.200000000000001"/>
        <n v="129.6"/>
        <n v="686.4000000000001"/>
        <n v="192.00000000000003"/>
        <n v="20.8"/>
        <n v="201.60000000000002"/>
        <n v="744.0000000000001"/>
        <n v="168.00000000000003"/>
        <n v="23.200000000000003"/>
        <n v="1094.4"/>
        <n v="50.400000000000006"/>
        <n v="436.8"/>
        <n v="446.40000000000003"/>
        <n v="99.2"/>
        <n v="921.6000000000001"/>
        <n v="114.4"/>
        <n v="84.00000000000001"/>
        <n v="216.0"/>
        <n v="672.0000000000001"/>
        <n v="595.2"/>
        <n v="211.20000000000002"/>
        <n v="844.8000000000002"/>
        <n v="280.0"/>
        <n v="184.80000000000004"/>
        <n v="296.0"/>
        <n v="304.0"/>
        <n v="249.60000000000002"/>
        <n v="40.0"/>
        <n v="1.6"/>
        <n v="72.8"/>
        <n v="230.40000000000003"/>
        <n v="499.20000000000005"/>
        <n v="248.0"/>
        <n v="39.2"/>
        <n v="236.8"/>
        <n v="20.0"/>
        <n v="492.8"/>
        <n v="207.20000000000002"/>
        <n v="121.60000000000001"/>
        <n v="194.4"/>
        <n v="313.6"/>
        <n v="244.80000000000004"/>
        <n v="158.40000000000003"/>
        <n v="48.00000000000001"/>
        <n v="352.0"/>
        <n v="576.0"/>
        <n v="264.0"/>
        <n v="384.0"/>
        <n v="228.8"/>
        <n v="132.00000000000003"/>
        <n v="182.40000000000003"/>
        <n v="193.60000000000002"/>
        <n v="132.0"/>
        <n v="604.8000000000001"/>
        <n v="46.400000000000006"/>
        <n v="626.4000000000001"/>
        <n v="18.400000000000002"/>
        <n v="4.0"/>
        <n v="41.6"/>
        <n v="166.4"/>
        <n v="291.2"/>
        <n v="67.20000000000002"/>
        <n v="202.4"/>
        <n v="598.4"/>
        <n v="264.00000000000006"/>
        <n v="24.000000000000004"/>
        <n v="417.6000000000001"/>
        <n v="510.40000000000003"/>
        <n v="92.0"/>
        <n v="273.6"/>
        <n v="26.400000000000002"/>
        <n v="638.4000000000001"/>
        <n v="448.0"/>
        <n v="79.2"/>
        <n v="108.00000000000001"/>
        <n v="662.4000000000001"/>
        <n v="520.8000000000001"/>
        <n v="302.40000000000003"/>
        <n v="432.0"/>
        <n v="816.0000000000001"/>
        <n v="17.6"/>
        <n v="748.8000000000001"/>
        <n v="364.80000000000007"/>
        <n v="347.20000000000005"/>
        <n v="88.80000000000001"/>
        <n v="220.80000000000004"/>
        <n v="5.6000000000000005"/>
        <n v="325.6"/>
        <n v="3.2"/>
        <n v="184.8"/>
        <n v="556.8000000000001"/>
        <n v="259.2"/>
        <n v="331.20000000000005"/>
        <n v="312.00000000000006"/>
        <n v="185.60000000000002"/>
        <n v="91.20000000000002"/>
        <n v="36.0"/>
        <n v="1152.0000000000002"/>
        <n v="563.2"/>
        <n v="55.2"/>
        <n v="187.20000000000002"/>
        <n v="184.0"/>
        <n v="26.400000000000006"/>
      </sharedItems>
    </cacheField>
    <cacheField name="Keyboard" numFmtId="0">
      <sharedItems containsSemiMixedTypes="0" containsString="0" containsNumber="1" containsInteger="1">
        <n v="3.0"/>
        <n v="0.0"/>
        <n v="2.0"/>
        <n v="1.0"/>
      </sharedItems>
    </cacheField>
    <cacheField name="annual total power usage (kwh)5" numFmtId="0">
      <sharedItems containsSemiMixedTypes="0" containsString="0" containsNumber="1">
        <n v="5.184"/>
        <n v="0.0"/>
        <n v="2.52"/>
        <n v="6.336"/>
        <n v="0.96"/>
        <n v="4.5360000000000005"/>
        <n v="3.456"/>
        <n v="3.04"/>
        <n v="3.072"/>
        <n v="1.04"/>
        <n v="0.56"/>
        <n v="2.904"/>
        <n v="2.376"/>
        <n v="1.104"/>
        <n v="8.352"/>
        <n v="0.07200000000000001"/>
        <n v="1.512"/>
        <n v="3.2"/>
        <n v="0.192"/>
        <n v="3.024"/>
        <n v="7.68"/>
        <n v="5.04"/>
        <n v="1.872"/>
        <n v="0.048"/>
        <n v="1.68"/>
        <n v="0.672"/>
        <n v="6.072"/>
        <n v="0.744"/>
        <n v="0.896"/>
        <n v="0.5760000000000001"/>
        <n v="5.328"/>
        <n v="0.256"/>
        <n v="0.64"/>
        <n v="0.48"/>
        <n v="2.368"/>
        <n v="3.248"/>
        <n v="1.984"/>
        <n v="0.016"/>
        <n v="0.72"/>
        <n v="2.976"/>
        <n v="1.44"/>
        <n v="0.8320000000000001"/>
        <n v="1.1520000000000001"/>
        <n v="1.024"/>
        <n v="3.712"/>
        <n v="3.2640000000000002"/>
        <n v="1.088"/>
        <n v="0.096"/>
        <n v="8.64"/>
        <n v="4.752"/>
        <n v="0.36"/>
        <n v="4.64"/>
        <n v="4.6080000000000005"/>
        <n v="1.8"/>
        <n v="3.584"/>
        <n v="1.008"/>
        <n v="2.88"/>
        <n v="1.824"/>
        <n v="2.992"/>
        <n v="0.432"/>
        <n v="1.344"/>
        <n v="10.56"/>
        <n v="1.2"/>
        <n v="3.344"/>
        <n v="0.272"/>
        <n v="11.52"/>
        <n v="3.52"/>
        <n v="4.896"/>
        <n v="2.464"/>
        <n v="1.36"/>
        <n v="9.792"/>
        <n v="4.176"/>
        <n v="2.688"/>
        <n v="2.24"/>
        <n v="0.936"/>
        <n v="2.3040000000000003"/>
        <n v="0.28800000000000003"/>
        <n v="4.048"/>
        <n v="6.5520000000000005"/>
        <n v="1.568"/>
        <n v="7.04"/>
        <n v="0.864"/>
        <n v="4.032"/>
        <n v="5.28"/>
        <n v="3.168"/>
        <n v="1.56"/>
        <n v="1.216"/>
        <n v="1.584"/>
        <n v="4.256"/>
        <n v="1.792"/>
        <n v="2.112"/>
        <n v="0.352"/>
        <n v="2.016"/>
        <n v="3.3120000000000003"/>
        <n v="2.96"/>
        <n v="4.8"/>
        <n v="2.232"/>
        <n v="0.88"/>
        <n v="7.104"/>
        <n v="5.6160000000000005"/>
        <n v="1.296"/>
        <n v="5.456"/>
        <n v="6.0"/>
        <n v="1.4000000000000001"/>
        <n v="4.32"/>
        <n v="2.8080000000000003"/>
        <n v="1.728"/>
        <n v="1.288"/>
        <n v="4.464"/>
        <n v="0.8160000000000001"/>
        <n v="3.744"/>
        <n v="3.648"/>
        <n v="6.912"/>
        <n v="0.264"/>
        <n v="0.14400000000000002"/>
        <n v="6.5280000000000005"/>
        <n v="2.128"/>
        <n v="0.504"/>
        <n v="2.088"/>
        <n v="5.5680000000000005"/>
        <n v="1.12"/>
        <n v="0.24"/>
        <n v="2.592"/>
        <n v="0.8"/>
        <n v="4.224"/>
        <n v="0.784"/>
        <n v="0.20800000000000002"/>
        <n v="0.216"/>
        <n v="0.448"/>
        <n v="7.776"/>
        <n v="1.176"/>
        <n v="2.72"/>
        <n v="2.048"/>
        <n v="0.624"/>
        <n v="0.2"/>
        <n v="4.736"/>
        <n v="0.064"/>
        <n v="0.384"/>
        <n v="1.248"/>
        <n v="0.768"/>
        <n v="1.536"/>
        <n v="0.792"/>
        <n v="2.496"/>
        <n v="0.6"/>
        <n v="9.120000000000001"/>
        <n v="6.216"/>
        <n v="1.496"/>
        <n v="2.56"/>
        <n v="0.992"/>
        <n v="1.056"/>
        <n v="10.944"/>
        <n v="3.24"/>
        <n v="3.472"/>
        <n v="0.224"/>
        <n v="1.6320000000000001"/>
        <n v="2.176"/>
        <n v="0.544"/>
        <n v="2.856"/>
        <n v="6.4"/>
        <n v="0.464"/>
        <n v="6.24"/>
        <n v="1.52"/>
        <n v="0.41600000000000004"/>
        <n v="2.08"/>
        <n v="8.712"/>
        <n v="0.552"/>
        <n v="6.72"/>
        <n v="2.64"/>
        <n v="2.8000000000000003"/>
        <n v="5.952"/>
        <n v="3.48"/>
        <n v="4.368"/>
        <n v="5.712"/>
        <n v="0.608"/>
        <n v="0.6960000000000001"/>
        <n v="0.296"/>
        <n v="7.992"/>
        <n v="0.912"/>
        <n v="0.648"/>
        <n v="0.528"/>
        <n v="3.12"/>
        <n v="7.5600000000000005"/>
        <n v="1.92"/>
        <n v="1.32"/>
        <n v="2.4"/>
        <n v="0.336"/>
        <n v="4.5600000000000005"/>
        <n v="4.488"/>
        <n v="0.024"/>
        <n v="3.888"/>
        <n v="4.96"/>
        <n v="2.04"/>
        <n v="2.16"/>
        <n v="7.296"/>
        <n v="9.504"/>
        <n v="0.168"/>
        <n v="6.384"/>
        <n v="1.1440000000000001"/>
        <n v="0.28"/>
        <n v="6.864"/>
        <n v="1.08"/>
        <n v="8.928"/>
        <n v="0.512"/>
        <n v="1.76"/>
        <n v="1.848"/>
        <n v="6.144"/>
        <n v="3.36"/>
        <n v="7.44"/>
        <n v="0.40800000000000003"/>
        <n v="1.48"/>
        <n v="1.672"/>
        <n v="0.728"/>
        <n v="0.704"/>
        <n v="2.48"/>
        <n v="3.0"/>
        <n v="1.184"/>
        <n v="2.432"/>
        <n v="1.944"/>
        <n v="1.9040000000000001"/>
        <n v="0.128"/>
        <n v="1.488"/>
        <n v="4.704"/>
        <n v="6.688"/>
        <n v="0.152"/>
        <n v="2.448"/>
        <n v="7.92"/>
        <n v="3.872"/>
        <n v="0.232"/>
        <n v="4.2"/>
        <n v="0.08"/>
        <n v="2.184"/>
        <n v="2.0"/>
        <n v="1.936"/>
        <n v="0.032"/>
        <n v="5.376"/>
        <n v="2.024"/>
        <n v="0.056"/>
        <n v="8.976"/>
        <n v="0.592"/>
        <n v="5.76"/>
        <n v="0.968"/>
        <n v="1.472"/>
        <n v="4.096"/>
        <n v="0.16"/>
        <n v="0.68"/>
        <n v="7.656000000000001"/>
        <n v="1.84"/>
        <n v="4.48"/>
        <n v="2.208"/>
        <n v="0.44"/>
        <n v="5.208"/>
        <n v="0.84"/>
        <n v="6.48"/>
        <n v="2.664"/>
        <n v="8.4"/>
        <n v="0.32"/>
        <n v="0.112"/>
        <n v="6.5120000000000005"/>
        <n v="5.5440000000000005"/>
        <n v="2.7840000000000003"/>
        <n v="0.496"/>
        <n v="10.296"/>
        <n v="1.6"/>
        <n v="3.84"/>
        <n v="5.632"/>
        <n v="6.048"/>
        <n v="9.6"/>
        <n v="4.08"/>
        <n v="0.176"/>
      </sharedItems>
    </cacheField>
    <cacheField name="Printers" numFmtId="0">
      <sharedItems containsSemiMixedTypes="0" containsString="0" containsNumber="1" containsInteger="1">
        <n v="2.0"/>
        <n v="0.0"/>
        <n v="1.0"/>
        <n v="3.0"/>
      </sharedItems>
    </cacheField>
    <cacheField name="annual total power usage (kwh)6" numFmtId="0">
      <sharedItems containsSemiMixedTypes="0" containsString="0" containsNumber="1">
        <n v="69.12"/>
        <n v="1.92"/>
        <n v="0.0"/>
        <n v="63.36"/>
        <n v="19.2"/>
        <n v="90.72"/>
        <n v="121.60000000000001"/>
        <n v="61.44"/>
        <n v="62.4"/>
        <n v="33.6"/>
        <n v="43.2"/>
        <n v="142.56"/>
        <n v="167.04"/>
        <n v="2.88"/>
        <n v="32.0"/>
        <n v="0.32"/>
        <n v="2.56"/>
        <n v="20.16"/>
        <n v="153.6"/>
        <n v="37.44"/>
        <n v="155.51999999999998"/>
        <n v="0.96"/>
        <n v="57.599999999999994"/>
        <n v="70.4"/>
        <n v="53.76"/>
        <n v="23.04"/>
        <n v="4.8"/>
        <n v="35.52"/>
        <n v="10.24"/>
        <n v="35.2"/>
        <n v="47.36"/>
        <n v="32.480000000000004"/>
        <n v="19.84"/>
        <n v="43.199999999999996"/>
        <n v="59.52"/>
        <n v="28.8"/>
        <n v="46.08"/>
        <n v="30.72"/>
        <n v="111.36"/>
        <n v="65.28"/>
        <n v="12.8"/>
        <n v="5.76"/>
        <n v="94.72"/>
        <n v="115.2"/>
        <n v="31.68"/>
        <n v="7.199999999999999"/>
        <n v="46.4"/>
        <n v="36.0"/>
        <n v="8.0"/>
        <n v="35.84"/>
        <n v="86.39999999999999"/>
        <n v="7.68"/>
        <n v="36.480000000000004"/>
        <n v="116.64"/>
        <n v="95.03999999999999"/>
        <n v="59.84"/>
        <n v="9.6"/>
        <n v="44.0"/>
        <n v="26.88"/>
        <n v="211.2"/>
        <n v="33.44"/>
        <n v="30.24"/>
        <n v="16.32"/>
        <n v="140.8"/>
        <n v="32.64"/>
        <n v="14.399999999999999"/>
        <n v="40.8"/>
        <n v="80.64"/>
        <n v="22.400000000000002"/>
        <n v="6.24"/>
        <n v="3.84"/>
        <n v="66.88"/>
        <n v="4.64"/>
        <n v="72.0"/>
        <n v="14.4"/>
        <n v="224.64"/>
        <n v="121.44"/>
        <n v="43.68"/>
        <n v="62.72"/>
        <n v="17.28"/>
        <n v="105.6"/>
        <n v="36.96"/>
        <n v="31.2"/>
        <n v="38.4"/>
        <n v="12.959999999999999"/>
        <n v="24.32"/>
        <n v="42.56"/>
        <n v="21.12"/>
        <n v="13.44"/>
        <n v="3.2"/>
        <n v="60.48"/>
        <n v="0.64"/>
        <n v="99.36"/>
        <n v="97.92"/>
        <n v="29.6"/>
        <n v="5.44"/>
        <n v="96.0"/>
        <n v="44.64"/>
        <n v="17.6"/>
        <n v="213.12"/>
        <n v="168.48"/>
        <n v="38.879999999999995"/>
        <n v="54.56"/>
        <n v="42.24"/>
        <n v="11.52"/>
        <n v="5.6000000000000005"/>
        <n v="54.4"/>
        <n v="12.0"/>
        <n v="28.0"/>
        <n v="34.56"/>
        <n v="77.28"/>
        <n v="10.88"/>
        <n v="49.92"/>
        <n v="48.64"/>
        <n v="92.16"/>
        <n v="5.28"/>
        <n v="17.92"/>
        <n v="21.76"/>
        <n v="10.4"/>
        <n v="98.56"/>
        <n v="10.08"/>
        <n v="13.92"/>
        <n v="40.32"/>
        <n v="15.36"/>
        <n v="77.75999999999999"/>
        <n v="74.88"/>
        <n v="15.68"/>
        <n v="47.519999999999996"/>
        <n v="23.68"/>
        <n v="8.32"/>
        <n v="6.4"/>
        <n v="1.44"/>
        <n v="4.48"/>
        <n v="51.839999999999996"/>
        <n v="119.03999999999999"/>
        <n v="61.6"/>
        <n v="27.2"/>
        <n v="122.88"/>
        <n v="57.6"/>
        <n v="84.48"/>
        <n v="24.96"/>
        <n v="4.32"/>
        <n v="4.0"/>
        <n v="44.800000000000004"/>
        <n v="48.0"/>
        <n v="5.12"/>
        <n v="51.52"/>
        <n v="7.04"/>
        <n v="3.36"/>
        <n v="0.48"/>
        <n v="8.64"/>
        <n v="74.24"/>
        <n v="67.2"/>
        <n v="72.96000000000001"/>
        <n v="182.4"/>
        <n v="41.44"/>
        <n v="28.799999999999997"/>
        <n v="51.2"/>
        <n v="29.759999999999998"/>
        <n v="21.6"/>
        <n v="16.0"/>
        <n v="104.16"/>
        <n v="8.96"/>
        <n v="24.0"/>
        <n v="138.24"/>
        <n v="60.800000000000004"/>
        <n v="124.8"/>
        <n v="116.16"/>
        <n v="11.040000000000001"/>
        <n v="134.4"/>
        <n v="56.0"/>
        <n v="39.68"/>
        <n v="100.8"/>
        <n v="64.0"/>
        <n v="29.12"/>
        <n v="76.16"/>
        <n v="106.56"/>
        <n v="41.76"/>
        <n v="18.24"/>
        <n v="11.200000000000001"/>
        <n v="25.6"/>
        <n v="27.36"/>
        <n v="30.240000000000002"/>
        <n v="79.2"/>
        <n v="12.48"/>
        <n v="2.08"/>
        <n v="76.8"/>
        <n v="91.2"/>
        <n v="89.75999999999999"/>
        <n v="126.72"/>
        <n v="100.32"/>
        <n v="25.919999999999998"/>
        <n v="86.4"/>
        <n v="148.79999999999998"/>
        <n v="9.28"/>
        <n v="190.07999999999998"/>
        <n v="19.04"/>
        <n v="103.67999999999999"/>
        <n v="127.67999999999999"/>
        <n v="14.08"/>
        <n v="6.08"/>
        <n v="1.6"/>
        <n v="133.92"/>
        <n v="22.88"/>
        <n v="16.8"/>
        <n v="45.76"/>
        <n v="64.8"/>
        <n v="119.04"/>
        <n v="112.64"/>
        <n v="20.48"/>
        <n v="84.0"/>
        <n v="49.6"/>
        <n v="74.39999999999999"/>
        <n v="53.28"/>
        <n v="99.84"/>
        <n v="23.52"/>
        <n v="142.07999999999998"/>
        <n v="69.6"/>
        <n v="110.88"/>
        <n v="7.84"/>
        <n v="82.88"/>
        <n v="15.84"/>
        <n v="163.68"/>
        <n v="145.92000000000002"/>
        <n v="2.24"/>
        <n v="9.92"/>
        <n v="31.36"/>
        <n v="3.04"/>
        <n v="105.60000000000001"/>
        <n v="91.52"/>
        <n v="8.8"/>
        <n v="12.16"/>
        <n v="48.96"/>
        <n v="26.400000000000002"/>
        <n v="83.52"/>
        <n v="0.8"/>
        <n v="14.56"/>
        <n v="131.04"/>
        <n v="40.0"/>
        <n v="38.08"/>
        <n v="58.08"/>
        <n v="1.28"/>
        <n v="2.4"/>
        <n v="49.28"/>
        <n v="80.96000000000001"/>
        <n v="1.12"/>
        <n v="6.72"/>
        <n v="115.19999999999999"/>
        <n v="58.88"/>
        <n v="120.96"/>
        <n v="7.36"/>
        <n v="21.119999999999997"/>
        <n v="13.6"/>
        <n v="112.32000000000001"/>
        <n v="153.12"/>
        <n v="55.199999999999996"/>
        <n v="18.240000000000002"/>
        <n v="10.56"/>
        <n v="85.12"/>
        <n v="89.60000000000001"/>
        <n v="5.92"/>
        <n v="69.44"/>
        <n v="108.8"/>
        <n v="14.88"/>
        <n v="129.6"/>
        <n v="158.4"/>
        <n v="72.96"/>
        <n v="34.72"/>
        <n v="3.52"/>
        <n v="21.599999999999998"/>
        <n v="112.0"/>
        <n v="33.12"/>
        <n v="14.72"/>
        <n v="36.48"/>
        <n v="195.35999999999999"/>
        <n v="51.84"/>
        <n v="36.800000000000004"/>
        <n v="20.8"/>
        <n v="7.2"/>
        <n v="103.68"/>
        <n v="47.04"/>
        <n v="168.95999999999998"/>
        <n v="0.16"/>
        <n v="55.68"/>
        <n v="144.0"/>
      </sharedItems>
    </cacheField>
    <cacheField name="Internet Router" numFmtId="0">
      <sharedItems containsSemiMixedTypes="0" containsString="0" containsNumber="1" containsInteger="1">
        <n v="3.0"/>
        <n v="2.0"/>
        <n v="0.0"/>
        <n v="1.0"/>
      </sharedItems>
    </cacheField>
    <cacheField name="annual total power usage (kwh)7" numFmtId="0">
      <sharedItems containsSemiMixedTypes="0" containsString="0" containsNumber="1">
        <n v="15.552000000000001"/>
        <n v="0.28800000000000003"/>
        <n v="0.0"/>
        <n v="9.504"/>
        <n v="4.32"/>
        <n v="9.072000000000001"/>
        <n v="31.104000000000003"/>
        <n v="27.360000000000003"/>
        <n v="4.6080000000000005"/>
        <n v="9.360000000000001"/>
        <n v="3.36"/>
        <n v="9.72"/>
        <n v="5.808"/>
        <n v="14.256"/>
        <n v="1.6560000000000001"/>
        <n v="25.056000000000004"/>
        <n v="0.432"/>
        <n v="1.512"/>
        <n v="0.14400000000000002"/>
        <n v="0.384"/>
        <n v="3.024"/>
        <n v="9.216000000000001"/>
        <n v="7.68"/>
        <n v="5.04"/>
        <n v="16.848000000000003"/>
        <n v="15.552"/>
        <n v="0.096"/>
        <n v="2.88"/>
        <n v="6.072"/>
        <n v="10.56"/>
        <n v="0.36"/>
        <n v="10.656"/>
        <n v="0.72"/>
        <n v="2.64"/>
        <n v="4.872"/>
        <n v="6.912"/>
        <n v="5.952"/>
        <n v="0.048"/>
        <n v="2.16"/>
        <n v="4.464"/>
        <n v="1.248"/>
        <n v="3.456"/>
        <n v="9.792"/>
        <n v="0.5760000000000001"/>
        <n v="8.64"/>
        <n v="5.832000000000001"/>
        <n v="20.880000000000003"/>
        <n v="13.824000000000002"/>
        <n v="5.4"/>
        <n v="5.376"/>
        <n v="1.008"/>
        <n v="5.472"/>
        <n v="1.728"/>
        <n v="8.976"/>
        <n v="13.200000000000001"/>
        <n v="31.680000000000003"/>
        <n v="3.6"/>
        <n v="15.048000000000002"/>
        <n v="1.92"/>
        <n v="2.4480000000000004"/>
        <n v="23.04"/>
        <n v="21.12"/>
        <n v="14.688000000000002"/>
        <n v="6.120000000000001"/>
        <n v="19.584"/>
        <n v="4.176"/>
        <n v="10.080000000000002"/>
        <n v="0.936"/>
        <n v="0.192"/>
        <n v="0.24"/>
        <n v="1.3920000000000001"/>
        <n v="10.8"/>
        <n v="11.232000000000001"/>
        <n v="19.656000000000002"/>
        <n v="8.712"/>
        <n v="1.2960000000000003"/>
        <n v="1.296"/>
        <n v="8.064"/>
        <n v="3.168"/>
        <n v="5.5440000000000005"/>
        <n v="1.9440000000000002"/>
        <n v="7.296"/>
        <n v="1.584"/>
        <n v="6.384"/>
        <n v="4.032"/>
        <n v="6.048"/>
        <n v="1.6320000000000001"/>
        <n v="14.904000000000002"/>
        <n v="4.44"/>
        <n v="21.312"/>
        <n v="24.552000000000003"/>
        <n v="1.68"/>
        <n v="8.16"/>
        <n v="1.1520000000000001"/>
        <n v="12.0"/>
        <n v="8.4"/>
        <n v="16.416"/>
        <n v="8.424000000000001"/>
        <n v="5.184"/>
        <n v="11.592"/>
        <n v="13.392"/>
        <n v="7.488"/>
        <n v="2.3760000000000003"/>
        <n v="1.344"/>
        <n v="3.4560000000000004"/>
        <n v="5.328"/>
        <n v="6.5280000000000005"/>
        <n v="13.824"/>
        <n v="0.912"/>
        <n v="1.56"/>
        <n v="7.392"/>
        <n v="3.192"/>
        <n v="3.8880000000000003"/>
        <n v="4.5360000000000005"/>
        <n v="8.352"/>
        <n v="2.688"/>
        <n v="4.8"/>
        <n v="19.008000000000003"/>
        <n v="3.744"/>
        <n v="3.5280000000000005"/>
        <n v="4.752"/>
        <n v="3.552"/>
        <n v="2.8800000000000003"/>
        <n v="0.672"/>
        <n v="2.592"/>
        <n v="23.328000000000003"/>
        <n v="3.072"/>
        <n v="9.24"/>
        <n v="1.176"/>
        <n v="6.144"/>
        <n v="12.96"/>
        <n v="5.6160000000000005"/>
        <n v="6.48"/>
        <n v="0.216"/>
        <n v="0.6"/>
        <n v="6.72"/>
        <n v="2.4"/>
        <n v="7.104"/>
        <n v="0.768"/>
        <n v="17.952"/>
        <n v="2.3040000000000003"/>
        <n v="5.760000000000001"/>
        <n v="3.864"/>
        <n v="1.44"/>
        <n v="2.112"/>
        <n v="4.224"/>
        <n v="0.792"/>
        <n v="1.4400000000000002"/>
        <n v="1.2"/>
        <n v="18.240000000000002"/>
        <n v="7.128000000000001"/>
        <n v="1.7280000000000002"/>
        <n v="10.368000000000002"/>
        <n v="9.576"/>
        <n v="3.24"/>
        <n v="7.200000000000001"/>
        <n v="5.208"/>
        <n v="0.336"/>
        <n v="5.184000000000001"/>
        <n v="0.864"/>
        <n v="8.568000000000001"/>
        <n v="28.800000000000004"/>
        <n v="7.920000000000001"/>
        <n v="0.6960000000000001"/>
        <n v="7.776000000000001"/>
        <n v="9.36"/>
        <n v="9.120000000000001"/>
        <n v="18.432000000000002"/>
        <n v="3.7440000000000007"/>
        <n v="0.8160000000000001"/>
        <n v="26.136000000000003"/>
        <n v="3.3120000000000003"/>
        <n v="1.944"/>
        <n v="3.2640000000000002"/>
        <n v="23.76"/>
        <n v="7.5600000000000005"/>
        <n v="11.904"/>
        <n v="2.976"/>
        <n v="12.096000000000002"/>
        <n v="3.48"/>
        <n v="5.712"/>
        <n v="1.536"/>
        <n v="15.984000000000002"/>
        <n v="10.08"/>
        <n v="2.664"/>
        <n v="7.992"/>
        <n v="2.736"/>
        <n v="2.5200000000000005"/>
        <n v="7.2"/>
        <n v="17.424"/>
        <n v="4.08"/>
        <n v="14.256000000000002"/>
        <n v="12.312000000000001"/>
        <n v="4.896"/>
        <n v="10.944"/>
        <n v="18.216"/>
        <n v="28.080000000000002"/>
        <n v="22.680000000000003"/>
        <n v="7.92"/>
        <n v="0.624"/>
        <n v="0.9360000000000002"/>
        <n v="9.792000000000002"/>
        <n v="0.504"/>
        <n v="11.52"/>
        <n v="12.672"/>
        <n v="4.5600000000000005"/>
        <n v="13.464000000000002"/>
        <n v="6.336"/>
        <n v="11.520000000000001"/>
        <n v="0.07200000000000001"/>
        <n v="1.8000000000000003"/>
        <n v="7.776"/>
        <n v="13.728"/>
        <n v="22.320000000000004"/>
        <n v="2.016"/>
        <n v="1.5120000000000002"/>
        <n v="28.512000000000004"/>
        <n v="5.76"/>
        <n v="1.824"/>
        <n v="0.7200000000000001"/>
        <n v="3.84"/>
        <n v="6.696"/>
        <n v="8.928"/>
        <n v="27.648000000000003"/>
        <n v="9.6"/>
        <n v="6.864"/>
        <n v="17.856"/>
        <n v="19.584000000000003"/>
        <n v="1.08"/>
        <n v="8.448"/>
        <n v="3.0240000000000005"/>
        <n v="15.840000000000002"/>
        <n v="12.600000000000001"/>
        <n v="3.696"/>
        <n v="14.88"/>
        <n v="29.376000000000005"/>
        <n v="8.88"/>
        <n v="5.016"/>
        <n v="4.752000000000001"/>
        <n v="3.72"/>
        <n v="2.5920000000000005"/>
        <n v="18.144000000000002"/>
        <n v="2.184"/>
        <n v="21.888"/>
        <n v="0.21600000000000003"/>
        <n v="14.208"/>
        <n v="9.000000000000002"/>
        <n v="16.632"/>
        <n v="24.480000000000004"/>
        <n v="6.216"/>
        <n v="16.368000000000002"/>
        <n v="6.048000000000001"/>
        <n v="5.832"/>
        <n v="11.664"/>
        <n v="11.136000000000001"/>
        <n v="4.704"/>
        <n v="1.368"/>
        <n v="0.96"/>
        <n v="4.488"/>
        <n v="0.6480000000000001"/>
        <n v="20.736"/>
        <n v="1.056"/>
        <n v="6.912000000000001"/>
        <n v="17.28"/>
        <n v="20.592000000000002"/>
        <n v="0.8640000000000001"/>
        <n v="7.344000000000001"/>
        <n v="19.008"/>
        <n v="12.096"/>
        <n v="6.264"/>
        <n v="4.368"/>
        <n v="2.904"/>
        <n v="2.496"/>
        <n v="0.36000000000000004"/>
        <n v="13.104000000000001"/>
        <n v="16.128"/>
        <n v="3.648"/>
        <n v="10.368"/>
        <n v="26.928000000000004"/>
        <n v="15.120000000000001"/>
        <n v="12.288"/>
        <n v="25.272000000000002"/>
        <n v="7.656000000000001"/>
        <n v="2.208"/>
        <n v="19.872000000000003"/>
        <n v="1.32"/>
        <n v="15.624000000000002"/>
        <n v="3.6000000000000005"/>
        <n v="2.232"/>
        <n v="19.44"/>
        <n v="14.976"/>
        <n v="7.056000000000001"/>
        <n v="10.416"/>
        <n v="5.040000000000001"/>
        <n v="7.992000000000001"/>
        <n v="0.168"/>
        <n v="29.304000000000002"/>
        <n v="11.088000000000001"/>
        <n v="5.5200000000000005"/>
        <n v="20.736000000000004"/>
        <n v="3.12"/>
        <n v="14.400000000000002"/>
        <n v="34.56"/>
        <n v="5.28"/>
        <n v="1.8"/>
        <n v="0.84"/>
        <n v="12.528000000000002"/>
        <n v="2.7600000000000002"/>
        <n v="10.296"/>
      </sharedItems>
    </cacheField>
    <cacheField name="Mouse" numFmtId="0">
      <sharedItems containsSemiMixedTypes="0" containsString="0" containsNumber="1" containsInteger="1">
        <n v="2.0"/>
        <n v="0.0"/>
        <n v="1.0"/>
        <n v="3.0"/>
      </sharedItems>
    </cacheField>
    <cacheField name="annual total power usage (kwh)8" numFmtId="0">
      <sharedItems containsSemiMixedTypes="0" containsString="0" containsNumber="1">
        <n v="8.64"/>
        <n v="0.0"/>
        <n v="2.1"/>
        <n v="15.84"/>
        <n v="7.5600000000000005"/>
        <n v="15.200000000000001"/>
        <n v="11.52"/>
        <n v="1.4000000000000001"/>
        <n v="8.1"/>
        <n v="2.6399999999999997"/>
        <n v="6.96"/>
        <n v="0.54"/>
        <n v="1.26"/>
        <n v="8.0"/>
        <n v="0.08"/>
        <n v="7.8"/>
        <n v="0.16"/>
        <n v="7.56"/>
        <n v="12.6"/>
        <n v="9.36"/>
        <n v="7.199999999999999"/>
        <n v="8.8"/>
        <n v="1.8599999999999999"/>
        <n v="4.32"/>
        <n v="0.6"/>
        <n v="4.44"/>
        <n v="1.28"/>
        <n v="2.4"/>
        <n v="4.4"/>
        <n v="5.92"/>
        <n v="4.0600000000000005"/>
        <n v="2.88"/>
        <n v="4.96"/>
        <n v="0.04"/>
        <n v="1.8"/>
        <n v="0.96"/>
        <n v="3.6"/>
        <n v="3.12"/>
        <n v="4.08"/>
        <n v="0.8"/>
        <n v="0.24"/>
        <n v="2.72"/>
        <n v="11.84"/>
        <n v="14.4"/>
        <n v="11.879999999999999"/>
        <n v="3.24"/>
        <n v="11.6"/>
        <n v="3.0"/>
        <n v="2.04"/>
        <n v="4.48"/>
        <n v="2.52"/>
        <n v="7.2"/>
        <n v="1.44"/>
        <n v="0.64"/>
        <n v="14.58"/>
        <n v="4.2"/>
        <n v="22.439999999999998"/>
        <n v="16.5"/>
        <n v="5.04"/>
        <n v="17.6"/>
        <n v="8.36"/>
        <n v="19.2"/>
        <n v="12.32"/>
        <n v="1.2"/>
        <n v="8.16"/>
        <n v="8.4"/>
        <n v="1.56"/>
        <n v="0.48"/>
        <n v="13.2"/>
        <n v="5.76"/>
        <n v="16.72"/>
        <n v="1.16"/>
        <n v="2.16"/>
        <n v="5.3999999999999995"/>
        <n v="16.38"/>
        <n v="3.36"/>
        <n v="0.72"/>
        <n v="7.84"/>
        <n v="26.4"/>
        <n v="10.08"/>
        <n v="7.92"/>
        <n v="4.62"/>
        <n v="11.7"/>
        <n v="3.96"/>
        <n v="5.32"/>
        <n v="13.44"/>
        <n v="2.64"/>
        <n v="0.88"/>
        <n v="0.74"/>
        <n v="8.28"/>
        <n v="11.1"/>
        <n v="4.0"/>
        <n v="3.72"/>
        <n v="2.2"/>
        <n v="26.64"/>
        <n v="7.0200000000000005"/>
        <n v="1.62"/>
        <n v="0.36"/>
        <n v="1.7"/>
        <n v="10.799999999999999"/>
        <n v="4.5600000000000005"/>
        <n v="6.4799999999999995"/>
        <n v="6.44"/>
        <n v="11.16"/>
        <n v="6.08"/>
        <n v="1.98"/>
        <n v="1.12"/>
        <n v="4.8"/>
        <n v="5.44"/>
        <n v="0.76"/>
        <n v="0.18"/>
        <n v="1.3"/>
        <n v="6.16"/>
        <n v="3.48"/>
        <n v="20.88"/>
        <n v="1.68"/>
        <n v="1.92"/>
        <n v="2.24"/>
        <n v="2.22"/>
        <n v="0.2"/>
        <n v="5.28"/>
        <n v="0.98"/>
        <n v="4.14"/>
        <n v="4.4399999999999995"/>
        <n v="0.52"/>
        <n v="1.6"/>
        <n v="3.84"/>
        <n v="12.96"/>
        <n v="10.2"/>
        <n v="7.7"/>
        <n v="22.8"/>
        <n v="1.96"/>
        <n v="15.36"/>
        <n v="10.56"/>
        <n v="4.68"/>
        <n v="23.04"/>
        <n v="7.48"/>
        <n v="0.12"/>
        <n v="9.66"/>
        <n v="3.52"/>
        <n v="5.279999999999999"/>
        <n v="1.32"/>
        <n v="0.5"/>
        <n v="5.6000000000000005"/>
        <n v="0.8999999999999999"/>
        <n v="10.36"/>
        <n v="9.120000000000001"/>
        <n v="5.4"/>
        <n v="6.0"/>
        <n v="0.28"/>
        <n v="0.56"/>
        <n v="2.34"/>
        <n v="1.36"/>
        <n v="1.5"/>
        <n v="0.58"/>
        <n v="3.9"/>
        <n v="17.28"/>
        <n v="3.8000000000000003"/>
        <n v="10.24"/>
        <n v="6.4"/>
        <n v="1.04"/>
        <n v="5.2"/>
        <n v="0.68"/>
        <n v="21.779999999999998"/>
        <n v="6.24"/>
        <n v="6.6000000000000005"/>
        <n v="7.0"/>
        <n v="3.2"/>
        <n v="11.200000000000001"/>
        <n v="7.4399999999999995"/>
        <n v="1.7999999999999998"/>
        <n v="2.9"/>
        <n v="3.64"/>
        <n v="9.52"/>
        <n v="2.28"/>
        <n v="8.88"/>
        <n v="25.2"/>
        <n v="3.7800000000000002"/>
        <n v="2.2199999999999998"/>
        <n v="12.959999999999999"/>
        <n v="1.08"/>
        <n v="12.24"/>
        <n v="9.200000000000001"/>
        <n v="10.26"/>
        <n v="6.3"/>
        <n v="3.04"/>
        <n v="10.120000000000001"/>
        <n v="3.78"/>
        <n v="17.76"/>
        <n v="19.8"/>
        <n v="9.9"/>
        <n v="0.26"/>
        <n v="0.42"/>
        <n v="4.859999999999999"/>
        <n v="14.399999999999999"/>
        <n v="0.62"/>
        <n v="12.54"/>
        <n v="11.219999999999999"/>
        <n v="17.16"/>
        <n v="3.4"/>
        <n v="10.8"/>
        <n v="3.5999999999999996"/>
        <n v="2.38"/>
        <n v="10.64"/>
        <n v="1.52"/>
        <n v="12.0"/>
        <n v="5.72"/>
        <n v="0.7000000000000001"/>
        <n v="11.44"/>
        <n v="2.7"/>
        <n v="22.32"/>
        <n v="0.3"/>
        <n v="21.119999999999997"/>
        <n v="2.8000000000000003"/>
        <n v="7.68"/>
        <n v="6.72"/>
        <n v="24.48"/>
        <n v="2.56"/>
        <n v="3.06"/>
        <n v="19.98"/>
        <n v="12.16"/>
        <n v="18.72"/>
        <n v="17.759999999999998"/>
        <n v="0.32"/>
        <n v="8.7"/>
        <n v="1.48"/>
        <n v="9.24"/>
        <n v="20.4"/>
        <n v="0.14"/>
        <n v="15.54"/>
        <n v="20.46"/>
        <n v="18.240000000000002"/>
        <n v="6.8"/>
        <n v="0.02"/>
        <n v="9.72"/>
        <n v="4.86"/>
        <n v="13.92"/>
        <n v="1.0"/>
        <n v="0.84"/>
        <n v="6.12"/>
        <n v="14.52"/>
        <n v="3.3000000000000003"/>
        <n v="1.74"/>
        <n v="10.5"/>
        <n v="15.66"/>
        <n v="0.92"/>
        <n v="0.1"/>
        <n v="10.92"/>
        <n v="15.0"/>
        <n v="9.0"/>
        <n v="4.76"/>
        <n v="2.08"/>
        <n v="14.88"/>
        <n v="2.48"/>
        <n v="15.18"/>
        <n v="2.96"/>
        <n v="4.84"/>
        <n v="7.36"/>
        <n v="5.12"/>
        <n v="5.1"/>
        <n v="21.06"/>
        <n v="12.76"/>
        <n v="6.6"/>
        <n v="6.2"/>
        <n v="1.84"/>
        <n v="0.66"/>
        <n v="11.040000000000001"/>
        <n v="4.34"/>
        <n v="16.2"/>
        <n v="0.6599999999999999"/>
        <n v="3.2399999999999998"/>
        <n v="5.88"/>
        <n v="9.12"/>
        <n v="0.06"/>
        <n v="14.0"/>
        <n v="0.4"/>
        <n v="5.52"/>
        <n v="8.14"/>
        <n v="9.719999999999999"/>
        <n v="2.0"/>
        <n v="6.8999999999999995"/>
        <n v="3.7199999999999998"/>
        <n v="2.6999999999999997"/>
        <n v="9.6"/>
        <n v="7.44"/>
        <n v="5.46"/>
        <n v="15.12"/>
        <n v="23.759999999999998"/>
        <n v="24.0"/>
        <n v="2.3000000000000003"/>
      </sharedItems>
    </cacheField>
    <cacheField name="Fluorescent Lights (Tube Lights)" numFmtId="0">
      <sharedItems containsSemiMixedTypes="0" containsString="0" containsNumber="1" containsInteger="1">
        <n v="3.0"/>
        <n v="2.0"/>
        <n v="1.0"/>
        <n v="0.0"/>
      </sharedItems>
    </cacheField>
    <cacheField name="annual total power usage (kwh)9" numFmtId="0">
      <sharedItems containsSemiMixedTypes="0" containsString="0" containsNumber="1">
        <n v="31.104000000000003"/>
        <n v="0.5760000000000001"/>
        <n v="15.120000000000001"/>
        <n v="19.008"/>
        <n v="5.76"/>
        <n v="9.072000000000001"/>
        <n v="41.472"/>
        <n v="54.720000000000006"/>
        <n v="18.432000000000002"/>
        <n v="0.0"/>
        <n v="3.36"/>
        <n v="11.616"/>
        <n v="2.112"/>
        <n v="3.3120000000000003"/>
        <n v="50.11200000000001"/>
        <n v="1.2960000000000003"/>
        <n v="3.024"/>
        <n v="28.800000000000004"/>
        <n v="0.096"/>
        <n v="28.080000000000002"/>
        <n v="0.384"/>
        <n v="18.144000000000002"/>
        <n v="30.240000000000002"/>
        <n v="33.696000000000005"/>
        <n v="15.552"/>
        <n v="0.192"/>
        <n v="20.16"/>
        <n v="4.032"/>
        <n v="10.080000000000002"/>
        <n v="63.36000000000001"/>
        <n v="2.976"/>
        <n v="10.752"/>
        <n v="3.456"/>
        <n v="1.44"/>
        <n v="21.312"/>
        <n v="3.84"/>
        <n v="2.88"/>
        <n v="10.56"/>
        <n v="6.912"/>
        <n v="5.952"/>
        <n v="12.96"/>
        <n v="2.496"/>
        <n v="6.144"/>
        <n v="19.584"/>
        <n v="6.5280000000000005"/>
        <n v="28.416"/>
        <n v="34.56"/>
        <n v="9.504"/>
        <n v="3.888"/>
        <n v="27.84"/>
        <n v="7.2"/>
        <n v="4.896"/>
        <n v="4.8"/>
        <n v="0.768"/>
        <n v="21.888"/>
        <n v="23.328"/>
        <n v="28.512000000000004"/>
        <n v="17.952"/>
        <n v="8.64"/>
        <n v="26.400000000000002"/>
        <n v="1.728"/>
        <n v="42.24"/>
        <n v="30.096000000000004"/>
        <n v="6.048"/>
        <n v="5.760000000000001"/>
        <n v="3.2640000000000002"/>
        <n v="46.08"/>
        <n v="29.376000000000005"/>
        <n v="4.08"/>
        <n v="58.75200000000001"/>
        <n v="24.192000000000004"/>
        <n v="6.72"/>
        <n v="1.1520000000000001"/>
        <n v="31.680000000000003"/>
        <n v="40.128"/>
        <n v="2.7840000000000003"/>
        <n v="12.144"/>
        <n v="17.424"/>
        <n v="2.5920000000000005"/>
        <n v="28.224000000000004"/>
        <n v="8.064"/>
        <n v="12.672"/>
        <n v="18.72"/>
        <n v="3.8880000000000003"/>
        <n v="9.504000000000001"/>
        <n v="21.504"/>
        <n v="6.336"/>
        <n v="12.096000000000002"/>
        <n v="1.92"/>
        <n v="9.792000000000002"/>
        <n v="29.808000000000003"/>
        <n v="26.640000000000004"/>
        <n v="1.6320000000000001"/>
        <n v="9.6"/>
        <n v="63.93600000000001"/>
        <n v="50.544000000000004"/>
        <n v="7.776"/>
        <n v="49.104000000000006"/>
        <n v="38.016000000000005"/>
        <n v="5.184000000000001"/>
        <n v="0.28800000000000003"/>
        <n v="16.32"/>
        <n v="36.288000000000004"/>
        <n v="10.8"/>
        <n v="8.4"/>
        <n v="16.848000000000003"/>
        <n v="10.368"/>
        <n v="23.184"/>
        <n v="13.44"/>
        <n v="22.464000000000002"/>
        <n v="27.648"/>
        <n v="3.168"/>
        <n v="5.376"/>
        <n v="2.3040000000000003"/>
        <n v="17.28"/>
        <n v="19.584000000000003"/>
        <n v="13.824"/>
        <n v="5.472"/>
        <n v="0.43200000000000005"/>
        <n v="9.360000000000001"/>
        <n v="29.568"/>
        <n v="6.384"/>
        <n v="2.592"/>
        <n v="4.176"/>
        <n v="4.32"/>
        <n v="4.6080000000000005"/>
        <n v="20.160000000000004"/>
        <n v="15.984000000000002"/>
        <n v="0.96"/>
        <n v="1.7280000000000002"/>
        <n v="23.328000000000003"/>
        <n v="14.400000000000002"/>
        <n v="25.344"/>
        <n v="9.936"/>
        <n v="4.752"/>
        <n v="10.656"/>
        <n v="1.248"/>
        <n v="8.16"/>
        <n v="55.440000000000005"/>
        <n v="18.240000000000002"/>
        <n v="24.576"/>
        <n v="7.488"/>
        <n v="0.864"/>
        <n v="1.2"/>
        <n v="14.208"/>
        <n v="36.864000000000004"/>
        <n v="10.368000000000002"/>
        <n v="53.85600000000001"/>
        <n v="3.072"/>
        <n v="7.68"/>
        <n v="3.0240000000000005"/>
        <n v="4.224"/>
        <n v="4.752000000000001"/>
        <n v="10.944"/>
        <n v="12.432"/>
        <n v="15.36"/>
        <n v="11.52"/>
        <n v="65.664"/>
        <n v="10.416"/>
        <n v="1.344"/>
        <n v="13.056000000000001"/>
        <n v="3.6"/>
        <n v="11.424"/>
        <n v="19.008000000000003"/>
        <n v="38.4"/>
        <n v="15.840000000000002"/>
        <n v="6.24"/>
        <n v="62.208000000000006"/>
        <n v="9.120000000000001"/>
        <n v="12.288"/>
        <n v="7.488000000000001"/>
        <n v="24.96"/>
        <n v="4.896000000000001"/>
        <n v="34.848"/>
        <n v="6.6240000000000006"/>
        <n v="11.664000000000001"/>
        <n v="15.552000000000001"/>
        <n v="16.704"/>
        <n v="5.04"/>
        <n v="35.712"/>
        <n v="8.736"/>
        <n v="9.216000000000001"/>
        <n v="12.528000000000002"/>
        <n v="29.184"/>
        <n v="22.080000000000002"/>
        <n v="6.912000000000001"/>
        <n v="16.416"/>
        <n v="10.08"/>
        <n v="16.128"/>
        <n v="27.216000000000005"/>
        <n v="7.296"/>
        <n v="45.36000000000001"/>
        <n v="14.976"/>
        <n v="15.84"/>
        <n v="21.6"/>
        <n v="26.88"/>
        <n v="5.184"/>
        <n v="1.8720000000000003"/>
        <n v="0.336"/>
        <n v="3.4560000000000004"/>
        <n v="0.624"/>
        <n v="6.048000000000001"/>
        <n v="27.360000000000003"/>
        <n v="8.976"/>
        <n v="0.14400000000000002"/>
        <n v="13.728"/>
        <n v="12.240000000000002"/>
        <n v="38.88"/>
        <n v="14.88"/>
        <n v="1.3920000000000001"/>
        <n v="43.776"/>
        <n v="13.104000000000001"/>
        <n v="57.02400000000001"/>
        <n v="20.736"/>
        <n v="3.648"/>
        <n v="0.48"/>
        <n v="44.352000000000004"/>
        <n v="14.256000000000002"/>
        <n v="25.92"/>
        <n v="20.592000000000002"/>
        <n v="1.68"/>
        <n v="19.44"/>
        <n v="53.568000000000005"/>
        <n v="16.896"/>
        <n v="27.648000000000003"/>
        <n v="11.520000000000001"/>
        <n v="11.088000000000001"/>
        <n v="2.688"/>
        <n v="23.808"/>
        <n v="17.76"/>
        <n v="2.4"/>
        <n v="47.952000000000005"/>
        <n v="12.096"/>
        <n v="24.192"/>
        <n v="4.368"/>
        <n v="7.776000000000001"/>
        <n v="29.952"/>
        <n v="8.448"/>
        <n v="6.0"/>
        <n v="3.552"/>
        <n v="14.784"/>
        <n v="0.672"/>
        <n v="24.864"/>
        <n v="13.824000000000002"/>
        <n v="14.592"/>
        <n v="11.664"/>
        <n v="11.136000000000001"/>
        <n v="17.136000000000003"/>
        <n v="2.016"/>
        <n v="8.928"/>
        <n v="60.19200000000001"/>
        <n v="9.792"/>
        <n v="1.056"/>
        <n v="27.456"/>
        <n v="7.920000000000001"/>
        <n v="16.8"/>
        <n v="25.056"/>
        <n v="39.312000000000005"/>
        <n v="12.0"/>
        <n v="3.7440000000000007"/>
        <n v="9.984"/>
        <n v="0.24"/>
        <n v="17.472"/>
        <n v="32.256"/>
        <n v="4.992"/>
        <n v="69.12"/>
        <n v="17.424000000000003"/>
        <n v="17.664"/>
        <n v="25.056000000000004"/>
        <n v="16.848"/>
        <n v="32.400000000000006"/>
        <n v="15.312000000000001"/>
        <n v="5.5200000000000005"/>
        <n v="5.28"/>
        <n v="4.416"/>
        <n v="12.768"/>
        <n v="21.12"/>
        <n v="47.52"/>
        <n v="2.16"/>
        <n v="13.248000000000001"/>
        <n v="31.248000000000005"/>
        <n v="7.200000000000001"/>
        <n v="1.008"/>
        <n v="48.96000000000001"/>
        <n v="2.64"/>
        <n v="1.584"/>
        <n v="19.2"/>
        <n v="14.112000000000002"/>
        <n v="0.528"/>
        <n v="1.776"/>
        <n v="5.328"/>
        <n v="33.6"/>
        <n v="58.608000000000004"/>
        <n v="33.408"/>
        <n v="19.872000000000003"/>
        <n v="11.040000000000001"/>
        <n v="18.720000000000002"/>
        <n v="40.32000000000001"/>
        <n v="6.48"/>
        <n v="23.04"/>
        <n v="46.656000000000006"/>
        <n v="41.47200000000001"/>
        <n v="2.8800000000000003"/>
        <n v="32.832"/>
        <n v="8.352"/>
        <n v="1.296"/>
        <n v="16.560000000000002"/>
        <n v="61.77600000000001"/>
      </sharedItems>
    </cacheField>
    <cacheField name="Incandescent Lights (Bulbs)" numFmtId="0">
      <sharedItems containsSemiMixedTypes="0" containsString="0" containsNumber="1" containsInteger="1">
        <n v="1.0"/>
        <n v="2.0"/>
        <n v="0.0"/>
        <n v="3.0"/>
      </sharedItems>
    </cacheField>
    <cacheField name="annual total power usage (kwh)10" numFmtId="0">
      <sharedItems containsSemiMixedTypes="0" containsString="0" containsNumber="1">
        <n v="10.368"/>
        <n v="0.5760000000000001"/>
        <n v="0.0"/>
        <n v="19.008"/>
        <n v="2.88"/>
        <n v="41.472"/>
        <n v="12.48"/>
        <n v="5.808"/>
        <n v="2.112"/>
        <n v="6.6240000000000006"/>
        <n v="16.704"/>
        <n v="0.864"/>
        <n v="1.1520000000000001"/>
        <n v="6.048"/>
        <n v="6.144"/>
        <n v="30.72"/>
        <n v="30.240000000000002"/>
        <n v="46.656000000000006"/>
        <n v="0.096"/>
        <n v="4.032"/>
        <n v="11.52"/>
        <n v="6.72"/>
        <n v="24.288"/>
        <n v="21.12"/>
        <n v="4.464"/>
        <n v="16.128"/>
        <n v="1.44"/>
        <n v="21.312"/>
        <n v="4.6080000000000005"/>
        <n v="1.92"/>
        <n v="14.208"/>
        <n v="6.912"/>
        <n v="11.904"/>
        <n v="12.96"/>
        <n v="0.768"/>
        <n v="4.992"/>
        <n v="3.072"/>
        <n v="22.272000000000002"/>
        <n v="29.376000000000005"/>
        <n v="5.760000000000001"/>
        <n v="1.7280000000000002"/>
        <n v="9.792000000000002"/>
        <n v="28.416"/>
        <n v="34.56"/>
        <n v="27.84"/>
        <n v="9.216000000000001"/>
        <n v="3.6"/>
        <n v="9.792"/>
        <n v="2.4"/>
        <n v="32.256"/>
        <n v="6.048000000000001"/>
        <n v="17.28"/>
        <n v="3.456"/>
        <n v="1.536"/>
        <n v="34.992000000000004"/>
        <n v="28.512000000000004"/>
        <n v="20.16"/>
        <n v="53.85600000000001"/>
        <n v="13.200000000000001"/>
        <n v="63.36000000000001"/>
        <n v="20.064"/>
        <n v="1.6320000000000001"/>
        <n v="23.04"/>
        <n v="42.24"/>
        <n v="29.568"/>
        <n v="12.240000000000002"/>
        <n v="8.064"/>
        <n v="13.44"/>
        <n v="0.384"/>
        <n v="4.32"/>
        <n v="13.824"/>
        <n v="21.6"/>
        <n v="22.464000000000002"/>
        <n v="39.312000000000005"/>
        <n v="5.184"/>
        <n v="24.192000000000004"/>
        <n v="7.392"/>
        <n v="18.72"/>
        <n v="5.76"/>
        <n v="2.592"/>
        <n v="21.888"/>
        <n v="6.336"/>
        <n v="12.768"/>
        <n v="10.752"/>
        <n v="12.096000000000002"/>
        <n v="1.776"/>
        <n v="0.96"/>
        <n v="6.5280000000000005"/>
        <n v="19.872"/>
        <n v="0.8160000000000001"/>
        <n v="28.800000000000004"/>
        <n v="13.392000000000001"/>
        <n v="16.848"/>
        <n v="7.776"/>
        <n v="16.368000000000002"/>
        <n v="38.016000000000005"/>
        <n v="5.184000000000001"/>
        <n v="24.480000000000004"/>
        <n v="36.288000000000004"/>
        <n v="4.08"/>
        <n v="36.00000000000001"/>
        <n v="25.200000000000003"/>
        <n v="10.944"/>
        <n v="11.232000000000001"/>
        <n v="7.728"/>
        <n v="20.160000000000004"/>
        <n v="7.488"/>
        <n v="7.296"/>
        <n v="5.376"/>
        <n v="19.584000000000003"/>
        <n v="27.648"/>
        <n v="14.784"/>
        <n v="9.072000000000001"/>
        <n v="4.176"/>
        <n v="8.64"/>
        <n v="4.8"/>
        <n v="14.976"/>
        <n v="29.808000000000003"/>
        <n v="4.752"/>
        <n v="1.248"/>
        <n v="3.84"/>
        <n v="16.32"/>
        <n v="55.440000000000005"/>
        <n v="36.480000000000004"/>
        <n v="2.352"/>
        <n v="24.576"/>
        <n v="3.744"/>
        <n v="9.6"/>
        <n v="1.2"/>
        <n v="14.400000000000002"/>
        <n v="18.432000000000002"/>
        <n v="10.368000000000002"/>
        <n v="11.520000000000001"/>
        <n v="13.056000000000001"/>
        <n v="0.14400000000000002"/>
        <n v="12.672"/>
        <n v="4.752000000000001"/>
        <n v="2.8800000000000003"/>
        <n v="4.224"/>
        <n v="3.4560000000000004"/>
        <n v="6.912000000000001"/>
        <n v="12.432"/>
        <n v="8.976"/>
        <n v="0.48"/>
        <n v="46.080000000000005"/>
        <n v="19.152"/>
        <n v="5.952"/>
        <n v="10.416"/>
        <n v="2.016"/>
        <n v="1.344"/>
        <n v="16.848000000000003"/>
        <n v="7.2"/>
        <n v="5.712"/>
        <n v="19.008000000000003"/>
        <n v="38.4"/>
        <n v="5.28"/>
        <n v="1.3920000000000001"/>
        <n v="9.360000000000001"/>
        <n v="56.160000000000004"/>
        <n v="4.896000000000001"/>
        <n v="27.360000000000003"/>
        <n v="12.288"/>
        <n v="15.36"/>
        <n v="34.848"/>
        <n v="3.3120000000000003"/>
        <n v="11.664000000000001"/>
        <n v="26.88"/>
        <n v="47.52"/>
        <n v="16.8"/>
        <n v="50.11200000000001"/>
        <n v="7.68"/>
        <n v="23.808"/>
        <n v="6.96"/>
        <n v="1.728"/>
        <n v="1.824"/>
        <n v="12.528000000000002"/>
        <n v="3.552"/>
        <n v="47.952000000000005"/>
        <n v="3.648"/>
        <n v="3.36"/>
        <n v="1.296"/>
        <n v="28.8"/>
        <n v="17.424"/>
        <n v="14.592"/>
        <n v="2.688"/>
        <n v="2.3040000000000003"/>
        <n v="8.16"/>
        <n v="24.624000000000002"/>
        <n v="5.472"/>
        <n v="33.696"/>
        <n v="3.024"/>
        <n v="42.624"/>
        <n v="1.2960000000000003"/>
        <n v="7.92"/>
        <n v="2.496"/>
        <n v="15.552000000000001"/>
        <n v="15.120000000000001"/>
        <n v="0.672"/>
        <n v="1.488"/>
        <n v="0.624"/>
        <n v="9.120000000000001"/>
        <n v="26.928000000000004"/>
        <n v="10.032"/>
        <n v="29.76"/>
        <n v="1.8720000000000003"/>
        <n v="14.88"/>
        <n v="10.080000000000002"/>
        <n v="43.776"/>
        <n v="31.104000000000003"/>
        <n v="25.536"/>
        <n v="40.176"/>
        <n v="20.736"/>
        <n v="17.856"/>
        <n v="55.29600000000001"/>
        <n v="19.2"/>
        <n v="20.592000000000002"/>
        <n v="1.68"/>
        <n v="27.456"/>
        <n v="53.568000000000005"/>
        <n v="2.5920000000000005"/>
        <n v="11.088000000000001"/>
        <n v="44.64000000000001"/>
        <n v="19.584"/>
        <n v="9.504"/>
        <n v="17.76"/>
        <n v="10.8"/>
        <n v="4.368"/>
        <n v="22.320000000000004"/>
        <n v="8.448"/>
        <n v="6.0"/>
        <n v="20.880000000000003"/>
        <n v="22.176000000000002"/>
        <n v="18.720000000000002"/>
        <n v="4.704"/>
        <n v="37.29600000000001"/>
        <n v="32.736000000000004"/>
        <n v="27.648000000000003"/>
        <n v="65.664"/>
        <n v="0.048"/>
        <n v="23.328"/>
        <n v="1.008"/>
        <n v="11.424"/>
        <n v="23.040000000000003"/>
        <n v="9.408"/>
        <n v="40.128"/>
        <n v="17.952"/>
        <n v="62.208000000000006"/>
        <n v="31.68"/>
        <n v="2.64"/>
        <n v="34.848000000000006"/>
        <n v="20.736000000000004"/>
        <n v="12.528"/>
        <n v="0.24"/>
        <n v="13.104000000000001"/>
        <n v="0.8640000000000001"/>
        <n v="3.7440000000000007"/>
        <n v="34.272000000000006"/>
        <n v="11.616"/>
        <n v="0.192"/>
        <n v="0.7200000000000001"/>
        <n v="26.208000000000002"/>
        <n v="44.928000000000004"/>
        <n v="7.488000000000001"/>
        <n v="9.504000000000001"/>
        <n v="46.08"/>
        <n v="36.432"/>
        <n v="0.336"/>
        <n v="7.104"/>
        <n v="17.424000000000003"/>
        <n v="26.496000000000002"/>
        <n v="12.096"/>
        <n v="15.840000000000002"/>
        <n v="25.056000000000004"/>
        <n v="50.544000000000004"/>
        <n v="32.400000000000006"/>
        <n v="11.040000000000001"/>
        <n v="13.248000000000001"/>
        <n v="7.920000000000001"/>
        <n v="20.832"/>
        <n v="25.92"/>
        <n v="48.96000000000001"/>
        <n v="0.528"/>
        <n v="7.776000000000001"/>
        <n v="10.08"/>
        <n v="2.16"/>
        <n v="5.328"/>
        <n v="27.216000000000005"/>
        <n v="50.400000000000006"/>
        <n v="9.936000000000002"/>
        <n v="58.608000000000004"/>
        <n v="33.264"/>
        <n v="4.896"/>
        <n v="5.5200000000000005"/>
        <n v="41.47200000000001"/>
        <n v="18.144000000000002"/>
        <n v="3.0240000000000005"/>
        <n v="2.976"/>
        <n v="33.408"/>
        <n v="10.56"/>
        <n v="8.928"/>
        <n v="31.104"/>
        <n v="25.344"/>
        <n v="33.792"/>
        <n v="8.832"/>
        <n v="24.192"/>
        <n v="38.016"/>
        <n v="43.2"/>
        <n v="20.592"/>
        <n v="1.584"/>
      </sharedItems>
    </cacheField>
    <cacheField name="LED Lights" numFmtId="0">
      <sharedItems containsSemiMixedTypes="0" containsString="0" containsNumber="1" containsInteger="1">
        <n v="3.0"/>
        <n v="1.0"/>
        <n v="0.0"/>
        <n v="2.0"/>
      </sharedItems>
    </cacheField>
    <cacheField name="annual total power usage (kwh)11" numFmtId="0">
      <sharedItems containsSemiMixedTypes="0" containsString="0" containsNumber="1">
        <n v="31.104000000000003"/>
        <n v="0.28800000000000003"/>
        <n v="15.120000000000001"/>
        <n v="19.008"/>
        <n v="0.0"/>
        <n v="9.072000000000001"/>
        <n v="41.472"/>
        <n v="18.240000000000002"/>
        <n v="18.432000000000002"/>
        <n v="18.720000000000002"/>
        <n v="3.36"/>
        <n v="6.48"/>
        <n v="11.616"/>
        <n v="2.112"/>
        <n v="3.3120000000000003"/>
        <n v="16.704"/>
        <n v="1.2960000000000003"/>
        <n v="6.048"/>
        <n v="19.2"/>
        <n v="1.1520000000000001"/>
        <n v="46.080000000000005"/>
        <n v="46.656000000000006"/>
        <n v="0.096"/>
        <n v="10.08"/>
        <n v="12.096000000000002"/>
        <n v="11.52"/>
        <n v="36.432"/>
        <n v="42.24"/>
        <n v="2.976"/>
        <n v="10.752"/>
        <n v="6.912"/>
        <n v="2.16"/>
        <n v="21.312"/>
        <n v="1.536"/>
        <n v="3.84"/>
        <n v="1.44"/>
        <n v="5.28"/>
        <n v="42.624"/>
        <n v="9.744"/>
        <n v="17.856"/>
        <n v="26.784000000000002"/>
        <n v="2.3040000000000003"/>
        <n v="8.64"/>
        <n v="2.496"/>
        <n v="9.216000000000001"/>
        <n v="22.272000000000002"/>
        <n v="3.2640000000000002"/>
        <n v="0.192"/>
        <n v="51.84"/>
        <n v="9.504"/>
        <n v="7.776"/>
        <n v="7.2"/>
        <n v="14.688000000000002"/>
        <n v="4.8"/>
        <n v="32.256"/>
        <n v="25.92"/>
        <n v="21.888"/>
        <n v="34.992000000000004"/>
        <n v="3.456"/>
        <n v="30.240000000000002"/>
        <n v="17.952"/>
        <n v="13.200000000000001"/>
        <n v="1.728"/>
        <n v="10.032"/>
        <n v="4.896000000000001"/>
        <n v="46.08"/>
        <n v="10.368000000000002"/>
        <n v="63.36000000000001"/>
        <n v="29.568"/>
        <n v="2.88"/>
        <n v="4.08"/>
        <n v="19.584"/>
        <n v="8.352"/>
        <n v="16.128"/>
        <n v="20.160000000000004"/>
        <n v="4.32"/>
        <n v="21.12"/>
        <n v="20.064"/>
        <n v="1.3920000000000001"/>
        <n v="5.184000000000001"/>
        <n v="44.928000000000004"/>
        <n v="24.288"/>
        <n v="26.208000000000002"/>
        <n v="8.064"/>
        <n v="2.5920000000000005"/>
        <n v="5.184"/>
        <n v="12.672"/>
        <n v="9.36"/>
        <n v="5.76"/>
        <n v="14.592"/>
        <n v="6.336"/>
        <n v="38.304"/>
        <n v="21.504"/>
        <n v="3.552"/>
        <n v="2.8800000000000003"/>
        <n v="18.144000000000002"/>
        <n v="0.384"/>
        <n v="9.792000000000002"/>
        <n v="29.808000000000003"/>
        <n v="29.376000000000005"/>
        <n v="33.696"/>
        <n v="3.888"/>
        <n v="38.016000000000005"/>
        <n v="1.68"/>
        <n v="12.096"/>
        <n v="8.16"/>
        <n v="12.0"/>
        <n v="10.8"/>
        <n v="8.4"/>
        <n v="17.28"/>
        <n v="10.944"/>
        <n v="5.6160000000000005"/>
        <n v="15.552000000000001"/>
        <n v="7.728"/>
        <n v="26.784"/>
        <n v="22.464000000000002"/>
        <n v="7.296"/>
        <n v="27.648"/>
        <n v="1.584"/>
        <n v="5.376"/>
        <n v="10.656"/>
        <n v="19.584000000000003"/>
        <n v="1.824"/>
        <n v="39.168000000000006"/>
        <n v="19.152"/>
        <n v="5.328"/>
        <n v="1.4400000000000002"/>
        <n v="1.7280000000000002"/>
        <n v="23.328000000000003"/>
        <n v="14.400000000000002"/>
        <n v="19.872"/>
        <n v="4.752"/>
        <n v="1.248"/>
        <n v="1.92"/>
        <n v="4.6080000000000005"/>
        <n v="0.864"/>
        <n v="4.032"/>
        <n v="10.368"/>
        <n v="15.552"/>
        <n v="23.808"/>
        <n v="32.832"/>
        <n v="24.480000000000004"/>
        <n v="18.48"/>
        <n v="54.720000000000006"/>
        <n v="4.704"/>
        <n v="12.288"/>
        <n v="3.744"/>
        <n v="9.6"/>
        <n v="2.4"/>
        <n v="13.44"/>
        <n v="14.208"/>
        <n v="36.864000000000004"/>
        <n v="0.768"/>
        <n v="53.85600000000001"/>
        <n v="14.976"/>
        <n v="12.96"/>
        <n v="13.824000000000002"/>
        <n v="15.456"/>
        <n v="4.224"/>
        <n v="3.0240000000000005"/>
        <n v="13.056000000000001"/>
        <n v="3.168"/>
        <n v="0.96"/>
        <n v="3.6000000000000005"/>
        <n v="6.72"/>
        <n v="3.4560000000000004"/>
        <n v="24.864"/>
        <n v="12.768"/>
        <n v="9.504000000000001"/>
        <n v="65.664"/>
        <n v="16.32"/>
        <n v="19.44"/>
        <n v="31.248000000000005"/>
        <n v="11.232000000000001"/>
        <n v="3.6"/>
        <n v="5.712"/>
        <n v="4.176"/>
        <n v="9.360000000000001"/>
        <n v="20.736"/>
        <n v="18.72"/>
        <n v="37.440000000000005"/>
        <n v="0.5760000000000001"/>
        <n v="1.6320000000000001"/>
        <n v="34.848"/>
        <n v="11.664000000000001"/>
        <n v="6.5280000000000005"/>
        <n v="1.344"/>
        <n v="16.8"/>
        <n v="50.11200000000001"/>
        <n v="7.68"/>
        <n v="24.192000000000004"/>
        <n v="6.96"/>
        <n v="22.848"/>
        <n v="6.912000000000001"/>
        <n v="40.32"/>
        <n v="20.736000000000004"/>
        <n v="47.952000000000005"/>
        <n v="3.648"/>
        <n v="52.272000000000006"/>
        <n v="29.184"/>
        <n v="2.688"/>
        <n v="9.792"/>
        <n v="41.47200000000001"/>
        <n v="25.344"/>
        <n v="24.624000000000002"/>
        <n v="16.848"/>
        <n v="56.160000000000004"/>
        <n v="20.16"/>
        <n v="47.52"/>
        <n v="15.84"/>
        <n v="14.4"/>
        <n v="1.008"/>
        <n v="23.04"/>
        <n v="4.464"/>
        <n v="1.8720000000000003"/>
        <n v="15.36"/>
        <n v="8.976"/>
        <n v="27.456"/>
        <n v="2.592"/>
        <n v="44.64000000000001"/>
        <n v="11.520000000000001"/>
        <n v="19.008000000000003"/>
        <n v="17.136000000000003"/>
        <n v="25.536"/>
        <n v="28.512000000000004"/>
        <n v="5.472"/>
        <n v="13.392"/>
        <n v="11.904"/>
        <n v="55.29600000000001"/>
        <n v="28.800000000000004"/>
        <n v="13.728"/>
        <n v="35.712"/>
        <n v="26.112000000000002"/>
        <n v="50.688"/>
        <n v="0.432"/>
        <n v="10.56"/>
        <n v="25.200000000000003"/>
        <n v="29.76"/>
        <n v="2.448"/>
        <n v="6.144"/>
        <n v="17.76"/>
        <n v="7.920000000000001"/>
        <n v="30.096000000000004"/>
        <n v="7.200000000000001"/>
        <n v="7.44"/>
        <n v="31.968"/>
        <n v="6.048000000000001"/>
        <n v="13.104000000000001"/>
        <n v="14.88"/>
        <n v="7.056000000000001"/>
        <n v="18.000000000000004"/>
        <n v="20.880000000000003"/>
        <n v="13.824"/>
        <n v="44.352000000000004"/>
        <n v="33.264"/>
        <n v="12.48"/>
        <n v="48.96000000000001"/>
        <n v="0.336"/>
        <n v="3.024"/>
        <n v="2.352"/>
        <n v="37.29600000000001"/>
        <n v="49.104000000000006"/>
        <n v="24.576"/>
        <n v="43.776"/>
        <n v="0.048"/>
        <n v="23.040000000000003"/>
        <n v="23.328"/>
        <n v="33.408"/>
        <n v="11.424"/>
        <n v="38.016"/>
        <n v="8.928"/>
        <n v="28.224000000000004"/>
        <n v="4.896"/>
        <n v="2.7840000000000003"/>
        <n v="12.528"/>
        <n v="1.104"/>
        <n v="0.48"/>
        <n v="8.736"/>
        <n v="24.0"/>
        <n v="5.808"/>
        <n v="14.976000000000003"/>
        <n v="9.120000000000001"/>
        <n v="7.488000000000001"/>
        <n v="53.568000000000005"/>
        <n v="5.952"/>
        <n v="34.56"/>
        <n v="26.496000000000002"/>
        <n v="36.288000000000004"/>
        <n v="16.560000000000002"/>
        <n v="8.832"/>
        <n v="13.248000000000001"/>
        <n v="27.216000000000005"/>
        <n v="0.528"/>
        <n v="31.68"/>
        <n v="9.408"/>
        <n v="33.6"/>
        <n v="24.192"/>
        <n v="20.592"/>
        <n v="15.840000000000002"/>
        <n v="14.256000000000002"/>
        <n v="21.6"/>
        <n v="69.12"/>
        <n v="7.776000000000001"/>
        <n v="14.112000000000002"/>
        <n v="9.936000000000002"/>
        <n v="57.02400000000001"/>
        <n v="5.040000000000001"/>
        <n v="25.056000000000004"/>
        <n v="38.4"/>
        <n v="28.8"/>
        <n v="5.5200000000000005"/>
        <n v="41.184"/>
      </sharedItems>
    </cacheField>
    <cacheField name="Annual Total Device Uses" numFmtId="4">
      <sharedItems containsSemiMixedTypes="0" containsString="0" containsNumber="1">
        <n v="905.1264000000002"/>
        <n v="25.6368"/>
        <n v="424.956"/>
        <n v="1433.2032"/>
        <n v="111.504"/>
        <n v="672.0840000000001"/>
        <n v="1064.7936"/>
        <n v="1290.48"/>
        <n v="170.95680000000004"/>
        <n v="462.90400000000005"/>
        <n v="136.86400000000003"/>
        <n v="383.83200000000005"/>
        <n v="313.7288"/>
        <n v="998.6328"/>
        <n v="141.152"/>
        <n v="214.72800000000007"/>
        <n v="912.5951999999999"/>
        <n v="12.0456"/>
        <n v="208.9584"/>
        <n v="1019.0400000000001"/>
        <n v="7.096000000000002"/>
        <n v="792.636"/>
        <n v="32.576"/>
        <n v="282.6432"/>
        <n v="437.6576"/>
        <n v="963.328"/>
        <n v="306.43199999999996"/>
        <n v="526.9680000000001"/>
        <n v="1439.8559999999998"/>
        <n v="8.692800000000002"/>
        <n v="425.71200000000005"/>
        <n v="191.04960000000003"/>
        <n v="378.62399999999985"/>
        <n v="216.72000000000003"/>
        <n v="1246.5815999999998"/>
        <n v="561.792"/>
        <n v="132.5064"/>
        <n v="195.776"/>
        <n v="188.06399999999996"/>
        <n v="45.768"/>
        <n v="972.1824"/>
        <n v="142.48960000000002"/>
        <n v="177.952"/>
        <n v="66.576"/>
        <n v="402.51199999999994"/>
        <n v="1350.7072"/>
        <n v="476.644"/>
        <n v="364.60799999999995"/>
        <n v="195.5232"/>
        <n v="2.7592"/>
        <n v="101.88"/>
        <n v="579.7248000000001"/>
        <n v="58.08640000000001"/>
        <n v="193.536"/>
        <n v="107.91039999999998"/>
        <n v="253.32479999999995"/>
        <n v="172.0832"/>
        <n v="438.57280000000003"/>
        <n v="511.4688"/>
        <n v="100.67200000000001"/>
        <n v="38.83200000000001"/>
        <n v="306.21760000000006"/>
        <n v="1089.0432"/>
        <n v="13.872000000000002"/>
        <n v="468.2879999999999"/>
        <n v="550.4400000000002"/>
        <n v="244.3608"/>
        <n v="27.096"/>
        <n v="510.3999999999999"/>
        <n v="646.3488"/>
        <n v="237.29999999999998"/>
        <n v="271.64639999999997"/>
        <n v="71.84"/>
        <n v="692.4287999999999"/>
        <n v="138.8016"/>
        <n v="415.296"/>
        <n v="253.44"/>
        <n v="59.04640000000001"/>
        <n v="780.4896"/>
        <n v="0.0"/>
        <n v="806.9543999999999"/>
        <n v="625.0464000000001"/>
        <n v="251.424"/>
        <n v="774.1439999999999"/>
        <n v="323.7696"/>
        <n v="756.6768"/>
        <n v="142.03199999999998"/>
        <n v="1214.1800000000003"/>
        <n v="64.20960000000001"/>
        <n v="234.52800000000002"/>
        <n v="1028.1919999999998"/>
        <n v="167.57999999999998"/>
        <n v="602.0871999999999"/>
        <n v="266.9184"/>
        <n v="53.855999999999995"/>
        <n v="81.32800000000002"/>
        <n v="1454.5919999999996"/>
        <n v="247.68"/>
        <n v="1122.8799999999999"/>
        <n v="818.448"/>
        <n v="303.81119999999993"/>
        <n v="90.36"/>
        <n v="196.58800000000002"/>
        <n v="1225.3056000000001"/>
        <n v="237.05759999999998"/>
        <n v="507.8976"/>
        <n v="436.8"/>
        <n v="108.4512"/>
        <n v="20.864"/>
        <n v="50.184"/>
        <n v="454.60799999999995"/>
        <n v="31.023999999999997"/>
        <n v="226.94400000000005"/>
        <n v="260.1632"/>
        <n v="32.544000000000004"/>
        <n v="60.1576"/>
        <n v="503.76"/>
        <n v="101.952"/>
        <n v="320.256"/>
        <n v="789.984"/>
        <n v="1156.5136"/>
        <n v="1342.2864"/>
        <n v="103.48799999999997"/>
        <n v="590.6736"/>
        <n v="2177.472"/>
        <n v="32.3856"/>
        <n v="405.7984"/>
        <n v="60.17759999999999"/>
        <n v="13.612800000000002"/>
        <n v="1404.8319999999999"/>
        <n v="200.3616"/>
        <n v="302.8032"/>
        <n v="434.01599999999996"/>
        <n v="307.0848000000001"/>
        <n v="206.668"/>
        <n v="426.81600000000003"/>
        <n v="113.56800000000001"/>
        <n v="56.484"/>
        <n v="239.112"/>
        <n v="474.84799999999996"/>
        <n v="181.42080000000004"/>
        <n v="793.5312000000001"/>
        <n v="917.1456000000003"/>
        <n v="54.384"/>
        <n v="103.84"/>
        <n v="246.8256"/>
        <n v="84.33039999999998"/>
        <n v="26.864"/>
        <n v="337.17600000000004"/>
        <n v="9.3952"/>
        <n v="196.3296"/>
        <n v="903.8448"/>
        <n v="638.9279999999999"/>
        <n v="802.0120000000002"/>
        <n v="62.3016"/>
        <n v="535.0400000000001"/>
        <n v="302.28720000000004"/>
        <n v="341.35200000000003"/>
        <n v="2098.8768"/>
        <n v="1648.5768"/>
        <n v="423.40319999999997"/>
        <n v="1027.9104000000002"/>
        <n v="307.92960000000005"/>
        <n v="73.1232"/>
        <n v="7.084800000000001"/>
        <n v="125.24400000000001"/>
        <n v="1629.6959999999997"/>
        <n v="508.776"/>
        <n v="628.5888000000001"/>
        <n v="313.004"/>
        <n v="7.776000000000001"/>
        <n v="636.2"/>
        <n v="260.94"/>
        <n v="621.6"/>
        <n v="671.6159999999999"/>
        <n v="756.9599999999999"/>
        <n v="171.10080000000005"/>
        <n v="537.2352000000001"/>
        <n v="357.60960000000006"/>
        <n v="649.9247999999999"/>
        <n v="246.1824"/>
        <n v="1031.1840000000002"/>
        <n v="409.472"/>
        <n v="123.0528"/>
        <n v="386.25600000000003"/>
        <n v="506.58559999999994"/>
        <n v="931.7376"/>
        <n v="423.36"/>
        <n v="37.620000000000005"/>
        <n v="115.13600000000001"/>
        <n v="174.68159999999997"/>
        <n v="458.688"/>
        <n v="207.14079999999998"/>
        <n v="440.9664"/>
        <n v="652.0319999999999"/>
        <n v="65.75999999999999"/>
        <n v="133.69920000000002"/>
        <n v="5.5296"/>
        <n v="65.7792"/>
        <n v="1030.9888"/>
        <n v="83.72"/>
        <n v="1170.6464000000003"/>
        <n v="602.1176000000002"/>
        <n v="81.64800000000001"/>
        <n v="219.6432"/>
        <n v="358.1616"/>
        <n v="1170.6720000000005"/>
        <n v="200.25600000000003"/>
        <n v="191.23199999999997"/>
        <n v="150.912"/>
        <n v="93.856"/>
        <n v="299.35360000000003"/>
        <n v="288.2448"/>
        <n v="25.68"/>
        <n v="18.720000000000006"/>
        <n v="718.3727999999999"/>
        <n v="226.88000000000005"/>
        <n v="821.5680000000002"/>
        <n v="267.072"/>
        <n v="186.9056"/>
        <n v="282.7776"/>
        <n v="179.0136"/>
        <n v="344.124"/>
        <n v="291.14560000000006"/>
        <n v="107.07840000000002"/>
        <n v="521.9280000000001"/>
        <n v="157.88799999999998"/>
        <n v="258.1248"/>
        <n v="27.324"/>
        <n v="776.4479999999999"/>
        <n v="65.0272"/>
        <n v="337.2192"/>
        <n v="1453.8528000000001"/>
        <n v="571.1936"/>
        <n v="601.824"/>
        <n v="546.4704"/>
        <n v="193.7408"/>
        <n v="643.2800000000001"/>
        <n v="802.0320000000002"/>
        <n v="1457.072"/>
        <n v="217.79520000000002"/>
        <n v="382.1600000000001"/>
        <n v="1074.7904"/>
        <n v="548.352"/>
        <n v="931.3920000000002"/>
        <n v="214.90560000000002"/>
        <n v="362.808"/>
        <n v="413.12000000000006"/>
        <n v="26.8488"/>
        <n v="26.7"/>
        <n v="573.7760000000002"/>
        <n v="167.52"/>
        <n v="1083.5968000000003"/>
        <n v="1084.1088"/>
        <n v="30.016000000000005"/>
        <n v="99.01440000000001"/>
        <n v="36.0448"/>
        <n v="1180.0448000000001"/>
        <n v="140.4"/>
        <n v="16.4448"/>
        <n v="88.72960000000002"/>
        <n v="403.776"/>
        <n v="173.49120000000002"/>
        <n v="341.0688"/>
        <n v="135.36"/>
        <n v="210.3304"/>
        <n v="173.6416"/>
        <n v="7.849600000000001"/>
        <n v="69.82079999999999"/>
        <n v="695.3759999999999"/>
        <n v="220.704"/>
        <n v="276.352"/>
        <n v="3.8832000000000004"/>
        <n v="58.104"/>
        <n v="225.98399999999998"/>
        <n v="321.58720000000005"/>
        <n v="252.736"/>
        <n v="365.81759999999997"/>
        <n v="147.65520000000004"/>
        <n v="45.727999999999994"/>
        <n v="222.26880000000003"/>
        <n v="152.90879999999999"/>
        <n v="124.28"/>
        <n v="417.5360000000001"/>
        <n v="514.672"/>
        <n v="95.38560000000001"/>
        <n v="578.3904"/>
        <n v="27.372"/>
        <n v="125.79840000000002"/>
        <n v="392.1600000000001"/>
        <n v="55.281600000000005"/>
        <n v="90.60480000000003"/>
        <n v="38.36159999999999"/>
        <n v="166.796"/>
        <n v="111.34079999999999"/>
        <n v="672.9120000000001"/>
        <n v="354.2528"/>
        <n v="219.40799999999996"/>
        <n v="571.1616"/>
        <n v="21.264"/>
        <n v="650.496"/>
        <n v="675.7464000000001"/>
        <n v="253.5056"/>
        <n v="581.376"/>
        <n v="204.768"/>
        <n v="152.06400000000002"/>
        <n v="828.0959999999999"/>
        <n v="339.184"/>
        <n v="120.736"/>
        <n v="111.24000000000001"/>
        <n v="212.64"/>
        <n v="274.8088"/>
        <n v="36.6688"/>
        <n v="507.71520000000004"/>
        <n v="55.507200000000005"/>
        <n v="133.94160000000002"/>
        <n v="417.9008"/>
        <n v="155.40479999999997"/>
        <n v="235.5264"/>
        <n v="86.79519999999998"/>
        <n v="222.47999999999996"/>
        <n v="108.0"/>
        <n v="183.3552"/>
        <n v="343.5168"/>
        <n v="333.76"/>
        <n v="332.0400000000001"/>
        <n v="187.0"/>
        <n v="112.52000000000001"/>
        <n v="254.304"/>
        <n v="168.144"/>
        <n v="109.00800000000001"/>
        <n v="110.13600000000001"/>
        <n v="128.304"/>
        <n v="720.5759999999999"/>
        <n v="241.40160000000003"/>
        <n v="247.56480000000002"/>
        <n v="372.672"/>
        <n v="725.76"/>
        <n v="865.8"/>
        <n v="85.7616"/>
        <n v="340.17600000000004"/>
        <n v="801.9968"/>
        <n v="1258.4959999999999"/>
        <n v="81.28640000000001"/>
        <n v="886.9120000000001"/>
        <n v="56.1024"/>
        <n v="124.27680000000002"/>
        <n v="737.6159999999999"/>
        <n v="245.8608"/>
        <n v="222.7824"/>
        <n v="120.9312"/>
        <n v="191.9424"/>
        <n v="194.91840000000002"/>
        <n v="432.57599999999996"/>
        <n v="965.216"/>
        <n v="648.384"/>
        <n v="87.44959999999999"/>
        <n v="14.387200000000002"/>
        <n v="82.70400000000002"/>
        <n v="500.22"/>
        <n v="1244.7264000000005"/>
        <n v="513.92"/>
        <n v="428.512"/>
        <n v="149.328"/>
        <n v="224.112"/>
        <n v="896.5695999999999"/>
        <n v="540.2432"/>
        <n v="176.064"/>
        <n v="56.736"/>
        <n v="284.928"/>
        <n v="489.38400000000007"/>
        <n v="395.328"/>
        <n v="71.52640000000001"/>
        <n v="624.96"/>
        <n v="61.8192"/>
        <n v="656.5200000000002"/>
        <n v="264.89599999999996"/>
        <n v="300.0816"/>
        <n v="1015.5935999999998"/>
        <n v="142.848"/>
        <n v="76.608"/>
        <n v="975.912"/>
        <n v="161.66400000000004"/>
        <n v="357.4656000000001"/>
        <n v="641.0880000000002"/>
        <n v="659.988"/>
        <n v="77.49280000000002"/>
        <n v="392.832"/>
        <n v="1150.5816"/>
        <n v="358.2144"/>
        <n v="62.32"/>
        <n v="78.53999999999999"/>
        <n v="49.1184"/>
        <n v="1075.92"/>
        <n v="1620.7224"/>
        <n v="694.336"/>
        <n v="91.3472"/>
        <n v="412.60800000000006"/>
        <n v="161.3568"/>
        <n v="230.28480000000002"/>
        <n v="320.85119999999995"/>
        <n v="371.864"/>
        <n v="101.72800000000001"/>
        <n v="89.53919999999998"/>
        <n v="1497.3695999999998"/>
        <n v="184.7232"/>
        <n v="111.456"/>
        <n v="72.15360000000001"/>
        <n v="428.9472"/>
        <n v="182.14400000000003"/>
        <n v="40.120000000000005"/>
        <n v="788.0400000000001"/>
        <n v="733.6584000000001"/>
        <n v="241.50000000000003"/>
        <n v="729.5039999999999"/>
        <n v="759.2256000000002"/>
        <n v="562.176"/>
        <n v="876.8088"/>
        <n v="271.4112"/>
        <n v="488.224"/>
        <n v="181.23839999999996"/>
        <n v="820.5296000000001"/>
        <n v="413.0568"/>
        <n v="46.886399999999995"/>
        <n v="211.32720000000003"/>
        <n v="503.88"/>
        <n v="548.184"/>
        <n v="1060.2720000000002"/>
        <n v="664.02"/>
        <n v="148.99200000000002"/>
        <n v="569.4624000000001"/>
        <n v="48.18240000000001"/>
        <n v="29.649599999999996"/>
        <n v="420.57599999999996"/>
        <n v="353.592"/>
        <n v="422.4"/>
        <n v="742.4352"/>
        <n v="183.876"/>
        <n v="49.67040000000001"/>
        <n v="345.68640000000005"/>
        <n v="1269.0719999999997"/>
        <n v="211.20000000000002"/>
        <n v="170.80000000000004"/>
        <n v="480.48"/>
        <n v="618.24"/>
        <n v="490.23360000000014"/>
        <n v="17.368000000000002"/>
        <n v="219.18720000000002"/>
        <n v="450.97600000000006"/>
        <n v="26.644800000000004"/>
        <n v="148.716"/>
        <n v="47.90400000000001"/>
        <n v="226.55999999999997"/>
        <n v="99.10079999999999"/>
        <n v="825.4079999999997"/>
        <n v="25.105599999999995"/>
        <n v="328.608"/>
        <n v="117.39839999999998"/>
        <n v="215.0016"/>
        <n v="642.2"/>
        <n v="748.0000000000001"/>
        <n v="965.8176000000001"/>
        <n v="681.4720000000001"/>
        <n v="18.5376"/>
        <n v="326.876"/>
        <n v="143.20000000000002"/>
        <n v="9.744"/>
        <n v="42.057599999999994"/>
        <n v="66.78"/>
        <n v="429.1056"/>
        <n v="732.2920000000001"/>
        <n v="179.19359999999995"/>
        <n v="1131.1872000000003"/>
        <n v="186.10560000000004"/>
        <n v="419.36799999999994"/>
        <n v="240.244"/>
        <n v="389.18399999999997"/>
        <n v="42.681599999999996"/>
        <n v="8.0192"/>
        <n v="307.97760000000005"/>
        <n v="204.12480000000005"/>
        <n v="568.944"/>
        <n v="1472.8720000000003"/>
        <n v="204.76799999999994"/>
        <n v="315.78400000000005"/>
        <n v="84.65679999999998"/>
        <n v="1978.3104"/>
        <n v="930.7584"/>
        <n v="8.0064"/>
        <n v="249.312"/>
        <n v="221.6256"/>
        <n v="37.94399999999999"/>
        <n v="445.9008"/>
        <n v="67.3344"/>
        <n v="960.7416"/>
        <n v="904.7808000000001"/>
        <n v="559.008"/>
        <n v="345.4079999999999"/>
        <n v="146.496"/>
        <n v="654.7392000000001"/>
        <n v="603.288"/>
        <n v="97.8112"/>
        <n v="356.65920000000006"/>
        <n v="256.02720000000005"/>
        <n v="124.6848"/>
        <n v="894.8016"/>
        <n v="161.8848"/>
        <n v="139.17120000000003"/>
        <n v="32.608"/>
        <n v="245.168"/>
        <n v="193.92000000000002"/>
        <n v="327.4128"/>
        <n v="188.49600000000004"/>
        <n v="118.88640000000001"/>
        <n v="162.72"/>
        <n v="915.7896000000002"/>
        <n v="603.936"/>
        <n v="236.3936"/>
        <n v="1529.2415999999998"/>
        <n v="452.64000000000004"/>
        <n v="352.4664"/>
        <n v="143.44400000000005"/>
        <n v="329.7008"/>
        <n v="422.928"/>
        <n v="1136.3520000000003"/>
        <n v="906.192"/>
        <n v="218.93759999999995"/>
        <n v="459.136"/>
        <n v="32.172"/>
        <n v="579.3216"/>
        <n v="1054.592"/>
        <n v="75.0336"/>
        <n v="99.38879999999999"/>
        <n v="173.6832"/>
        <n v="303.8560000000001"/>
        <n v="184.83200000000002"/>
        <n v="527.4624000000001"/>
        <n v="41.4144"/>
        <n v="184.96"/>
        <n v="35.9856"/>
        <n v="479.248"/>
        <n v="687.8200000000002"/>
        <n v="464.7359999999999"/>
        <n v="326.54160000000013"/>
        <n v="430.08000000000004"/>
        <n v="207.5904"/>
        <n v="591.744"/>
        <n v="261.94559999999996"/>
        <n v="242.36800000000002"/>
        <n v="368.25600000000003"/>
        <n v="447.64"/>
        <n v="972.0192"/>
        <n v="706.3056"/>
        <n v="229.37600000000003"/>
        <n v="86.3328"/>
        <n v="299.328"/>
        <n v="92.5056"/>
        <n v="146.09279999999998"/>
        <n v="349.7088"/>
        <n v="165.36960000000002"/>
        <n v="192.81920000000002"/>
        <n v="92.30399999999999"/>
        <n v="475.3664"/>
        <n v="86.27839999999999"/>
        <n v="187.72799999999995"/>
        <n v="702.312"/>
        <n v="519.552"/>
        <n v="632.1080000000001"/>
        <n v="211.14000000000001"/>
        <n v="84.92000000000002"/>
        <n v="336.896"/>
        <n v="601.312"/>
        <n v="627.6192000000001"/>
        <n v="255.816"/>
        <n v="890.352"/>
        <n v="362.6496"/>
        <n v="50.89920000000001"/>
        <n v="472.6655999999999"/>
        <n v="58.9248"/>
        <n v="97.40000000000002"/>
        <n v="223.944"/>
        <n v="821.8439999999999"/>
        <n v="95.3904"/>
        <n v="123.6672"/>
        <n v="4.256"/>
        <n v="208.0512"/>
        <n v="832.8096"/>
        <n v="216.57599999999996"/>
        <n v="240.67680000000001"/>
        <n v="64.4112"/>
        <n v="358.3488"/>
        <n v="1052.8128"/>
        <n v="181.87199999999996"/>
        <n v="144.2592"/>
        <n v="211.4208"/>
        <n v="842.4000000000001"/>
        <n v="161.4976"/>
        <n v="149.3856"/>
        <n v="89.56800000000003"/>
        <n v="263.808"/>
        <n v="272.256"/>
        <n v="223.9248"/>
        <n v="445.16"/>
        <n v="722.7792"/>
        <n v="4.1592"/>
        <n v="94.08"/>
        <n v="936.3072"/>
        <n v="317.856"/>
        <n v="112.49279999999997"/>
        <n v="269.8800000000001"/>
        <n v="404.1856"/>
        <n v="30.182400000000005"/>
        <n v="423.648"/>
        <n v="72.0"/>
        <n v="569.908"/>
        <n v="362.0736"/>
        <n v="60.98"/>
        <n v="19.398400000000002"/>
        <n v="61.632000000000005"/>
        <n v="73.66400000000002"/>
        <n v="71.0208"/>
        <n v="199.42400000000004"/>
        <n v="172.15359999999998"/>
        <n v="1151.6736"/>
        <n v="451.6512"/>
        <n v="263.7312"/>
        <n v="78.2496"/>
        <n v="175.864"/>
        <n v="730.3295999999999"/>
        <n v="733.3120000000001"/>
        <n v="129.02400000000003"/>
        <n v="622.6080000000001"/>
        <n v="31.589600000000004"/>
        <n v="138.4992"/>
        <n v="112.308"/>
        <n v="866.9248000000001"/>
        <n v="198.37440000000004"/>
        <n v="142.3752"/>
        <n v="60.379999999999995"/>
        <n v="484.6976"/>
        <n v="1387.4608"/>
        <n v="49.7664"/>
        <n v="9.309599999999998"/>
        <n v="414.3104"/>
        <n v="258.20160000000004"/>
        <n v="173.1072"/>
        <n v="736.6656"/>
        <n v="418.0319999999999"/>
        <n v="107.2512"/>
        <n v="1022.5344"/>
        <n v="496.1280000000001"/>
        <n v="2.0704000000000002"/>
        <n v="486.528"/>
        <n v="260.73600000000005"/>
        <n v="611.5823999999999"/>
        <n v="624.2184"/>
        <n v="360.9920000000001"/>
        <n v="91.14"/>
        <n v="222.6728"/>
        <n v="28.691200000000006"/>
        <n v="213.12000000000003"/>
        <n v="121.34400000000001"/>
        <n v="725.1552"/>
        <n v="77.50000000000001"/>
        <n v="26.5216"/>
        <n v="229.20159999999998"/>
        <n v="242.64"/>
        <n v="765.0272"/>
        <n v="649.0704"/>
        <n v="685.8432000000001"/>
        <n v="490.224"/>
        <n v="35.4768"/>
        <n v="61.63200000000001"/>
        <n v="452.1456"/>
        <n v="214.89600000000004"/>
        <n v="45.484800000000014"/>
        <n v="66.48"/>
        <n v="343.9304"/>
        <n v="39.744"/>
        <n v="148.42239999999998"/>
        <n v="699.4943999999999"/>
        <n v="38.104000000000006"/>
        <n v="1273.888"/>
        <n v="280.1664"/>
        <n v="31.763199999999998"/>
        <n v="1256.832"/>
        <n v="1004.256"/>
        <n v="627.6479999999999"/>
        <n v="54.272000000000006"/>
        <n v="597.1680000000001"/>
        <n v="46.2336"/>
        <n v="231.70399999999998"/>
        <n v="240.76800000000003"/>
        <n v="173.88000000000002"/>
        <n v="305.26559999999995"/>
        <n v="517.536"/>
        <n v="415.5072"/>
        <n v="543.048"/>
        <n v="425.832"/>
        <n v="1117.0367999999999"/>
        <n v="865.6704000000001"/>
        <n v="319.7951999999999"/>
        <n v="164.26799999999997"/>
        <n v="109.0168"/>
        <n v="326.30400000000003"/>
        <n v="516.46"/>
        <n v="980.9424000000001"/>
        <n v="66.6816"/>
        <n v="271.2096"/>
        <n v="14.136000000000003"/>
        <n v="103.376"/>
        <n v="1212.9936000000002"/>
        <n v="125.84960000000002"/>
        <n v="663.2"/>
        <n v="154.79999999999998"/>
        <n v="18.672000000000004"/>
        <n v="75.088"/>
        <n v="355.35360000000003"/>
        <n v="797.3952"/>
        <n v="250.228"/>
        <n v="349.93919999999997"/>
        <n v="259.56"/>
        <n v="13.203199999999999"/>
        <n v="560.2719999999999"/>
        <n v="10.104000000000001"/>
        <n v="1431.8304"/>
        <n v="91.84000000000002"/>
        <n v="30.5408"/>
        <n v="457.6208"/>
        <n v="1062.5472000000002"/>
        <n v="8.424000000000001"/>
        <n v="164.8512"/>
        <n v="97.28320000000001"/>
        <n v="84.96640000000001"/>
        <n v="426.6751999999999"/>
        <n v="184.89600000000002"/>
        <n v="110.73599999999999"/>
        <n v="774.0096000000001"/>
        <n v="206.4768"/>
        <n v="267.21600000000007"/>
        <n v="363.45599999999996"/>
        <n v="228.9664"/>
        <n v="231.42239999999998"/>
        <n v="1384.3199999999997"/>
        <n v="869.8847999999999"/>
        <n v="223.41120000000004"/>
        <n v="71.88480000000001"/>
        <n v="261.5519999999999"/>
        <n v="193.92800000000005"/>
        <n v="105.5488"/>
        <n v="118.97279999999999"/>
        <n v="606.1824000000001"/>
        <n v="510.6552000000001"/>
        <n v="52.12799999999999"/>
        <n v="27.552000000000003"/>
        <n v="99.4896"/>
        <n v="42.342400000000005"/>
        <n v="48.5856"/>
        <n v="976.888"/>
        <n v="370.49600000000004"/>
        <n v="164.6064"/>
        <n v="114.432"/>
        <n v="157.94560000000004"/>
        <n v="558.912"/>
        <n v="407.81839999999994"/>
        <n v="514.9200000000001"/>
        <n v="508.4287999999999"/>
        <n v="702.576"/>
        <n v="518.232"/>
        <n v="45.31200000000001"/>
        <n v="811.9536000000002"/>
        <n v="61.5112"/>
        <n v="184.13120000000006"/>
        <n v="452.352"/>
        <n v="298.9872"/>
        <n v="88.58399999999999"/>
        <n v="932.0448000000001"/>
        <n v="511.1808000000001"/>
        <n v="224.48640000000003"/>
        <n v="222.88"/>
        <n v="27.2576"/>
        <n v="91.69599999999998"/>
        <n v="236.09600000000003"/>
        <n v="95.06399999999998"/>
        <n v="6.873600000000001"/>
        <n v="30.470400000000005"/>
        <n v="345.6768"/>
        <n v="586.3104"/>
        <n v="426.78"/>
        <n v="1195.3567999999998"/>
        <n v="355.212"/>
        <n v="315.83199999999994"/>
        <n v="38.23199999999999"/>
        <n v="273.544"/>
        <n v="73.96800000000002"/>
        <n v="505.44000000000005"/>
        <n v="508.34880000000004"/>
        <n v="96.99360000000001"/>
        <n v="198.52560000000005"/>
        <n v="167.61599999999999"/>
        <n v="608.0447999999999"/>
        <n v="1305.7408000000003"/>
        <n v="592.0640000000001"/>
        <n v="938.1120000000001"/>
        <n v="256.92480000000006"/>
        <n v="109.31200000000001"/>
        <n v="80.91999999999999"/>
        <n v="410.11199999999997"/>
        <n v="535.92"/>
        <n v="59.67360000000001"/>
        <n v="187.668"/>
        <n v="38.232"/>
        <n v="977.0400000000001"/>
        <n v="79.112"/>
        <n v="1025.2816"/>
        <n v="100.76"/>
        <n v="23.622400000000003"/>
        <n v="58.212"/>
        <n v="10.752"/>
        <n v="531.2832"/>
        <n v="510.9048"/>
        <n v="74.92800000000001"/>
        <n v="115.35360000000003"/>
        <n v="777.816"/>
        <n v="27.748000000000005"/>
        <n v="1148.656"/>
        <n v="89.652"/>
        <n v="980.4240000000001"/>
        <n v="460.4544000000001"/>
        <n v="198.04399999999998"/>
        <n v="33.0968"/>
        <n v="275.9424"/>
        <n v="428.832"/>
        <n v="281.6512"/>
        <n v="86.16000000000001"/>
        <n v="96.51600000000002"/>
        <n v="644.0000000000001"/>
        <n v="475.2"/>
        <n v="141.00480000000002"/>
        <n v="11.7888"/>
        <n v="473.42400000000004"/>
        <n v="539.6800000000001"/>
        <n v="188.92799999999997"/>
        <n v="1034.592"/>
        <n v="132.5744"/>
        <n v="669.408"/>
        <n v="684.9024"/>
        <n v="785.0496000000002"/>
        <n v="825.6416000000002"/>
        <n v="68.832"/>
        <n v="35.5344"/>
        <n v="84.00000000000001"/>
        <n v="101.48399999999998"/>
        <n v="111.45600000000002"/>
        <n v="51.215999999999994"/>
        <n v="33.4656"/>
        <n v="123.58000000000001"/>
        <n v="78.64320000000001"/>
        <n v="1.7520000000000002"/>
        <n v="572.4432"/>
        <n v="260.98319999999995"/>
        <n v="912.52"/>
        <n v="273.1848"/>
        <n v="47.248"/>
        <n v="384.11840000000007"/>
        <n v="598.8095999999999"/>
        <n v="21.554399999999998"/>
        <n v="354.0992000000001"/>
        <n v="1196.9056"/>
        <n v="12.115200000000002"/>
        <n v="398.15999999999997"/>
        <n v="126.3"/>
        <n v="402.192"/>
        <n v="160.55999999999995"/>
        <n v="87.39200000000001"/>
        <n v="41.7872"/>
        <n v="745.9199999999998"/>
        <n v="351.34400000000005"/>
        <n v="428.73600000000005"/>
        <n v="1018.3871999999999"/>
        <n v="613.5263999999999"/>
        <n v="170.24000000000004"/>
        <n v="171.52800000000002"/>
        <n v="261.84000000000003"/>
        <n v="395.78400000000005"/>
        <n v="101.152"/>
        <n v="123.82719999999999"/>
        <n v="325.9200000000001"/>
        <n v="172.5696"/>
        <n v="177.34080000000003"/>
        <n v="114.75200000000001"/>
        <n v="398.4288"/>
        <n v="218.78640000000001"/>
        <n v="108.8064"/>
        <n v="365.90400000000005"/>
        <n v="445.2096000000001"/>
        <n v="346.03200000000004"/>
        <n v="238.83200000000002"/>
        <n v="284.77439999999996"/>
        <n v="985.6512000000001"/>
        <n v="25.16"/>
        <n v="261.6224"/>
        <n v="617.5008"/>
        <n v="112.896"/>
        <n v="1085.1840000000002"/>
        <n v="98.2272"/>
        <n v="25.8048"/>
        <n v="145.27839999999998"/>
        <n v="426.40000000000015"/>
        <n v="848.9343999999999"/>
        <n v="1154.2720000000002"/>
        <n v="141.48"/>
        <n v="231.65999999999997"/>
        <n v="651.2688"/>
        <n v="40.51200000000001"/>
        <n v="352.96799999999996"/>
        <n v="184.85280000000003"/>
        <n v="194.9184"/>
        <n v="349.6"/>
        <n v="241.8"/>
        <n v="166.7136"/>
        <n v="84.67200000000001"/>
        <n v="225.6"/>
        <n v="300.38400000000007"/>
        <n v="711.2000000000002"/>
        <n v="251.2736"/>
        <n v="117.18"/>
        <n v="2242.176"/>
        <n v="861.2800000000001"/>
        <n v="192.24"/>
        <n v="66.976"/>
        <n v="526.9536"/>
        <n v="534.9519999999999"/>
        <n v="257.664"/>
        <n v="145.332"/>
        <n v="152.8016"/>
        <n v="609.9456000000001"/>
        <n v="1114.5728"/>
        <n v="362.88000000000005"/>
        <n v="116.50879999999998"/>
        <n v="36.480000000000004"/>
        <n v="70.5"/>
        <n v="234.43200000000007"/>
        <n v="242.544"/>
        <n v="351.232"/>
        <n v="120.96000000000001"/>
        <n v="876.7584000000002"/>
        <n v="66.09599999999999"/>
        <n v="632.8319999999999"/>
        <n v="935.4960000000001"/>
        <n v="439.42080000000004"/>
        <n v="163.68"/>
        <n v="173.62800000000001"/>
        <n v="1231.5744000000002"/>
        <n v="268.12800000000004"/>
        <n v="625.8144"/>
        <n v="138.88320000000002"/>
        <n v="361.85760000000005"/>
        <n v="217.8176"/>
        <n v="3.1648000000000005"/>
        <n v="1878.9408"/>
        <n v="45.304"/>
        <n v="220.9856"/>
        <n v="39.7824"/>
        <n v="187.2384"/>
        <n v="124.72319999999999"/>
        <n v="337.56"/>
        <n v="375.36"/>
        <n v="376.8"/>
        <n v="169.728"/>
        <n v="248.40000000000003"/>
        <n v="769.2288"/>
        <n v="111.80799999999999"/>
        <n v="73.4616"/>
        <n v="137.2896"/>
        <n v="328.9"/>
        <n v="294.984"/>
        <n v="1152.4656000000002"/>
        <n v="47.1152"/>
      </sharedItems>
    </cacheField>
    <cacheField name="Source of energy" numFmtId="0">
      <sharedItems>
        <s v="Renewable Energy (Solar, Wind, etc.)"/>
        <s v="Non-renewable Energy (Grid electricity, Gasoline, etc.)"/>
      </sharedItems>
    </cacheField>
    <cacheField name="Annual Non-Renewable Energy Consumption (KwH)" numFmtId="2">
      <sharedItems containsSemiMixedTypes="0" containsString="0" containsNumber="1">
        <n v="0.0"/>
        <n v="25.6368"/>
        <n v="424.956"/>
        <n v="1433.2032"/>
        <n v="1290.48"/>
        <n v="170.95680000000004"/>
        <n v="462.90400000000005"/>
        <n v="136.86400000000003"/>
        <n v="313.7288"/>
        <n v="998.6328"/>
        <n v="141.152"/>
        <n v="912.5951999999999"/>
        <n v="12.0456"/>
        <n v="208.9584"/>
        <n v="1019.0400000000001"/>
        <n v="7.096000000000002"/>
        <n v="792.636"/>
        <n v="282.6432"/>
        <n v="963.328"/>
        <n v="526.9680000000001"/>
        <n v="8.692800000000002"/>
        <n v="1246.5815999999998"/>
        <n v="561.792"/>
        <n v="132.5064"/>
        <n v="45.768"/>
        <n v="972.1824"/>
        <n v="66.576"/>
        <n v="402.51199999999994"/>
        <n v="1350.7072"/>
        <n v="579.7248000000001"/>
        <n v="253.32479999999995"/>
        <n v="438.57280000000003"/>
        <n v="511.4688"/>
        <n v="100.67200000000001"/>
        <n v="38.83200000000001"/>
        <n v="306.21760000000006"/>
        <n v="468.2879999999999"/>
        <n v="550.4400000000002"/>
        <n v="27.096"/>
        <n v="510.3999999999999"/>
        <n v="646.3488"/>
        <n v="271.64639999999997"/>
        <n v="71.84"/>
        <n v="692.4287999999999"/>
        <n v="415.296"/>
        <n v="253.44"/>
        <n v="59.04640000000001"/>
        <n v="251.424"/>
        <n v="774.1439999999999"/>
        <n v="323.7696"/>
        <n v="756.6768"/>
        <n v="1214.1800000000003"/>
        <n v="167.57999999999998"/>
        <n v="1122.8799999999999"/>
        <n v="196.58800000000002"/>
        <n v="237.05759999999998"/>
        <n v="507.8976"/>
        <n v="436.8"/>
        <n v="20.864"/>
        <n v="50.184"/>
        <n v="226.94400000000005"/>
        <n v="32.544000000000004"/>
        <n v="503.76"/>
        <n v="101.952"/>
        <n v="320.256"/>
        <n v="1156.5136"/>
        <n v="1342.2864"/>
        <n v="2177.472"/>
        <n v="32.3856"/>
        <n v="405.7984"/>
        <n v="302.8032"/>
        <n v="307.0848000000001"/>
        <n v="206.668"/>
        <n v="426.81600000000003"/>
        <n v="113.56800000000001"/>
        <n v="474.84799999999996"/>
        <n v="181.42080000000004"/>
        <n v="793.5312000000001"/>
        <n v="917.1456000000003"/>
        <n v="54.384"/>
        <n v="246.8256"/>
        <n v="9.3952"/>
        <n v="802.0120000000002"/>
        <n v="302.28720000000004"/>
        <n v="341.35200000000003"/>
        <n v="2098.8768"/>
        <n v="1648.5768"/>
        <n v="423.40319999999997"/>
        <n v="1027.9104000000002"/>
        <n v="307.92960000000005"/>
        <n v="73.1232"/>
        <n v="125.24400000000001"/>
        <n v="1629.6959999999997"/>
        <n v="313.004"/>
        <n v="7.776000000000001"/>
        <n v="636.2"/>
        <n v="357.60960000000006"/>
        <n v="649.9247999999999"/>
        <n v="123.0528"/>
        <n v="386.25600000000003"/>
        <n v="506.58559999999994"/>
        <n v="440.9664"/>
        <n v="133.69920000000002"/>
        <n v="5.5296"/>
        <n v="1030.9888"/>
        <n v="83.72"/>
        <n v="219.6432"/>
        <n v="1170.6720000000005"/>
        <n v="200.25600000000003"/>
        <n v="191.23199999999997"/>
        <n v="93.856"/>
        <n v="288.2448"/>
        <n v="25.68"/>
        <n v="18.720000000000006"/>
        <n v="718.3727999999999"/>
        <n v="821.5680000000002"/>
        <n v="282.7776"/>
        <n v="179.0136"/>
        <n v="344.124"/>
        <n v="291.14560000000006"/>
        <n v="107.07840000000002"/>
        <n v="157.88799999999998"/>
        <n v="258.1248"/>
        <n v="776.4479999999999"/>
        <n v="1453.8528000000001"/>
        <n v="601.824"/>
        <n v="193.7408"/>
        <n v="217.79520000000002"/>
        <n v="382.1600000000001"/>
        <n v="214.90560000000002"/>
        <n v="362.808"/>
        <n v="413.12000000000006"/>
        <n v="26.8488"/>
        <n v="26.7"/>
        <n v="167.52"/>
        <n v="1083.5968000000003"/>
        <n v="30.016000000000005"/>
        <n v="1180.0448000000001"/>
        <n v="341.0688"/>
        <n v="135.36"/>
        <n v="210.3304"/>
        <n v="173.6416"/>
        <n v="695.3759999999999"/>
        <n v="276.352"/>
        <n v="3.8832000000000004"/>
        <n v="225.98399999999998"/>
        <n v="252.736"/>
        <n v="147.65520000000004"/>
        <n v="222.26880000000003"/>
        <n v="152.90879999999999"/>
        <n v="95.38560000000001"/>
        <n v="578.3904"/>
        <n v="38.36159999999999"/>
        <n v="111.34079999999999"/>
        <n v="219.40799999999996"/>
        <n v="21.264"/>
        <n v="650.496"/>
        <n v="204.768"/>
        <n v="152.06400000000002"/>
        <n v="828.0959999999999"/>
        <n v="212.64"/>
        <n v="36.6688"/>
        <n v="507.71520000000004"/>
        <n v="55.507200000000005"/>
        <n v="155.40479999999997"/>
        <n v="343.5168"/>
        <n v="333.76"/>
        <n v="332.0400000000001"/>
        <n v="112.52000000000001"/>
        <n v="254.304"/>
        <n v="168.144"/>
        <n v="109.00800000000001"/>
        <n v="110.13600000000001"/>
        <n v="128.304"/>
        <n v="720.5759999999999"/>
        <n v="241.40160000000003"/>
        <n v="372.672"/>
        <n v="725.76"/>
        <n v="1258.4959999999999"/>
        <n v="81.28640000000001"/>
        <n v="886.9120000000001"/>
        <n v="120.9312"/>
        <n v="194.91840000000002"/>
        <n v="432.57599999999996"/>
        <n v="965.216"/>
        <n v="648.384"/>
        <n v="87.44959999999999"/>
        <n v="14.387200000000002"/>
        <n v="1244.7264000000005"/>
        <n v="513.92"/>
        <n v="428.512"/>
        <n v="149.328"/>
        <n v="224.112"/>
        <n v="896.5695999999999"/>
        <n v="540.2432"/>
        <n v="56.736"/>
        <n v="284.928"/>
        <n v="489.38400000000007"/>
        <n v="395.328"/>
        <n v="61.8192"/>
        <n v="656.5200000000002"/>
        <n v="264.89599999999996"/>
        <n v="142.848"/>
        <n v="641.0880000000002"/>
        <n v="659.988"/>
        <n v="77.49280000000002"/>
        <n v="1150.5816"/>
        <n v="358.2144"/>
        <n v="78.53999999999999"/>
        <n v="49.1184"/>
        <n v="1620.7224"/>
        <n v="91.3472"/>
        <n v="412.60800000000006"/>
        <n v="161.3568"/>
        <n v="230.28480000000002"/>
        <n v="371.864"/>
        <n v="89.53919999999998"/>
        <n v="184.7232"/>
        <n v="111.456"/>
        <n v="40.120000000000005"/>
        <n v="729.5039999999999"/>
        <n v="759.2256000000002"/>
        <n v="876.8088"/>
        <n v="271.4112"/>
        <n v="181.23839999999996"/>
        <n v="46.886399999999995"/>
        <n v="1060.2720000000002"/>
        <n v="148.99200000000002"/>
        <n v="569.4624000000001"/>
        <n v="48.18240000000001"/>
        <n v="29.649599999999996"/>
        <n v="420.57599999999996"/>
        <n v="353.592"/>
        <n v="422.4"/>
        <n v="183.876"/>
        <n v="1269.0719999999997"/>
        <n v="170.80000000000004"/>
        <n v="618.24"/>
        <n v="490.23360000000014"/>
        <n v="219.18720000000002"/>
        <n v="26.644800000000004"/>
        <n v="148.716"/>
        <n v="47.90400000000001"/>
        <n v="328.608"/>
        <n v="642.2"/>
        <n v="681.4720000000001"/>
        <n v="326.876"/>
        <n v="42.057599999999994"/>
        <n v="66.78"/>
        <n v="429.1056"/>
        <n v="732.2920000000001"/>
        <n v="179.19359999999995"/>
        <n v="186.10560000000004"/>
        <n v="419.36799999999994"/>
        <n v="240.244"/>
        <n v="42.681599999999996"/>
        <n v="307.97760000000005"/>
        <n v="204.12480000000005"/>
        <n v="204.76799999999994"/>
        <n v="1978.3104"/>
        <n v="930.7584"/>
        <n v="8.0064"/>
        <n v="249.312"/>
        <n v="37.94399999999999"/>
        <n v="445.9008"/>
        <n v="67.3344"/>
        <n v="960.7416"/>
        <n v="146.496"/>
        <n v="97.8112"/>
        <n v="356.65920000000006"/>
        <n v="124.6848"/>
        <n v="161.8848"/>
        <n v="32.608"/>
        <n v="327.4128"/>
        <n v="188.49600000000004"/>
        <n v="162.72"/>
        <n v="915.7896000000002"/>
        <n v="603.936"/>
        <n v="422.928"/>
        <n v="906.192"/>
        <n v="579.3216"/>
        <n v="75.0336"/>
        <n v="99.38879999999999"/>
        <n v="303.8560000000001"/>
        <n v="184.83200000000002"/>
        <n v="41.4144"/>
        <n v="35.9856"/>
        <n v="479.248"/>
        <n v="326.54160000000013"/>
        <n v="430.08000000000004"/>
        <n v="207.5904"/>
        <n v="242.36800000000002"/>
        <n v="447.64"/>
        <n v="706.3056"/>
        <n v="229.37600000000003"/>
        <n v="146.09279999999998"/>
        <n v="349.7088"/>
        <n v="192.81920000000002"/>
        <n v="92.30399999999999"/>
        <n v="187.72799999999995"/>
        <n v="519.552"/>
        <n v="632.1080000000001"/>
        <n v="211.14000000000001"/>
        <n v="601.312"/>
        <n v="627.6192000000001"/>
        <n v="362.6496"/>
        <n v="50.89920000000001"/>
        <n v="472.6655999999999"/>
        <n v="123.6672"/>
        <n v="832.8096"/>
        <n v="64.4112"/>
        <n v="358.3488"/>
        <n v="1052.8128"/>
        <n v="144.2592"/>
        <n v="211.4208"/>
        <n v="842.4000000000001"/>
        <n v="89.56800000000003"/>
        <n v="263.808"/>
        <n v="272.256"/>
        <n v="445.16"/>
        <n v="722.7792"/>
        <n v="936.3072"/>
        <n v="317.856"/>
        <n v="269.8800000000001"/>
        <n v="72.0"/>
        <n v="569.908"/>
        <n v="61.632000000000005"/>
        <n v="199.42400000000004"/>
        <n v="1151.6736"/>
        <n v="263.7312"/>
        <n v="175.864"/>
        <n v="730.3295999999999"/>
        <n v="31.589600000000004"/>
        <n v="198.37440000000004"/>
        <n v="60.379999999999995"/>
        <n v="258.20160000000004"/>
        <n v="173.1072"/>
        <n v="418.0319999999999"/>
        <n v="107.2512"/>
        <n v="1022.5344"/>
        <n v="260.73600000000005"/>
        <n v="91.14"/>
        <n v="222.6728"/>
        <n v="213.12000000000003"/>
        <n v="77.50000000000001"/>
        <n v="229.20159999999998"/>
        <n v="765.0272"/>
        <n v="649.0704"/>
        <n v="35.4768"/>
        <n v="61.63200000000001"/>
        <n v="452.1456"/>
        <n v="39.744"/>
        <n v="1256.832"/>
        <n v="627.6479999999999"/>
        <n v="597.1680000000001"/>
        <n v="46.2336"/>
        <n v="231.70399999999998"/>
        <n v="517.536"/>
        <n v="415.5072"/>
        <n v="1117.0367999999999"/>
        <n v="865.6704000000001"/>
        <n v="319.7951999999999"/>
        <n v="109.0168"/>
        <n v="326.30400000000003"/>
        <n v="980.9424000000001"/>
        <n v="66.6816"/>
        <n v="271.2096"/>
        <n v="103.376"/>
        <n v="1212.9936000000002"/>
        <n v="663.2"/>
        <n v="797.3952"/>
        <n v="250.228"/>
        <n v="13.203199999999999"/>
        <n v="1431.8304"/>
        <n v="91.84000000000002"/>
        <n v="30.5408"/>
        <n v="8.424000000000001"/>
        <n v="426.6751999999999"/>
        <n v="184.89600000000002"/>
        <n v="110.73599999999999"/>
        <n v="267.21600000000007"/>
        <n v="363.45599999999996"/>
        <n v="228.9664"/>
        <n v="231.42239999999998"/>
        <n v="869.8847999999999"/>
        <n v="223.41120000000004"/>
        <n v="193.92800000000005"/>
        <n v="105.5488"/>
        <n v="99.4896"/>
        <n v="157.94560000000004"/>
        <n v="558.912"/>
        <n v="407.81839999999994"/>
        <n v="518.232"/>
        <n v="45.31200000000001"/>
        <n v="811.9536000000002"/>
        <n v="61.5112"/>
        <n v="184.13120000000006"/>
        <n v="298.9872"/>
        <n v="932.0448000000001"/>
        <n v="511.1808000000001"/>
        <n v="27.2576"/>
        <n v="91.69599999999998"/>
        <n v="236.09600000000003"/>
        <n v="30.470400000000005"/>
        <n v="586.3104"/>
        <n v="355.212"/>
        <n v="38.23199999999999"/>
        <n v="505.44000000000005"/>
        <n v="198.52560000000005"/>
        <n v="167.61599999999999"/>
        <n v="1305.7408000000003"/>
        <n v="592.0640000000001"/>
        <n v="938.1120000000001"/>
        <n v="256.92480000000006"/>
        <n v="109.31200000000001"/>
        <n v="535.92"/>
        <n v="59.67360000000001"/>
        <n v="187.668"/>
        <n v="1025.2816"/>
        <n v="100.76"/>
        <n v="531.2832"/>
        <n v="777.816"/>
        <n v="980.4240000000001"/>
        <n v="428.832"/>
        <n v="281.6512"/>
        <n v="86.16000000000001"/>
        <n v="141.00480000000002"/>
        <n v="539.6800000000001"/>
        <n v="669.408"/>
        <n v="684.9024"/>
        <n v="825.6416000000002"/>
        <n v="68.832"/>
        <n v="111.45600000000002"/>
        <n v="51.215999999999994"/>
        <n v="33.4656"/>
        <n v="123.58000000000001"/>
        <n v="78.64320000000001"/>
        <n v="1.7520000000000002"/>
        <n v="572.4432"/>
        <n v="912.52"/>
        <n v="47.248"/>
        <n v="384.11840000000007"/>
        <n v="21.554399999999998"/>
        <n v="12.115200000000002"/>
        <n v="87.39200000000001"/>
        <n v="41.7872"/>
        <n v="428.73600000000005"/>
        <n v="1018.3871999999999"/>
        <n v="613.5263999999999"/>
        <n v="171.52800000000002"/>
        <n v="261.84000000000003"/>
        <n v="395.78400000000005"/>
        <n v="101.152"/>
        <n v="172.5696"/>
        <n v="177.34080000000003"/>
        <n v="398.4288"/>
        <n v="365.90400000000005"/>
        <n v="238.83200000000002"/>
        <n v="284.77439999999996"/>
        <n v="985.6512000000001"/>
        <n v="25.16"/>
        <n v="1085.1840000000002"/>
        <n v="98.2272"/>
        <n v="25.8048"/>
        <n v="145.27839999999998"/>
        <n v="1154.2720000000002"/>
        <n v="141.48"/>
        <n v="231.65999999999997"/>
        <n v="40.51200000000001"/>
        <n v="352.96799999999996"/>
        <n v="241.8"/>
        <n v="166.7136"/>
        <n v="84.67200000000001"/>
        <n v="225.6"/>
        <n v="711.2000000000002"/>
        <n v="251.2736"/>
        <n v="192.24"/>
        <n v="66.976"/>
        <n v="145.332"/>
        <n v="152.8016"/>
        <n v="116.50879999999998"/>
        <n v="36.480000000000004"/>
        <n v="70.5"/>
        <n v="234.43200000000007"/>
        <n v="351.232"/>
        <n v="876.7584000000002"/>
        <n v="935.4960000000001"/>
        <n v="439.42080000000004"/>
        <n v="163.68"/>
        <n v="173.62800000000001"/>
        <n v="138.88320000000002"/>
        <n v="361.85760000000005"/>
        <n v="217.8176"/>
        <n v="3.1648000000000005"/>
        <n v="1878.9408"/>
        <n v="45.304"/>
        <n v="39.7824"/>
        <n v="124.72319999999999"/>
        <n v="375.36"/>
        <n v="376.8"/>
        <n v="769.2288"/>
        <n v="137.2896"/>
        <n v="328.9"/>
        <n v="294.984"/>
      </sharedItems>
    </cacheField>
    <cacheField name="Annual Renewable Energy Consumption (KwH)" numFmtId="2">
      <sharedItems containsSemiMixedTypes="0" containsString="0" containsNumber="1">
        <n v="905.1264000000002"/>
        <n v="0.0"/>
        <n v="111.504"/>
        <n v="672.0840000000001"/>
        <n v="1064.7936"/>
        <n v="383.83200000000005"/>
        <n v="214.72800000000007"/>
        <n v="32.576"/>
        <n v="437.6576"/>
        <n v="306.43199999999996"/>
        <n v="1439.8559999999998"/>
        <n v="425.71200000000005"/>
        <n v="191.04960000000003"/>
        <n v="378.62399999999985"/>
        <n v="216.72000000000003"/>
        <n v="195.776"/>
        <n v="188.06399999999996"/>
        <n v="142.48960000000002"/>
        <n v="177.952"/>
        <n v="476.644"/>
        <n v="364.60799999999995"/>
        <n v="195.5232"/>
        <n v="2.7592"/>
        <n v="101.88"/>
        <n v="58.08640000000001"/>
        <n v="193.536"/>
        <n v="107.91039999999998"/>
        <n v="172.0832"/>
        <n v="1089.0432"/>
        <n v="13.872000000000002"/>
        <n v="244.3608"/>
        <n v="237.29999999999998"/>
        <n v="138.8016"/>
        <n v="780.4896"/>
        <n v="806.9543999999999"/>
        <n v="625.0464000000001"/>
        <n v="142.03199999999998"/>
        <n v="64.20960000000001"/>
        <n v="234.52800000000002"/>
        <n v="1028.1919999999998"/>
        <n v="602.0871999999999"/>
        <n v="266.9184"/>
        <n v="53.855999999999995"/>
        <n v="81.32800000000002"/>
        <n v="1454.5919999999996"/>
        <n v="247.68"/>
        <n v="818.448"/>
        <n v="303.81119999999993"/>
        <n v="90.36"/>
        <n v="1225.3056000000001"/>
        <n v="108.4512"/>
        <n v="454.60799999999995"/>
        <n v="31.023999999999997"/>
        <n v="260.1632"/>
        <n v="60.1576"/>
        <n v="789.984"/>
        <n v="103.48799999999997"/>
        <n v="590.6736"/>
        <n v="60.17759999999999"/>
        <n v="13.612800000000002"/>
        <n v="1404.8319999999999"/>
        <n v="200.3616"/>
        <n v="434.01599999999996"/>
        <n v="56.484"/>
        <n v="239.112"/>
        <n v="103.84"/>
        <n v="84.33039999999998"/>
        <n v="26.864"/>
        <n v="337.17600000000004"/>
        <n v="196.3296"/>
        <n v="903.8448"/>
        <n v="638.9279999999999"/>
        <n v="62.3016"/>
        <n v="535.0400000000001"/>
        <n v="7.084800000000001"/>
        <n v="508.776"/>
        <n v="628.5888000000001"/>
        <n v="260.94"/>
        <n v="621.6"/>
        <n v="671.6159999999999"/>
        <n v="756.9599999999999"/>
        <n v="171.10080000000005"/>
        <n v="537.2352000000001"/>
        <n v="246.1824"/>
        <n v="1031.1840000000002"/>
        <n v="409.472"/>
        <n v="931.7376"/>
        <n v="423.36"/>
        <n v="37.620000000000005"/>
        <n v="115.13600000000001"/>
        <n v="174.68159999999997"/>
        <n v="458.688"/>
        <n v="207.14079999999998"/>
        <n v="652.0319999999999"/>
        <n v="65.75999999999999"/>
        <n v="65.7792"/>
        <n v="1170.6464000000003"/>
        <n v="602.1176000000002"/>
        <n v="81.64800000000001"/>
        <n v="358.1616"/>
        <n v="150.912"/>
        <n v="299.35360000000003"/>
        <n v="226.88000000000005"/>
        <n v="267.072"/>
        <n v="186.9056"/>
        <n v="521.9280000000001"/>
        <n v="27.324"/>
        <n v="65.0272"/>
        <n v="337.2192"/>
        <n v="571.1936"/>
        <n v="546.4704"/>
        <n v="643.2800000000001"/>
        <n v="802.0320000000002"/>
        <n v="1457.072"/>
        <n v="1074.7904"/>
        <n v="548.352"/>
        <n v="931.3920000000002"/>
        <n v="573.7760000000002"/>
        <n v="1084.1088"/>
        <n v="99.01440000000001"/>
        <n v="36.0448"/>
        <n v="140.4"/>
        <n v="16.4448"/>
        <n v="88.72960000000002"/>
        <n v="403.776"/>
        <n v="173.49120000000002"/>
        <n v="7.849600000000001"/>
        <n v="69.82079999999999"/>
        <n v="220.704"/>
        <n v="58.104"/>
        <n v="321.58720000000005"/>
        <n v="365.81759999999997"/>
        <n v="45.727999999999994"/>
        <n v="124.28"/>
        <n v="417.5360000000001"/>
        <n v="514.672"/>
        <n v="27.372"/>
        <n v="125.79840000000002"/>
        <n v="392.1600000000001"/>
        <n v="55.281600000000005"/>
        <n v="90.60480000000003"/>
        <n v="166.796"/>
        <n v="672.9120000000001"/>
        <n v="354.2528"/>
        <n v="571.1616"/>
        <n v="675.7464000000001"/>
        <n v="253.5056"/>
        <n v="581.376"/>
        <n v="339.184"/>
        <n v="120.736"/>
        <n v="111.24000000000001"/>
        <n v="274.8088"/>
        <n v="133.94160000000002"/>
        <n v="417.9008"/>
        <n v="235.5264"/>
        <n v="86.79519999999998"/>
        <n v="222.47999999999996"/>
        <n v="108.0"/>
        <n v="183.3552"/>
        <n v="187.0"/>
        <n v="247.56480000000002"/>
        <n v="865.8"/>
        <n v="85.7616"/>
        <n v="340.17600000000004"/>
        <n v="801.9968"/>
        <n v="56.1024"/>
        <n v="124.27680000000002"/>
        <n v="737.6159999999999"/>
        <n v="245.8608"/>
        <n v="222.7824"/>
        <n v="191.9424"/>
        <n v="82.70400000000002"/>
        <n v="500.22"/>
        <n v="176.064"/>
        <n v="71.52640000000001"/>
        <n v="624.96"/>
        <n v="300.0816"/>
        <n v="1015.5935999999998"/>
        <n v="76.608"/>
        <n v="975.912"/>
        <n v="161.66400000000004"/>
        <n v="357.4656000000001"/>
        <n v="392.832"/>
        <n v="62.32"/>
        <n v="1075.92"/>
        <n v="694.336"/>
        <n v="320.85119999999995"/>
        <n v="101.72800000000001"/>
        <n v="1497.3695999999998"/>
        <n v="72.15360000000001"/>
        <n v="428.9472"/>
        <n v="182.14400000000003"/>
        <n v="788.0400000000001"/>
        <n v="733.6584000000001"/>
        <n v="241.50000000000003"/>
        <n v="562.176"/>
        <n v="488.224"/>
        <n v="820.5296000000001"/>
        <n v="413.0568"/>
        <n v="211.32720000000003"/>
        <n v="503.88"/>
        <n v="548.184"/>
        <n v="664.02"/>
        <n v="742.4352"/>
        <n v="49.67040000000001"/>
        <n v="345.68640000000005"/>
        <n v="211.20000000000002"/>
        <n v="480.48"/>
        <n v="17.368000000000002"/>
        <n v="450.97600000000006"/>
        <n v="226.55999999999997"/>
        <n v="99.10079999999999"/>
        <n v="825.4079999999997"/>
        <n v="25.105599999999995"/>
        <n v="117.39839999999998"/>
        <n v="215.0016"/>
        <n v="748.0000000000001"/>
        <n v="965.8176000000001"/>
        <n v="18.5376"/>
        <n v="143.20000000000002"/>
        <n v="9.744"/>
        <n v="1131.1872000000003"/>
        <n v="389.18399999999997"/>
        <n v="8.0192"/>
        <n v="568.944"/>
        <n v="1472.8720000000003"/>
        <n v="315.78400000000005"/>
        <n v="84.65679999999998"/>
        <n v="221.6256"/>
        <n v="904.7808000000001"/>
        <n v="559.008"/>
        <n v="345.4079999999999"/>
        <n v="654.7392000000001"/>
        <n v="603.288"/>
        <n v="256.02720000000005"/>
        <n v="894.8016"/>
        <n v="139.17120000000003"/>
        <n v="245.168"/>
        <n v="193.92000000000002"/>
        <n v="118.88640000000001"/>
        <n v="236.3936"/>
        <n v="1529.2415999999998"/>
        <n v="452.64000000000004"/>
        <n v="352.4664"/>
        <n v="143.44400000000005"/>
        <n v="329.7008"/>
        <n v="1136.3520000000003"/>
        <n v="218.93759999999995"/>
        <n v="459.136"/>
        <n v="32.172"/>
        <n v="1054.592"/>
        <n v="173.6832"/>
        <n v="527.4624000000001"/>
        <n v="184.96"/>
        <n v="687.8200000000002"/>
        <n v="464.7359999999999"/>
        <n v="591.744"/>
        <n v="261.94559999999996"/>
        <n v="368.25600000000003"/>
        <n v="972.0192"/>
        <n v="86.3328"/>
        <n v="299.328"/>
        <n v="92.5056"/>
        <n v="165.36960000000002"/>
        <n v="475.3664"/>
        <n v="86.27839999999999"/>
        <n v="702.312"/>
        <n v="84.92000000000002"/>
        <n v="336.896"/>
        <n v="255.816"/>
        <n v="890.352"/>
        <n v="58.9248"/>
        <n v="97.40000000000002"/>
        <n v="223.944"/>
        <n v="821.8439999999999"/>
        <n v="95.3904"/>
        <n v="4.256"/>
        <n v="208.0512"/>
        <n v="216.57599999999996"/>
        <n v="240.67680000000001"/>
        <n v="181.87199999999996"/>
        <n v="161.4976"/>
        <n v="149.3856"/>
        <n v="223.9248"/>
        <n v="4.1592"/>
        <n v="94.08"/>
        <n v="112.49279999999997"/>
        <n v="404.1856"/>
        <n v="30.182400000000005"/>
        <n v="423.648"/>
        <n v="362.0736"/>
        <n v="60.98"/>
        <n v="19.398400000000002"/>
        <n v="73.66400000000002"/>
        <n v="71.0208"/>
        <n v="172.15359999999998"/>
        <n v="451.6512"/>
        <n v="78.2496"/>
        <n v="733.3120000000001"/>
        <n v="129.02400000000003"/>
        <n v="622.6080000000001"/>
        <n v="138.4992"/>
        <n v="112.308"/>
        <n v="866.9248000000001"/>
        <n v="142.3752"/>
        <n v="484.6976"/>
        <n v="1387.4608"/>
        <n v="49.7664"/>
        <n v="9.309599999999998"/>
        <n v="414.3104"/>
        <n v="736.6656"/>
        <n v="496.1280000000001"/>
        <n v="2.0704000000000002"/>
        <n v="486.528"/>
        <n v="611.5823999999999"/>
        <n v="624.2184"/>
        <n v="360.9920000000001"/>
        <n v="28.691200000000006"/>
        <n v="121.34400000000001"/>
        <n v="725.1552"/>
        <n v="26.5216"/>
        <n v="242.64"/>
        <n v="685.8432000000001"/>
        <n v="490.224"/>
        <n v="214.89600000000004"/>
        <n v="45.484800000000014"/>
        <n v="66.48"/>
        <n v="343.9304"/>
        <n v="148.42239999999998"/>
        <n v="699.4943999999999"/>
        <n v="38.104000000000006"/>
        <n v="1273.888"/>
        <n v="280.1664"/>
        <n v="31.763199999999998"/>
        <n v="1004.256"/>
        <n v="54.272000000000006"/>
        <n v="240.76800000000003"/>
        <n v="173.88000000000002"/>
        <n v="305.26559999999995"/>
        <n v="543.048"/>
        <n v="425.832"/>
        <n v="164.26799999999997"/>
        <n v="516.46"/>
        <n v="14.136000000000003"/>
        <n v="125.84960000000002"/>
        <n v="154.79999999999998"/>
        <n v="18.672000000000004"/>
        <n v="75.088"/>
        <n v="355.35360000000003"/>
        <n v="349.93919999999997"/>
        <n v="259.56"/>
        <n v="560.2719999999999"/>
        <n v="10.104000000000001"/>
        <n v="457.6208"/>
        <n v="1062.5472000000002"/>
        <n v="164.8512"/>
        <n v="97.28320000000001"/>
        <n v="84.96640000000001"/>
        <n v="774.0096000000001"/>
        <n v="206.4768"/>
        <n v="1384.3199999999997"/>
        <n v="71.88480000000001"/>
        <n v="261.5519999999999"/>
        <n v="118.97279999999999"/>
        <n v="606.1824000000001"/>
        <n v="510.6552000000001"/>
        <n v="52.12799999999999"/>
        <n v="27.552000000000003"/>
        <n v="42.342400000000005"/>
        <n v="48.5856"/>
        <n v="976.888"/>
        <n v="370.49600000000004"/>
        <n v="164.6064"/>
        <n v="114.432"/>
        <n v="514.9200000000001"/>
        <n v="508.4287999999999"/>
        <n v="702.576"/>
        <n v="452.352"/>
        <n v="88.58399999999999"/>
        <n v="224.48640000000003"/>
        <n v="222.88"/>
        <n v="95.06399999999998"/>
        <n v="6.873600000000001"/>
        <n v="345.6768"/>
        <n v="426.78"/>
        <n v="1195.3567999999998"/>
        <n v="315.83199999999994"/>
        <n v="273.544"/>
        <n v="73.96800000000002"/>
        <n v="508.34880000000004"/>
        <n v="96.99360000000001"/>
        <n v="608.0447999999999"/>
        <n v="80.91999999999999"/>
        <n v="410.11199999999997"/>
        <n v="38.232"/>
        <n v="977.0400000000001"/>
        <n v="79.112"/>
        <n v="23.622400000000003"/>
        <n v="58.212"/>
        <n v="10.752"/>
        <n v="510.9048"/>
        <n v="74.92800000000001"/>
        <n v="115.35360000000003"/>
        <n v="27.748000000000005"/>
        <n v="1148.656"/>
        <n v="89.652"/>
        <n v="460.4544000000001"/>
        <n v="198.04399999999998"/>
        <n v="33.0968"/>
        <n v="275.9424"/>
        <n v="96.51600000000002"/>
        <n v="644.0000000000001"/>
        <n v="475.2"/>
        <n v="11.7888"/>
        <n v="473.42400000000004"/>
        <n v="188.92799999999997"/>
        <n v="1034.592"/>
        <n v="132.5744"/>
        <n v="785.0496000000002"/>
        <n v="35.5344"/>
        <n v="84.00000000000001"/>
        <n v="101.48399999999998"/>
        <n v="260.98319999999995"/>
        <n v="273.1848"/>
        <n v="598.8095999999999"/>
        <n v="354.0992000000001"/>
        <n v="1196.9056"/>
        <n v="398.15999999999997"/>
        <n v="126.3"/>
        <n v="402.192"/>
        <n v="160.55999999999995"/>
        <n v="745.9199999999998"/>
        <n v="351.34400000000005"/>
        <n v="170.24000000000004"/>
        <n v="123.82719999999999"/>
        <n v="325.9200000000001"/>
        <n v="114.75200000000001"/>
        <n v="218.78640000000001"/>
        <n v="108.8064"/>
        <n v="445.2096000000001"/>
        <n v="346.03200000000004"/>
        <n v="261.6224"/>
        <n v="617.5008"/>
        <n v="112.896"/>
        <n v="426.40000000000015"/>
        <n v="848.9343999999999"/>
        <n v="651.2688"/>
        <n v="184.85280000000003"/>
        <n v="194.9184"/>
        <n v="349.6"/>
        <n v="300.38400000000007"/>
        <n v="117.18"/>
        <n v="2242.176"/>
        <n v="861.2800000000001"/>
        <n v="526.9536"/>
        <n v="534.9519999999999"/>
        <n v="257.664"/>
        <n v="609.9456000000001"/>
        <n v="1114.5728"/>
        <n v="362.88000000000005"/>
        <n v="242.544"/>
        <n v="120.96000000000001"/>
        <n v="66.09599999999999"/>
        <n v="632.8319999999999"/>
        <n v="1231.5744000000002"/>
        <n v="268.12800000000004"/>
        <n v="625.8144"/>
        <n v="220.9856"/>
        <n v="187.2384"/>
        <n v="337.56"/>
        <n v="169.728"/>
        <n v="248.40000000000003"/>
        <n v="111.80799999999999"/>
        <n v="73.4616"/>
        <n v="1152.4656000000002"/>
        <n v="47.1152"/>
      </sharedItems>
    </cacheField>
    <cacheField name="Months Heating Equipments Used" numFmtId="0">
      <sharedItems containsSemiMixedTypes="0" containsString="0" containsNumber="1" containsInteger="1">
        <n v="11.0"/>
        <n v="0.0"/>
        <n v="2.0"/>
        <n v="1.0"/>
        <n v="10.0"/>
        <n v="3.0"/>
        <n v="8.0"/>
        <n v="4.0"/>
        <n v="9.0"/>
        <n v="5.0"/>
        <n v="7.0"/>
        <n v="6.0"/>
      </sharedItems>
    </cacheField>
    <cacheField name="Months Cooling Equipments Used" numFmtId="0">
      <sharedItems containsSemiMixedTypes="0" containsString="0" containsNumber="1" containsInteger="1">
        <n v="1.0"/>
        <n v="11.0"/>
        <n v="7.0"/>
        <n v="2.0"/>
        <n v="4.0"/>
        <n v="3.0"/>
        <n v="8.0"/>
        <n v="12.0"/>
        <n v="6.0"/>
        <n v="5.0"/>
        <n v="10.0"/>
        <n v="9.0"/>
      </sharedItems>
    </cacheField>
    <cacheField name="Heating Total Duration" numFmtId="0">
      <sharedItems containsString="0" containsBlank="1">
        <m/>
      </sharedItems>
    </cacheField>
    <cacheField name="Heat Pumps" numFmtId="0">
      <sharedItems containsSemiMixedTypes="0" containsString="0" containsNumber="1" containsInteger="1">
        <n v="1.0"/>
        <n v="0.0"/>
      </sharedItems>
    </cacheField>
    <cacheField name="Heating Power- Heat Pumps(kW)" numFmtId="0">
      <sharedItems containsSemiMixedTypes="0" containsString="0" containsNumber="1">
        <n v="3343.6800000000003"/>
        <n v="0.0"/>
        <n v="2925.7200000000003"/>
        <n v="6687.360000000001"/>
        <n v="5882.400000000001"/>
        <n v="2012.4"/>
        <n v="1083.6000000000001"/>
        <n v="1873.0800000000002"/>
        <n v="139.32"/>
        <n v="30.96"/>
        <n v="123.84"/>
        <n v="1981.44"/>
        <n v="3250.8"/>
        <n v="1300.32"/>
        <n v="479.88"/>
        <n v="1733.76"/>
        <n v="3436.56"/>
        <n v="3142.44"/>
        <n v="1919.52"/>
        <n v="1393.2"/>
        <n v="247.68"/>
        <n v="804.96"/>
        <n v="990.72"/>
        <n v="619.2"/>
        <n v="185.76"/>
        <n v="1052.64"/>
        <n v="1253.88"/>
        <n v="232.20000000000002"/>
        <n v="1578.96"/>
        <n v="3467.52"/>
        <n v="2786.4"/>
        <n v="1114.56"/>
        <n v="928.8000000000001"/>
        <n v="4257.0"/>
        <n v="6811.2"/>
        <n v="526.32"/>
        <n v="7430.400000000001"/>
        <n v="1315.8"/>
        <n v="2693.52"/>
        <n v="2167.2000000000003"/>
        <n v="2229.12"/>
        <n v="6470.64"/>
        <n v="448.92"/>
        <n v="2322.0"/>
        <n v="7244.64"/>
        <n v="3916.44"/>
        <n v="4226.04"/>
        <n v="5619.24"/>
        <n v="278.64"/>
        <n v="3034.08"/>
        <n v="92.88"/>
        <n v="835.9200000000001"/>
        <n v="3405.6"/>
        <n v="2043.3600000000001"/>
        <n v="1021.6800000000001"/>
        <n v="4117.68"/>
        <n v="572.76"/>
        <n v="309.6"/>
        <n v="1950.48"/>
        <n v="61.92"/>
        <n v="3204.36"/>
        <n v="3157.92"/>
        <n v="2863.8"/>
        <n v="1439.64"/>
        <n v="1702.8"/>
        <n v="4086.7200000000003"/>
        <n v="3900.96"/>
        <n v="1161.0"/>
        <n v="2709.0"/>
        <n v="1671.8400000000001"/>
        <n v="2414.88"/>
        <n v="2352.96"/>
        <n v="4458.24"/>
        <n v="510.84000000000003"/>
        <n v="1857.6000000000001"/>
        <n v="2105.28"/>
        <n v="464.40000000000003"/>
        <n v="4210.56"/>
        <n v="4767.84"/>
        <n v="975.24"/>
        <n v="1346.76"/>
        <n v="743.04"/>
        <n v="154.8"/>
        <n v="1548.0"/>
        <n v="402.48"/>
        <n v="3065.04"/>
        <n v="433.44"/>
        <n v="5015.52"/>
        <n v="3529.44"/>
        <n v="5959.8"/>
        <n v="758.52"/>
        <n v="2631.6"/>
        <n v="387.0"/>
        <n v="4582.08"/>
        <n v="1486.08"/>
        <n v="681.12"/>
        <n v="325.08"/>
        <n v="1362.24"/>
        <n v="3591.36"/>
        <n v="2894.76"/>
        <n v="2058.84"/>
        <n v="1842.1200000000001"/>
        <n v="6192.0"/>
        <n v="1006.2"/>
        <n v="866.88"/>
        <n v="6037.2"/>
        <n v="2941.2000000000003"/>
        <n v="1068.1200000000001"/>
        <n v="4334.400000000001"/>
        <n v="5108.400000000001"/>
        <n v="5387.04"/>
        <n v="2600.64"/>
        <n v="495.36"/>
        <n v="3096.0"/>
        <n v="1238.4"/>
        <n v="3684.2400000000002"/>
        <n v="588.24"/>
        <n v="6501.6"/>
        <n v="5154.84"/>
        <n v="541.8000000000001"/>
        <n v="417.96000000000004"/>
        <n v="4644.0"/>
        <n v="2647.08"/>
        <n v="1625.4"/>
        <n v="340.56"/>
        <n v="4876.2"/>
        <n v="3622.32"/>
        <n v="201.24"/>
        <n v="108.36"/>
        <n v="371.52"/>
        <n v="3715.2000000000003"/>
        <n v="3235.32"/>
        <n v="46.44"/>
        <n v="4427.28"/>
        <n v="4798.8"/>
        <n v="6130.08"/>
        <n v="1532.52"/>
        <n v="4318.92"/>
        <n v="2089.8"/>
        <n v="5758.56"/>
        <n v="5448.96"/>
        <n v="2972.16"/>
        <n v="1191.96"/>
        <n v="6315.84"/>
        <n v="3.87"/>
      </sharedItems>
    </cacheField>
    <cacheField name="Central Heating" numFmtId="0">
      <sharedItems containsSemiMixedTypes="0" containsString="0" containsNumber="1" containsInteger="1">
        <n v="1.0"/>
        <n v="0.0"/>
      </sharedItems>
    </cacheField>
    <cacheField name="Heating Power- Central Heating(kW)" numFmtId="0">
      <sharedItems containsSemiMixedTypes="0" containsString="0" containsNumber="1" containsInteger="1">
        <n v="15552.0"/>
        <n v="432.0"/>
        <n v="0.0"/>
        <n v="28512.0"/>
        <n v="31104.0"/>
        <n v="27360.0"/>
        <n v="13824.0"/>
        <n v="9360.0"/>
        <n v="5040.0"/>
        <n v="18.0"/>
      </sharedItems>
    </cacheField>
    <cacheField name="Space Heating (Portable Heater)" numFmtId="0">
      <sharedItems containsSemiMixedTypes="0" containsString="0" containsNumber="1" containsInteger="1">
        <n v="1.0"/>
        <n v="0.0"/>
      </sharedItems>
    </cacheField>
    <cacheField name=" Heating Power -Space Heating (Portable Heater)(kW)" numFmtId="0">
      <sharedItems containsSemiMixedTypes="0" containsString="0" containsNumber="1">
        <n v="1296.0"/>
        <n v="36.0"/>
        <n v="0.0"/>
        <n v="360.0"/>
        <n v="2592.0"/>
        <n v="780.0"/>
        <n v="1.5"/>
      </sharedItems>
    </cacheField>
    <cacheField name="Floor Heating" numFmtId="0">
      <sharedItems containsSemiMixedTypes="0" containsString="0" containsNumber="1" containsInteger="1">
        <n v="0.0"/>
        <n v="1.0"/>
      </sharedItems>
    </cacheField>
    <cacheField name="Heating Power- Floor Heating(kW)" numFmtId="0">
      <sharedItems containsSemiMixedTypes="0" containsString="0" containsNumber="1">
        <n v="0.0"/>
        <n v="28.799999999999997"/>
        <n v="504.0"/>
        <n v="288.0"/>
        <n v="2073.6"/>
        <n v="336.0"/>
        <n v="580.8"/>
        <n v="1.2"/>
      </sharedItems>
    </cacheField>
    <cacheField name="Gas Heater" numFmtId="0">
      <sharedItems containsSemiMixedTypes="0" containsString="0" containsNumber="1" containsInteger="1">
        <n v="1.0"/>
        <n v="0.0"/>
      </sharedItems>
    </cacheField>
    <cacheField name="Heating Power-  Gas Heater(kW)" numFmtId="0">
      <sharedItems containsSemiMixedTypes="0" containsString="0" containsNumber="1" containsInteger="1">
        <n v="1728.0"/>
        <n v="48.0"/>
        <n v="0.0"/>
        <n v="3168.0"/>
        <n v="2.0"/>
      </sharedItems>
    </cacheField>
    <cacheField name="Total Power for Heating Equipments(kW)" numFmtId="0">
      <sharedItems containsSemiMixedTypes="0" containsString="0" containsNumber="1">
        <n v="21919.68"/>
        <n v="544.8"/>
        <n v="504.0"/>
        <n v="31680.0"/>
        <n v="650.0"/>
        <n v="2927.7200000000003"/>
        <n v="42458.96"/>
        <n v="33244.4"/>
        <n v="13826.0"/>
        <n v="12154.4"/>
        <n v="6463.1"/>
        <n v="21.5"/>
        <n v="2475.38"/>
        <n v="22.7"/>
        <n v="162.01999999999998"/>
        <n v="53.660000000000004"/>
        <n v="146.54"/>
        <n v="2004.14"/>
        <n v="3273.5"/>
        <n v="1323.02"/>
        <n v="502.58"/>
        <n v="1756.46"/>
        <n v="3459.2599999999998"/>
        <n v="3165.14"/>
        <n v="1942.22"/>
        <n v="1415.9"/>
        <n v="270.38"/>
        <n v="827.6600000000001"/>
        <n v="1013.4200000000001"/>
        <n v="641.9000000000001"/>
        <n v="208.45999999999998"/>
        <n v="1075.3400000000001"/>
        <n v="1276.5800000000002"/>
        <n v="254.9"/>
        <n v="1601.66"/>
        <n v="3490.22"/>
        <n v="2809.1"/>
        <n v="1137.26"/>
        <n v="951.5000000000001"/>
        <n v="4279.7"/>
        <n v="6833.9"/>
        <n v="549.0200000000001"/>
        <n v="7453.1"/>
        <n v="1338.5"/>
        <n v="2716.22"/>
        <n v="2189.9"/>
        <n v="2251.8199999999997"/>
        <n v="6493.34"/>
        <n v="471.62"/>
        <n v="2344.7"/>
        <n v="7267.34"/>
        <n v="3939.14"/>
        <n v="4248.74"/>
        <n v="5641.94"/>
        <n v="301.34"/>
        <n v="3056.7799999999997"/>
        <n v="115.58"/>
        <n v="858.6200000000001"/>
        <n v="3428.2999999999997"/>
        <n v="2066.06"/>
        <n v="1044.38"/>
        <n v="4140.38"/>
        <n v="595.46"/>
        <n v="332.3"/>
        <n v="1973.18"/>
        <n v="84.62"/>
        <n v="3227.06"/>
        <n v="3180.62"/>
        <n v="2886.5"/>
        <n v="1462.3400000000001"/>
        <n v="1725.5"/>
        <n v="4109.42"/>
        <n v="3923.66"/>
        <n v="1183.7"/>
        <n v="2731.7"/>
        <n v="1694.5400000000002"/>
        <n v="2437.58"/>
        <n v="2375.66"/>
        <n v="4480.94"/>
        <n v="533.5400000000001"/>
        <n v="1880.3000000000002"/>
        <n v="2127.98"/>
        <n v="487.1"/>
        <n v="4233.26"/>
        <n v="4790.54"/>
        <n v="997.94"/>
        <n v="1369.46"/>
        <n v="765.74"/>
        <n v="177.5"/>
        <n v="1570.7"/>
        <n v="425.18"/>
        <n v="3087.74"/>
        <n v="456.14"/>
        <n v="5038.22"/>
        <n v="3552.14"/>
        <n v="5982.5"/>
        <n v="5905.1"/>
        <n v="781.22"/>
        <n v="2654.2999999999997"/>
        <n v="409.7"/>
        <n v="4604.78"/>
        <n v="1508.78"/>
        <n v="703.82"/>
        <n v="347.78"/>
        <n v="1384.94"/>
        <n v="3614.06"/>
        <n v="2917.46"/>
        <n v="2081.54"/>
        <n v="1864.8200000000002"/>
        <n v="6214.7"/>
        <n v="1028.9"/>
        <n v="6710.06"/>
        <n v="889.58"/>
        <n v="6059.9"/>
        <n v="2963.9"/>
        <n v="1090.8200000000002"/>
        <n v="4357.1"/>
        <n v="5131.1"/>
        <n v="5409.74"/>
        <n v="2623.3399999999997"/>
        <n v="518.0600000000001"/>
        <n v="3118.7"/>
        <n v="1261.1000000000001"/>
        <n v="3706.94"/>
        <n v="610.94"/>
        <n v="6524.3"/>
        <n v="2948.42"/>
        <n v="5177.54"/>
        <n v="3366.38"/>
        <n v="564.5000000000001"/>
        <n v="440.66"/>
        <n v="4666.7"/>
        <n v="2669.7799999999997"/>
        <n v="1648.1000000000001"/>
        <n v="363.26"/>
        <n v="4898.9"/>
        <n v="2035.1000000000001"/>
        <n v="3645.02"/>
        <n v="223.94"/>
        <n v="131.06"/>
        <n v="394.21999999999997"/>
        <n v="3737.9"/>
        <n v="3258.02"/>
        <n v="69.14"/>
        <n v="4449.98"/>
        <n v="4821.5"/>
        <n v="1106.3000000000002"/>
        <n v="6152.78"/>
        <n v="1555.22"/>
        <n v="4341.62"/>
        <n v="2112.5"/>
        <n v="5781.26"/>
        <n v="5471.66"/>
        <n v="2994.8599999999997"/>
        <n v="1214.66"/>
        <n v="6338.54"/>
        <n v="26.57"/>
      </sharedItems>
    </cacheField>
    <cacheField name="months cooling equipments used2" numFmtId="0">
      <sharedItems containsSemiMixedTypes="0" containsString="0" containsNumber="1" containsInteger="1">
        <n v="1.0"/>
        <n v="11.0"/>
        <n v="7.0"/>
        <n v="2.0"/>
        <n v="4.0"/>
        <n v="3.0"/>
        <n v="8.0"/>
        <n v="12.0"/>
        <n v="6.0"/>
        <n v="5.0"/>
        <n v="10.0"/>
        <n v="9.0"/>
      </sharedItems>
    </cacheField>
    <cacheField name="Cooling Total Duration" numFmtId="0">
      <sharedItems containsString="0" containsBlank="1">
        <m/>
      </sharedItems>
    </cacheField>
    <cacheField name="Centralized Air Conditioning" numFmtId="0">
      <sharedItems containsSemiMixedTypes="0" containsString="0" containsNumber="1" containsInteger="1">
        <n v="0.0"/>
        <n v="1.0"/>
      </sharedItems>
    </cacheField>
    <cacheField name="Cooling Power- Centralized Air Conditioning (kW)" numFmtId="0">
      <sharedItems containsSemiMixedTypes="0" containsString="0" containsNumber="1">
        <n v="0.0"/>
        <n v="1719.8999999999999"/>
        <n v="3931.2"/>
        <n v="1183.0"/>
        <n v="1228.5"/>
        <n v="1101.1"/>
        <n v="2702.7"/>
        <n v="627.9"/>
        <n v="81.89999999999999"/>
        <n v="1820.0"/>
        <n v="1774.5"/>
        <n v="1146.6"/>
        <n v="2948.4"/>
        <n v="1911.0"/>
        <n v="764.4"/>
        <n v="655.1999999999999"/>
        <n v="291.2"/>
        <n v="364.0"/>
        <n v="1001.0"/>
        <n v="1310.3999999999999"/>
        <n v="819.0"/>
        <n v="145.6"/>
        <n v="473.2"/>
        <n v="582.4"/>
        <n v="2111.2"/>
        <n v="618.8"/>
        <n v="2693.6"/>
        <n v="737.1"/>
        <n v="136.5"/>
        <n v="682.5"/>
        <n v="928.1999999999999"/>
        <n v="382.2"/>
        <n v="1638.0"/>
        <n v="3403.4"/>
        <n v="546.0"/>
        <n v="4004.0"/>
        <n v="1901.8999999999999"/>
        <n v="573.3"/>
        <n v="309.4"/>
        <n v="4368.0"/>
        <n v="2802.7999999999997"/>
        <n v="773.5"/>
        <n v="3712.7999999999997"/>
        <n v="1583.3999999999999"/>
        <n v="2002.0"/>
        <n v="91.0"/>
        <n v="1365.0"/>
        <n v="327.59999999999997"/>
        <n v="2484.2999999999997"/>
        <n v="3303.2999999999997"/>
        <n v="163.79999999999998"/>
        <n v="54.599999999999994"/>
        <n v="491.4"/>
        <n v="600.6"/>
        <n v="2038.3999999999999"/>
        <n v="336.7"/>
        <n v="182.0"/>
        <n v="154.7"/>
        <n v="1547.0"/>
        <n v="218.39999999999998"/>
        <n v="1592.5"/>
        <n v="982.8"/>
        <n v="1419.6"/>
        <n v="1383.2"/>
        <n v="2620.7999999999997"/>
        <n v="1965.6"/>
        <n v="509.59999999999997"/>
        <n v="1092.0"/>
        <n v="673.4"/>
        <n v="1237.6"/>
        <n v="273.0"/>
        <n v="345.8"/>
        <n v="27.299999999999997"/>
        <n v="2475.2"/>
        <n v="591.5"/>
        <n v="791.6999999999999"/>
        <n v="1274.0"/>
        <n v="1019.1999999999999"/>
        <n v="1474.2"/>
        <n v="910.0"/>
        <n v="1883.6999999999998"/>
        <n v="236.6"/>
        <n v="254.79999999999998"/>
        <n v="2256.7999999999997"/>
        <n v="3503.5"/>
        <n v="3458.0"/>
        <n v="445.9"/>
        <n v="2329.6"/>
        <n v="2402.4"/>
        <n v="709.8"/>
        <n v="3494.3999999999996"/>
        <n v="436.79999999999995"/>
        <n v="1465.1"/>
        <n v="36.4"/>
        <n v="800.8"/>
        <n v="2074.7999999999997"/>
        <n v="1701.7"/>
        <n v="564.1999999999999"/>
        <n v="4149.599999999999"/>
        <n v="1974.6999999999998"/>
        <n v="127.39999999999999"/>
        <n v="1856.3999999999999"/>
        <n v="1064.7"/>
        <n v="1729.0"/>
        <n v="2912.0"/>
        <n v="1456.0"/>
        <n v="955.5"/>
        <n v="1528.8"/>
        <n v="728.0"/>
        <n v="1656.2"/>
        <n v="2165.7999999999997"/>
        <n v="2020.1999999999998"/>
        <n v="3030.2999999999997"/>
        <n v="2730.0"/>
        <n v="2766.4"/>
        <n v="2093.0"/>
        <n v="1747.1999999999998"/>
        <n v="2302.2999999999997"/>
        <n v="2866.5"/>
        <n v="3003.0"/>
        <n v="2129.4"/>
        <n v="2548.0"/>
        <n v="118.3"/>
        <n v="873.5999999999999"/>
        <n v="109.19999999999999"/>
        <n v="227.5"/>
        <n v="1201.2"/>
        <n v="637.0"/>
        <n v="263.9"/>
        <n v="1082.8999999999999"/>
        <n v="3603.6"/>
        <n v="400.4"/>
        <n v="2538.9"/>
        <n v="1128.3999999999999"/>
        <n v="2602.6"/>
        <n v="3385.2"/>
        <n v="1801.8"/>
        <n v="464.09999999999997"/>
        <n v="3549.0"/>
        <n v="500.5"/>
        <n v="455.0"/>
        <n v="1410.5"/>
        <n v="18.2"/>
        <n v="828.1"/>
        <n v="1137.5"/>
        <n v="1319.5"/>
        <n v="72.8"/>
        <n v="2102.1"/>
        <n v="300.3"/>
        <n v="2211.2999999999997"/>
        <n v="191.1"/>
        <n v="2184.0"/>
        <n v="691.6"/>
        <n v="2202.2"/>
        <n v="45.5"/>
        <n v="4258.8"/>
        <n v="63.699999999999996"/>
        <n v="2293.2"/>
        <n v="1346.8"/>
        <n v="2047.5"/>
        <n v="900.9"/>
        <n v="318.5"/>
        <n v="3094.0"/>
        <n v="2839.2"/>
        <n v="891.8"/>
        <n v="100.1"/>
        <n v="9.1"/>
        <n v="3185.0"/>
        <n v="3166.7999999999997"/>
        <n v="1255.8"/>
        <n v="1046.5"/>
        <n v="409.5"/>
        <n v="3203.2"/>
        <n v="837.1999999999999"/>
        <n v="2457.0"/>
        <n v="3640.0"/>
      </sharedItems>
    </cacheField>
    <cacheField name=" Cooling&#10; Wall Mounted Air Conditioning" numFmtId="0">
      <sharedItems containsSemiMixedTypes="0" containsString="0" containsNumber="1" containsInteger="1">
        <n v="1.0"/>
        <n v="0.0"/>
      </sharedItems>
    </cacheField>
    <cacheField name="Cooling Power-  Wall Mounted Air Conditioning (kW)" numFmtId="0">
      <sharedItems containsSemiMixedTypes="0" containsString="0" containsNumber="1">
        <n v="561.6"/>
        <n v="0.0"/>
        <n v="273.0"/>
        <n v="156.0"/>
        <n v="1123.2"/>
        <n v="338.0"/>
        <n v="182.0"/>
        <n v="351.0"/>
        <n v="314.6"/>
        <n v="772.2"/>
        <n v="179.4"/>
        <n v="23.400000000000002"/>
        <n v="520.0"/>
        <n v="20.8"/>
        <n v="332.8"/>
        <n v="546.0"/>
        <n v="608.4"/>
        <n v="842.4"/>
        <n v="5.2"/>
        <n v="657.8000000000001"/>
        <n v="80.60000000000001"/>
        <n v="291.2"/>
        <n v="39.0"/>
        <n v="83.2"/>
        <n v="374.40000000000003"/>
        <n v="234.0"/>
        <n v="41.6"/>
        <n v="104.0"/>
        <n v="176.8"/>
        <n v="195.0"/>
        <n v="130.0"/>
        <n v="582.4"/>
        <n v="187.20000000000002"/>
        <n v="972.4"/>
        <n v="1144.0"/>
        <n v="163.8"/>
        <n v="1248.0"/>
        <n v="78.0"/>
        <n v="436.8"/>
        <n v="364.0"/>
        <n v="1086.8"/>
        <n v="93.60000000000001"/>
        <n v="390.0"/>
        <n v="943.8000000000001"/>
        <n v="46.800000000000004"/>
        <n v="343.2"/>
        <n v="507.0"/>
        <n v="70.2"/>
        <n v="395.2"/>
        <n v="171.6"/>
        <n v="218.4"/>
        <n v="96.2"/>
        <n v="52.0"/>
        <n v="10.4"/>
        <n v="538.2"/>
        <n v="530.4"/>
        <n v="241.8"/>
        <n v="286.0"/>
        <n v="912.6"/>
        <n v="210.6"/>
        <n v="886.6"/>
        <n v="686.4"/>
        <n v="15.600000000000001"/>
        <n v="91.0"/>
        <n v="442.0"/>
        <n v="655.2"/>
        <n v="221.0"/>
        <n v="62.400000000000006"/>
        <n v="650.0"/>
        <n v="455.0"/>
        <n v="468.0"/>
        <n v="592.8000000000001"/>
        <n v="280.8"/>
        <n v="418.6"/>
        <n v="405.6"/>
        <n v="192.4"/>
        <n v="353.6"/>
        <n v="748.8000000000001"/>
        <n v="7.800000000000001"/>
        <n v="707.2"/>
        <n v="800.8000000000001"/>
        <n v="226.20000000000002"/>
        <n v="904.8000000000001"/>
        <n v="124.80000000000001"/>
        <n v="26.0"/>
        <n v="421.2"/>
        <n v="257.40000000000003"/>
        <n v="67.60000000000001"/>
        <n v="514.8000000000001"/>
        <n v="249.60000000000002"/>
        <n v="1001.0"/>
        <n v="988.0"/>
        <n v="202.8"/>
        <n v="260.0"/>
        <n v="65.0"/>
        <n v="769.6"/>
        <n v="228.8"/>
        <n v="114.4"/>
        <n v="673.4"/>
        <n v="832.0"/>
        <n v="72.8"/>
        <n v="304.2"/>
        <n v="88.4"/>
        <n v="169.0"/>
        <n v="145.6"/>
        <n v="665.6"/>
        <n v="31.200000000000003"/>
        <n v="728.0"/>
        <n v="644.8000000000001"/>
        <n v="208.0"/>
        <n v="618.8000000000001"/>
        <n v="166.4"/>
        <n v="98.8"/>
        <n v="1092.0"/>
        <n v="865.8000000000001"/>
        <n v="790.4"/>
        <n v="598.0"/>
        <n v="444.6"/>
        <n v="57.2"/>
        <n v="1014.0"/>
        <n v="1154.4"/>
        <n v="858.0"/>
        <n v="312.0"/>
        <n v="18.2"/>
        <n v="624.0"/>
        <n v="486.2"/>
        <n v="743.6"/>
        <n v="702.0"/>
        <n v="806.0"/>
        <n v="1185.6000000000001"/>
        <n v="309.40000000000003"/>
        <n v="499.20000000000005"/>
        <n v="709.8000000000001"/>
        <n v="998.4000000000001"/>
        <n v="135.20000000000002"/>
        <n v="143.0"/>
        <n v="543.4"/>
        <n v="403.0"/>
        <n v="109.2"/>
        <n v="327.6"/>
        <n v="811.2"/>
        <n v="127.4"/>
        <n v="377.0"/>
        <n v="884.0"/>
        <n v="85.8"/>
        <n v="2.6"/>
        <n v="416.0"/>
        <n v="631.8000000000001"/>
        <n v="54.6"/>
        <n v="1029.6000000000001"/>
        <n v="36.4"/>
        <n v="161.20000000000002"/>
        <n v="49.4"/>
        <n v="197.6"/>
        <n v="265.2"/>
        <n v="75.4"/>
        <n v="678.6"/>
        <n v="236.6"/>
        <n v="270.40000000000003"/>
        <n v="494.0"/>
        <n v="1216.8"/>
        <n v="384.8"/>
        <n v="829.4"/>
        <n v="299.0"/>
        <n v="239.20000000000002"/>
        <n v="572.0"/>
        <n v="717.6"/>
        <n v="564.2"/>
        <n v="254.8"/>
        <n v="28.6"/>
        <n v="910.0"/>
        <n v="1058.2"/>
        <n v="600.6"/>
        <n v="358.8"/>
        <n v="603.2"/>
        <n v="1115.4"/>
        <n v="117.0"/>
        <n v="915.2"/>
        <n v="1040.0"/>
        <n v="780.0"/>
      </sharedItems>
    </cacheField>
    <cacheField name=" Cooling&#10;Portable Fans" numFmtId="0">
      <sharedItems containsSemiMixedTypes="0" containsString="0" containsNumber="1" containsInteger="1">
        <n v="0.0"/>
        <n v="1.0"/>
      </sharedItems>
    </cacheField>
    <cacheField name="Cooling Power-  Portable Fans(kW)" numFmtId="0">
      <sharedItems containsSemiMixedTypes="0" containsString="0" containsNumber="1">
        <n v="0.0"/>
        <n v="1.296"/>
        <n v="85.536"/>
        <n v="12.959999999999999"/>
        <n v="41.472"/>
        <n v="28.08"/>
        <n v="15.12"/>
        <n v="26.136"/>
        <n v="9.504"/>
        <n v="14.904"/>
        <n v="75.16799999999999"/>
        <n v="1.944"/>
        <n v="0.432"/>
        <n v="18.144"/>
        <n v="25.919999999999998"/>
        <n v="95.03999999999999"/>
        <n v="6.696"/>
        <n v="24.192"/>
        <n v="47.952"/>
        <n v="6.912"/>
        <n v="8.64"/>
        <n v="6.4799999999999995"/>
        <n v="23.759999999999998"/>
        <n v="63.936"/>
        <n v="43.848"/>
        <n v="31.104"/>
        <n v="26.784"/>
        <n v="0.216"/>
        <n v="19.44"/>
        <n v="11.232"/>
        <n v="13.824"/>
        <n v="44.064"/>
        <n v="14.688"/>
        <n v="42.768"/>
        <n v="17.496"/>
        <n v="48.384"/>
        <n v="9.072"/>
        <n v="15.552"/>
        <n v="3.456"/>
        <n v="49.248"/>
        <n v="52.488"/>
        <n v="80.784"/>
        <n v="16.2"/>
        <n v="7.344"/>
        <n v="66.528"/>
        <n v="18.36"/>
        <n v="36.288"/>
        <n v="8.424"/>
        <n v="47.519999999999996"/>
        <n v="2.16"/>
        <n v="90.288"/>
        <n v="6.264"/>
        <n v="78.408"/>
        <n v="11.664"/>
        <n v="28.512"/>
        <n v="42.12"/>
        <n v="5.832"/>
        <n v="32.832"/>
        <n v="14.256"/>
        <n v="57.455999999999996"/>
        <n v="4.32"/>
        <n v="27.216"/>
        <n v="39.96"/>
        <n v="43.2"/>
        <n v="20.088"/>
        <n v="75.816"/>
        <n v="7.776"/>
        <n v="7.56"/>
        <n v="103.67999999999999"/>
        <n v="54.432"/>
        <n v="54.0"/>
        <n v="37.8"/>
        <n v="38.88"/>
        <n v="34.775999999999996"/>
        <n v="60.263999999999996"/>
        <n v="30.24"/>
        <n v="33.696"/>
        <n v="62.208"/>
        <n v="12.096"/>
        <n v="0.648"/>
        <n v="3.888"/>
        <n v="58.752"/>
        <n v="28.727999999999998"/>
        <n v="10.368"/>
        <n v="34.992"/>
        <n v="10.584"/>
        <n v="44.711999999999996"/>
        <n v="21.384"/>
        <n v="15.984"/>
        <n v="20.736"/>
        <n v="6.048"/>
        <n v="69.984"/>
        <n v="82.08"/>
        <n v="55.296"/>
        <n v="5.4"/>
        <n v="17.28"/>
        <n v="0.864"/>
        <n v="5.184"/>
        <n v="55.944"/>
        <n v="13.392"/>
        <n v="14.04"/>
        <n v="23.328"/>
        <n v="2.592"/>
        <n v="34.56"/>
        <n v="45.36"/>
        <n v="31.32"/>
        <n v="39.312"/>
        <n v="51.408"/>
        <n v="8.208"/>
        <n v="40.824"/>
        <n v="71.928"/>
        <n v="64.8"/>
        <n v="65.664"/>
        <n v="49.68"/>
        <n v="22.68"/>
        <n v="24.624"/>
        <n v="18.791999999999998"/>
        <n v="13.608"/>
        <n v="95.904"/>
        <n v="71.28"/>
        <n v="32.4"/>
        <n v="29.376"/>
        <n v="51.839999999999996"/>
        <n v="41.04"/>
        <n v="40.392"/>
        <n v="57.024"/>
        <n v="45.144"/>
        <n v="61.775999999999996"/>
        <n v="58.32"/>
        <n v="98.496"/>
        <n v="4.536"/>
        <n v="58.967999999999996"/>
        <n v="29.16"/>
        <n v="3.2399999999999998"/>
        <n v="16.632"/>
        <n v="66.96"/>
        <n v="27.648"/>
        <n v="11.016"/>
        <n v="84.24"/>
        <n v="10.8"/>
        <n v="33.48"/>
        <n v="19.656"/>
        <n v="49.896"/>
        <n v="73.44"/>
        <n v="73.656"/>
        <n v="50.112"/>
        <n v="25.704"/>
        <n v="1.728"/>
        <n v="4.104"/>
        <n v="22.032"/>
        <n v="93.312"/>
        <n v="4.752"/>
        <n v="77.76"/>
        <n v="4.968"/>
        <n v="1.08"/>
        <n v="5.616"/>
        <n v="22.464"/>
        <n v="101.088"/>
        <n v="1.512"/>
        <n v="39.744"/>
        <n v="48.6"/>
        <n v="24.84"/>
        <n v="7.128"/>
        <n v="7.992"/>
        <n v="59.616"/>
        <n v="46.872"/>
        <n v="11.879999999999999"/>
        <n v="2.376"/>
        <n v="67.392"/>
        <n v="21.168"/>
        <n v="9.72"/>
        <n v="75.6"/>
        <n v="19.872"/>
        <n v="16.416"/>
        <n v="76.032"/>
        <n v="50.544"/>
        <n v="37.583999999999996"/>
        <n v="92.664"/>
      </sharedItems>
    </cacheField>
    <cacheField name="Cooling&#10; Ceiling Fans" numFmtId="0">
      <sharedItems containsSemiMixedTypes="0" containsString="0" containsNumber="1" containsInteger="1">
        <n v="1.0"/>
        <n v="0.0"/>
      </sharedItems>
    </cacheField>
    <cacheField name="Cooling Power- Ceiling Fans(kW)" numFmtId="0">
      <sharedItems containsSemiMixedTypes="0" containsString="0" containsNumber="1">
        <n v="14.990400000000001"/>
        <n v="0.4164"/>
        <n v="7.287"/>
        <n v="0.0"/>
        <n v="26.372"/>
        <n v="13.3248"/>
        <n v="9.022"/>
        <n v="4.8580000000000005"/>
        <n v="8.397400000000001"/>
        <n v="20.611800000000002"/>
        <n v="4.788600000000001"/>
        <n v="0.6246"/>
        <n v="4.3722"/>
        <n v="0.5552"/>
        <n v="22.4856"/>
        <n v="5.8296"/>
        <n v="7.7728"/>
        <n v="4.9968"/>
        <n v="1.0410000000000001"/>
        <n v="2.2208"/>
        <n v="20.5424"/>
        <n v="14.0882"/>
        <n v="8.6056"/>
        <n v="0.0694"/>
        <n v="1.1104"/>
        <n v="3.6088"/>
        <n v="4.4416"/>
        <n v="14.1576"/>
        <n v="0.8328"/>
        <n v="4.7192"/>
        <n v="0.2776"/>
        <n v="13.741200000000001"/>
        <n v="5.205"/>
        <n v="7.0788"/>
        <n v="3.47"/>
        <n v="15.5456"/>
        <n v="2.9148"/>
        <n v="25.9556"/>
        <n v="19.085"/>
        <n v="1.2492"/>
        <n v="2.3596"/>
        <n v="33.312000000000005"/>
        <n v="21.3752"/>
        <n v="11.6592"/>
        <n v="9.716000000000001"/>
        <n v="15.268"/>
        <n v="0.6940000000000001"/>
        <n v="29.0092"/>
        <n v="2.4984"/>
        <n v="10.41"/>
        <n v="32.4792"/>
        <n v="17.5582"/>
        <n v="25.1922"/>
        <n v="13.602400000000001"/>
        <n v="30.536"/>
        <n v="3.7476000000000003"/>
        <n v="13.533000000000001"/>
        <n v="1.8738000000000001"/>
        <n v="6.246"/>
        <n v="18.4604"/>
        <n v="3.0536000000000003"/>
        <n v="2.5678"/>
        <n v="8.7444"/>
        <n v="12.839"/>
        <n v="7.634"/>
        <n v="23.6654"/>
        <n v="18.3216"/>
        <n v="2.4290000000000003"/>
        <n v="5.899"/>
        <n v="1.6656"/>
        <n v="12.492"/>
        <n v="11.1734"/>
        <n v="19.3626"/>
        <n v="10.826400000000001"/>
        <n v="10.5488"/>
        <n v="19.9872"/>
        <n v="3.3312"/>
        <n v="5.1356"/>
        <n v="9.4384"/>
        <n v="2.0820000000000003"/>
        <n v="2.6372"/>
        <n v="4.511"/>
        <n v="6.037800000000001"/>
        <n v="7.7034"/>
        <n v="11.2428"/>
        <n v="6.94"/>
        <n v="14.3658"/>
        <n v="6.8706000000000005"/>
        <n v="6.6624"/>
        <n v="1.9432"/>
        <n v="17.2112"/>
        <n v="15.8232"/>
        <n v="11.798"/>
        <n v="3.4006000000000003"/>
        <n v="17.7664"/>
        <n v="5.413200000000001"/>
        <n v="5.5520000000000005"/>
        <n v="0.2082"/>
        <n v="6.107200000000001"/>
        <n v="2.2902"/>
        <n v="1.3880000000000001"/>
        <n v="1.735"/>
        <n v="12.9778"/>
        <n v="22.208000000000002"/>
        <n v="9.2302"/>
        <n v="4.3028"/>
        <n v="4.5804"/>
        <n v="31.6464"/>
        <n v="2.7760000000000002"/>
        <n v="9.369"/>
        <n v="15.059800000000001"/>
        <n v="0.9716"/>
        <n v="8.1198"/>
        <n v="9.1608"/>
        <n v="27.76"/>
        <n v="2.0126"/>
        <n v="4.164000000000001"/>
        <n v="3.8864"/>
        <n v="27.066000000000003"/>
        <n v="18.044"/>
        <n v="5.6214"/>
        <n v="7.4952000000000005"/>
        <n v="22.902"/>
        <n v="24.151200000000003"/>
        <n v="14.574"/>
        <n v="10.063"/>
        <n v="13.88"/>
        <n v="16.517200000000003"/>
        <n v="13.1166"/>
        <n v="21.0976"/>
        <n v="15.962000000000002"/>
        <n v="11.8674"/>
        <n v="30.8136"/>
        <n v="21.861"/>
        <n v="11.451"/>
        <n v="0.9022"/>
        <n v="0.4858"/>
        <n v="16.656000000000002"/>
        <n v="14.5046"/>
        <n v="19.8484"/>
        <n v="21.514"/>
        <n v="8.258600000000001"/>
        <n v="1.4574"/>
        <n v="18.9462"/>
        <n v="26.6496"/>
        <n v="9.9242"/>
        <n v="25.8168"/>
        <n v="12.145000000000001"/>
        <n v="5.3438"/>
        <n v="28.3152"/>
        <n v="8.328000000000001"/>
        <n v="23.110200000000003"/>
        <n v="0.1388"/>
        <n v="6.3154"/>
        <n v="9.9936"/>
        <n v="16.0314"/>
        <n v="11.104000000000001"/>
        <n v="16.8642"/>
        <n v="27.482400000000002"/>
        <n v="1.3186"/>
        <n v="1.5268000000000002"/>
        <n v="5.2744"/>
        <n v="16.794800000000002"/>
        <n v="17.4888"/>
        <n v="1.5962"/>
        <n v="17.35"/>
        <n v="0.34700000000000003"/>
        <n v="12.6308"/>
        <n v="12.075600000000001"/>
        <n v="10.2712"/>
        <n v="24.3594"/>
        <n v="15.615"/>
        <n v="7.981000000000001"/>
        <n v="10.757"/>
        <n v="3.123"/>
        <n v="18.738"/>
        <n v="23.596"/>
        <n v="6.4542"/>
        <n v="19.432000000000002"/>
        <n v="24.290000000000003"/>
        <n v="6.3848"/>
        <n v="16.1008"/>
        <n v="29.7726"/>
        <n v="6.801200000000001"/>
        <n v="16.2396"/>
      </sharedItems>
    </cacheField>
    <cacheField name="Cooling&#10; Dehumidifier" numFmtId="0">
      <sharedItems containsSemiMixedTypes="0" containsString="0" containsNumber="1" containsInteger="1">
        <n v="0.0"/>
        <n v="1.0"/>
      </sharedItems>
    </cacheField>
    <cacheField name="Cooling Power- Dehumidifier kW)" numFmtId="0">
      <sharedItems containsSemiMixedTypes="0" containsString="0" containsNumber="1">
        <n v="0.0"/>
        <n v="6.720000000000001"/>
        <n v="117.60000000000001"/>
        <n v="211.68"/>
        <n v="483.84000000000003"/>
        <n v="425.6"/>
        <n v="78.4"/>
        <n v="151.20000000000002"/>
        <n v="77.28"/>
        <n v="10.080000000000002"/>
        <n v="2.24"/>
        <n v="8.96"/>
        <n v="143.36"/>
        <n v="235.20000000000002"/>
        <n v="94.08000000000001"/>
        <n v="134.4"/>
        <n v="492.80000000000007"/>
        <n v="125.44000000000001"/>
        <n v="80.64000000000001"/>
        <n v="16.8"/>
        <n v="248.64000000000001"/>
        <n v="44.800000000000004"/>
        <n v="161.28000000000003"/>
        <n v="100.80000000000001"/>
        <n v="17.92"/>
        <n v="58.24000000000001"/>
        <n v="71.68"/>
        <n v="259.84000000000003"/>
        <n v="13.440000000000001"/>
        <n v="76.16000000000001"/>
        <n v="221.76000000000002"/>
        <n v="324.8"/>
        <n v="84.00000000000001"/>
        <n v="114.24000000000001"/>
        <n v="255.36"/>
        <n v="272.16"/>
        <n v="418.88000000000005"/>
        <n v="67.2"/>
        <n v="308.00000000000006"/>
        <n v="20.160000000000004"/>
        <n v="234.08"/>
        <n v="70.56"/>
        <n v="228.48000000000002"/>
        <n v="344.96000000000004"/>
        <n v="33.6"/>
        <n v="456.96000000000004"/>
        <n v="194.88000000000002"/>
        <n v="188.16000000000003"/>
        <n v="43.68000000000001"/>
        <n v="246.40000000000003"/>
        <n v="468.16"/>
        <n v="40.32000000000001"/>
        <n v="524.1600000000001"/>
        <n v="283.36"/>
        <n v="305.76000000000005"/>
        <n v="406.56000000000006"/>
        <n v="219.52"/>
        <n v="147.84"/>
        <n v="170.24"/>
        <n v="49.28"/>
        <n v="41.440000000000005"/>
        <n v="22.400000000000002"/>
        <n v="141.12"/>
        <n v="4.48"/>
        <n v="19.040000000000003"/>
        <n v="224.00000000000003"/>
        <n v="104.16000000000001"/>
        <n v="393.12000000000006"/>
        <n v="90.72000000000001"/>
        <n v="39.2"/>
        <n v="537.6"/>
        <n v="190.4"/>
        <n v="282.24"/>
        <n v="95.2"/>
        <n v="196.00000000000003"/>
        <n v="120.96000000000001"/>
        <n v="180.32000000000002"/>
        <n v="312.48"/>
        <n v="322.56000000000006"/>
        <n v="241.92000000000002"/>
        <n v="304.64000000000004"/>
        <n v="148.96"/>
        <n v="97.44000000000001"/>
        <n v="389.76000000000005"/>
        <n v="124.32000000000001"/>
        <n v="82.88000000000001"/>
        <n v="29.120000000000005"/>
        <n v="107.52000000000001"/>
        <n v="362.88000000000005"/>
        <n v="277.76000000000005"/>
        <n v="295.68"/>
        <n v="87.36000000000001"/>
        <n v="112.00000000000001"/>
        <n v="28.000000000000004"/>
        <n v="156.8"/>
        <n v="331.52000000000004"/>
        <n v="430.08000000000004"/>
        <n v="174.72000000000003"/>
        <n v="35.84"/>
        <n v="89.60000000000001"/>
        <n v="23.520000000000003"/>
        <n v="3.3600000000000003"/>
        <n v="98.56"/>
        <n v="26.880000000000003"/>
        <n v="11.200000000000001"/>
        <n v="69.44000000000001"/>
        <n v="510.72"/>
        <n v="243.04000000000002"/>
        <n v="15.680000000000001"/>
        <n v="31.360000000000003"/>
        <n v="131.04000000000002"/>
        <n v="38.080000000000005"/>
        <n v="448.00000000000006"/>
        <n v="123.20000000000002"/>
        <n v="62.720000000000006"/>
        <n v="201.60000000000002"/>
        <n v="286.72"/>
        <n v="179.20000000000002"/>
        <n v="313.6"/>
        <n v="138.88000000000002"/>
        <n v="162.4"/>
        <n v="168.00000000000003"/>
        <n v="42.56"/>
        <n v="372.96000000000004"/>
        <n v="30.240000000000002"/>
        <n v="340.48"/>
        <n v="257.6"/>
        <n v="191.52"/>
        <n v="215.04000000000002"/>
        <n v="436.80000000000007"/>
        <n v="262.08000000000004"/>
        <n v="152.32000000000002"/>
        <n v="268.8"/>
        <n v="14.560000000000002"/>
        <n v="181.44000000000003"/>
        <n v="209.44000000000003"/>
        <n v="320.32000000000005"/>
        <n v="60.480000000000004"/>
        <n v="347.20000000000005"/>
        <n v="302.40000000000003"/>
        <n v="443.52000000000004"/>
        <n v="53.760000000000005"/>
        <n v="394.24"/>
        <n v="47.040000000000006"/>
        <n v="86.24000000000001"/>
        <n v="57.120000000000005"/>
        <n v="110.88000000000001"/>
        <n v="56.00000000000001"/>
        <n v="73.92"/>
        <n v="140.0"/>
        <n v="258.72"/>
        <n v="7.840000000000001"/>
        <n v="381.92"/>
        <n v="369.6"/>
        <n v="184.8"/>
        <n v="25.76"/>
        <n v="101.92000000000002"/>
        <n v="266.56"/>
        <n v="135.52"/>
        <n v="212.8"/>
        <n v="85.12"/>
        <n v="416.64000000000004"/>
        <n v="357.28000000000003"/>
        <n v="173.60000000000002"/>
        <n v="50.400000000000006"/>
        <n v="309.12"/>
        <n v="61.60000000000001"/>
        <n v="12.32"/>
        <n v="1.12"/>
        <n v="392.00000000000006"/>
        <n v="103.04"/>
        <n v="455.84000000000003"/>
        <n v="145.60000000000002"/>
        <n v="109.76"/>
        <n v="336.00000000000006"/>
        <n v="128.8"/>
        <n v="480.48"/>
      </sharedItems>
    </cacheField>
    <cacheField name="Total Power Usage   Cooling Equipments(kW)" numFmtId="0">
      <sharedItems containsSemiMixedTypes="0" containsString="0" containsNumber="1">
        <n v="576.5904"/>
        <n v="8.432400000000001"/>
        <n v="397.887"/>
        <n v="85.536"/>
        <n v="168.96"/>
        <n v="1931.58"/>
        <n v="5538.24"/>
        <n v="451.97200000000004"/>
        <n v="54.796800000000005"/>
        <n v="1558.1019999999999"/>
        <n v="280.37800000000004"/>
        <n v="1730.7"/>
        <n v="1450.2333999999998"/>
        <n v="3495.5117999999998"/>
        <n v="9.504"/>
        <n v="904.2725999999999"/>
        <n v="75.16799999999999"/>
        <n v="117.9486"/>
        <n v="4.3722"/>
        <n v="2340.0"/>
        <n v="2.24"/>
        <n v="1774.5"/>
        <n v="30.3152"/>
        <n v="1146.6"/>
        <n v="476.16"/>
        <n v="0.0"/>
        <n v="781.2"/>
        <n v="608.4"/>
        <n v="3813.2856"/>
        <n v="7.872000000000001"/>
        <n v="1911.0"/>
        <n v="882.4536"/>
        <n v="160.32"/>
        <n v="260.4"/>
        <n v="657.8000000000001"/>
        <n v="587.84"/>
        <n v="87.296"/>
        <n v="448.6048"/>
        <n v="740.8367999999999"/>
        <n v="56.840999999999994"/>
        <n v="296.592"/>
        <n v="383.53279999999995"/>
        <n v="417.44"/>
        <n v="6.4799999999999995"/>
        <n v="1024.76"/>
        <n v="84.4784"/>
        <n v="57.9362"/>
        <n v="1877.184"/>
        <n v="35.3896"/>
        <n v="0.2854"/>
        <n v="1173.24"/>
        <n v="206.23039999999997"/>
        <n v="234.0"/>
        <n v="546.2808"/>
        <n v="1341.504"/>
        <n v="672.3455999999999"/>
        <n v="2371.04"/>
        <n v="58.2216"/>
        <n v="112.64"/>
        <n v="14.272800000000002"/>
        <n v="891.1671999999999"/>
        <n v="2714.1423999999997"/>
        <n v="0.2776"/>
        <n v="278.2692"/>
        <n v="754.596"/>
        <n v="192.3"/>
        <n v="324.8"/>
        <n v="41.472"/>
        <n v="966.705"/>
        <n v="1049.5187999999998"/>
        <n v="133.47"/>
        <n v="646.3296"/>
        <n v="394.1868"/>
        <n v="1638.0"/>
        <n v="288.38880000000006"/>
        <n v="45.056000000000004"/>
        <n v="304.608"/>
        <n v="324.648"/>
        <n v="56.5092"/>
        <n v="85.63680000000002"/>
        <n v="207.74880000000002"/>
        <n v="4901.4196"/>
        <n v="613.2"/>
        <n v="327.08500000000004"/>
        <n v="21.409200000000006"/>
        <n v="858.48"/>
        <n v="5243.04"/>
        <n v="16.2"/>
        <n v="2135.98"/>
        <n v="812.0321999999999"/>
        <n v="364.0"/>
        <n v="319.1036"/>
        <n v="5649.312"/>
        <n v="943.5888"/>
        <n v="4004.0"/>
        <n v="286.70160000000004"/>
        <n v="3235.6631999999995"/>
        <n v="111.6"/>
        <n v="791.86"/>
        <n v="4169.76"/>
        <n v="1778.28"/>
        <n v="672.9072000000001"/>
        <n v="373.716"/>
        <n v="52.104000000000006"/>
        <n v="20.8"/>
        <n v="84.48"/>
        <n v="2311.188"/>
        <n v="93.854"/>
        <n v="1715.904"/>
        <n v="1674.2572"/>
        <n v="96.09840000000001"/>
        <n v="6.264"/>
        <n v="1765.41"/>
        <n v="367.91999999999996"/>
        <n v="354.24"/>
        <n v="556.6392000000001"/>
        <n v="958.7182000000001"/>
        <n v="2790.06"/>
        <n v="770.2296"/>
        <n v="4757.260200000001"/>
        <n v="4591.84"/>
        <n v="185.20919999999998"/>
        <n v="233.1224"/>
        <n v="66.96000000000001"/>
        <n v="61.31999999999999"/>
        <n v="1667.3360000000002"/>
        <n v="506.81159999999994"/>
        <n v="11.6592"/>
        <n v="2002.0"/>
        <n v="519.552"/>
        <n v="2337.153"/>
        <n v="25.919999999999998"/>
        <n v="77.9058"/>
        <n v="1160.046"/>
        <n v="598.2719999999999"/>
        <n v="786.456"/>
        <n v="75.9164"/>
        <n v="2684.7295999999997"/>
        <n v="61.8376"/>
        <n v="1000.944"/>
        <n v="476.90779999999995"/>
        <n v="260.71999999999997"/>
        <n v="177.0804"/>
        <n v="14.88"/>
        <n v="618.8"/>
        <n v="538.2"/>
        <n v="773.0376"/>
        <n v="52.799"/>
        <n v="173.73999999999998"/>
        <n v="2607.2"/>
        <n v="366.04800000000006"/>
        <n v="1318.394"/>
        <n v="1381.536"/>
        <n v="301.32"/>
        <n v="910.2654"/>
        <n v="704.7216"/>
        <n v="103.87440000000001"/>
        <n v="78.216"/>
        <n v="140.18900000000002"/>
        <n v="6257.280000000001"/>
        <n v="2179.4"/>
        <n v="991.8720000000001"/>
        <n v="322.099"/>
        <n v="282.46559999999994"/>
        <n v="704.0"/>
        <n v="5.205"/>
        <n v="2281.3"/>
        <n v="2157.3720000000003"/>
        <n v="642.0480000000001"/>
        <n v="561.6"/>
        <n v="1384.56"/>
        <n v="644.8694"/>
        <n v="923.04"/>
        <n v="392.1066"/>
        <n v="403.956"/>
        <n v="1869.7223999999997"/>
        <n v="1959.1888000000001"/>
        <n v="3025.5552"/>
        <n v="2222.5103999999997"/>
        <n v="521.6959999999999"/>
        <n v="3.3312"/>
        <n v="1092.0"/>
        <n v="870.9355999999999"/>
        <n v="1600.6383999999998"/>
        <n v="3451.7952"/>
        <n v="393.16200000000003"/>
        <n v="348.4372"/>
        <n v="35.748"/>
        <n v="51.937200000000004"/>
        <n v="3545.7919999999995"/>
        <n v="596.011"/>
        <n v="1145.7600000000002"/>
        <n v="177.68800000000002"/>
        <n v="495.14759999999995"/>
        <n v="573.3"/>
        <n v="1121.3778"/>
        <n v="1369.728"/>
        <n v="23.973599999999998"/>
        <n v="135.168"/>
        <n v="1313.956"/>
        <n v="1467.8048"/>
        <n v="132.0234"/>
        <n v="28.16"/>
        <n v="13.440000000000001"/>
        <n v="1941.6348"/>
        <n v="916.94"/>
        <n v="416.4264"/>
        <n v="10.584"/>
        <n v="1443.6127999999999"/>
        <n v="1942.7777999999998"/>
        <n v="285.6546000000001"/>
        <n v="772.264"/>
        <n v="333.32"/>
        <n v="528.5412000000001"/>
        <n v="384.51840000000004"/>
        <n v="2.5686"/>
        <n v="2620.7999999999997"/>
        <n v="262.79119999999995"/>
        <n v="432.86400000000003"/>
        <n v="2551.7712"/>
        <n v="1117.92"/>
        <n v="65.0712"/>
        <n v="600.6655999999999"/>
        <n v="202.198"/>
        <n v="4504.5"/>
        <n v="4528.08"/>
        <n v="459.8846"/>
        <n v="1749.198"/>
        <n v="2402.6623999999997"/>
        <n v="2716.4016"/>
        <n v="1005.3731999999999"/>
        <n v="1053.0"/>
        <n v="1282.0"/>
        <n v="25.968600000000002"/>
        <n v="98.4"/>
        <n v="530.5160000000001"/>
        <n v="1028.94"/>
        <n v="1121.6624000000002"/>
        <n v="3924.4799999999996"/>
        <n v="8.96"/>
        <n v="96.19200000000001"/>
        <n v="22.486400000000003"/>
        <n v="1638.8423999999998"/>
        <n v="1.7124000000000001"/>
        <n v="327.03999999999996"/>
        <n v="1153.8"/>
        <n v="223.2"/>
        <n v="571.968"/>
        <n v="363.78240000000005"/>
        <n v="112.43200000000002"/>
        <n v="1894.8733999999997"/>
        <n v="37.541599999999995"/>
        <n v="23.520000000000003"/>
        <n v="236.16000000000003"/>
        <n v="9.4384"/>
        <n v="30.868199999999998"/>
        <n v="20.160000000000004"/>
        <n v="702.0"/>
        <n v="1128.1599999999999"/>
        <n v="1134.2671999999998"/>
        <n v="2111.2"/>
        <n v="2.2902"/>
        <n v="5.708"/>
        <n v="624.8424"/>
        <n v="166.73360000000002"/>
        <n v="1.735"/>
        <n v="1804.5159999999998"/>
        <n v="4472.372"/>
        <n v="287.64959999999996"/>
        <n v="2124.048"/>
        <n v="17.841"/>
        <n v="10.368"/>
        <n v="1495.6799999999998"/>
        <n v="257.40000000000003"/>
        <n v="187.84799999999998"/>
        <n v="729.3439999999999"/>
        <n v="314.52959999999996"/>
        <n v="2106.0"/>
        <n v="1714.6778"/>
        <n v="192.38400000000001"/>
        <n v="40.054"/>
        <n v="854.208"/>
        <n v="37.9582"/>
        <n v="651.3348000000001"/>
        <n v="619.4364"/>
        <n v="4691.966399999999"/>
        <n v="1547.0"/>
        <n v="160.216"/>
        <n v="1588.869"/>
        <n v="2232.7998"/>
        <n v="144.0516"/>
        <n v="2659.3439999999996"/>
        <n v="358.96"/>
        <n v="1508.0598"/>
        <n v="20.5488"/>
        <n v="842.4"/>
        <n v="126.48000000000002"/>
        <n v="284.20500000000004"/>
        <n v="101.376"/>
        <n v="157.0008"/>
        <n v="475.76000000000005"/>
        <n v="782.7"/>
        <n v="146.96"/>
        <n v="2.0126"/>
        <n v="655.1999999999999"/>
        <n v="617.364"/>
        <n v="183.04"/>
        <n v="275.082"/>
        <n v="5054.4"/>
        <n v="304.128"/>
        <n v="224.3024"/>
        <n v="214.092"/>
        <n v="2243.5"/>
        <n v="27.066000000000003"/>
        <n v="47.78360000000001"/>
        <n v="1729.0"/>
        <n v="970.0864"/>
        <n v="2912.0"/>
        <n v="18.044"/>
        <n v="48.064800000000005"/>
        <n v="40.439600000000006"/>
        <n v="431.7522000000001"/>
        <n v="953.3214"/>
        <n v="267.648"/>
        <n v="1464.1223999999997"/>
        <n v="1415.3832"/>
        <n v="1839.6"/>
        <n v="22.902"/>
        <n v="39.351200000000006"/>
        <n v="46.8"/>
        <n v="156.0"/>
        <n v="1393.8792"/>
        <n v="1669.76"/>
        <n v="1041.6"/>
        <n v="173.124"/>
        <n v="955.5"/>
        <n v="2901.6"/>
        <n v="174.26960000000003"/>
        <n v="436.79999999999995"/>
        <n v="351.0"/>
        <n v="1753.248"/>
        <n v="605.934"/>
        <n v="203.78300000000002"/>
        <n v="376.6208"/>
        <n v="2057.88"/>
        <n v="165.04919999999998"/>
        <n v="1533.0"/>
        <n v="1042.8799999999999"/>
        <n v="1695.512"/>
        <n v="2852.5252"/>
        <n v="767.0655999999999"/>
        <n v="495.36800000000005"/>
        <n v="2316.792"/>
        <n v="1023.9377999999999"/>
        <n v="1773.8406"/>
        <n v="336.7"/>
        <n v="566.7840000000001"/>
        <n v="4340.987999999999"/>
        <n v="50.768"/>
        <n v="9.989"/>
        <n v="32.113800000000005"/>
        <n v="2794.8"/>
        <n v="943.8000000000001"/>
        <n v="3984.0416000000005"/>
        <n v="74.7432"/>
        <n v="1430.8"/>
        <n v="14.256"/>
        <n v="574.4639999999999"/>
        <n v="3014.2419999999997"/>
        <n v="470.776"/>
        <n v="141.69600000000003"/>
        <n v="830.9952000000001"/>
        <n v="11.416"/>
        <n v="447.16799999999995"/>
        <n v="3384.48"/>
        <n v="89.60000000000001"/>
        <n v="1989.0"/>
        <n v="514.8000000000001"/>
        <n v="647.9874"/>
        <n v="978.18"/>
        <n v="14.1576"/>
        <n v="1962.2399999999998"/>
        <n v="40.824"/>
        <n v="24.624"/>
        <n v="565.44"/>
        <n v="1042.7298"/>
        <n v="3261.0182"/>
        <n v="57.2"/>
        <n v="13.608"/>
        <n v="1450.8000000000002"/>
        <n v="1925.574"/>
        <n v="1281.1176"/>
        <n v="2888.361"/>
        <n v="1430.4263999999998"/>
        <n v="428.976"/>
        <n v="28.08"/>
        <n v="240.246"/>
        <n v="3932.28"/>
        <n v="2999.88"/>
        <n v="11.451"/>
        <n v="425.08799999999997"/>
        <n v="432.81"/>
        <n v="560.7560000000001"/>
        <n v="1404.0"/>
        <n v="3589.6"/>
        <n v="1392.0552"/>
        <n v="119.20219999999999"/>
        <n v="1237.3823999999997"/>
        <n v="181.69600000000003"/>
        <n v="18.6858"/>
        <n v="970.8174"/>
        <n v="285.984"/>
        <n v="944.6400000000001"/>
        <n v="16.656000000000002"/>
        <n v="14.560000000000002"/>
        <n v="3402.8016000000002"/>
        <n v="1770.04"/>
        <n v="40.392"/>
        <n v="3164.1456000000003"/>
        <n v="143.82479999999998"/>
        <n v="1961.5485999999999"/>
        <n v="4.008"/>
        <n v="111.79199999999999"/>
        <n v="262.63500000000005"/>
        <n v="192.68280000000001"/>
        <n v="749.0098"/>
        <n v="267.84000000000003"/>
        <n v="1145.5444"/>
        <n v="551.88"/>
        <n v="368.71400000000006"/>
        <n v="340.459"/>
        <n v="834.88"/>
        <n v="15.462200000000003"/>
        <n v="112.22400000000002"/>
        <n v="1572.912"/>
        <n v="1062.72"/>
        <n v="806.0"/>
        <n v="1072.44"/>
        <n v="656.978"/>
        <n v="263.9"/>
        <n v="1826.4624000000003"/>
        <n v="529.056"/>
        <n v="1400.5585999999998"/>
        <n v="315.16200000000003"/>
        <n v="714.24"/>
        <n v="29.513400000000004"/>
        <n v="3577.7742"/>
        <n v="3603.6"/>
        <n v="14.990400000000001"/>
        <n v="629.0591999999999"/>
        <n v="57.455999999999996"/>
        <n v="714.3671999999999"/>
        <n v="144.288"/>
        <n v="791.0364000000001"/>
        <n v="128.83960000000002"/>
        <n v="571.3092000000001"/>
        <n v="452.7336"/>
        <n v="388.36"/>
        <n v="3969.9352"/>
        <n v="750.832"/>
        <n v="1251.18"/>
        <n v="2538.9"/>
        <n v="256.91040000000004"/>
        <n v="1155.184"/>
        <n v="1455.1296000000002"/>
        <n v="1877.0800000000002"/>
        <n v="9.9242"/>
        <n v="137.76"/>
        <n v="2922.92"/>
        <n v="540.729"/>
        <n v="313.6"/>
        <n v="3411.0168"/>
        <n v="2779.8399999999997"/>
        <n v="178.74"/>
        <n v="2402.4"/>
        <n v="394.24"/>
        <n v="13.699200000000001"/>
        <n v="49.954800000000006"/>
        <n v="615.3599999999999"/>
        <n v="265.25800000000004"/>
        <n v="76.1216"/>
        <n v="72.09720000000002"/>
        <n v="115.38"/>
        <n v="47.519999999999996"/>
        <n v="1800.645"/>
        <n v="1226.4"/>
        <n v="108.2158"/>
        <n v="738.6624"/>
        <n v="938.592"/>
        <n v="337.92"/>
        <n v="2201.7072"/>
        <n v="88.47399999999999"/>
        <n v="485.27520000000004"/>
        <n v="2066.328"/>
        <n v="360.44800000000004"/>
        <n v="532.236"/>
        <n v="1100.328"/>
        <n v="139.1346"/>
        <n v="62.720000000000006"/>
        <n v="242.3736"/>
        <n v="820.48"/>
        <n v="423.6984"/>
        <n v="612.0088"/>
        <n v="563.124"/>
        <n v="4097.106"/>
        <n v="12.839"/>
        <n v="893.7"/>
        <n v="643.5"/>
        <n v="149.632"/>
        <n v="2693.8846"/>
        <n v="2003.7119999999998"/>
        <n v="2330.3412"/>
        <n v="772.2"/>
        <n v="655.27"/>
        <n v="1846.98"/>
        <n v="3991.1382"/>
        <n v="159.15480000000002"/>
        <n v="18.770799999999998"/>
        <n v="504.6804"/>
        <n v="282.24"/>
        <n v="1852.092"/>
        <n v="854.0713999999999"/>
        <n v="215.7372"/>
        <n v="1251.456"/>
        <n v="811.4975999999999"/>
        <n v="67.2"/>
        <n v="431.4744"/>
        <n v="72.144"/>
        <n v="811.2"/>
        <n v="176.23760000000001"/>
        <n v="918.0131999999999"/>
        <n v="735.8399999999999"/>
        <n v="250.10039999999998"/>
        <n v="35.30819999999999"/>
        <n v="587.2846"/>
        <n v="790.1424000000001"/>
        <n v="333.46720000000005"/>
        <n v="687.705"/>
        <n v="133.21280000000002"/>
        <n v="312.0"/>
        <n v="1277.5"/>
        <n v="1900.2830000000001"/>
        <n v="41.0976"/>
        <n v="93.6"/>
        <n v="144.19440000000003"/>
        <n v="225.2496"/>
        <n v="89.94560000000001"/>
        <n v="98.864"/>
        <n v="2869.3279999999995"/>
        <n v="2426.7474"/>
        <n v="1230.7199999999998"/>
        <n v="163.79999999999998"/>
        <n v="366.08"/>
        <n v="199.81920000000002"/>
        <n v="957.44"/>
        <n v="2084.88"/>
        <n v="7.840000000000001"/>
        <n v="755.0801999999999"/>
        <n v="445.9"/>
        <n v="55.944"/>
        <n v="1008.5183999999999"/>
        <n v="388.39020000000005"/>
        <n v="257.235"/>
        <n v="1553.44"/>
        <n v="1365.8414"/>
        <n v="81.89999999999999"/>
        <n v="2671.616"/>
        <n v="184.6656"/>
        <n v="2474.7647999999995"/>
        <n v="2144.88"/>
        <n v="1095.024"/>
        <n v="4758.816"/>
        <n v="2.6694"/>
        <n v="2062.304"/>
        <n v="312.48"/>
        <n v="2843.1"/>
        <n v="16.8642"/>
        <n v="2421.152"/>
        <n v="251.6934"/>
        <n v="1108.6039999999998"/>
        <n v="2.2832"/>
        <n v="427.104"/>
        <n v="128.1312"/>
        <n v="1057.0824000000002"/>
        <n v="297.9"/>
        <n v="52.08"/>
        <n v="808.2320000000001"/>
        <n v="13.602400000000001"/>
        <n v="558.448"/>
        <n v="295.134"/>
        <n v="54.822599999999994"/>
        <n v="136.27200000000002"/>
        <n v="154.67279999999997"/>
        <n v="210.108"/>
        <n v="2410.3178000000003"/>
        <n v="105.9246"/>
        <n v="93.312"/>
        <n v="63.47880000000001"/>
        <n v="1258.1183999999998"/>
        <n v="77.76"/>
        <n v="392.502"/>
        <n v="2469.456"/>
        <n v="762.6239999999999"/>
        <n v="340.1684000000001"/>
        <n v="3.4248000000000003"/>
        <n v="500.5"/>
        <n v="894.4744000000001"/>
        <n v="265.2"/>
        <n v="1878.48"/>
        <n v="1266.9759999999999"/>
        <n v="2218.9948"/>
        <n v="196.251"/>
        <n v="1142.6184000000003"/>
        <n v="17.4888"/>
        <n v="405.504"/>
        <n v="17.496"/>
        <n v="339.29999999999995"/>
        <n v="3107.1216000000004"/>
        <n v="678.6"/>
        <n v="32.324200000000005"/>
        <n v="1294.4232"/>
        <n v="46.58"/>
        <n v="344.83540000000005"/>
        <n v="3499.86"/>
        <n v="721.35"/>
        <n v="1575.8100000000002"/>
        <n v="54.599999999999994"/>
        <n v="338.936"/>
        <n v="1716.96"/>
        <n v="3051.16"/>
        <n v="450.12"/>
        <n v="292.86400000000003"/>
        <n v="11.264000000000001"/>
        <n v="2476.84"/>
        <n v="45.847"/>
        <n v="822.1752"/>
        <n v="201.978"/>
        <n v="164.6304"/>
        <n v="12.6308"/>
        <n v="5609.1672"/>
        <n v="116.0046"/>
        <n v="1.9432"/>
        <n v="2.2208"/>
        <n v="2086.7839999999997"/>
        <n v="360.486"/>
        <n v="42.162"/>
        <n v="282.72"/>
        <n v="107.046"/>
        <n v="73.92"/>
        <n v="1248.0"/>
        <n v="3827.6567999999997"/>
        <n v="987.7823999999999"/>
        <n v="9.1328"/>
        <n v="165.5028"/>
        <n v="40.32000000000001"/>
        <n v="803.52"/>
        <n v="2603.2182"/>
        <n v="20.04"/>
        <n v="91.252"/>
        <n v="121.1868"/>
        <n v="188.3104"/>
        <n v="112.6248"/>
        <n v="25.9556"/>
        <n v="22.832"/>
        <n v="1642.5359999999996"/>
        <n v="242.5216"/>
        <n v="291.264"/>
        <n v="640.656"/>
        <n v="340.73600000000005"/>
        <n v="39.744"/>
        <n v="3248.1287999999995"/>
        <n v="130.834"/>
        <n v="0.6940000000000001"/>
        <n v="1595.4755999999998"/>
        <n v="114.4"/>
        <n v="1917.664"/>
        <n v="833.4414"/>
        <n v="2329.6"/>
        <n v="499.20000000000005"/>
        <n v="1741.8711999999998"/>
        <n v="1794.8"/>
        <n v="22.528000000000002"/>
        <n v="262.108"/>
        <n v="1677.956"/>
        <n v="874.599"/>
        <n v="10.6776"/>
        <n v="1.2492"/>
        <n v="417.47940000000006"/>
        <n v="2111.7149999999997"/>
        <n v="1186.68"/>
        <n v="331.82099999999997"/>
        <n v="154.59400000000002"/>
        <n v="117.694"/>
        <n v="2031.337"/>
        <n v="239.20000000000002"/>
        <n v="708.48"/>
        <n v="9.4182"/>
        <n v="234.36"/>
        <n v="446.4"/>
        <n v="57.024"/>
        <n v="18.4604"/>
        <n v="865.9200000000001"/>
        <n v="1297.4346"/>
        <n v="128.1728"/>
        <n v="316.2"/>
        <n v="440.88"/>
        <n v="344.692"/>
        <n v="53.523"/>
        <n v="48.049200000000006"/>
        <n v="1086.336"/>
        <n v="705.1"/>
        <n v="854.1120000000001"/>
        <n v="455.0"/>
        <n v="83.488"/>
        <n v="328.489"/>
        <n v="72.8"/>
        <n v="236.10720000000003"/>
        <n v="1760.724"/>
        <n v="106.1032"/>
        <n v="188.928"/>
        <n v="779.058"/>
        <n v="28.0378"/>
        <n v="4075.036"/>
        <n v="352.41420000000005"/>
        <n v="321.13800000000003"/>
        <n v="1173.8159999999998"/>
        <n v="512.38"/>
        <n v="2.376"/>
        <n v="134.91840000000002"/>
        <n v="341.04600000000005"/>
        <n v="256.3456"/>
        <n v="281.562"/>
        <n v="247.96800000000002"/>
        <n v="2567.432"/>
        <n v="880.902"/>
        <n v="563.544"/>
        <n v="52.14399999999999"/>
        <n v="577.08"/>
        <n v="1438.248"/>
        <n v="2906.5919999999996"/>
        <n v="1167.7679999999998"/>
        <n v="2090.6231999999995"/>
        <n v="727.5648000000001"/>
        <n v="304.97180000000003"/>
        <n v="143.396"/>
        <n v="15.12"/>
        <n v="63.24300000000001"/>
        <n v="449.67999999999995"/>
        <n v="44.64"/>
        <n v="435.46779999999995"/>
        <n v="220.0656"/>
        <n v="10.219999999999999"/>
        <n v="211.68"/>
        <n v="4586.89"/>
        <n v="647.5926"/>
        <n v="186.32"/>
        <n v="129.29680000000002"/>
        <n v="1684.8"/>
        <n v="1.9978"/>
        <n v="304.4104"/>
        <n v="1514.04"/>
        <n v="47.0776"/>
        <n v="825.246"/>
        <n v="703.9050000000001"/>
        <n v="1263.6"/>
        <n v="524.216"/>
        <n v="271.336"/>
        <n v="37.8"/>
        <n v="925.2474"/>
        <n v="4095.7511999999997"/>
        <n v="1701.8748"/>
        <n v="840.432"/>
        <n v="917.3779999999999"/>
        <n v="1170.0"/>
        <n v="1614.6"/>
        <n v="721.8063999999999"/>
        <n v="1026.9728"/>
        <n v="156.24"/>
        <n v="958.832"/>
        <n v="764.4"/>
        <n v="862.9488"/>
        <n v="2948.3999999999996"/>
        <n v="22.032"/>
        <n v="280.8"/>
        <n v="1370.34"/>
        <n v="2784.1104"/>
        <n v="102.2"/>
        <n v="495.93600000000004"/>
        <n v="336.45360000000005"/>
        <n v="223.58399999999997"/>
        <n v="28.056000000000004"/>
        <n v="738.792"/>
        <n v="1666.6"/>
        <n v="2780.6128"/>
        <n v="3609.0319999999997"/>
        <n v="472.74300000000005"/>
        <n v="1145.1726"/>
        <n v="477.4644"/>
        <n v="1155.594"/>
        <n v="900.9"/>
        <n v="756.3888"/>
        <n v="2577.88"/>
        <n v="109.64519999999999"/>
        <n v="138.4992"/>
        <n v="13.88"/>
        <n v="99.90960000000001"/>
        <n v="12.145000000000001"/>
        <n v="589.743"/>
        <n v="33.312000000000005"/>
        <n v="267.20000000000005"/>
        <n v="60.480000000000004"/>
        <n v="235.388"/>
        <n v="69.984"/>
        <n v="1147.96"/>
        <n v="733.552"/>
        <n v="1033.164"/>
        <n v="1029.5292"/>
        <n v="761.7456"/>
        <n v="4194.432"/>
        <n v="2963.3471999999997"/>
        <n v="1199.312"/>
        <n v="898.9050000000001"/>
        <n v="3801.8399999999997"/>
        <n v="1304.24"/>
        <n v="354.1608"/>
        <n v="419.22"/>
        <n v="2824.656"/>
        <n v="3538.458"/>
        <n v="1628.0159999999998"/>
        <n v="2809.0062"/>
        <n v="657.8712000000002"/>
        <n v="194.304"/>
        <n v="66.78359999999999"/>
        <n v="181.5192"/>
        <n v="2.8854"/>
        <n v="49.18900000000001"/>
        <n v="327.36"/>
        <n v="0.8328"/>
        <n v="894.3359999999999"/>
        <n v="636.6192000000001"/>
        <n v="232.46400000000003"/>
        <n v="4680.0"/>
        <n v="1116.0"/>
        <n v="334.8"/>
        <n v="408.8"/>
        <n v="108.14580000000001"/>
        <n v="136.781"/>
        <n v="602.916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evices PT" cacheId="0" dataCaption="" compact="0" compactData="0">
  <location ref="A1:D99" firstHeaderRow="0" firstDataRow="2" firstDataCol="0"/>
  <pivotFields>
    <pivotField name="Cisco Location" axis="axisRow" dataField="1" compact="0" numFmtId="164" outline="0" multipleItemSelectionAllowed="1" showAll="0" sortType="ascending">
      <items>
        <item x="16"/>
        <item x="7"/>
        <item x="47"/>
        <item x="67"/>
        <item x="42"/>
        <item x="73"/>
        <item x="92"/>
        <item x="17"/>
        <item x="77"/>
        <item x="95"/>
        <item x="28"/>
        <item x="43"/>
        <item x="4"/>
        <item x="79"/>
        <item x="15"/>
        <item x="23"/>
        <item x="19"/>
        <item x="38"/>
        <item x="84"/>
        <item x="37"/>
        <item x="10"/>
        <item x="83"/>
        <item x="24"/>
        <item x="60"/>
        <item x="26"/>
        <item x="49"/>
        <item x="53"/>
        <item x="20"/>
        <item x="18"/>
        <item x="39"/>
        <item x="33"/>
        <item x="76"/>
        <item x="3"/>
        <item x="93"/>
        <item x="72"/>
        <item x="70"/>
        <item x="36"/>
        <item x="51"/>
        <item x="35"/>
        <item x="61"/>
        <item x="27"/>
        <item x="21"/>
        <item x="41"/>
        <item x="14"/>
        <item x="64"/>
        <item x="30"/>
        <item x="63"/>
        <item x="94"/>
        <item x="6"/>
        <item x="62"/>
        <item x="91"/>
        <item x="50"/>
        <item x="8"/>
        <item x="85"/>
        <item x="22"/>
        <item x="69"/>
        <item x="74"/>
        <item x="68"/>
        <item x="40"/>
        <item x="90"/>
        <item x="13"/>
        <item x="82"/>
        <item x="80"/>
        <item x="58"/>
        <item x="56"/>
        <item x="75"/>
        <item x="57"/>
        <item x="54"/>
        <item x="78"/>
        <item x="71"/>
        <item x="66"/>
        <item x="65"/>
        <item x="5"/>
        <item x="88"/>
        <item x="29"/>
        <item x="44"/>
        <item x="55"/>
        <item x="86"/>
        <item x="34"/>
        <item x="0"/>
        <item x="59"/>
        <item x="96"/>
        <item x="46"/>
        <item x="2"/>
        <item x="9"/>
        <item x="45"/>
        <item x="52"/>
        <item x="12"/>
        <item x="11"/>
        <item x="25"/>
        <item x="31"/>
        <item x="81"/>
        <item x="1"/>
        <item x="32"/>
        <item x="87"/>
        <item x="89"/>
        <item x="48"/>
        <item t="default"/>
      </items>
    </pivotField>
    <pivotField name="Months worked at Cisc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eleworking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*Annual Teleworking Hou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Data Validation" compact="0" outline="0" multipleItemSelectionAllowed="1" showAll="0">
      <items>
        <item x="0"/>
        <item t="default"/>
      </items>
    </pivotField>
    <pivotField name="Monitor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name="Laptop Mac 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2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Laptop Lenovo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3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Desktop (Monitor + PC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Keyboard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Printer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name="Internet Router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Mouse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Fluorescent Lights (Tube Lights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Incandescent Lights (Bulbs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LED Light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1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Annual Total Device Us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t="default"/>
      </items>
    </pivotField>
    <pivotField name="Source of energy" compact="0" outline="0" multipleItemSelectionAllowed="1" showAll="0">
      <items>
        <item x="0"/>
        <item x="1"/>
        <item t="default"/>
      </items>
    </pivotField>
    <pivotField name="Annual Non-Renewable Energy Consumption (KwH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Annual Renewable Energy Consumption (KwH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t="default"/>
      </items>
    </pivotField>
    <pivotField name="Months Heating Equipments U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s Cooling Equipments U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eating Total Duration" compact="0" outline="0" multipleItemSelectionAllowed="1" showAll="0">
      <items>
        <item x="0"/>
        <item t="default"/>
      </items>
    </pivotField>
    <pivotField name="Heat Pumps" compact="0" outline="0" multipleItemSelectionAllowed="1" showAll="0">
      <items>
        <item x="0"/>
        <item x="1"/>
        <item t="default"/>
      </items>
    </pivotField>
    <pivotField name="Heating Power- Heat Pump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Central Heating" compact="0" outline="0" multipleItemSelectionAllowed="1" showAll="0">
      <items>
        <item x="0"/>
        <item x="1"/>
        <item t="default"/>
      </items>
    </pivotField>
    <pivotField name="Heating Power- Central Heating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pace Heating (Portable Heater)" compact="0" outline="0" multipleItemSelectionAllowed="1" showAll="0">
      <items>
        <item x="0"/>
        <item x="1"/>
        <item t="default"/>
      </items>
    </pivotField>
    <pivotField name=" Heating Power -Space Heating (Portable Heater)(kW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loor Heating" compact="0" outline="0" multipleItemSelectionAllowed="1" showAll="0">
      <items>
        <item x="0"/>
        <item x="1"/>
        <item t="default"/>
      </items>
    </pivotField>
    <pivotField name="Heating Power- Floor Heating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as Heater" compact="0" outline="0" multipleItemSelectionAllowed="1" showAll="0">
      <items>
        <item x="0"/>
        <item x="1"/>
        <item t="default"/>
      </items>
    </pivotField>
    <pivotField name="Heating Power-  Gas Heater(kW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ower for Heating Equipment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months cooling equipments used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oling Total Duration" compact="0" outline="0" multipleItemSelectionAllowed="1" showAll="0">
      <items>
        <item x="0"/>
        <item t="default"/>
      </items>
    </pivotField>
    <pivotField name="Centralized Air Conditioning" compact="0" outline="0" multipleItemSelectionAllowed="1" showAll="0">
      <items>
        <item x="0"/>
        <item x="1"/>
        <item t="default"/>
      </items>
    </pivotField>
    <pivotField name="Cooling Power- Centralized Air Conditioning 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 Cooling&#10; Wall Mounted Air Conditioning" compact="0" outline="0" multipleItemSelectionAllowed="1" showAll="0">
      <items>
        <item x="0"/>
        <item x="1"/>
        <item t="default"/>
      </items>
    </pivotField>
    <pivotField name="Cooling Power-  Wall Mounted Air Conditioning 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 Cooling&#10;Portable Fans" compact="0" outline="0" multipleItemSelectionAllowed="1" showAll="0">
      <items>
        <item x="0"/>
        <item x="1"/>
        <item t="default"/>
      </items>
    </pivotField>
    <pivotField name="Cooling Power-  Portable Fan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Cooling&#10; Ceiling Fans" compact="0" outline="0" multipleItemSelectionAllowed="1" showAll="0">
      <items>
        <item x="0"/>
        <item x="1"/>
        <item t="default"/>
      </items>
    </pivotField>
    <pivotField name="Cooling Power- Ceiling Fan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Cooling&#10; Dehumidifier" compact="0" outline="0" multipleItemSelectionAllowed="1" showAll="0">
      <items>
        <item x="0"/>
        <item x="1"/>
        <item t="default"/>
      </items>
    </pivotField>
    <pivotField name="Cooling Power- Dehumidifier 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Total Power Usage   Cooling Equipment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</pivotField>
  </pivotFields>
  <rowFields>
    <field x="0"/>
  </rowFields>
  <colFields>
    <field x="-2"/>
  </colFields>
  <dataFields>
    <dataField name="COUNTA of Cisco Location" fld="0" subtotal="count" baseField="0"/>
    <dataField name="SUM of Annual Non-Renewable Energy Consumption (KwH)" fld="29" baseField="0"/>
    <dataField name="SUM of Annual Renewable Energy Consumption (KwH)" fld="30" baseField="0"/>
  </dataFields>
</pivotTableDefinition>
</file>

<file path=xl/pivotTables/pivotTable2.xml><?xml version="1.0" encoding="utf-8"?>
<pivotTableDefinition xmlns="http://schemas.openxmlformats.org/spreadsheetml/2006/main" name="H&amp;C PT" cacheId="0" dataCaption="" compact="0" compactData="0">
  <location ref="A1:D99" firstHeaderRow="0" firstDataRow="2" firstDataCol="0"/>
  <pivotFields>
    <pivotField name="Cisco Location" axis="axisRow" dataField="1" compact="0" numFmtId="164" outline="0" multipleItemSelectionAllowed="1" showAll="0" sortType="ascending">
      <items>
        <item x="16"/>
        <item x="7"/>
        <item x="47"/>
        <item x="67"/>
        <item x="42"/>
        <item x="73"/>
        <item x="92"/>
        <item x="17"/>
        <item x="77"/>
        <item x="95"/>
        <item x="28"/>
        <item x="43"/>
        <item x="4"/>
        <item x="79"/>
        <item x="15"/>
        <item x="23"/>
        <item x="19"/>
        <item x="38"/>
        <item x="84"/>
        <item x="37"/>
        <item x="10"/>
        <item x="83"/>
        <item x="24"/>
        <item x="60"/>
        <item x="26"/>
        <item x="49"/>
        <item x="53"/>
        <item x="20"/>
        <item x="18"/>
        <item x="39"/>
        <item x="33"/>
        <item x="76"/>
        <item x="3"/>
        <item x="93"/>
        <item x="72"/>
        <item x="70"/>
        <item x="36"/>
        <item x="51"/>
        <item x="35"/>
        <item x="61"/>
        <item x="27"/>
        <item x="21"/>
        <item x="41"/>
        <item x="14"/>
        <item x="64"/>
        <item x="30"/>
        <item x="63"/>
        <item x="94"/>
        <item x="6"/>
        <item x="62"/>
        <item x="91"/>
        <item x="50"/>
        <item x="8"/>
        <item x="85"/>
        <item x="22"/>
        <item x="69"/>
        <item x="74"/>
        <item x="68"/>
        <item x="40"/>
        <item x="90"/>
        <item x="13"/>
        <item x="82"/>
        <item x="80"/>
        <item x="58"/>
        <item x="56"/>
        <item x="75"/>
        <item x="57"/>
        <item x="54"/>
        <item x="78"/>
        <item x="71"/>
        <item x="66"/>
        <item x="65"/>
        <item x="5"/>
        <item x="88"/>
        <item x="29"/>
        <item x="44"/>
        <item x="55"/>
        <item x="86"/>
        <item x="34"/>
        <item x="0"/>
        <item x="59"/>
        <item x="96"/>
        <item x="46"/>
        <item x="2"/>
        <item x="9"/>
        <item x="45"/>
        <item x="52"/>
        <item x="12"/>
        <item x="11"/>
        <item x="25"/>
        <item x="31"/>
        <item x="81"/>
        <item x="1"/>
        <item x="32"/>
        <item x="87"/>
        <item x="89"/>
        <item x="48"/>
        <item t="default"/>
      </items>
    </pivotField>
    <pivotField name="Months worked at Cisc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eleworking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*Annual Teleworking Hou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Data Validation" compact="0" outline="0" multipleItemSelectionAllowed="1" showAll="0">
      <items>
        <item x="0"/>
        <item t="default"/>
      </items>
    </pivotField>
    <pivotField name="Monitor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name="Laptop Mac 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2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Laptop Lenovo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3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Desktop (Monitor + PC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Keyboard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Printer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name="Internet Router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Mouse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Fluorescent Lights (Tube Lights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Incandescent Lights (Bulbs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LED Light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1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Annual Total Device Us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t="default"/>
      </items>
    </pivotField>
    <pivotField name="Source of energy" compact="0" outline="0" multipleItemSelectionAllowed="1" showAll="0">
      <items>
        <item x="0"/>
        <item x="1"/>
        <item t="default"/>
      </items>
    </pivotField>
    <pivotField name="Annual Non-Renewable Energy Consumption (KwH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Annual Renewable Energy Consumption (KwH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t="default"/>
      </items>
    </pivotField>
    <pivotField name="Months Heating Equipments U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s Cooling Equipments U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eating Total Duration" compact="0" outline="0" multipleItemSelectionAllowed="1" showAll="0">
      <items>
        <item x="0"/>
        <item t="default"/>
      </items>
    </pivotField>
    <pivotField name="Heat Pumps" compact="0" outline="0" multipleItemSelectionAllowed="1" showAll="0">
      <items>
        <item x="0"/>
        <item x="1"/>
        <item t="default"/>
      </items>
    </pivotField>
    <pivotField name="Heating Power- Heat Pump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Central Heating" compact="0" outline="0" multipleItemSelectionAllowed="1" showAll="0">
      <items>
        <item x="0"/>
        <item x="1"/>
        <item t="default"/>
      </items>
    </pivotField>
    <pivotField name="Heating Power- Central Heating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pace Heating (Portable Heater)" compact="0" outline="0" multipleItemSelectionAllowed="1" showAll="0">
      <items>
        <item x="0"/>
        <item x="1"/>
        <item t="default"/>
      </items>
    </pivotField>
    <pivotField name=" Heating Power -Space Heating (Portable Heater)(kW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loor Heating" compact="0" outline="0" multipleItemSelectionAllowed="1" showAll="0">
      <items>
        <item x="0"/>
        <item x="1"/>
        <item t="default"/>
      </items>
    </pivotField>
    <pivotField name="Heating Power- Floor Heating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as Heater" compact="0" outline="0" multipleItemSelectionAllowed="1" showAll="0">
      <items>
        <item x="0"/>
        <item x="1"/>
        <item t="default"/>
      </items>
    </pivotField>
    <pivotField name="Heating Power-  Gas Heater(kW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ower for Heating Equipments(kW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months cooling equipments used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oling Total Duration" compact="0" outline="0" multipleItemSelectionAllowed="1" showAll="0">
      <items>
        <item x="0"/>
        <item t="default"/>
      </items>
    </pivotField>
    <pivotField name="Centralized Air Conditioning" compact="0" outline="0" multipleItemSelectionAllowed="1" showAll="0">
      <items>
        <item x="0"/>
        <item x="1"/>
        <item t="default"/>
      </items>
    </pivotField>
    <pivotField name="Cooling Power- Centralized Air Conditioning 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 Cooling&#10; Wall Mounted Air Conditioning" compact="0" outline="0" multipleItemSelectionAllowed="1" showAll="0">
      <items>
        <item x="0"/>
        <item x="1"/>
        <item t="default"/>
      </items>
    </pivotField>
    <pivotField name="Cooling Power-  Wall Mounted Air Conditioning 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 Cooling&#10;Portable Fans" compact="0" outline="0" multipleItemSelectionAllowed="1" showAll="0">
      <items>
        <item x="0"/>
        <item x="1"/>
        <item t="default"/>
      </items>
    </pivotField>
    <pivotField name="Cooling Power-  Portable Fan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Cooling&#10; Ceiling Fans" compact="0" outline="0" multipleItemSelectionAllowed="1" showAll="0">
      <items>
        <item x="0"/>
        <item x="1"/>
        <item t="default"/>
      </items>
    </pivotField>
    <pivotField name="Cooling Power- Ceiling Fan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Cooling&#10; Dehumidifier" compact="0" outline="0" multipleItemSelectionAllowed="1" showAll="0">
      <items>
        <item x="0"/>
        <item x="1"/>
        <item t="default"/>
      </items>
    </pivotField>
    <pivotField name="Cooling Power- Dehumidifier 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Total Power Usage   Cooling Equipments(kW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</pivotField>
  </pivotFields>
  <rowFields>
    <field x="0"/>
  </rowFields>
  <colFields>
    <field x="-2"/>
  </colFields>
  <dataFields>
    <dataField name="COUNTA of Cisco Location" fld="0" subtotal="count" baseField="0"/>
    <dataField name="SUM of Total Power for Heating Equipments(kW)" fld="44" baseField="0"/>
    <dataField name="SUM of Total Power Usage   Cooling Equipments(kW)" fld="57" baseField="0"/>
  </dataFields>
</pivotTableDefinition>
</file>

<file path=xl/pivotTables/pivotTable3.xml><?xml version="1.0" encoding="utf-8"?>
<pivotTableDefinition xmlns="http://schemas.openxmlformats.org/spreadsheetml/2006/main" name="Devices Output" cacheId="0" dataCaption="" compact="0" compactData="0">
  <location ref="A1:B99" firstHeaderRow="0" firstDataRow="1" firstDataCol="0"/>
  <pivotFields>
    <pivotField name="Cisco Location" axis="axisRow" dataField="1" compact="0" numFmtId="164" outline="0" multipleItemSelectionAllowed="1" showAll="0" sortType="ascending">
      <items>
        <item x="16"/>
        <item x="7"/>
        <item x="47"/>
        <item x="67"/>
        <item x="42"/>
        <item x="73"/>
        <item x="92"/>
        <item x="17"/>
        <item x="77"/>
        <item x="95"/>
        <item x="28"/>
        <item x="43"/>
        <item x="4"/>
        <item x="79"/>
        <item x="15"/>
        <item x="23"/>
        <item x="19"/>
        <item x="38"/>
        <item x="84"/>
        <item x="37"/>
        <item x="10"/>
        <item x="83"/>
        <item x="24"/>
        <item x="60"/>
        <item x="26"/>
        <item x="49"/>
        <item x="53"/>
        <item x="20"/>
        <item x="18"/>
        <item x="39"/>
        <item x="33"/>
        <item x="76"/>
        <item x="3"/>
        <item x="93"/>
        <item x="72"/>
        <item x="70"/>
        <item x="36"/>
        <item x="51"/>
        <item x="35"/>
        <item x="61"/>
        <item x="27"/>
        <item x="21"/>
        <item x="41"/>
        <item x="14"/>
        <item x="64"/>
        <item x="30"/>
        <item x="63"/>
        <item x="94"/>
        <item x="6"/>
        <item x="62"/>
        <item x="91"/>
        <item x="50"/>
        <item x="8"/>
        <item x="85"/>
        <item x="22"/>
        <item x="69"/>
        <item x="74"/>
        <item x="68"/>
        <item x="40"/>
        <item x="90"/>
        <item x="13"/>
        <item x="82"/>
        <item x="80"/>
        <item x="58"/>
        <item x="56"/>
        <item x="75"/>
        <item x="57"/>
        <item x="54"/>
        <item x="78"/>
        <item x="71"/>
        <item x="66"/>
        <item x="65"/>
        <item x="5"/>
        <item x="88"/>
        <item x="29"/>
        <item x="44"/>
        <item x="55"/>
        <item x="86"/>
        <item x="34"/>
        <item x="0"/>
        <item x="59"/>
        <item x="96"/>
        <item x="46"/>
        <item x="2"/>
        <item x="9"/>
        <item x="45"/>
        <item x="52"/>
        <item x="12"/>
        <item x="11"/>
        <item x="25"/>
        <item x="31"/>
        <item x="81"/>
        <item x="1"/>
        <item x="32"/>
        <item x="87"/>
        <item x="89"/>
        <item x="48"/>
        <item t="default"/>
      </items>
    </pivotField>
    <pivotField name="Months worked at Cisc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eleworking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*Annual Teleworking Hou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Data Validation" compact="0" outline="0" multipleItemSelectionAllowed="1" showAll="0">
      <items>
        <item x="0"/>
        <item t="default"/>
      </items>
    </pivotField>
    <pivotField name="Monitor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name="Laptop Mac 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2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Laptop Lenovo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3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Desktop (Monitor + PC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Keyboard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Printer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name="Internet Router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Mouse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Fluorescent Lights (Tube Lights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Incandescent Lights (Bulbs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LED Light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1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Annual Total Device Us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t="default"/>
      </items>
    </pivotField>
    <pivotField name="Source of energy" compact="0" outline="0" multipleItemSelectionAllowed="1" showAll="0">
      <items>
        <item x="0"/>
        <item x="1"/>
        <item t="default"/>
      </items>
    </pivotField>
    <pivotField name="Annual Non-Renewable Energy Consumption (KwH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Annual Renewable Energy Consumption (KwH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t="default"/>
      </items>
    </pivotField>
    <pivotField name="Months Heating Equipments U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s Cooling Equipments U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eating Total Duration" compact="0" outline="0" multipleItemSelectionAllowed="1" showAll="0">
      <items>
        <item x="0"/>
        <item t="default"/>
      </items>
    </pivotField>
    <pivotField name="Heat Pumps" compact="0" outline="0" multipleItemSelectionAllowed="1" showAll="0">
      <items>
        <item x="0"/>
        <item x="1"/>
        <item t="default"/>
      </items>
    </pivotField>
    <pivotField name="Heating Power- Heat Pump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Central Heating" compact="0" outline="0" multipleItemSelectionAllowed="1" showAll="0">
      <items>
        <item x="0"/>
        <item x="1"/>
        <item t="default"/>
      </items>
    </pivotField>
    <pivotField name="Heating Power- Central Heating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pace Heating (Portable Heater)" compact="0" outline="0" multipleItemSelectionAllowed="1" showAll="0">
      <items>
        <item x="0"/>
        <item x="1"/>
        <item t="default"/>
      </items>
    </pivotField>
    <pivotField name=" Heating Power -Space Heating (Portable Heater)(kW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loor Heating" compact="0" outline="0" multipleItemSelectionAllowed="1" showAll="0">
      <items>
        <item x="0"/>
        <item x="1"/>
        <item t="default"/>
      </items>
    </pivotField>
    <pivotField name="Heating Power- Floor Heating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as Heater" compact="0" outline="0" multipleItemSelectionAllowed="1" showAll="0">
      <items>
        <item x="0"/>
        <item x="1"/>
        <item t="default"/>
      </items>
    </pivotField>
    <pivotField name="Heating Power-  Gas Heater(kW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ower for Heating Equipment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months cooling equipments used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oling Total Duration" compact="0" outline="0" multipleItemSelectionAllowed="1" showAll="0">
      <items>
        <item x="0"/>
        <item t="default"/>
      </items>
    </pivotField>
    <pivotField name="Centralized Air Conditioning" compact="0" outline="0" multipleItemSelectionAllowed="1" showAll="0">
      <items>
        <item x="0"/>
        <item x="1"/>
        <item t="default"/>
      </items>
    </pivotField>
    <pivotField name="Cooling Power- Centralized Air Conditioning 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 Cooling&#10; Wall Mounted Air Conditioning" compact="0" outline="0" multipleItemSelectionAllowed="1" showAll="0">
      <items>
        <item x="0"/>
        <item x="1"/>
        <item t="default"/>
      </items>
    </pivotField>
    <pivotField name="Cooling Power-  Wall Mounted Air Conditioning 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 Cooling&#10;Portable Fans" compact="0" outline="0" multipleItemSelectionAllowed="1" showAll="0">
      <items>
        <item x="0"/>
        <item x="1"/>
        <item t="default"/>
      </items>
    </pivotField>
    <pivotField name="Cooling Power-  Portable Fan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Cooling&#10; Ceiling Fans" compact="0" outline="0" multipleItemSelectionAllowed="1" showAll="0">
      <items>
        <item x="0"/>
        <item x="1"/>
        <item t="default"/>
      </items>
    </pivotField>
    <pivotField name="Cooling Power- Ceiling Fan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Cooling&#10; Dehumidifier" compact="0" outline="0" multipleItemSelectionAllowed="1" showAll="0">
      <items>
        <item x="0"/>
        <item x="1"/>
        <item t="default"/>
      </items>
    </pivotField>
    <pivotField name="Cooling Power- Dehumidifier 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Total Power Usage   Cooling Equipment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</pivotField>
  </pivotFields>
  <rowFields>
    <field x="0"/>
  </rowFields>
  <dataFields>
    <dataField name="Count of employees surveyed" fld="0" subtotal="count" baseField="0"/>
  </dataFields>
</pivotTableDefinition>
</file>

<file path=xl/pivotTables/pivotTable4.xml><?xml version="1.0" encoding="utf-8"?>
<pivotTableDefinition xmlns="http://schemas.openxmlformats.org/spreadsheetml/2006/main" name="H&amp;C Output" cacheId="0" dataCaption="" compact="0" compactData="0">
  <location ref="A1:D99" firstHeaderRow="0" firstDataRow="2" firstDataCol="0"/>
  <pivotFields>
    <pivotField name="Cisco Location" axis="axisRow" dataField="1" compact="0" numFmtId="164" outline="0" multipleItemSelectionAllowed="1" showAll="0" sortType="ascending">
      <items>
        <item x="16"/>
        <item x="7"/>
        <item x="47"/>
        <item x="67"/>
        <item x="42"/>
        <item x="73"/>
        <item x="92"/>
        <item x="17"/>
        <item x="77"/>
        <item x="95"/>
        <item x="28"/>
        <item x="43"/>
        <item x="4"/>
        <item x="79"/>
        <item x="15"/>
        <item x="23"/>
        <item x="19"/>
        <item x="38"/>
        <item x="84"/>
        <item x="37"/>
        <item x="10"/>
        <item x="83"/>
        <item x="24"/>
        <item x="60"/>
        <item x="26"/>
        <item x="49"/>
        <item x="53"/>
        <item x="20"/>
        <item x="18"/>
        <item x="39"/>
        <item x="33"/>
        <item x="76"/>
        <item x="3"/>
        <item x="93"/>
        <item x="72"/>
        <item x="70"/>
        <item x="36"/>
        <item x="51"/>
        <item x="35"/>
        <item x="61"/>
        <item x="27"/>
        <item x="21"/>
        <item x="41"/>
        <item x="14"/>
        <item x="64"/>
        <item x="30"/>
        <item x="63"/>
        <item x="94"/>
        <item x="6"/>
        <item x="62"/>
        <item x="91"/>
        <item x="50"/>
        <item x="8"/>
        <item x="85"/>
        <item x="22"/>
        <item x="69"/>
        <item x="74"/>
        <item x="68"/>
        <item x="40"/>
        <item x="90"/>
        <item x="13"/>
        <item x="82"/>
        <item x="80"/>
        <item x="58"/>
        <item x="56"/>
        <item x="75"/>
        <item x="57"/>
        <item x="54"/>
        <item x="78"/>
        <item x="71"/>
        <item x="66"/>
        <item x="65"/>
        <item x="5"/>
        <item x="88"/>
        <item x="29"/>
        <item x="44"/>
        <item x="55"/>
        <item x="86"/>
        <item x="34"/>
        <item x="0"/>
        <item x="59"/>
        <item x="96"/>
        <item x="46"/>
        <item x="2"/>
        <item x="9"/>
        <item x="45"/>
        <item x="52"/>
        <item x="12"/>
        <item x="11"/>
        <item x="25"/>
        <item x="31"/>
        <item x="81"/>
        <item x="1"/>
        <item x="32"/>
        <item x="87"/>
        <item x="89"/>
        <item x="48"/>
        <item t="default"/>
      </items>
    </pivotField>
    <pivotField name="Months worked at Cisc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eleworking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*Annual Teleworking Hou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Data Validation" compact="0" outline="0" multipleItemSelectionAllowed="1" showAll="0">
      <items>
        <item x="0"/>
        <item t="default"/>
      </items>
    </pivotField>
    <pivotField name="Monitor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name="Laptop Mac 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2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Laptop Lenovo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3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Desktop (Monitor + PC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Keyboard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Printer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name="Internet Router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Mouse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Fluorescent Lights (Tube Lights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Incandescent Lights (Bulbs)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LED Lights" compact="0" outline="0" multipleItemSelectionAllowed="1" showAll="0">
      <items>
        <item x="0"/>
        <item x="1"/>
        <item x="2"/>
        <item x="3"/>
        <item t="default"/>
      </items>
    </pivotField>
    <pivotField name="annual total power usage (kwh)1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Annual Total Device Us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t="default"/>
      </items>
    </pivotField>
    <pivotField name="Source of energy" compact="0" outline="0" multipleItemSelectionAllowed="1" showAll="0">
      <items>
        <item x="0"/>
        <item x="1"/>
        <item t="default"/>
      </items>
    </pivotField>
    <pivotField name="Annual Non-Renewable Energy Consumption (KwH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Annual Renewable Energy Consumption (KwH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t="default"/>
      </items>
    </pivotField>
    <pivotField name="Months Heating Equipments U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s Cooling Equipments U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eating Total Duration" compact="0" outline="0" multipleItemSelectionAllowed="1" showAll="0">
      <items>
        <item x="0"/>
        <item t="default"/>
      </items>
    </pivotField>
    <pivotField name="Heat Pumps" compact="0" outline="0" multipleItemSelectionAllowed="1" showAll="0">
      <items>
        <item x="0"/>
        <item x="1"/>
        <item t="default"/>
      </items>
    </pivotField>
    <pivotField name="Heating Power- Heat Pump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Central Heating" compact="0" outline="0" multipleItemSelectionAllowed="1" showAll="0">
      <items>
        <item x="0"/>
        <item x="1"/>
        <item t="default"/>
      </items>
    </pivotField>
    <pivotField name="Heating Power- Central Heating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pace Heating (Portable Heater)" compact="0" outline="0" multipleItemSelectionAllowed="1" showAll="0">
      <items>
        <item x="0"/>
        <item x="1"/>
        <item t="default"/>
      </items>
    </pivotField>
    <pivotField name=" Heating Power -Space Heating (Portable Heater)(kW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loor Heating" compact="0" outline="0" multipleItemSelectionAllowed="1" showAll="0">
      <items>
        <item x="0"/>
        <item x="1"/>
        <item t="default"/>
      </items>
    </pivotField>
    <pivotField name="Heating Power- Floor Heating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as Heater" compact="0" outline="0" multipleItemSelectionAllowed="1" showAll="0">
      <items>
        <item x="0"/>
        <item x="1"/>
        <item t="default"/>
      </items>
    </pivotField>
    <pivotField name="Heating Power-  Gas Heater(kW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ower for Heating Equipments(kW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months cooling equipments used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oling Total Duration" compact="0" outline="0" multipleItemSelectionAllowed="1" showAll="0">
      <items>
        <item x="0"/>
        <item t="default"/>
      </items>
    </pivotField>
    <pivotField name="Centralized Air Conditioning" compact="0" outline="0" multipleItemSelectionAllowed="1" showAll="0">
      <items>
        <item x="0"/>
        <item x="1"/>
        <item t="default"/>
      </items>
    </pivotField>
    <pivotField name="Cooling Power- Centralized Air Conditioning 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 Cooling&#10; Wall Mounted Air Conditioning" compact="0" outline="0" multipleItemSelectionAllowed="1" showAll="0">
      <items>
        <item x="0"/>
        <item x="1"/>
        <item t="default"/>
      </items>
    </pivotField>
    <pivotField name="Cooling Power-  Wall Mounted Air Conditioning 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 Cooling&#10;Portable Fans" compact="0" outline="0" multipleItemSelectionAllowed="1" showAll="0">
      <items>
        <item x="0"/>
        <item x="1"/>
        <item t="default"/>
      </items>
    </pivotField>
    <pivotField name="Cooling Power-  Portable Fan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Cooling&#10; Ceiling Fans" compact="0" outline="0" multipleItemSelectionAllowed="1" showAll="0">
      <items>
        <item x="0"/>
        <item x="1"/>
        <item t="default"/>
      </items>
    </pivotField>
    <pivotField name="Cooling Power- Ceiling Fans(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Cooling&#10; Dehumidifier" compact="0" outline="0" multipleItemSelectionAllowed="1" showAll="0">
      <items>
        <item x="0"/>
        <item x="1"/>
        <item t="default"/>
      </items>
    </pivotField>
    <pivotField name="Cooling Power- Dehumidifier k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Total Power Usage   Cooling Equipments(kW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</pivotField>
  </pivotFields>
  <rowFields>
    <field x="0"/>
  </rowFields>
  <colFields>
    <field x="-2"/>
  </colFields>
  <dataFields>
    <dataField name="COUNTA of Cisco Location" fld="0" subtotal="count" baseField="0"/>
    <dataField name="SUM of Total Power for Heating Equipments(kW)" fld="44" baseField="0"/>
    <dataField name="SUM of Total Power Usage   Cooling Equipments(kW)" fld="5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lectricrate.com/fan-electricity-consumption/" TargetMode="External"/><Relationship Id="rId11" Type="http://schemas.openxmlformats.org/officeDocument/2006/relationships/hyperlink" Target="https://www.sciencedirect.com/science/article/pii/S0378778823002268" TargetMode="External"/><Relationship Id="rId22" Type="http://schemas.openxmlformats.org/officeDocument/2006/relationships/drawing" Target="../drawings/drawing6.xml"/><Relationship Id="rId10" Type="http://schemas.openxmlformats.org/officeDocument/2006/relationships/hyperlink" Target="https://www.effiworkx.com/calculators/electricity-calculators/fluorescent-bulb/" TargetMode="External"/><Relationship Id="rId21" Type="http://schemas.openxmlformats.org/officeDocument/2006/relationships/hyperlink" Target="https://www.electricrate.com/how-much-electricity-does-a-dehumidifier-use/" TargetMode="External"/><Relationship Id="rId13" Type="http://schemas.openxmlformats.org/officeDocument/2006/relationships/hyperlink" Target="https://energyusecalculator.com/electricity_furnace.htm" TargetMode="External"/><Relationship Id="rId12" Type="http://schemas.openxmlformats.org/officeDocument/2006/relationships/hyperlink" Target="https://ultimateheatingandcooling.com/do-heat-pumps-use-a-lot-of-electricity/" TargetMode="External"/><Relationship Id="rId1" Type="http://schemas.openxmlformats.org/officeDocument/2006/relationships/hyperlink" Target="https://www.cisco.com/c/en/us/products/collateral/collaboration-endpoints/webex-desk-mini/webex-desk-mini.html" TargetMode="External"/><Relationship Id="rId2" Type="http://schemas.openxmlformats.org/officeDocument/2006/relationships/hyperlink" Target="https://support.apple.com/kb/SP858?viewlocale=en_KW&amp;locale=en_KW" TargetMode="External"/><Relationship Id="rId3" Type="http://schemas.openxmlformats.org/officeDocument/2006/relationships/hyperlink" Target="https://www.lenovo.com/us/en/p/laptops/thinkpad/thinkpadx1/x1-carbon-gen9/22tp2x1x1c9?orgRef=https%253A%252F%252Fwww.google.com%252F&amp;cid=us:sem%7Cse%7Cgoogle%7Csubbrand_pc_thinkpad%7Ccommercial_premium_notebook_x1carbon_intel%7Clenovo%20carbon%20x1%7Cb%7C202516424%7C106524680862%7Ckwd-40845105419%7Csearch%7C%7Ccommercialconsumer&amp;gad_source=1&amp;gclid=CjwKCAiA3aeqBhBzEiwAxFiOBn2t_bsOiMPNxyckJh95tYLu0TCFogzMRqAFyedQhUXCxJzatbZiNBoCB3AQAvD_BwE" TargetMode="External"/><Relationship Id="rId4" Type="http://schemas.openxmlformats.org/officeDocument/2006/relationships/hyperlink" Target="https://www.perchenergy.com/energy-calculators/computer-power-use-cost" TargetMode="External"/><Relationship Id="rId9" Type="http://schemas.openxmlformats.org/officeDocument/2006/relationships/hyperlink" Target="https://www.picknrg.com/en/resource-center/led-lightbulb-energy-consumption/" TargetMode="External"/><Relationship Id="rId15" Type="http://schemas.openxmlformats.org/officeDocument/2006/relationships/hyperlink" Target="https://www.theearthheating.com/do-heated-floors-use-a-lot-of-electricity/" TargetMode="External"/><Relationship Id="rId14" Type="http://schemas.openxmlformats.org/officeDocument/2006/relationships/hyperlink" Target="https://www.energysage.com/electricity/house-watts/how-many-watts-does-a-space-heater-use/" TargetMode="External"/><Relationship Id="rId17" Type="http://schemas.openxmlformats.org/officeDocument/2006/relationships/hyperlink" Target="https://www.energysage.com/electricity/house-watts/how-many-watts-does-an-air-conditioner-use/" TargetMode="External"/><Relationship Id="rId16" Type="http://schemas.openxmlformats.org/officeDocument/2006/relationships/hyperlink" Target="https://www.electricrate.com/how-much-electricity-does-a-gas-furnace-use/" TargetMode="External"/><Relationship Id="rId5" Type="http://schemas.openxmlformats.org/officeDocument/2006/relationships/hyperlink" Target="https://www.thehomehacksdiy.com/how-much-power-watts-does-a-mouse-use-full-review/" TargetMode="External"/><Relationship Id="rId19" Type="http://schemas.openxmlformats.org/officeDocument/2006/relationships/hyperlink" Target="https://ecocostsavings.com/tower-fan-power/" TargetMode="External"/><Relationship Id="rId6" Type="http://schemas.openxmlformats.org/officeDocument/2006/relationships/hyperlink" Target="https://techtreatbox.com/how-many-watts-keyboard-use/" TargetMode="External"/><Relationship Id="rId18" Type="http://schemas.openxmlformats.org/officeDocument/2006/relationships/hyperlink" Target="https://www.energystar.gov/productfinder/product/certified-room-air-conditioners/details-plus/2669188" TargetMode="External"/><Relationship Id="rId7" Type="http://schemas.openxmlformats.org/officeDocument/2006/relationships/hyperlink" Target="https://www.electricrate.com/printer-power-consumption/" TargetMode="External"/><Relationship Id="rId8" Type="http://schemas.openxmlformats.org/officeDocument/2006/relationships/hyperlink" Target="https://www.energysage.com/electricity/house-watts/how-many-watts-does-a-wi-fi-router-use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0"/>
    <col customWidth="1" min="3" max="10" width="24.13"/>
    <col customWidth="1" min="11" max="11" width="30.63"/>
    <col customWidth="1" min="12" max="13" width="24.13"/>
    <col customWidth="1" min="14" max="15" width="14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2"/>
      <c r="L2" s="3"/>
      <c r="M2" s="3"/>
      <c r="N2" s="3"/>
      <c r="O2" s="3"/>
      <c r="P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3"/>
    </row>
    <row r="5" ht="48.7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3"/>
    </row>
    <row r="6">
      <c r="A6" s="5" t="s">
        <v>0</v>
      </c>
    </row>
    <row r="7" ht="27.75" customHeight="1">
      <c r="A7" s="6" t="s">
        <v>1</v>
      </c>
    </row>
    <row r="8">
      <c r="A8" s="7"/>
      <c r="B8" s="8"/>
      <c r="C8" s="8"/>
      <c r="D8" s="8"/>
      <c r="E8" s="8"/>
      <c r="F8" s="8"/>
      <c r="G8" s="8"/>
      <c r="H8" s="8"/>
      <c r="I8" s="9"/>
      <c r="J8" s="9"/>
      <c r="K8" s="10"/>
      <c r="L8" s="9"/>
      <c r="M8" s="8"/>
      <c r="N8" s="8"/>
      <c r="O8" s="8"/>
      <c r="P8" s="7"/>
    </row>
    <row r="9">
      <c r="A9" s="7"/>
      <c r="B9" s="11"/>
      <c r="C9" s="12"/>
      <c r="D9" s="12"/>
      <c r="E9" s="12"/>
      <c r="F9" s="12"/>
      <c r="G9" s="12"/>
      <c r="H9" s="13"/>
      <c r="I9" s="14" t="s">
        <v>2</v>
      </c>
      <c r="J9" s="15"/>
      <c r="K9" s="16">
        <f>'Devices Output'!I99+'H&amp;C Output'!K100</f>
        <v>159217634.8</v>
      </c>
      <c r="L9" s="17" t="s">
        <v>3</v>
      </c>
      <c r="M9" s="12"/>
      <c r="N9" s="12"/>
      <c r="O9" s="13"/>
      <c r="P9" s="7"/>
    </row>
    <row r="10">
      <c r="A10" s="7"/>
      <c r="B10" s="18"/>
      <c r="C10" s="8"/>
      <c r="D10" s="8"/>
      <c r="E10" s="8"/>
      <c r="F10" s="8"/>
      <c r="G10" s="8"/>
      <c r="H10" s="19"/>
      <c r="I10" s="19"/>
      <c r="J10" s="19"/>
      <c r="K10" s="19"/>
      <c r="L10" s="19"/>
      <c r="M10" s="8"/>
      <c r="N10" s="8"/>
      <c r="O10" s="20"/>
      <c r="P10" s="7"/>
    </row>
    <row r="11">
      <c r="A11" s="7"/>
      <c r="B11" s="18"/>
      <c r="C11" s="8"/>
      <c r="D11" s="8"/>
      <c r="E11" s="21"/>
      <c r="F11" s="21"/>
      <c r="G11" s="22"/>
      <c r="H11" s="23" t="s">
        <v>4</v>
      </c>
      <c r="I11" s="24"/>
      <c r="J11" s="25"/>
      <c r="K11" s="26" t="s">
        <v>5</v>
      </c>
      <c r="L11" s="27" t="s">
        <v>6</v>
      </c>
      <c r="M11" s="8"/>
      <c r="N11" s="8"/>
      <c r="O11" s="20"/>
      <c r="P11" s="7"/>
    </row>
    <row r="12">
      <c r="A12" s="7"/>
      <c r="B12" s="18"/>
      <c r="C12" s="8"/>
      <c r="D12" s="8"/>
      <c r="E12" s="28" t="s">
        <v>7</v>
      </c>
      <c r="F12" s="29" t="s">
        <v>8</v>
      </c>
      <c r="G12" s="29" t="s">
        <v>9</v>
      </c>
      <c r="H12" s="30" t="s">
        <v>10</v>
      </c>
      <c r="I12" s="30" t="s">
        <v>11</v>
      </c>
      <c r="J12" s="30" t="s">
        <v>12</v>
      </c>
      <c r="K12" s="31">
        <f>SUM(H13:J14)</f>
        <v>13437.77676</v>
      </c>
      <c r="L12" s="32">
        <f>K12/K9</f>
        <v>0.00008439879651</v>
      </c>
      <c r="M12" s="33"/>
      <c r="N12" s="33"/>
      <c r="O12" s="34"/>
      <c r="P12" s="35"/>
    </row>
    <row r="13">
      <c r="A13" s="7"/>
      <c r="B13" s="18"/>
      <c r="C13" s="8"/>
      <c r="D13" s="8"/>
      <c r="E13" s="36" t="s">
        <v>13</v>
      </c>
      <c r="F13" s="37">
        <f>VLOOKUP(E13,'Country Representation'!B:C,2,false)</f>
        <v>2478</v>
      </c>
      <c r="G13" s="37">
        <f>VLOOKUP(E13,'Board Data'!C:E,3,false)</f>
        <v>8</v>
      </c>
      <c r="H13" s="38">
        <f>VLOOKUP(E13,'Board Data'!C:U,19,false)</f>
        <v>12419.1528</v>
      </c>
      <c r="I13" s="38">
        <f>VLOOKUP(E13,'Board Data'!C:G,5,false)</f>
        <v>293.397688</v>
      </c>
      <c r="J13" s="38">
        <f>VLOOKUP(E13,'Board Data'!C:H,6,false)</f>
        <v>725.2262696</v>
      </c>
      <c r="K13" s="39"/>
      <c r="L13" s="39"/>
      <c r="M13" s="40"/>
      <c r="N13" s="40"/>
      <c r="O13" s="41"/>
      <c r="P13" s="35"/>
    </row>
    <row r="14">
      <c r="A14" s="7"/>
      <c r="B14" s="18"/>
      <c r="C14" s="8"/>
      <c r="D14" s="8"/>
      <c r="E14" s="42"/>
      <c r="F14" s="25"/>
      <c r="G14" s="25"/>
      <c r="H14" s="25"/>
      <c r="I14" s="25"/>
      <c r="J14" s="25"/>
      <c r="K14" s="25"/>
      <c r="L14" s="25"/>
      <c r="M14" s="40"/>
      <c r="N14" s="40"/>
      <c r="O14" s="41"/>
      <c r="P14" s="35"/>
    </row>
    <row r="15">
      <c r="A15" s="7"/>
      <c r="B15" s="1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20"/>
      <c r="P15" s="7"/>
    </row>
    <row r="16" ht="37.5" customHeight="1">
      <c r="A16" s="7"/>
      <c r="B16" s="18"/>
      <c r="C16" s="43" t="s">
        <v>14</v>
      </c>
      <c r="D16" s="44"/>
      <c r="E16" s="44"/>
      <c r="F16" s="44"/>
      <c r="G16" s="44"/>
      <c r="H16" s="44"/>
      <c r="I16" s="44"/>
      <c r="J16" s="44"/>
      <c r="K16" s="44"/>
      <c r="L16" s="44"/>
      <c r="M16" s="15"/>
      <c r="N16" s="8"/>
      <c r="O16" s="20"/>
      <c r="P16" s="7"/>
    </row>
    <row r="17">
      <c r="A17" s="7"/>
      <c r="B17" s="18"/>
      <c r="C17" s="45" t="s">
        <v>15</v>
      </c>
      <c r="D17" s="46" t="s">
        <v>16</v>
      </c>
      <c r="E17" s="46" t="s">
        <v>17</v>
      </c>
      <c r="F17" s="46" t="s">
        <v>18</v>
      </c>
      <c r="G17" s="46" t="s">
        <v>19</v>
      </c>
      <c r="H17" s="46" t="s">
        <v>20</v>
      </c>
      <c r="I17" s="46" t="s">
        <v>21</v>
      </c>
      <c r="J17" s="46" t="s">
        <v>22</v>
      </c>
      <c r="K17" s="46" t="s">
        <v>23</v>
      </c>
      <c r="L17" s="47" t="s">
        <v>24</v>
      </c>
      <c r="M17" s="47" t="s">
        <v>25</v>
      </c>
      <c r="N17" s="8"/>
      <c r="O17" s="20"/>
      <c r="P17" s="7"/>
    </row>
    <row r="18">
      <c r="A18" s="7"/>
      <c r="B18" s="18"/>
      <c r="C18" s="48">
        <f>VLOOKUP($E$13,'Board Data'!C:T,8,false)*VLOOKUP(E13,'Emissions Factors'!B:H,7,FALSE)</f>
        <v>44599.872</v>
      </c>
      <c r="D18" s="48">
        <f>VLOOKUP(E13,'Board Data'!C:K,9,FALSE)*VLOOKUP(E13,'Emissions Factors'!B:H,7,FALSE)</f>
        <v>34247.20896</v>
      </c>
      <c r="E18" s="48">
        <f>VLOOKUP(E13,'Board Data'!C:L,10,FALSE)*VLOOKUP(E13,'Emissions Factors'!B:H,7,FALSE)</f>
        <v>38429.1264</v>
      </c>
      <c r="F18" s="48">
        <f>VLOOKUP(E13,'Board Data'!C:M,11,FALSE)*VLOOKUP(E13,'Emissions Factors'!B:H,7,FALSE)</f>
        <v>120916.48</v>
      </c>
      <c r="G18" s="48">
        <f>VLOOKUP(E13,'Board Data'!C:N,12,FALSE)*VLOOKUP(E13,'Emissions Factors'!B:H,7,FALSE)</f>
        <v>3177.872</v>
      </c>
      <c r="H18" s="48">
        <f>VLOOKUP(E13,'Board Data'!C:O,13,FALSE)*VLOOKUP(E13,'Emissions Factors'!B:H,7,FALSE)</f>
        <v>1244.448</v>
      </c>
      <c r="I18" s="48">
        <f>VLOOKUP(E13,'Board Data'!C:P,14,FALSE)*VLOOKUP(E13,'Emissions Factors'!B:H,7,FALSE)</f>
        <v>13274.112</v>
      </c>
      <c r="J18" s="48">
        <f>VLOOKUP(E13,'Board Data'!C:Q,15,FALSE)*VLOOKUP(E13,'Emissions Factors'!B:H,7,FALSE)</f>
        <v>6316.6464</v>
      </c>
      <c r="K18" s="48">
        <f>VLOOKUP(E13,'Board Data'!C:R,16,FALSE)*VLOOKUP(E13,'Emissions Factors'!B:H,7,FALSE)</f>
        <v>5046.4512</v>
      </c>
      <c r="L18" s="48">
        <f>VLOOKUP(E13,'Board Data'!C:S,17,FALSE)*VLOOKUP(E13,'Emissions Factors'!B:H,7,FALSE)</f>
        <v>1206307.814</v>
      </c>
      <c r="M18" s="48">
        <f>VLOOKUP(E13,'Board Data'!C:T,18,FALSE)*VLOOKUP(E13,'Emissions Factors'!B:H,7,FALSE)</f>
        <v>6802.9824</v>
      </c>
      <c r="N18" s="8"/>
      <c r="O18" s="20"/>
      <c r="P18" s="7"/>
    </row>
    <row r="19">
      <c r="A19" s="7"/>
      <c r="B19" s="1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20"/>
      <c r="P19" s="7"/>
    </row>
    <row r="20">
      <c r="A20" s="7"/>
      <c r="B20" s="1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20"/>
      <c r="P20" s="7"/>
    </row>
    <row r="21">
      <c r="A21" s="7"/>
      <c r="B21" s="1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20"/>
      <c r="P21" s="7"/>
    </row>
    <row r="22">
      <c r="A22" s="7"/>
      <c r="B22" s="18"/>
      <c r="C22" s="49" t="s">
        <v>26</v>
      </c>
      <c r="E22" s="50" t="s">
        <v>27</v>
      </c>
      <c r="F22" s="51">
        <f>VLOOKUP(E13,'Board Data'!C:X,21,FALSE)</f>
        <v>5</v>
      </c>
      <c r="G22" s="8"/>
      <c r="H22" s="8"/>
      <c r="I22" s="8"/>
      <c r="J22" s="8"/>
      <c r="K22" s="8"/>
      <c r="L22" s="8"/>
      <c r="M22" s="8"/>
      <c r="N22" s="8"/>
      <c r="O22" s="20"/>
      <c r="P22" s="7"/>
    </row>
    <row r="23">
      <c r="A23" s="7"/>
      <c r="B23" s="18"/>
      <c r="E23" s="52"/>
      <c r="F23" s="52"/>
      <c r="G23" s="8"/>
      <c r="H23" s="8"/>
      <c r="I23" s="8"/>
      <c r="J23" s="8"/>
      <c r="K23" s="8"/>
      <c r="L23" s="8"/>
      <c r="M23" s="8"/>
      <c r="N23" s="8"/>
      <c r="O23" s="20"/>
      <c r="P23" s="7"/>
    </row>
    <row r="24">
      <c r="A24" s="7"/>
      <c r="B24" s="18"/>
      <c r="E24" s="52"/>
      <c r="F24" s="52"/>
      <c r="G24" s="8"/>
      <c r="H24" s="8"/>
      <c r="I24" s="8"/>
      <c r="J24" s="8"/>
      <c r="K24" s="8"/>
      <c r="L24" s="8"/>
      <c r="M24" s="8"/>
      <c r="N24" s="8"/>
      <c r="O24" s="20"/>
      <c r="P24" s="7"/>
    </row>
    <row r="25">
      <c r="A25" s="7"/>
      <c r="B25" s="18"/>
      <c r="E25" s="42"/>
      <c r="F25" s="42"/>
      <c r="G25" s="8"/>
      <c r="H25" s="8"/>
      <c r="I25" s="8"/>
      <c r="J25" s="8"/>
      <c r="K25" s="8"/>
      <c r="L25" s="8"/>
      <c r="M25" s="8"/>
      <c r="N25" s="8"/>
      <c r="O25" s="20"/>
      <c r="P25" s="7"/>
    </row>
    <row r="26">
      <c r="A26" s="7"/>
      <c r="B26" s="18"/>
      <c r="E26" s="50" t="s">
        <v>28</v>
      </c>
      <c r="F26" s="51">
        <f>VLOOKUP(E13,'Board Data'!C:X,22,FALSE)</f>
        <v>3</v>
      </c>
      <c r="G26" s="8"/>
      <c r="H26" s="8"/>
      <c r="I26" s="8"/>
      <c r="J26" s="8"/>
      <c r="K26" s="8"/>
      <c r="L26" s="8"/>
      <c r="M26" s="8"/>
      <c r="N26" s="8"/>
      <c r="O26" s="20"/>
      <c r="P26" s="7"/>
    </row>
    <row r="27">
      <c r="A27" s="7"/>
      <c r="B27" s="18"/>
      <c r="E27" s="52"/>
      <c r="F27" s="52"/>
      <c r="G27" s="8"/>
      <c r="H27" s="8"/>
      <c r="I27" s="8"/>
      <c r="J27" s="8"/>
      <c r="K27" s="8"/>
      <c r="L27" s="8"/>
      <c r="M27" s="8"/>
      <c r="N27" s="8"/>
      <c r="O27" s="20"/>
      <c r="P27" s="7"/>
    </row>
    <row r="28">
      <c r="A28" s="7"/>
      <c r="B28" s="18"/>
      <c r="E28" s="52"/>
      <c r="F28" s="52"/>
      <c r="G28" s="8"/>
      <c r="H28" s="8"/>
      <c r="I28" s="8"/>
      <c r="J28" s="8"/>
      <c r="K28" s="8"/>
      <c r="L28" s="8"/>
      <c r="M28" s="8"/>
      <c r="N28" s="8"/>
      <c r="O28" s="20"/>
      <c r="P28" s="7"/>
    </row>
    <row r="29">
      <c r="A29" s="7"/>
      <c r="B29" s="18"/>
      <c r="E29" s="42"/>
      <c r="F29" s="42"/>
      <c r="G29" s="8"/>
      <c r="H29" s="8"/>
      <c r="I29" s="8"/>
      <c r="J29" s="8"/>
      <c r="K29" s="8"/>
      <c r="L29" s="8"/>
      <c r="M29" s="8"/>
      <c r="N29" s="8"/>
      <c r="O29" s="20"/>
      <c r="P29" s="7"/>
    </row>
    <row r="30">
      <c r="A30" s="7"/>
      <c r="B30" s="18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8"/>
      <c r="O30" s="20"/>
      <c r="P30" s="7"/>
    </row>
    <row r="31">
      <c r="A31" s="7"/>
      <c r="B31" s="18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8"/>
      <c r="O31" s="20"/>
      <c r="P31" s="7"/>
    </row>
    <row r="32">
      <c r="A32" s="7"/>
      <c r="B32" s="18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8"/>
      <c r="O32" s="20"/>
      <c r="P32" s="7"/>
    </row>
    <row r="33">
      <c r="A33" s="7"/>
      <c r="B33" s="18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8"/>
      <c r="O33" s="20"/>
      <c r="P33" s="7"/>
    </row>
    <row r="34">
      <c r="A34" s="7"/>
      <c r="B34" s="1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8"/>
      <c r="O34" s="20"/>
      <c r="P34" s="7"/>
    </row>
    <row r="35">
      <c r="A35" s="7"/>
      <c r="B35" s="18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8"/>
      <c r="O35" s="20"/>
      <c r="P35" s="7"/>
    </row>
    <row r="36">
      <c r="A36" s="7"/>
      <c r="B36" s="18"/>
      <c r="C36" s="54" t="s">
        <v>29</v>
      </c>
      <c r="N36" s="8"/>
      <c r="O36" s="20"/>
      <c r="P36" s="7"/>
    </row>
    <row r="37">
      <c r="A37" s="7"/>
      <c r="B37" s="18"/>
      <c r="N37" s="8"/>
      <c r="O37" s="20"/>
      <c r="P37" s="7"/>
    </row>
    <row r="38">
      <c r="A38" s="7"/>
      <c r="B38" s="1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20"/>
      <c r="P38" s="7"/>
    </row>
    <row r="39">
      <c r="A39" s="7"/>
      <c r="B39" s="1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20"/>
      <c r="P39" s="7"/>
    </row>
    <row r="40">
      <c r="A40" s="7"/>
      <c r="B40" s="1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20"/>
      <c r="P40" s="7"/>
    </row>
    <row r="41">
      <c r="A41" s="7"/>
      <c r="B41" s="1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20"/>
      <c r="P41" s="7"/>
    </row>
    <row r="42">
      <c r="A42" s="7"/>
      <c r="B42" s="1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20"/>
      <c r="P42" s="7"/>
    </row>
    <row r="43">
      <c r="A43" s="7"/>
      <c r="B43" s="1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20"/>
      <c r="P43" s="7"/>
    </row>
    <row r="44">
      <c r="A44" s="7"/>
      <c r="B44" s="1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20"/>
      <c r="P44" s="7"/>
    </row>
    <row r="45">
      <c r="A45" s="7"/>
      <c r="B45" s="1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20"/>
      <c r="P45" s="7"/>
    </row>
    <row r="46">
      <c r="A46" s="7"/>
      <c r="B46" s="1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20"/>
      <c r="P46" s="7"/>
    </row>
    <row r="47">
      <c r="A47" s="7"/>
      <c r="B47" s="1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20"/>
      <c r="P47" s="7"/>
    </row>
    <row r="48">
      <c r="A48" s="7"/>
      <c r="B48" s="1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20"/>
      <c r="P48" s="7"/>
    </row>
    <row r="49">
      <c r="A49" s="7"/>
      <c r="B49" s="1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20"/>
      <c r="P49" s="7"/>
    </row>
    <row r="50">
      <c r="A50" s="7"/>
      <c r="B50" s="1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20"/>
      <c r="P50" s="7"/>
    </row>
    <row r="51">
      <c r="A51" s="7"/>
      <c r="B51" s="1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20"/>
      <c r="P51" s="7"/>
    </row>
    <row r="52">
      <c r="A52" s="7"/>
      <c r="B52" s="1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20"/>
      <c r="P52" s="7"/>
    </row>
    <row r="53">
      <c r="A53" s="7"/>
      <c r="B53" s="1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20"/>
      <c r="P53" s="7"/>
    </row>
    <row r="54">
      <c r="A54" s="7"/>
      <c r="B54" s="18"/>
      <c r="C54" s="8"/>
      <c r="D54" s="8"/>
      <c r="E54" s="8"/>
      <c r="F54" s="8"/>
      <c r="G54" s="8"/>
      <c r="H54" s="8"/>
      <c r="I54" s="8"/>
      <c r="J54" s="8"/>
      <c r="K54" s="55"/>
      <c r="L54" s="8"/>
      <c r="M54" s="8"/>
      <c r="N54" s="8"/>
      <c r="O54" s="20"/>
      <c r="P54" s="7"/>
    </row>
    <row r="55">
      <c r="A55" s="7"/>
      <c r="B55" s="1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20"/>
      <c r="P55" s="7"/>
    </row>
    <row r="56">
      <c r="A56" s="7"/>
      <c r="B56" s="1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20"/>
      <c r="P56" s="7"/>
    </row>
    <row r="57">
      <c r="A57" s="7"/>
      <c r="B57" s="1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20"/>
      <c r="P57" s="7"/>
    </row>
    <row r="58">
      <c r="A58" s="7"/>
      <c r="B58" s="1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20"/>
      <c r="P58" s="7"/>
    </row>
    <row r="59">
      <c r="A59" s="7"/>
      <c r="B59" s="1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20"/>
      <c r="P59" s="7"/>
    </row>
    <row r="60">
      <c r="A60" s="7"/>
      <c r="B60" s="1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20"/>
      <c r="P60" s="7"/>
    </row>
    <row r="61">
      <c r="A61" s="7"/>
      <c r="B61" s="1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20"/>
      <c r="P61" s="7"/>
    </row>
    <row r="62">
      <c r="A62" s="7"/>
      <c r="B62" s="1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20"/>
      <c r="P62" s="7"/>
    </row>
    <row r="63">
      <c r="A63" s="7"/>
      <c r="B63" s="1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20"/>
      <c r="P63" s="7"/>
    </row>
    <row r="64">
      <c r="A64" s="7"/>
      <c r="B64" s="1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20"/>
      <c r="P64" s="7"/>
    </row>
    <row r="65">
      <c r="A65" s="7"/>
      <c r="B65" s="5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57"/>
      <c r="P65" s="7"/>
    </row>
    <row r="66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58"/>
      <c r="N66" s="58"/>
      <c r="O66" s="59" t="s">
        <v>30</v>
      </c>
      <c r="P66" s="7"/>
    </row>
    <row r="67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</sheetData>
  <mergeCells count="19">
    <mergeCell ref="F13:F14"/>
    <mergeCell ref="G13:G14"/>
    <mergeCell ref="C22:D29"/>
    <mergeCell ref="E22:E25"/>
    <mergeCell ref="F22:F25"/>
    <mergeCell ref="E26:E29"/>
    <mergeCell ref="F26:F29"/>
    <mergeCell ref="C36:M37"/>
    <mergeCell ref="H13:H14"/>
    <mergeCell ref="I13:I14"/>
    <mergeCell ref="J13:J14"/>
    <mergeCell ref="C16:M16"/>
    <mergeCell ref="A6:P6"/>
    <mergeCell ref="A7:P7"/>
    <mergeCell ref="I9:J9"/>
    <mergeCell ref="H11:J11"/>
    <mergeCell ref="K12:K14"/>
    <mergeCell ref="L12:L14"/>
    <mergeCell ref="E13:E14"/>
  </mergeCells>
  <dataValidations>
    <dataValidation type="list" allowBlank="1" showErrorMessage="1" sqref="E13">
      <formula1>'Board Data'!$C$6:$C$17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38"/>
    <col customWidth="1" min="2" max="2" width="24.63"/>
    <col customWidth="1" min="3" max="3" width="35.0"/>
    <col customWidth="1" min="4" max="4" width="30.88"/>
  </cols>
  <sheetData>
    <row r="1">
      <c r="E1" s="64"/>
    </row>
    <row r="2">
      <c r="E2" s="269"/>
    </row>
    <row r="3">
      <c r="E3" s="64"/>
    </row>
    <row r="4">
      <c r="E4" s="64"/>
    </row>
    <row r="5">
      <c r="E5" s="64"/>
    </row>
    <row r="6">
      <c r="E6" s="64"/>
    </row>
    <row r="7">
      <c r="E7" s="64"/>
    </row>
    <row r="8">
      <c r="E8" s="64"/>
    </row>
    <row r="9">
      <c r="E9" s="64"/>
    </row>
    <row r="10">
      <c r="E10" s="64"/>
    </row>
    <row r="11">
      <c r="E11" s="64"/>
    </row>
    <row r="12">
      <c r="E12" s="64"/>
    </row>
    <row r="13">
      <c r="E13" s="64"/>
    </row>
    <row r="14">
      <c r="E14" s="64"/>
    </row>
    <row r="15">
      <c r="E15" s="64"/>
    </row>
    <row r="16">
      <c r="E16" s="64"/>
    </row>
    <row r="17">
      <c r="E17" s="64"/>
    </row>
    <row r="18">
      <c r="E18" s="64"/>
    </row>
    <row r="19">
      <c r="E19" s="64"/>
    </row>
    <row r="20">
      <c r="E20" s="64"/>
    </row>
    <row r="21">
      <c r="E21" s="64"/>
    </row>
    <row r="22">
      <c r="E22" s="64"/>
    </row>
    <row r="23">
      <c r="E23" s="64"/>
    </row>
    <row r="24">
      <c r="E24" s="64"/>
    </row>
    <row r="25">
      <c r="E25" s="64"/>
    </row>
    <row r="26">
      <c r="E26" s="64"/>
    </row>
    <row r="27">
      <c r="E27" s="64"/>
    </row>
    <row r="28">
      <c r="E28" s="64"/>
    </row>
    <row r="29">
      <c r="E29" s="64"/>
    </row>
    <row r="30">
      <c r="E30" s="64"/>
    </row>
    <row r="31">
      <c r="E31" s="64"/>
    </row>
    <row r="32">
      <c r="E32" s="64"/>
    </row>
    <row r="33">
      <c r="E33" s="64"/>
    </row>
    <row r="34">
      <c r="E34" s="64"/>
    </row>
    <row r="35">
      <c r="E35" s="64"/>
    </row>
    <row r="36">
      <c r="E36" s="64"/>
    </row>
    <row r="37">
      <c r="E37" s="64"/>
    </row>
    <row r="38">
      <c r="E38" s="64"/>
    </row>
    <row r="39">
      <c r="E39" s="64"/>
    </row>
    <row r="40">
      <c r="E40" s="64"/>
    </row>
    <row r="41">
      <c r="E41" s="64"/>
    </row>
    <row r="42">
      <c r="E42" s="64"/>
    </row>
    <row r="43">
      <c r="E43" s="64"/>
    </row>
    <row r="44">
      <c r="E44" s="64"/>
    </row>
    <row r="45">
      <c r="E45" s="64"/>
    </row>
    <row r="46">
      <c r="E46" s="64"/>
    </row>
    <row r="47">
      <c r="E47" s="64"/>
    </row>
    <row r="48">
      <c r="E48" s="64"/>
    </row>
    <row r="49">
      <c r="E49" s="64"/>
    </row>
    <row r="50">
      <c r="E50" s="64"/>
    </row>
    <row r="51">
      <c r="E51" s="64"/>
    </row>
    <row r="52">
      <c r="E52" s="64"/>
    </row>
    <row r="53">
      <c r="E53" s="64"/>
    </row>
    <row r="54">
      <c r="E54" s="64"/>
    </row>
    <row r="55">
      <c r="E55" s="64"/>
    </row>
    <row r="56">
      <c r="E56" s="64"/>
    </row>
    <row r="57">
      <c r="E57" s="64"/>
    </row>
    <row r="58">
      <c r="E58" s="64"/>
    </row>
    <row r="59">
      <c r="E59" s="64"/>
    </row>
    <row r="60">
      <c r="E60" s="64"/>
    </row>
    <row r="61">
      <c r="E61" s="64"/>
    </row>
    <row r="62">
      <c r="E62" s="64"/>
    </row>
    <row r="63">
      <c r="E63" s="64"/>
    </row>
    <row r="64">
      <c r="E64" s="64"/>
    </row>
    <row r="65">
      <c r="E65" s="64"/>
    </row>
    <row r="66">
      <c r="E66" s="64"/>
    </row>
    <row r="67">
      <c r="E67" s="64"/>
    </row>
    <row r="68">
      <c r="E68" s="64"/>
    </row>
    <row r="69">
      <c r="E69" s="64"/>
    </row>
    <row r="70">
      <c r="E70" s="64"/>
    </row>
    <row r="71">
      <c r="E71" s="64"/>
    </row>
    <row r="72">
      <c r="E72" s="64"/>
    </row>
    <row r="73">
      <c r="E73" s="64"/>
    </row>
    <row r="74">
      <c r="E74" s="64"/>
    </row>
    <row r="75">
      <c r="E75" s="64"/>
    </row>
    <row r="76">
      <c r="E76" s="64"/>
    </row>
    <row r="77">
      <c r="E77" s="64"/>
    </row>
    <row r="78">
      <c r="E78" s="64"/>
    </row>
    <row r="79">
      <c r="E79" s="64"/>
    </row>
    <row r="80">
      <c r="E80" s="64"/>
    </row>
    <row r="81">
      <c r="E81" s="64"/>
    </row>
    <row r="82">
      <c r="E82" s="64"/>
    </row>
    <row r="83">
      <c r="E83" s="64"/>
    </row>
    <row r="84">
      <c r="E84" s="64"/>
    </row>
    <row r="85">
      <c r="E85" s="64"/>
    </row>
    <row r="86">
      <c r="E86" s="64"/>
    </row>
    <row r="87">
      <c r="E87" s="64"/>
    </row>
    <row r="88">
      <c r="E88" s="64"/>
    </row>
    <row r="89">
      <c r="E89" s="64"/>
    </row>
    <row r="90">
      <c r="E90" s="64"/>
    </row>
    <row r="91">
      <c r="E91" s="64"/>
    </row>
    <row r="92">
      <c r="E92" s="64"/>
    </row>
    <row r="93">
      <c r="E93" s="64"/>
    </row>
    <row r="94">
      <c r="E94" s="64"/>
    </row>
    <row r="95">
      <c r="E95" s="64"/>
    </row>
    <row r="96">
      <c r="E96" s="64"/>
    </row>
    <row r="97">
      <c r="E97" s="64"/>
    </row>
    <row r="98">
      <c r="E98" s="64"/>
    </row>
    <row r="99">
      <c r="E99" s="64"/>
    </row>
    <row r="100">
      <c r="A100" s="271"/>
      <c r="B100" s="272"/>
      <c r="C100" s="272"/>
      <c r="D100" s="273"/>
      <c r="E100" s="64"/>
    </row>
    <row r="101">
      <c r="A101" s="64"/>
      <c r="B101" s="64"/>
      <c r="C101" s="64"/>
      <c r="D101" s="64"/>
      <c r="E101" s="64"/>
    </row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38"/>
    <col customWidth="1" min="2" max="2" width="24.63"/>
    <col customWidth="1" min="3" max="3" width="28.25"/>
    <col customWidth="1" min="4" max="4" width="24.13"/>
    <col customWidth="1" min="5" max="5" width="22.38"/>
  </cols>
  <sheetData>
    <row r="1">
      <c r="E1" s="64"/>
    </row>
    <row r="2">
      <c r="E2" s="64"/>
    </row>
    <row r="3">
      <c r="E3" s="64"/>
    </row>
    <row r="4">
      <c r="E4" s="64"/>
    </row>
    <row r="5">
      <c r="E5" s="64"/>
    </row>
    <row r="6">
      <c r="E6" s="64"/>
    </row>
    <row r="7">
      <c r="E7" s="64"/>
    </row>
    <row r="8">
      <c r="E8" s="64"/>
    </row>
    <row r="9">
      <c r="E9" s="64"/>
    </row>
    <row r="10">
      <c r="E10" s="64"/>
    </row>
    <row r="11">
      <c r="E11" s="64"/>
    </row>
    <row r="12">
      <c r="E12" s="64"/>
    </row>
    <row r="13">
      <c r="E13" s="64"/>
    </row>
    <row r="14">
      <c r="E14" s="64"/>
    </row>
    <row r="15">
      <c r="E15" s="64"/>
    </row>
    <row r="16">
      <c r="E16" s="64"/>
    </row>
    <row r="17">
      <c r="E17" s="64"/>
    </row>
    <row r="18">
      <c r="E18" s="64"/>
    </row>
    <row r="19">
      <c r="E19" s="64"/>
    </row>
    <row r="20">
      <c r="E20" s="64"/>
    </row>
    <row r="21">
      <c r="E21" s="64"/>
    </row>
    <row r="22">
      <c r="E22" s="64"/>
    </row>
    <row r="23">
      <c r="E23" s="64"/>
    </row>
    <row r="24">
      <c r="E24" s="64"/>
    </row>
    <row r="25">
      <c r="E25" s="64"/>
    </row>
    <row r="26">
      <c r="E26" s="64"/>
    </row>
    <row r="27">
      <c r="E27" s="64"/>
    </row>
    <row r="28">
      <c r="E28" s="64"/>
    </row>
    <row r="29">
      <c r="E29" s="64"/>
    </row>
    <row r="30">
      <c r="E30" s="64"/>
    </row>
    <row r="31">
      <c r="E31" s="64"/>
    </row>
    <row r="32">
      <c r="E32" s="64"/>
    </row>
    <row r="33">
      <c r="E33" s="64"/>
    </row>
    <row r="34">
      <c r="E34" s="64"/>
    </row>
    <row r="35">
      <c r="E35" s="64"/>
    </row>
    <row r="36">
      <c r="E36" s="64"/>
    </row>
    <row r="37">
      <c r="E37" s="64"/>
    </row>
    <row r="38">
      <c r="E38" s="64"/>
    </row>
    <row r="39">
      <c r="E39" s="64"/>
    </row>
    <row r="40">
      <c r="E40" s="64"/>
    </row>
    <row r="41">
      <c r="E41" s="64"/>
    </row>
    <row r="42">
      <c r="E42" s="64"/>
    </row>
    <row r="43">
      <c r="E43" s="64"/>
    </row>
    <row r="44">
      <c r="E44" s="64"/>
    </row>
    <row r="45">
      <c r="E45" s="64"/>
    </row>
    <row r="46">
      <c r="E46" s="64"/>
    </row>
    <row r="47">
      <c r="E47" s="64"/>
    </row>
    <row r="48">
      <c r="E48" s="64"/>
    </row>
    <row r="49">
      <c r="E49" s="64"/>
    </row>
    <row r="50">
      <c r="E50" s="64"/>
    </row>
    <row r="51">
      <c r="E51" s="64"/>
    </row>
    <row r="52">
      <c r="E52" s="64"/>
    </row>
    <row r="53">
      <c r="E53" s="64"/>
    </row>
    <row r="54">
      <c r="E54" s="64"/>
    </row>
    <row r="55">
      <c r="E55" s="64"/>
    </row>
    <row r="56">
      <c r="E56" s="64"/>
    </row>
    <row r="57">
      <c r="E57" s="64"/>
    </row>
    <row r="58">
      <c r="E58" s="64"/>
    </row>
    <row r="59">
      <c r="E59" s="64"/>
    </row>
    <row r="60">
      <c r="E60" s="64"/>
    </row>
    <row r="61">
      <c r="E61" s="64"/>
    </row>
    <row r="62">
      <c r="E62" s="64"/>
    </row>
    <row r="63">
      <c r="E63" s="64"/>
    </row>
    <row r="64">
      <c r="E64" s="64"/>
    </row>
    <row r="65">
      <c r="E65" s="64"/>
    </row>
    <row r="66">
      <c r="E66" s="64"/>
    </row>
    <row r="67">
      <c r="E67" s="64"/>
    </row>
    <row r="68">
      <c r="E68" s="64"/>
    </row>
    <row r="69">
      <c r="E69" s="64"/>
    </row>
    <row r="70">
      <c r="E70" s="64"/>
    </row>
    <row r="71">
      <c r="E71" s="64"/>
    </row>
    <row r="72">
      <c r="E72" s="64"/>
    </row>
    <row r="73">
      <c r="E73" s="64"/>
    </row>
    <row r="74">
      <c r="E74" s="64"/>
    </row>
    <row r="75">
      <c r="E75" s="64"/>
    </row>
    <row r="76">
      <c r="E76" s="64"/>
    </row>
    <row r="77">
      <c r="E77" s="64"/>
    </row>
    <row r="78">
      <c r="E78" s="64"/>
    </row>
    <row r="79">
      <c r="E79" s="64"/>
    </row>
    <row r="80">
      <c r="E80" s="64"/>
    </row>
    <row r="81">
      <c r="E81" s="64"/>
    </row>
    <row r="82">
      <c r="E82" s="64"/>
    </row>
    <row r="83">
      <c r="E83" s="64"/>
    </row>
    <row r="84">
      <c r="E84" s="64"/>
    </row>
    <row r="85">
      <c r="E85" s="64"/>
    </row>
    <row r="86">
      <c r="E86" s="64"/>
    </row>
    <row r="87">
      <c r="E87" s="64"/>
    </row>
    <row r="88">
      <c r="E88" s="64"/>
    </row>
    <row r="89">
      <c r="E89" s="64"/>
    </row>
    <row r="90">
      <c r="E90" s="64"/>
    </row>
    <row r="91">
      <c r="E91" s="64"/>
    </row>
    <row r="92">
      <c r="E92" s="64"/>
    </row>
    <row r="93">
      <c r="E93" s="64"/>
    </row>
    <row r="94">
      <c r="E94" s="64"/>
    </row>
    <row r="95">
      <c r="E95" s="64"/>
    </row>
    <row r="96">
      <c r="E96" s="64"/>
    </row>
    <row r="97">
      <c r="E97" s="64"/>
    </row>
    <row r="98">
      <c r="E98" s="64"/>
    </row>
    <row r="99">
      <c r="E99" s="64"/>
    </row>
    <row r="100">
      <c r="A100" s="271"/>
      <c r="B100" s="272"/>
      <c r="C100" s="272"/>
      <c r="D100" s="273"/>
      <c r="E100" s="64"/>
    </row>
    <row r="101">
      <c r="A101" s="64"/>
      <c r="B101" s="64"/>
      <c r="C101" s="64"/>
      <c r="D101" s="64"/>
      <c r="E101" s="64"/>
    </row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25"/>
    <col customWidth="1" min="2" max="2" width="27.13"/>
    <col customWidth="1" min="3" max="3" width="21.5"/>
    <col customWidth="1" min="4" max="4" width="25.38"/>
    <col customWidth="1" min="5" max="5" width="27.25"/>
    <col customWidth="1" min="6" max="6" width="27.5"/>
    <col customWidth="1" min="7" max="7" width="21.25"/>
    <col customWidth="1" min="8" max="8" width="25.63"/>
    <col customWidth="1" min="9" max="9" width="27.25"/>
    <col customWidth="1" min="10" max="10" width="12.13"/>
  </cols>
  <sheetData>
    <row r="1">
      <c r="C1" s="263" t="str">
        <f>'Devices PT'!C1</f>
        <v>SUM of Annual Non-Renewable Energy Consumption (KwH)</v>
      </c>
      <c r="D1" s="263" t="str">
        <f>'Devices PT'!D1</f>
        <v>SUM of Annual Renewable Energy Consumption (KwH)</v>
      </c>
      <c r="E1" s="263" t="s">
        <v>1337</v>
      </c>
      <c r="F1" s="263" t="s">
        <v>1338</v>
      </c>
      <c r="G1" s="263" t="s">
        <v>1339</v>
      </c>
      <c r="H1" s="263" t="s">
        <v>1340</v>
      </c>
      <c r="I1" s="263" t="s">
        <v>1341</v>
      </c>
      <c r="J1" s="64"/>
    </row>
    <row r="2">
      <c r="C2" s="276">
        <f>'Devices PT'!C2</f>
        <v>765.0272</v>
      </c>
      <c r="D2" s="276">
        <f>'Devices PT'!D2</f>
        <v>32.576</v>
      </c>
      <c r="E2" s="276">
        <f>VLOOKUP(A2,'Emissions Factors'!B:H,7,FALSE)</f>
        <v>510.4</v>
      </c>
      <c r="F2" s="276">
        <f t="shared" ref="F2:F98" si="1">(C2*E2)/1000</f>
        <v>390.4698829</v>
      </c>
      <c r="G2" s="276">
        <f t="shared" ref="G2:G98" si="2">F2/B2</f>
        <v>195.2349414</v>
      </c>
      <c r="H2" s="276">
        <f>VLOOKUP(A2,'Country Representation'!F:G,2,FALSE)</f>
        <v>4</v>
      </c>
      <c r="I2" s="276">
        <f t="shared" ref="I2:I98" si="3">G2*H2</f>
        <v>780.9397658</v>
      </c>
      <c r="J2" s="64"/>
    </row>
    <row r="3">
      <c r="C3" s="276">
        <f>'Devices PT'!C3</f>
        <v>3466.9488</v>
      </c>
      <c r="D3" s="276">
        <f>'Devices PT'!D3</f>
        <v>272.2464</v>
      </c>
      <c r="E3" s="276">
        <f>VLOOKUP(A3,'Emissions Factors'!B:H,7,FALSE)</f>
        <v>309.2</v>
      </c>
      <c r="F3" s="276">
        <f t="shared" si="1"/>
        <v>1071.980569</v>
      </c>
      <c r="G3" s="276">
        <f t="shared" si="2"/>
        <v>119.1089521</v>
      </c>
      <c r="H3" s="276">
        <f>VLOOKUP(A3,'Country Representation'!F:G,2,FALSE)</f>
        <v>63</v>
      </c>
      <c r="I3" s="276">
        <f t="shared" si="3"/>
        <v>7503.863983</v>
      </c>
      <c r="J3" s="64"/>
    </row>
    <row r="4">
      <c r="C4" s="276">
        <f>'Devices PT'!C4</f>
        <v>2696.5632</v>
      </c>
      <c r="D4" s="276">
        <f>'Devices PT'!D4</f>
        <v>844.5248</v>
      </c>
      <c r="E4" s="276">
        <f>VLOOKUP(A4,'Emissions Factors'!B:H,7,FALSE)</f>
        <v>206.5</v>
      </c>
      <c r="F4" s="276">
        <f t="shared" si="1"/>
        <v>556.8403008</v>
      </c>
      <c r="G4" s="276">
        <f t="shared" si="2"/>
        <v>39.7743072</v>
      </c>
      <c r="H4" s="276">
        <f>VLOOKUP(A4,'Country Representation'!F:G,2,FALSE)</f>
        <v>51</v>
      </c>
      <c r="I4" s="276">
        <f t="shared" si="3"/>
        <v>2028.489667</v>
      </c>
      <c r="J4" s="64"/>
    </row>
    <row r="5">
      <c r="C5" s="276">
        <f>'Devices PT'!C5</f>
        <v>2493.0336</v>
      </c>
      <c r="D5" s="276">
        <f>'Devices PT'!D5</f>
        <v>1132.6608</v>
      </c>
      <c r="E5" s="276">
        <f>VLOOKUP(A5,'Emissions Factors'!B:H,7,FALSE)</f>
        <v>651.4</v>
      </c>
      <c r="F5" s="276">
        <f t="shared" si="1"/>
        <v>1623.962087</v>
      </c>
      <c r="G5" s="276">
        <f t="shared" si="2"/>
        <v>270.6603478</v>
      </c>
      <c r="H5" s="276">
        <f>VLOOKUP(A5,'Country Representation'!F:G,2,FALSE)</f>
        <v>1419</v>
      </c>
      <c r="I5" s="276">
        <f t="shared" si="3"/>
        <v>384067.0336</v>
      </c>
      <c r="J5" s="64"/>
    </row>
    <row r="6">
      <c r="C6" s="276">
        <f>'Devices PT'!C6</f>
        <v>4586.2496</v>
      </c>
      <c r="D6" s="276">
        <f>'Devices PT'!D6</f>
        <v>1034.7288</v>
      </c>
      <c r="E6" s="276">
        <f>VLOOKUP(A6,'Emissions Factors'!B:H,7,FALSE)</f>
        <v>132.5</v>
      </c>
      <c r="F6" s="276">
        <f t="shared" si="1"/>
        <v>607.678072</v>
      </c>
      <c r="G6" s="276">
        <f t="shared" si="2"/>
        <v>43.40557657</v>
      </c>
      <c r="H6" s="276">
        <f>VLOOKUP(A6,'Country Representation'!F:G,2,FALSE)</f>
        <v>113</v>
      </c>
      <c r="I6" s="276">
        <f t="shared" si="3"/>
        <v>4904.830153</v>
      </c>
      <c r="J6" s="64"/>
    </row>
    <row r="7">
      <c r="C7" s="276">
        <f>'Devices PT'!C7</f>
        <v>2785.2992</v>
      </c>
      <c r="D7" s="276">
        <f>'Devices PT'!D7</f>
        <v>1149.8784</v>
      </c>
      <c r="E7" s="276">
        <f>VLOOKUP(A7,'Emissions Factors'!B:H,7,FALSE)</f>
        <v>409.4</v>
      </c>
      <c r="F7" s="276">
        <f t="shared" si="1"/>
        <v>1140.301492</v>
      </c>
      <c r="G7" s="276">
        <f t="shared" si="2"/>
        <v>190.0502487</v>
      </c>
      <c r="H7" s="276">
        <f>VLOOKUP(A7,'Country Representation'!F:G,2,FALSE)</f>
        <v>8</v>
      </c>
      <c r="I7" s="276">
        <f t="shared" si="3"/>
        <v>1520.40199</v>
      </c>
      <c r="J7" s="64"/>
    </row>
    <row r="8">
      <c r="C8" s="276">
        <f>'Devices PT'!C8</f>
        <v>172.5696</v>
      </c>
      <c r="D8" s="276">
        <f>'Devices PT'!D8</f>
        <v>0</v>
      </c>
      <c r="E8" s="276">
        <f>VLOOKUP(A8,'Emissions Factors'!B:H,7,FALSE)</f>
        <v>699.3</v>
      </c>
      <c r="F8" s="276">
        <f t="shared" si="1"/>
        <v>120.6779213</v>
      </c>
      <c r="G8" s="276">
        <f t="shared" si="2"/>
        <v>120.6779213</v>
      </c>
      <c r="H8" s="276">
        <f>VLOOKUP(A8,'Country Representation'!F:G,2,FALSE)</f>
        <v>4</v>
      </c>
      <c r="I8" s="276">
        <f t="shared" si="3"/>
        <v>482.7116851</v>
      </c>
      <c r="J8" s="64"/>
    </row>
    <row r="9">
      <c r="C9" s="276">
        <f>'Devices PT'!C9</f>
        <v>1433.2248</v>
      </c>
      <c r="D9" s="276">
        <f>'Devices PT'!D9</f>
        <v>1295.5696</v>
      </c>
      <c r="E9" s="276">
        <f>VLOOKUP(A9,'Emissions Factors'!B:H,7,FALSE)</f>
        <v>580.5</v>
      </c>
      <c r="F9" s="276">
        <f t="shared" si="1"/>
        <v>831.9869964</v>
      </c>
      <c r="G9" s="276">
        <f t="shared" si="2"/>
        <v>166.3973993</v>
      </c>
      <c r="H9" s="276">
        <f>VLOOKUP(A9,'Country Representation'!F:G,2,FALSE)</f>
        <v>14</v>
      </c>
      <c r="I9" s="276">
        <f t="shared" si="3"/>
        <v>2329.56359</v>
      </c>
      <c r="J9" s="64"/>
    </row>
    <row r="10">
      <c r="C10" s="276">
        <f>'Devices PT'!C10</f>
        <v>0</v>
      </c>
      <c r="D10" s="276">
        <f>'Devices PT'!D10</f>
        <v>497.472</v>
      </c>
      <c r="E10" s="276">
        <f>VLOOKUP(A10,'Emissions Factors'!B:H,7,FALSE)</f>
        <v>136.8</v>
      </c>
      <c r="F10" s="276">
        <f t="shared" si="1"/>
        <v>0</v>
      </c>
      <c r="G10" s="276">
        <f t="shared" si="2"/>
        <v>0</v>
      </c>
      <c r="H10" s="276">
        <f>VLOOKUP(A10,'Country Representation'!F:G,2,FALSE)</f>
        <v>456</v>
      </c>
      <c r="I10" s="276">
        <f t="shared" si="3"/>
        <v>0</v>
      </c>
      <c r="J10" s="64"/>
    </row>
    <row r="11">
      <c r="C11" s="276">
        <f>'Devices PT'!C11</f>
        <v>439.4208</v>
      </c>
      <c r="D11" s="276">
        <f>'Devices PT'!D11</f>
        <v>0</v>
      </c>
      <c r="E11" s="276">
        <f>VLOOKUP(A11,'Emissions Factors'!B:H,7,FALSE)</f>
        <v>655.7</v>
      </c>
      <c r="F11" s="276">
        <f t="shared" si="1"/>
        <v>288.1282186</v>
      </c>
      <c r="G11" s="276">
        <f t="shared" si="2"/>
        <v>288.1282186</v>
      </c>
      <c r="H11" s="276">
        <f>VLOOKUP(A11,'Country Representation'!F:G,2,FALSE)</f>
        <v>5</v>
      </c>
      <c r="I11" s="276">
        <f t="shared" si="3"/>
        <v>1440.641093</v>
      </c>
      <c r="J11" s="64"/>
    </row>
    <row r="12">
      <c r="C12" s="276">
        <f>'Devices PT'!C12</f>
        <v>3046.4368</v>
      </c>
      <c r="D12" s="276">
        <f>'Devices PT'!D12</f>
        <v>1730.1152</v>
      </c>
      <c r="E12" s="276">
        <f>VLOOKUP(A12,'Emissions Factors'!B:H,7,FALSE)</f>
        <v>134.1</v>
      </c>
      <c r="F12" s="276">
        <f t="shared" si="1"/>
        <v>408.5271749</v>
      </c>
      <c r="G12" s="276">
        <f t="shared" si="2"/>
        <v>27.23514499</v>
      </c>
      <c r="H12" s="276">
        <f>VLOOKUP(A12,'Country Representation'!F:G,2,FALSE)</f>
        <v>417</v>
      </c>
      <c r="I12" s="276">
        <f t="shared" si="3"/>
        <v>11357.05546</v>
      </c>
      <c r="J12" s="64"/>
    </row>
    <row r="13">
      <c r="C13" s="276">
        <f>'Devices PT'!C13</f>
        <v>1350.9312</v>
      </c>
      <c r="D13" s="276">
        <f>'Devices PT'!D13</f>
        <v>2852.9744</v>
      </c>
      <c r="E13" s="276">
        <f>VLOOKUP(A13,'Emissions Factors'!B:H,7,FALSE)</f>
        <v>367.7</v>
      </c>
      <c r="F13" s="276">
        <f t="shared" si="1"/>
        <v>496.7374022</v>
      </c>
      <c r="G13" s="276">
        <f t="shared" si="2"/>
        <v>41.39478352</v>
      </c>
      <c r="H13" s="276">
        <f>VLOOKUP(A13,'Country Representation'!F:G,2,FALSE)</f>
        <v>118</v>
      </c>
      <c r="I13" s="276">
        <f t="shared" si="3"/>
        <v>4884.584455</v>
      </c>
      <c r="J13" s="64"/>
    </row>
    <row r="14">
      <c r="C14" s="276">
        <f>'Devices PT'!C14</f>
        <v>1422.86</v>
      </c>
      <c r="D14" s="276">
        <f>'Devices PT'!D14</f>
        <v>928.0528</v>
      </c>
      <c r="E14" s="276">
        <f>VLOOKUP(A14,'Emissions Factors'!B:H,7,FALSE)</f>
        <v>119.2</v>
      </c>
      <c r="F14" s="276">
        <f t="shared" si="1"/>
        <v>169.604912</v>
      </c>
      <c r="G14" s="276">
        <f t="shared" si="2"/>
        <v>21.200614</v>
      </c>
      <c r="H14" s="276">
        <f>VLOOKUP(A14,'Country Representation'!F:G,2,FALSE)</f>
        <v>2478</v>
      </c>
      <c r="I14" s="276">
        <f t="shared" si="3"/>
        <v>52535.12149</v>
      </c>
      <c r="J14" s="64"/>
    </row>
    <row r="15">
      <c r="C15" s="276">
        <f>'Devices PT'!C15</f>
        <v>1168.924</v>
      </c>
      <c r="D15" s="276">
        <f>'Devices PT'!D15</f>
        <v>881.5152</v>
      </c>
      <c r="E15" s="276">
        <f>VLOOKUP(A15,'Emissions Factors'!B:H,7,FALSE)</f>
        <v>374.2</v>
      </c>
      <c r="F15" s="276">
        <f t="shared" si="1"/>
        <v>437.4113608</v>
      </c>
      <c r="G15" s="276">
        <f t="shared" si="2"/>
        <v>54.6764201</v>
      </c>
      <c r="H15" s="276">
        <f>VLOOKUP(A15,'Country Representation'!F:G,2,FALSE)</f>
        <v>69</v>
      </c>
      <c r="I15" s="276">
        <f t="shared" si="3"/>
        <v>3772.672987</v>
      </c>
      <c r="J15" s="64"/>
    </row>
    <row r="16">
      <c r="C16" s="276">
        <f>'Devices PT'!C16</f>
        <v>2670.2664</v>
      </c>
      <c r="D16" s="276">
        <f>'Devices PT'!D16</f>
        <v>1991.7008</v>
      </c>
      <c r="E16" s="276">
        <f>VLOOKUP(A16,'Emissions Factors'!B:H,7,FALSE)</f>
        <v>569.5</v>
      </c>
      <c r="F16" s="276">
        <f t="shared" si="1"/>
        <v>1520.716715</v>
      </c>
      <c r="G16" s="276">
        <f t="shared" si="2"/>
        <v>138.2469741</v>
      </c>
      <c r="H16" s="276">
        <f>VLOOKUP(A16,'Country Representation'!F:G,2,FALSE)</f>
        <v>3006</v>
      </c>
      <c r="I16" s="276">
        <f t="shared" si="3"/>
        <v>415570.4041</v>
      </c>
      <c r="J16" s="64"/>
    </row>
    <row r="17">
      <c r="C17" s="276">
        <f>'Devices PT'!C17</f>
        <v>1722.812</v>
      </c>
      <c r="D17" s="276">
        <f>'Devices PT'!D17</f>
        <v>871.9968</v>
      </c>
      <c r="E17" s="276">
        <f>VLOOKUP(A17,'Emissions Factors'!B:H,7,FALSE)</f>
        <v>152.9</v>
      </c>
      <c r="F17" s="276">
        <f t="shared" si="1"/>
        <v>263.4179548</v>
      </c>
      <c r="G17" s="276">
        <f t="shared" si="2"/>
        <v>32.92724435</v>
      </c>
      <c r="H17" s="276">
        <f>VLOOKUP(A17,'Country Representation'!F:G,2,FALSE)</f>
        <v>140</v>
      </c>
      <c r="I17" s="276">
        <f t="shared" si="3"/>
        <v>4609.814209</v>
      </c>
      <c r="J17" s="64"/>
    </row>
    <row r="18">
      <c r="C18" s="276">
        <f>'Devices PT'!C18</f>
        <v>1824.3704</v>
      </c>
      <c r="D18" s="276">
        <f>'Devices PT'!D18</f>
        <v>3800.4736</v>
      </c>
      <c r="E18" s="276">
        <f>VLOOKUP(A18,'Emissions Factors'!B:H,7,FALSE)</f>
        <v>0.4</v>
      </c>
      <c r="F18" s="276">
        <f t="shared" si="1"/>
        <v>0.72974816</v>
      </c>
      <c r="G18" s="276">
        <f t="shared" si="2"/>
        <v>0.06634074182</v>
      </c>
      <c r="H18" s="276">
        <f>VLOOKUP(A18,'Country Representation'!F:G,2,FALSE)</f>
        <v>195</v>
      </c>
      <c r="I18" s="276">
        <f t="shared" si="3"/>
        <v>12.93644465</v>
      </c>
      <c r="J18" s="64"/>
    </row>
    <row r="19">
      <c r="C19" s="276">
        <f>'Devices PT'!C19</f>
        <v>1955.1744</v>
      </c>
      <c r="D19" s="276">
        <f>'Devices PT'!D19</f>
        <v>1262.3888</v>
      </c>
      <c r="E19" s="276">
        <f>VLOOKUP(A19,'Emissions Factors'!B:H,7,FALSE)</f>
        <v>151.6</v>
      </c>
      <c r="F19" s="276">
        <f t="shared" si="1"/>
        <v>296.404439</v>
      </c>
      <c r="G19" s="276">
        <f t="shared" si="2"/>
        <v>26.94585809</v>
      </c>
      <c r="H19" s="276">
        <f>VLOOKUP(A19,'Country Representation'!F:G,2,FALSE)</f>
        <v>19</v>
      </c>
      <c r="I19" s="276">
        <f t="shared" si="3"/>
        <v>511.9713038</v>
      </c>
      <c r="J19" s="64"/>
    </row>
    <row r="20">
      <c r="C20" s="276">
        <f>'Devices PT'!C20</f>
        <v>0</v>
      </c>
      <c r="D20" s="276">
        <f>'Devices PT'!D20</f>
        <v>30.1824</v>
      </c>
      <c r="E20" s="276">
        <f>VLOOKUP(A20,'Emissions Factors'!B:H,7,FALSE)</f>
        <v>599.4</v>
      </c>
      <c r="F20" s="276">
        <f t="shared" si="1"/>
        <v>0</v>
      </c>
      <c r="G20" s="276">
        <f t="shared" si="2"/>
        <v>0</v>
      </c>
      <c r="H20" s="276">
        <f>VLOOKUP(A20,'Country Representation'!F:G,2,FALSE)</f>
        <v>3</v>
      </c>
      <c r="I20" s="276">
        <f t="shared" si="3"/>
        <v>0</v>
      </c>
      <c r="J20" s="64"/>
    </row>
    <row r="21">
      <c r="C21" s="276">
        <f>'Devices PT'!C21</f>
        <v>3173.8952</v>
      </c>
      <c r="D21" s="276">
        <f>'Devices PT'!D21</f>
        <v>1107.3792</v>
      </c>
      <c r="E21" s="276">
        <f>VLOOKUP(A21,'Emissions Factors'!B:H,7,FALSE)</f>
        <v>390.9</v>
      </c>
      <c r="F21" s="276">
        <f t="shared" si="1"/>
        <v>1240.675634</v>
      </c>
      <c r="G21" s="276">
        <f t="shared" si="2"/>
        <v>112.788694</v>
      </c>
      <c r="H21" s="276">
        <f>VLOOKUP(A21,'Country Representation'!F:G,2,FALSE)</f>
        <v>374</v>
      </c>
      <c r="I21" s="276">
        <f t="shared" si="3"/>
        <v>42182.97155</v>
      </c>
      <c r="J21" s="64"/>
    </row>
    <row r="22">
      <c r="C22" s="276">
        <f>'Devices PT'!C22</f>
        <v>5465.0808</v>
      </c>
      <c r="D22" s="276">
        <f>'Devices PT'!D22</f>
        <v>2170.8216</v>
      </c>
      <c r="E22" s="276">
        <f>VLOOKUP(A22,'Emissions Factors'!B:H,7,FALSE)</f>
        <v>93.8</v>
      </c>
      <c r="F22" s="276">
        <f t="shared" si="1"/>
        <v>512.624579</v>
      </c>
      <c r="G22" s="276">
        <f t="shared" si="2"/>
        <v>28.47914328</v>
      </c>
      <c r="H22" s="276">
        <f>VLOOKUP(A22,'Country Representation'!F:G,2,FALSE)</f>
        <v>140</v>
      </c>
      <c r="I22" s="276">
        <f t="shared" si="3"/>
        <v>3987.080059</v>
      </c>
      <c r="J22" s="64"/>
    </row>
    <row r="23">
      <c r="C23" s="276">
        <f>'Devices PT'!C23</f>
        <v>202.4384</v>
      </c>
      <c r="D23" s="276">
        <f>'Devices PT'!D23</f>
        <v>635.296</v>
      </c>
      <c r="E23" s="276">
        <f>VLOOKUP(A23,'Emissions Factors'!B:H,7,FALSE)</f>
        <v>573.3</v>
      </c>
      <c r="F23" s="276">
        <f t="shared" si="1"/>
        <v>116.0579347</v>
      </c>
      <c r="G23" s="276">
        <f t="shared" si="2"/>
        <v>23.21158694</v>
      </c>
      <c r="H23" s="276">
        <f>VLOOKUP(A23,'Country Representation'!F:G,2,FALSE)</f>
        <v>7</v>
      </c>
      <c r="I23" s="276">
        <f t="shared" si="3"/>
        <v>162.4811086</v>
      </c>
      <c r="J23" s="64"/>
    </row>
    <row r="24">
      <c r="C24" s="276">
        <f>'Devices PT'!C24</f>
        <v>2694.176</v>
      </c>
      <c r="D24" s="276">
        <f>'Devices PT'!D24</f>
        <v>679.7816</v>
      </c>
      <c r="E24" s="276">
        <f>VLOOKUP(A24,'Emissions Factors'!B:H,7,FALSE)</f>
        <v>139.2</v>
      </c>
      <c r="F24" s="276">
        <f t="shared" si="1"/>
        <v>375.0292992</v>
      </c>
      <c r="G24" s="276">
        <f t="shared" si="2"/>
        <v>37.50292992</v>
      </c>
      <c r="H24" s="276">
        <f>VLOOKUP(A24,'Country Representation'!F:G,2,FALSE)</f>
        <v>18</v>
      </c>
      <c r="I24" s="276">
        <f t="shared" si="3"/>
        <v>675.0527386</v>
      </c>
      <c r="J24" s="64"/>
    </row>
    <row r="25">
      <c r="C25" s="276">
        <f>'Devices PT'!C25</f>
        <v>1477.916</v>
      </c>
      <c r="D25" s="276">
        <f>'Devices PT'!D25</f>
        <v>1184.1352</v>
      </c>
      <c r="E25" s="276">
        <f>VLOOKUP(A25,'Emissions Factors'!B:H,7,FALSE)</f>
        <v>402.4</v>
      </c>
      <c r="F25" s="276">
        <f t="shared" si="1"/>
        <v>594.7133984</v>
      </c>
      <c r="G25" s="276">
        <f t="shared" si="2"/>
        <v>39.64755989</v>
      </c>
      <c r="H25" s="276">
        <f>VLOOKUP(A25,'Country Representation'!F:G,2,FALSE)</f>
        <v>151</v>
      </c>
      <c r="I25" s="276">
        <f t="shared" si="3"/>
        <v>5986.781544</v>
      </c>
      <c r="J25" s="64"/>
    </row>
    <row r="26">
      <c r="C26" s="276">
        <f>'Devices PT'!C26</f>
        <v>647.952</v>
      </c>
      <c r="D26" s="276">
        <f>'Devices PT'!D26</f>
        <v>644</v>
      </c>
      <c r="E26" s="276">
        <f>VLOOKUP(A26,'Emissions Factors'!B:H,7,FALSE)</f>
        <v>108.8</v>
      </c>
      <c r="F26" s="276">
        <f t="shared" si="1"/>
        <v>70.4971776</v>
      </c>
      <c r="G26" s="276">
        <f t="shared" si="2"/>
        <v>23.4990592</v>
      </c>
      <c r="H26" s="276">
        <f>VLOOKUP(A26,'Country Representation'!F:G,2,FALSE)</f>
        <v>4</v>
      </c>
      <c r="I26" s="276">
        <f t="shared" si="3"/>
        <v>93.9962368</v>
      </c>
      <c r="J26" s="64"/>
    </row>
    <row r="27">
      <c r="C27" s="276">
        <f>'Devices PT'!C27</f>
        <v>2081.0768</v>
      </c>
      <c r="D27" s="276">
        <f>'Devices PT'!D27</f>
        <v>0</v>
      </c>
      <c r="E27" s="276">
        <f>VLOOKUP(A27,'Emissions Factors'!B:H,7,FALSE)</f>
        <v>363.1</v>
      </c>
      <c r="F27" s="276">
        <f t="shared" si="1"/>
        <v>755.6389861</v>
      </c>
      <c r="G27" s="276">
        <f t="shared" si="2"/>
        <v>251.879662</v>
      </c>
      <c r="H27" s="276">
        <f>VLOOKUP(A27,'Country Representation'!F:G,2,FALSE)</f>
        <v>5</v>
      </c>
      <c r="I27" s="276">
        <f t="shared" si="3"/>
        <v>1259.39831</v>
      </c>
      <c r="J27" s="64"/>
    </row>
    <row r="28">
      <c r="C28" s="276">
        <f>'Devices PT'!C28</f>
        <v>1199.9072</v>
      </c>
      <c r="D28" s="276">
        <f>'Devices PT'!D28</f>
        <v>2783.9248</v>
      </c>
      <c r="E28" s="276">
        <f>VLOOKUP(A28,'Emissions Factors'!B:H,7,FALSE)</f>
        <v>100.8</v>
      </c>
      <c r="F28" s="276">
        <f t="shared" si="1"/>
        <v>120.9506458</v>
      </c>
      <c r="G28" s="276">
        <f t="shared" si="2"/>
        <v>8.63933184</v>
      </c>
      <c r="H28" s="276">
        <f>VLOOKUP(A28,'Country Representation'!F:G,2,FALSE)</f>
        <v>58</v>
      </c>
      <c r="I28" s="276">
        <f t="shared" si="3"/>
        <v>501.0812467</v>
      </c>
      <c r="J28" s="64"/>
    </row>
    <row r="29">
      <c r="C29" s="276">
        <f>'Devices PT'!C29</f>
        <v>3455.952</v>
      </c>
      <c r="D29" s="276">
        <f>'Devices PT'!D29</f>
        <v>2665.1672</v>
      </c>
      <c r="E29" s="276">
        <f>VLOOKUP(A29,'Emissions Factors'!B:H,7,FALSE)</f>
        <v>59.9</v>
      </c>
      <c r="F29" s="276">
        <f t="shared" si="1"/>
        <v>207.0115248</v>
      </c>
      <c r="G29" s="276">
        <f t="shared" si="2"/>
        <v>18.81922953</v>
      </c>
      <c r="H29" s="276">
        <f>VLOOKUP(A29,'Country Representation'!F:G,2,FALSE)</f>
        <v>813</v>
      </c>
      <c r="I29" s="276">
        <f t="shared" si="3"/>
        <v>15300.03361</v>
      </c>
      <c r="J29" s="64"/>
    </row>
    <row r="30">
      <c r="C30" s="276">
        <f>'Devices PT'!C30</f>
        <v>963.328</v>
      </c>
      <c r="D30" s="276">
        <f>'Devices PT'!D30</f>
        <v>1220.8424</v>
      </c>
      <c r="E30" s="276">
        <f>VLOOKUP(A30,'Emissions Factors'!B:H,7,FALSE)</f>
        <v>329.2</v>
      </c>
      <c r="F30" s="276">
        <f t="shared" si="1"/>
        <v>317.1275776</v>
      </c>
      <c r="G30" s="276">
        <f t="shared" si="2"/>
        <v>52.85459627</v>
      </c>
      <c r="H30" s="276">
        <f>VLOOKUP(A30,'Country Representation'!F:G,2,FALSE)</f>
        <v>1413</v>
      </c>
      <c r="I30" s="276">
        <f t="shared" si="3"/>
        <v>74683.54452</v>
      </c>
      <c r="J30" s="64"/>
    </row>
    <row r="31">
      <c r="C31" s="276">
        <f>'Devices PT'!C31</f>
        <v>1208.4944</v>
      </c>
      <c r="D31" s="276">
        <f>'Devices PT'!D31</f>
        <v>811</v>
      </c>
      <c r="E31" s="276">
        <f>VLOOKUP(A31,'Emissions Factors'!B:H,7,FALSE)</f>
        <v>342.4</v>
      </c>
      <c r="F31" s="276">
        <f t="shared" si="1"/>
        <v>413.7884826</v>
      </c>
      <c r="G31" s="276">
        <f t="shared" si="2"/>
        <v>51.72356032</v>
      </c>
      <c r="H31" s="276">
        <f>VLOOKUP(A31,'Country Representation'!F:G,2,FALSE)</f>
        <v>76</v>
      </c>
      <c r="I31" s="276">
        <f t="shared" si="3"/>
        <v>3930.990584</v>
      </c>
      <c r="J31" s="64"/>
    </row>
    <row r="32">
      <c r="C32" s="276">
        <f>'Devices PT'!C32</f>
        <v>3861.328</v>
      </c>
      <c r="D32" s="276">
        <f>'Devices PT'!D32</f>
        <v>1873.6472</v>
      </c>
      <c r="E32" s="276">
        <f>VLOOKUP(A32,'Emissions Factors'!B:H,7,FALSE)</f>
        <v>307.4</v>
      </c>
      <c r="F32" s="276">
        <f t="shared" si="1"/>
        <v>1186.972227</v>
      </c>
      <c r="G32" s="276">
        <f t="shared" si="2"/>
        <v>107.9065661</v>
      </c>
      <c r="H32" s="276">
        <f>VLOOKUP(A32,'Country Representation'!F:G,2,FALSE)</f>
        <v>13</v>
      </c>
      <c r="I32" s="276">
        <f t="shared" si="3"/>
        <v>1402.785359</v>
      </c>
      <c r="J32" s="64"/>
    </row>
    <row r="33">
      <c r="C33" s="276">
        <f>'Devices PT'!C33</f>
        <v>1355.3328</v>
      </c>
      <c r="D33" s="276">
        <f>'Devices PT'!D33</f>
        <v>821.844</v>
      </c>
      <c r="E33" s="276">
        <f>VLOOKUP(A33,'Emissions Factors'!B:H,7,FALSE)</f>
        <v>640.6</v>
      </c>
      <c r="F33" s="276">
        <f t="shared" si="1"/>
        <v>868.2261917</v>
      </c>
      <c r="G33" s="276">
        <f t="shared" si="2"/>
        <v>173.6452383</v>
      </c>
      <c r="H33" s="276">
        <f>VLOOKUP(A33,'Country Representation'!F:G,2,FALSE)</f>
        <v>178</v>
      </c>
      <c r="I33" s="276">
        <f t="shared" si="3"/>
        <v>30908.85242</v>
      </c>
      <c r="J33" s="64"/>
    </row>
    <row r="34">
      <c r="C34" s="276">
        <f>'Devices PT'!C34</f>
        <v>3543.352</v>
      </c>
      <c r="D34" s="276">
        <f>'Devices PT'!D34</f>
        <v>2694.3872</v>
      </c>
      <c r="E34" s="276">
        <f>VLOOKUP(A34,'Emissions Factors'!B:H,7,FALSE)</f>
        <v>199.1</v>
      </c>
      <c r="F34" s="276">
        <f t="shared" si="1"/>
        <v>705.4813832</v>
      </c>
      <c r="G34" s="276">
        <f t="shared" si="2"/>
        <v>78.38682036</v>
      </c>
      <c r="H34" s="276">
        <f>VLOOKUP(A34,'Country Representation'!F:G,2,FALSE)</f>
        <v>88</v>
      </c>
      <c r="I34" s="276">
        <f t="shared" si="3"/>
        <v>6898.040191</v>
      </c>
      <c r="J34" s="64"/>
    </row>
    <row r="35">
      <c r="C35" s="276">
        <f>'Devices PT'!C35</f>
        <v>251.2736</v>
      </c>
      <c r="D35" s="276">
        <f>'Devices PT'!D35</f>
        <v>0</v>
      </c>
      <c r="E35" s="276">
        <f>VLOOKUP(A35,'Emissions Factors'!B:H,7,FALSE)</f>
        <v>0.1</v>
      </c>
      <c r="F35" s="276">
        <f t="shared" si="1"/>
        <v>0.02512736</v>
      </c>
      <c r="G35" s="276">
        <f t="shared" si="2"/>
        <v>0.02512736</v>
      </c>
      <c r="H35" s="276">
        <f>VLOOKUP(A35,'Country Representation'!F:G,2,FALSE)</f>
        <v>2</v>
      </c>
      <c r="I35" s="276">
        <f t="shared" si="3"/>
        <v>0.05025472</v>
      </c>
      <c r="J35" s="64"/>
    </row>
    <row r="36">
      <c r="C36" s="276">
        <f>'Devices PT'!C36</f>
        <v>1771.352</v>
      </c>
      <c r="D36" s="276">
        <f>'Devices PT'!D36</f>
        <v>1969.3984</v>
      </c>
      <c r="E36" s="276">
        <f>VLOOKUP(A36,'Emissions Factors'!B:H,7,FALSE)</f>
        <v>716.6</v>
      </c>
      <c r="F36" s="276">
        <f t="shared" si="1"/>
        <v>1269.350843</v>
      </c>
      <c r="G36" s="276">
        <f t="shared" si="2"/>
        <v>211.5584739</v>
      </c>
      <c r="H36" s="276">
        <f>VLOOKUP(A36,'Country Representation'!F:G,2,FALSE)</f>
        <v>16015</v>
      </c>
      <c r="I36" s="276">
        <f t="shared" si="3"/>
        <v>3388108.959</v>
      </c>
      <c r="J36" s="64"/>
    </row>
    <row r="37">
      <c r="C37" s="276">
        <f>'Devices PT'!C37</f>
        <v>1104.1456</v>
      </c>
      <c r="D37" s="276">
        <f>'Devices PT'!D37</f>
        <v>543.816</v>
      </c>
      <c r="E37" s="276">
        <f>VLOOKUP(A37,'Emissions Factors'!B:H,7,FALSE)</f>
        <v>783.5</v>
      </c>
      <c r="F37" s="276">
        <f t="shared" si="1"/>
        <v>865.0980776</v>
      </c>
      <c r="G37" s="276">
        <f t="shared" si="2"/>
        <v>108.1372597</v>
      </c>
      <c r="H37" s="276">
        <f>VLOOKUP(A37,'Country Representation'!F:G,2,FALSE)</f>
        <v>121</v>
      </c>
      <c r="I37" s="276">
        <f t="shared" si="3"/>
        <v>13084.60842</v>
      </c>
      <c r="J37" s="64"/>
    </row>
    <row r="38">
      <c r="C38" s="276">
        <f>'Devices PT'!C38</f>
        <v>1564.172</v>
      </c>
      <c r="D38" s="276">
        <f>'Devices PT'!D38</f>
        <v>661.8592</v>
      </c>
      <c r="E38" s="276">
        <f>VLOOKUP(A38,'Emissions Factors'!B:H,7,FALSE)</f>
        <v>316.9</v>
      </c>
      <c r="F38" s="276">
        <f t="shared" si="1"/>
        <v>495.6861068</v>
      </c>
      <c r="G38" s="276">
        <f t="shared" si="2"/>
        <v>70.81230097</v>
      </c>
      <c r="H38" s="276">
        <f>VLOOKUP(A38,'Country Representation'!F:G,2,FALSE)</f>
        <v>383</v>
      </c>
      <c r="I38" s="276">
        <f t="shared" si="3"/>
        <v>27121.11127</v>
      </c>
      <c r="J38" s="64"/>
    </row>
    <row r="39">
      <c r="C39" s="276">
        <f>'Devices PT'!C39</f>
        <v>2874.7992</v>
      </c>
      <c r="D39" s="276">
        <f>'Devices PT'!D39</f>
        <v>1058.816</v>
      </c>
      <c r="E39" s="276">
        <f>VLOOKUP(A39,'Emissions Factors'!B:H,7,FALSE)</f>
        <v>442.6</v>
      </c>
      <c r="F39" s="276">
        <f t="shared" si="1"/>
        <v>1272.386126</v>
      </c>
      <c r="G39" s="276">
        <f t="shared" si="2"/>
        <v>127.2386126</v>
      </c>
      <c r="H39" s="276">
        <f>VLOOKUP(A39,'Country Representation'!F:G,2,FALSE)</f>
        <v>726</v>
      </c>
      <c r="I39" s="276">
        <f t="shared" si="3"/>
        <v>92375.23274</v>
      </c>
      <c r="J39" s="64"/>
    </row>
    <row r="40">
      <c r="C40" s="276">
        <f>'Devices PT'!C40</f>
        <v>2143.56</v>
      </c>
      <c r="D40" s="276">
        <f>'Devices PT'!D40</f>
        <v>2343.3928</v>
      </c>
      <c r="E40" s="276">
        <f>VLOOKUP(A40,'Emissions Factors'!B:H,7,FALSE)</f>
        <v>267.8</v>
      </c>
      <c r="F40" s="276">
        <f t="shared" si="1"/>
        <v>574.045368</v>
      </c>
      <c r="G40" s="276">
        <f t="shared" si="2"/>
        <v>52.18594255</v>
      </c>
      <c r="H40" s="276">
        <f>VLOOKUP(A40,'Country Representation'!F:G,2,FALSE)</f>
        <v>571</v>
      </c>
      <c r="I40" s="276">
        <f t="shared" si="3"/>
        <v>29798.17319</v>
      </c>
      <c r="J40" s="64"/>
    </row>
    <row r="41">
      <c r="C41" s="276">
        <f>'Devices PT'!C41</f>
        <v>3373.1616</v>
      </c>
      <c r="D41" s="276">
        <f>'Devices PT'!D41</f>
        <v>4310.9664</v>
      </c>
      <c r="E41" s="276">
        <f>VLOOKUP(A41,'Emissions Factors'!B:H,7,FALSE)</f>
        <v>463</v>
      </c>
      <c r="F41" s="276">
        <f t="shared" si="1"/>
        <v>1561.773821</v>
      </c>
      <c r="G41" s="276">
        <f t="shared" si="2"/>
        <v>156.1773821</v>
      </c>
      <c r="H41" s="276">
        <f>VLOOKUP(A41,'Country Representation'!F:G,2,FALSE)</f>
        <v>1325</v>
      </c>
      <c r="I41" s="276">
        <f t="shared" si="3"/>
        <v>206935.0313</v>
      </c>
      <c r="J41" s="64"/>
    </row>
    <row r="42">
      <c r="C42" s="276">
        <f>'Devices PT'!C42</f>
        <v>1106.2544</v>
      </c>
      <c r="D42" s="276">
        <f>'Devices PT'!D42</f>
        <v>2730.9448</v>
      </c>
      <c r="E42" s="276">
        <f>VLOOKUP(A42,'Emissions Factors'!B:H,7,FALSE)</f>
        <v>380.1</v>
      </c>
      <c r="F42" s="276">
        <f t="shared" si="1"/>
        <v>420.4872974</v>
      </c>
      <c r="G42" s="276">
        <f t="shared" si="2"/>
        <v>42.04872974</v>
      </c>
      <c r="H42" s="276">
        <f>VLOOKUP(A42,'Country Representation'!F:G,2,FALSE)</f>
        <v>19</v>
      </c>
      <c r="I42" s="276">
        <f t="shared" si="3"/>
        <v>798.9258651</v>
      </c>
      <c r="J42" s="64"/>
    </row>
    <row r="43">
      <c r="C43" s="276">
        <f>'Devices PT'!C43</f>
        <v>551.3432</v>
      </c>
      <c r="D43" s="276">
        <f>'Devices PT'!D43</f>
        <v>3110.2776</v>
      </c>
      <c r="E43" s="276">
        <f>VLOOKUP(A43,'Emissions Factors'!B:H,7,FALSE)</f>
        <v>517.7</v>
      </c>
      <c r="F43" s="276">
        <f t="shared" si="1"/>
        <v>285.4303746</v>
      </c>
      <c r="G43" s="276">
        <f t="shared" si="2"/>
        <v>23.78586455</v>
      </c>
      <c r="H43" s="276">
        <f>VLOOKUP(A43,'Country Representation'!F:G,2,FALSE)</f>
        <v>15</v>
      </c>
      <c r="I43" s="276">
        <f t="shared" si="3"/>
        <v>356.7879683</v>
      </c>
      <c r="J43" s="64"/>
    </row>
    <row r="44">
      <c r="C44" s="276">
        <f>'Devices PT'!C44</f>
        <v>183.3488</v>
      </c>
      <c r="D44" s="276">
        <f>'Devices PT'!D44</f>
        <v>4475.7408</v>
      </c>
      <c r="E44" s="276">
        <f>VLOOKUP(A44,'Emissions Factors'!B:H,7,FALSE)</f>
        <v>96.4</v>
      </c>
      <c r="F44" s="276">
        <f t="shared" si="1"/>
        <v>17.67482432</v>
      </c>
      <c r="G44" s="276">
        <f t="shared" si="2"/>
        <v>1.767482432</v>
      </c>
      <c r="H44" s="276">
        <f>VLOOKUP(A44,'Country Representation'!F:G,2,FALSE)</f>
        <v>24</v>
      </c>
      <c r="I44" s="276">
        <f t="shared" si="3"/>
        <v>42.41957837</v>
      </c>
      <c r="J44" s="64"/>
    </row>
    <row r="45">
      <c r="C45" s="276">
        <f>'Devices PT'!C45</f>
        <v>2298.2368</v>
      </c>
      <c r="D45" s="276">
        <f>'Devices PT'!D45</f>
        <v>4387.0104</v>
      </c>
      <c r="E45" s="276">
        <f>VLOOKUP(A45,'Emissions Factors'!B:H,7,FALSE)</f>
        <v>440.5</v>
      </c>
      <c r="F45" s="276">
        <f t="shared" si="1"/>
        <v>1012.37331</v>
      </c>
      <c r="G45" s="276">
        <f t="shared" si="2"/>
        <v>77.87487003</v>
      </c>
      <c r="H45" s="276">
        <f>VLOOKUP(A45,'Country Representation'!F:G,2,FALSE)</f>
        <v>327</v>
      </c>
      <c r="I45" s="276">
        <f t="shared" si="3"/>
        <v>25465.0825</v>
      </c>
      <c r="J45" s="64"/>
    </row>
    <row r="46">
      <c r="C46" s="276">
        <f>'Devices PT'!C46</f>
        <v>1432.2312</v>
      </c>
      <c r="D46" s="276">
        <f>'Devices PT'!D46</f>
        <v>2482.0632</v>
      </c>
      <c r="E46" s="276">
        <f>VLOOKUP(A46,'Emissions Factors'!B:H,7,FALSE)</f>
        <v>612.1</v>
      </c>
      <c r="F46" s="276">
        <f t="shared" si="1"/>
        <v>876.6687175</v>
      </c>
      <c r="G46" s="276">
        <f t="shared" si="2"/>
        <v>97.40763528</v>
      </c>
      <c r="H46" s="276">
        <f>VLOOKUP(A46,'Country Representation'!F:G,2,FALSE)</f>
        <v>18</v>
      </c>
      <c r="I46" s="276">
        <f t="shared" si="3"/>
        <v>1753.337435</v>
      </c>
      <c r="J46" s="64"/>
    </row>
    <row r="47">
      <c r="C47" s="276">
        <f>'Devices PT'!C47</f>
        <v>66.576</v>
      </c>
      <c r="D47" s="276">
        <f>'Devices PT'!D47</f>
        <v>266.9184</v>
      </c>
      <c r="E47" s="276">
        <f>VLOOKUP(A47,'Emissions Factors'!B:H,7,FALSE)</f>
        <v>100</v>
      </c>
      <c r="F47" s="276">
        <f t="shared" si="1"/>
        <v>6.6576</v>
      </c>
      <c r="G47" s="276">
        <f t="shared" si="2"/>
        <v>3.3288</v>
      </c>
      <c r="H47" s="276">
        <f>VLOOKUP(A47,'Country Representation'!F:G,2,FALSE)</f>
        <v>4</v>
      </c>
      <c r="I47" s="276">
        <f t="shared" si="3"/>
        <v>13.3152</v>
      </c>
      <c r="J47" s="64"/>
    </row>
    <row r="48">
      <c r="C48" s="276">
        <f>'Devices PT'!C48</f>
        <v>2147.5488</v>
      </c>
      <c r="D48" s="276">
        <f>'Devices PT'!D48</f>
        <v>2564.908</v>
      </c>
      <c r="E48" s="276">
        <f>VLOOKUP(A48,'Emissions Factors'!B:H,7,FALSE)</f>
        <v>742.7</v>
      </c>
      <c r="F48" s="276">
        <f t="shared" si="1"/>
        <v>1594.984494</v>
      </c>
      <c r="G48" s="276">
        <f t="shared" si="2"/>
        <v>106.3322996</v>
      </c>
      <c r="H48" s="276">
        <f>VLOOKUP(A48,'Country Representation'!F:G,2,FALSE)</f>
        <v>15</v>
      </c>
      <c r="I48" s="276">
        <f t="shared" si="3"/>
        <v>1594.984494</v>
      </c>
      <c r="J48" s="64"/>
    </row>
    <row r="49">
      <c r="C49" s="276">
        <f>'Devices PT'!C49</f>
        <v>70.5</v>
      </c>
      <c r="D49" s="276">
        <f>'Devices PT'!D49</f>
        <v>0</v>
      </c>
      <c r="E49" s="276">
        <f>VLOOKUP(A49,'Emissions Factors'!B:H,7,FALSE)</f>
        <v>442.8</v>
      </c>
      <c r="F49" s="276">
        <f t="shared" si="1"/>
        <v>31.2174</v>
      </c>
      <c r="G49" s="276">
        <f t="shared" si="2"/>
        <v>31.2174</v>
      </c>
      <c r="H49" s="276">
        <f>VLOOKUP(A49,'Country Representation'!F:G,2,FALSE)</f>
        <v>1</v>
      </c>
      <c r="I49" s="276">
        <f t="shared" si="3"/>
        <v>31.2174</v>
      </c>
      <c r="J49" s="64"/>
    </row>
    <row r="50">
      <c r="C50" s="276">
        <f>'Devices PT'!C50</f>
        <v>1431.96</v>
      </c>
      <c r="D50" s="276">
        <f>'Devices PT'!D50</f>
        <v>0</v>
      </c>
      <c r="E50" s="276">
        <f>VLOOKUP(A50,'Emissions Factors'!B:H,7,FALSE)</f>
        <v>85.6</v>
      </c>
      <c r="F50" s="276">
        <f t="shared" si="1"/>
        <v>122.575776</v>
      </c>
      <c r="G50" s="276">
        <f t="shared" si="2"/>
        <v>61.287888</v>
      </c>
      <c r="H50" s="276">
        <f>VLOOKUP(A50,'Country Representation'!F:G,2,FALSE)</f>
        <v>3</v>
      </c>
      <c r="I50" s="276">
        <f t="shared" si="3"/>
        <v>183.863664</v>
      </c>
      <c r="J50" s="64"/>
    </row>
    <row r="51">
      <c r="C51" s="276">
        <f>'Devices PT'!C51</f>
        <v>289.2448</v>
      </c>
      <c r="D51" s="276">
        <f>'Devices PT'!D51</f>
        <v>434.016</v>
      </c>
      <c r="E51" s="276">
        <f>VLOOKUP(A51,'Emissions Factors'!B:H,7,FALSE)</f>
        <v>81</v>
      </c>
      <c r="F51" s="276">
        <f t="shared" si="1"/>
        <v>23.4288288</v>
      </c>
      <c r="G51" s="276">
        <f t="shared" si="2"/>
        <v>7.8096096</v>
      </c>
      <c r="H51" s="276">
        <f>VLOOKUP(A51,'Country Representation'!F:G,2,FALSE)</f>
        <v>6</v>
      </c>
      <c r="I51" s="276">
        <f t="shared" si="3"/>
        <v>46.8576576</v>
      </c>
      <c r="J51" s="64"/>
    </row>
    <row r="52">
      <c r="C52" s="276">
        <f>'Devices PT'!C52</f>
        <v>428.736</v>
      </c>
      <c r="D52" s="276">
        <f>'Devices PT'!D52</f>
        <v>0</v>
      </c>
      <c r="E52" s="276">
        <f>VLOOKUP(A52,'Emissions Factors'!B:H,7,FALSE)</f>
        <v>351.9</v>
      </c>
      <c r="F52" s="276">
        <f t="shared" si="1"/>
        <v>150.8721984</v>
      </c>
      <c r="G52" s="276">
        <f t="shared" si="2"/>
        <v>150.8721984</v>
      </c>
      <c r="H52" s="276">
        <f>VLOOKUP(A52,'Country Representation'!F:G,2,FALSE)</f>
        <v>2</v>
      </c>
      <c r="I52" s="276">
        <f t="shared" si="3"/>
        <v>301.7443968</v>
      </c>
      <c r="J52" s="64"/>
    </row>
    <row r="53">
      <c r="C53" s="276">
        <f>'Devices PT'!C53</f>
        <v>2319.5872</v>
      </c>
      <c r="D53" s="276">
        <f>'Devices PT'!D53</f>
        <v>2354.984</v>
      </c>
      <c r="E53" s="276">
        <f>VLOOKUP(A53,'Emissions Factors'!B:H,7,FALSE)</f>
        <v>620.5</v>
      </c>
      <c r="F53" s="276">
        <f t="shared" si="1"/>
        <v>1439.303858</v>
      </c>
      <c r="G53" s="276">
        <f t="shared" si="2"/>
        <v>79.96132542</v>
      </c>
      <c r="H53" s="276">
        <f>VLOOKUP(A53,'Country Representation'!F:G,2,FALSE)</f>
        <v>240</v>
      </c>
      <c r="I53" s="276">
        <f t="shared" si="3"/>
        <v>19190.7181</v>
      </c>
      <c r="J53" s="64"/>
    </row>
    <row r="54">
      <c r="C54" s="276">
        <f>'Devices PT'!C54</f>
        <v>694.3264</v>
      </c>
      <c r="D54" s="276">
        <f>'Devices PT'!D54</f>
        <v>609.9456</v>
      </c>
      <c r="E54" s="276">
        <f>VLOOKUP(A54,'Emissions Factors'!B:H,7,FALSE)</f>
        <v>442.8</v>
      </c>
      <c r="F54" s="276">
        <f t="shared" si="1"/>
        <v>307.4477299</v>
      </c>
      <c r="G54" s="276">
        <f t="shared" si="2"/>
        <v>102.4825766</v>
      </c>
      <c r="H54" s="276">
        <f>VLOOKUP(A54,'Country Representation'!F:G,2,FALSE)</f>
        <v>4</v>
      </c>
      <c r="I54" s="276">
        <f t="shared" si="3"/>
        <v>409.9303066</v>
      </c>
      <c r="J54" s="64"/>
    </row>
    <row r="55">
      <c r="C55" s="276">
        <f>'Devices PT'!C55</f>
        <v>175.864</v>
      </c>
      <c r="D55" s="276">
        <f>'Devices PT'!D55</f>
        <v>125.8496</v>
      </c>
      <c r="E55" s="276">
        <f>VLOOKUP(A55,'Emissions Factors'!B:H,7,FALSE)</f>
        <v>810.1</v>
      </c>
      <c r="F55" s="276">
        <f t="shared" si="1"/>
        <v>142.4674264</v>
      </c>
      <c r="G55" s="276">
        <f t="shared" si="2"/>
        <v>71.2337132</v>
      </c>
      <c r="H55" s="276">
        <f>VLOOKUP(A55,'Country Representation'!F:G,2,FALSE)</f>
        <v>4</v>
      </c>
      <c r="I55" s="276">
        <f t="shared" si="3"/>
        <v>284.9348528</v>
      </c>
      <c r="J55" s="64"/>
    </row>
    <row r="56">
      <c r="C56" s="276">
        <f>'Devices PT'!C56</f>
        <v>2180.2808</v>
      </c>
      <c r="D56" s="276">
        <f>'Devices PT'!D56</f>
        <v>2988.2512</v>
      </c>
      <c r="E56" s="276">
        <f>VLOOKUP(A56,'Emissions Factors'!B:H,7,FALSE)</f>
        <v>407.8</v>
      </c>
      <c r="F56" s="276">
        <f t="shared" si="1"/>
        <v>889.1185102</v>
      </c>
      <c r="G56" s="276">
        <f t="shared" si="2"/>
        <v>55.56990689</v>
      </c>
      <c r="H56" s="276">
        <f>VLOOKUP(A56,'Country Representation'!F:G,2,FALSE)</f>
        <v>2558</v>
      </c>
      <c r="I56" s="276">
        <f t="shared" si="3"/>
        <v>142147.8218</v>
      </c>
      <c r="J56" s="64"/>
    </row>
    <row r="57">
      <c r="C57" s="276">
        <f>'Devices PT'!C57</f>
        <v>1555.5352</v>
      </c>
      <c r="D57" s="276">
        <f>'Devices PT'!D57</f>
        <v>5864.92</v>
      </c>
      <c r="E57" s="276">
        <f>VLOOKUP(A57,'Emissions Factors'!B:H,7,FALSE)</f>
        <v>720.7</v>
      </c>
      <c r="F57" s="276">
        <f t="shared" si="1"/>
        <v>1121.074219</v>
      </c>
      <c r="G57" s="276">
        <f t="shared" si="2"/>
        <v>70.06713867</v>
      </c>
      <c r="H57" s="276">
        <f>VLOOKUP(A57,'Country Representation'!F:G,2,FALSE)</f>
        <v>21</v>
      </c>
      <c r="I57" s="276">
        <f t="shared" si="3"/>
        <v>1471.409912</v>
      </c>
      <c r="J57" s="64"/>
    </row>
    <row r="58">
      <c r="C58" s="276">
        <f>'Devices PT'!C58</f>
        <v>529.5528</v>
      </c>
      <c r="D58" s="276">
        <f>'Devices PT'!D58</f>
        <v>1953.8664</v>
      </c>
      <c r="E58" s="276">
        <f>VLOOKUP(A58,'Emissions Factors'!B:H,7,FALSE)</f>
        <v>284</v>
      </c>
      <c r="F58" s="276">
        <f t="shared" si="1"/>
        <v>150.3929952</v>
      </c>
      <c r="G58" s="276">
        <f t="shared" si="2"/>
        <v>21.4847136</v>
      </c>
      <c r="H58" s="276">
        <f>VLOOKUP(A58,'Country Representation'!F:G,2,FALSE)</f>
        <v>560</v>
      </c>
      <c r="I58" s="276">
        <f t="shared" si="3"/>
        <v>12031.43962</v>
      </c>
      <c r="J58" s="64"/>
    </row>
    <row r="59">
      <c r="C59" s="276">
        <f>'Devices PT'!C59</f>
        <v>2406.4376</v>
      </c>
      <c r="D59" s="276">
        <f>'Devices PT'!D59</f>
        <v>2630.2224</v>
      </c>
      <c r="E59" s="276">
        <f>VLOOKUP(A59,'Emissions Factors'!B:H,7,FALSE)</f>
        <v>134.5</v>
      </c>
      <c r="F59" s="276">
        <f t="shared" si="1"/>
        <v>323.6658572</v>
      </c>
      <c r="G59" s="276">
        <f t="shared" si="2"/>
        <v>40.45823215</v>
      </c>
      <c r="H59" s="276">
        <f>VLOOKUP(A59,'Country Representation'!F:G,2,FALSE)</f>
        <v>65</v>
      </c>
      <c r="I59" s="276">
        <f t="shared" si="3"/>
        <v>2629.78509</v>
      </c>
      <c r="J59" s="64"/>
    </row>
    <row r="60">
      <c r="C60" s="276">
        <f>'Devices PT'!C60</f>
        <v>2368.2352</v>
      </c>
      <c r="D60" s="276">
        <f>'Devices PT'!D60</f>
        <v>1934.1552</v>
      </c>
      <c r="E60" s="276">
        <f>VLOOKUP(A60,'Emissions Factors'!B:H,7,FALSE)</f>
        <v>406.9</v>
      </c>
      <c r="F60" s="276">
        <f t="shared" si="1"/>
        <v>963.6349029</v>
      </c>
      <c r="G60" s="276">
        <f t="shared" si="2"/>
        <v>56.68440605</v>
      </c>
      <c r="H60" s="276">
        <f>VLOOKUP(A60,'Country Representation'!F:G,2,FALSE)</f>
        <v>20</v>
      </c>
      <c r="I60" s="276">
        <f t="shared" si="3"/>
        <v>1133.688121</v>
      </c>
      <c r="J60" s="64"/>
    </row>
    <row r="61">
      <c r="C61" s="276">
        <f>'Devices PT'!C61</f>
        <v>384.1184</v>
      </c>
      <c r="D61" s="276">
        <f>'Devices PT'!D61</f>
        <v>0</v>
      </c>
      <c r="E61" s="276">
        <f>VLOOKUP(A61,'Emissions Factors'!B:H,7,FALSE)</f>
        <v>524.1</v>
      </c>
      <c r="F61" s="276">
        <f t="shared" si="1"/>
        <v>201.3164534</v>
      </c>
      <c r="G61" s="276">
        <f t="shared" si="2"/>
        <v>201.3164534</v>
      </c>
      <c r="H61" s="276">
        <f>VLOOKUP(A61,'Country Representation'!F:G,2,FALSE)</f>
        <v>4</v>
      </c>
      <c r="I61" s="276">
        <f t="shared" si="3"/>
        <v>805.2658138</v>
      </c>
      <c r="J61" s="64"/>
    </row>
    <row r="62">
      <c r="C62" s="276">
        <f>'Devices PT'!C62</f>
        <v>1274.572</v>
      </c>
      <c r="D62" s="276">
        <f>'Devices PT'!D62</f>
        <v>459.2376</v>
      </c>
      <c r="E62" s="276">
        <f>VLOOKUP(A62,'Emissions Factors'!B:H,7,FALSE)</f>
        <v>10</v>
      </c>
      <c r="F62" s="276">
        <f t="shared" si="1"/>
        <v>12.74572</v>
      </c>
      <c r="G62" s="276">
        <f t="shared" si="2"/>
        <v>1.820817143</v>
      </c>
      <c r="H62" s="276">
        <f>VLOOKUP(A62,'Country Representation'!F:G,2,FALSE)</f>
        <v>512</v>
      </c>
      <c r="I62" s="276">
        <f t="shared" si="3"/>
        <v>932.2583771</v>
      </c>
      <c r="J62" s="64"/>
    </row>
    <row r="63">
      <c r="C63" s="276">
        <f>'Devices PT'!C63</f>
        <v>654.944</v>
      </c>
      <c r="D63" s="276">
        <f>'Devices PT'!D63</f>
        <v>719.5536</v>
      </c>
      <c r="E63" s="276">
        <f>VLOOKUP(A63,'Emissions Factors'!B:H,7,FALSE)</f>
        <v>394.6</v>
      </c>
      <c r="F63" s="276">
        <f t="shared" si="1"/>
        <v>258.4409024</v>
      </c>
      <c r="G63" s="276">
        <f t="shared" si="2"/>
        <v>36.92012891</v>
      </c>
      <c r="H63" s="276">
        <f>VLOOKUP(A63,'Country Representation'!F:G,2,FALSE)</f>
        <v>10</v>
      </c>
      <c r="I63" s="276">
        <f t="shared" si="3"/>
        <v>369.2012891</v>
      </c>
      <c r="J63" s="64"/>
    </row>
    <row r="64">
      <c r="C64" s="276">
        <f>'Devices PT'!C64</f>
        <v>1802.1384</v>
      </c>
      <c r="D64" s="276">
        <f>'Devices PT'!D64</f>
        <v>1040.2448</v>
      </c>
      <c r="E64" s="276">
        <f>VLOOKUP(A64,'Emissions Factors'!B:H,7,FALSE)</f>
        <v>369.9</v>
      </c>
      <c r="F64" s="276">
        <f t="shared" si="1"/>
        <v>666.6109942</v>
      </c>
      <c r="G64" s="276">
        <f t="shared" si="2"/>
        <v>66.66109942</v>
      </c>
      <c r="H64" s="276">
        <f>VLOOKUP(A64,'Country Representation'!F:G,2,FALSE)</f>
        <v>12</v>
      </c>
      <c r="I64" s="276">
        <f t="shared" si="3"/>
        <v>799.933193</v>
      </c>
      <c r="J64" s="64"/>
    </row>
    <row r="65">
      <c r="C65" s="276">
        <f>'Devices PT'!C65</f>
        <v>320.256</v>
      </c>
      <c r="D65" s="276">
        <f>'Devices PT'!D65</f>
        <v>1109.4624</v>
      </c>
      <c r="E65" s="276">
        <f>VLOOKUP(A65,'Emissions Factors'!B:H,7,FALSE)</f>
        <v>291.5</v>
      </c>
      <c r="F65" s="276">
        <f t="shared" si="1"/>
        <v>93.354624</v>
      </c>
      <c r="G65" s="276">
        <f t="shared" si="2"/>
        <v>31.118208</v>
      </c>
      <c r="H65" s="276">
        <f>VLOOKUP(A65,'Country Representation'!F:G,2,FALSE)</f>
        <v>6</v>
      </c>
      <c r="I65" s="276">
        <f t="shared" si="3"/>
        <v>186.709248</v>
      </c>
      <c r="J65" s="64"/>
    </row>
    <row r="66">
      <c r="C66" s="276">
        <f>'Devices PT'!C66</f>
        <v>28.64</v>
      </c>
      <c r="D66" s="276">
        <f>'Devices PT'!D66</f>
        <v>221.7768</v>
      </c>
      <c r="E66" s="276">
        <f>VLOOKUP(A66,'Emissions Factors'!B:H,7,FALSE)</f>
        <v>186.2</v>
      </c>
      <c r="F66" s="276">
        <f t="shared" si="1"/>
        <v>5.332768</v>
      </c>
      <c r="G66" s="276">
        <f t="shared" si="2"/>
        <v>1.0665536</v>
      </c>
      <c r="H66" s="276">
        <f>VLOOKUP(A66,'Country Representation'!F:G,2,FALSE)</f>
        <v>39</v>
      </c>
      <c r="I66" s="276">
        <f t="shared" si="3"/>
        <v>41.5955904</v>
      </c>
      <c r="J66" s="64"/>
    </row>
    <row r="67">
      <c r="C67" s="276">
        <f>'Devices PT'!C67</f>
        <v>1631.568</v>
      </c>
      <c r="D67" s="276">
        <f>'Devices PT'!D67</f>
        <v>1935.2312</v>
      </c>
      <c r="E67" s="276">
        <f>VLOOKUP(A67,'Emissions Factors'!B:H,7,FALSE)</f>
        <v>710.9</v>
      </c>
      <c r="F67" s="276">
        <f t="shared" si="1"/>
        <v>1159.881691</v>
      </c>
      <c r="G67" s="276">
        <f t="shared" si="2"/>
        <v>128.8757435</v>
      </c>
      <c r="H67" s="276">
        <f>VLOOKUP(A67,'Country Representation'!F:G,2,FALSE)</f>
        <v>142</v>
      </c>
      <c r="I67" s="276">
        <f t="shared" si="3"/>
        <v>18300.35557</v>
      </c>
      <c r="J67" s="64"/>
    </row>
    <row r="68">
      <c r="C68" s="276">
        <f>'Devices PT'!C68</f>
        <v>1616.0968</v>
      </c>
      <c r="D68" s="276">
        <f>'Devices PT'!D68</f>
        <v>131.704</v>
      </c>
      <c r="E68" s="276">
        <f>VLOOKUP(A68,'Emissions Factors'!B:H,7,FALSE)</f>
        <v>554.5</v>
      </c>
      <c r="F68" s="276">
        <f t="shared" si="1"/>
        <v>896.1256756</v>
      </c>
      <c r="G68" s="276">
        <f t="shared" si="2"/>
        <v>89.61256756</v>
      </c>
      <c r="H68" s="276">
        <f>VLOOKUP(A68,'Country Representation'!F:G,2,FALSE)</f>
        <v>2122</v>
      </c>
      <c r="I68" s="276">
        <f t="shared" si="3"/>
        <v>190157.8684</v>
      </c>
      <c r="J68" s="64"/>
    </row>
    <row r="69">
      <c r="C69" s="276">
        <f>'Devices PT'!C69</f>
        <v>1310.5888</v>
      </c>
      <c r="D69" s="276">
        <f>'Devices PT'!D69</f>
        <v>1954.0672</v>
      </c>
      <c r="E69" s="276">
        <f>VLOOKUP(A69,'Emissions Factors'!B:H,7,FALSE)</f>
        <v>158</v>
      </c>
      <c r="F69" s="276">
        <f t="shared" si="1"/>
        <v>207.0730304</v>
      </c>
      <c r="G69" s="276">
        <f t="shared" si="2"/>
        <v>34.51217173</v>
      </c>
      <c r="H69" s="276">
        <f>VLOOKUP(A69,'Country Representation'!F:G,2,FALSE)</f>
        <v>987</v>
      </c>
      <c r="I69" s="276">
        <f t="shared" si="3"/>
        <v>34063.5135</v>
      </c>
      <c r="J69" s="64"/>
    </row>
    <row r="70">
      <c r="C70" s="276">
        <f>'Devices PT'!C70</f>
        <v>0</v>
      </c>
      <c r="D70" s="276">
        <f>'Devices PT'!D70</f>
        <v>404.5808</v>
      </c>
      <c r="E70" s="276">
        <f>VLOOKUP(A70,'Emissions Factors'!B:H,7,FALSE)</f>
        <v>442.8</v>
      </c>
      <c r="F70" s="276">
        <f t="shared" si="1"/>
        <v>0</v>
      </c>
      <c r="G70" s="276">
        <f t="shared" si="2"/>
        <v>0</v>
      </c>
      <c r="H70" s="276">
        <f>VLOOKUP(A70,'Country Representation'!F:G,2,FALSE)</f>
        <v>4</v>
      </c>
      <c r="I70" s="276">
        <f t="shared" si="3"/>
        <v>0</v>
      </c>
      <c r="J70" s="64"/>
    </row>
    <row r="71">
      <c r="C71" s="276">
        <f>'Devices PT'!C71</f>
        <v>199.424</v>
      </c>
      <c r="D71" s="276">
        <f>'Devices PT'!D71</f>
        <v>801.3312</v>
      </c>
      <c r="E71" s="276">
        <f>VLOOKUP(A71,'Emissions Factors'!B:H,7,FALSE)</f>
        <v>476.8</v>
      </c>
      <c r="F71" s="276">
        <f t="shared" si="1"/>
        <v>95.0853632</v>
      </c>
      <c r="G71" s="276">
        <f t="shared" si="2"/>
        <v>15.84756053</v>
      </c>
      <c r="H71" s="276">
        <f>VLOOKUP(A71,'Country Representation'!F:G,2,FALSE)</f>
        <v>52</v>
      </c>
      <c r="I71" s="276">
        <f t="shared" si="3"/>
        <v>824.0731477</v>
      </c>
      <c r="J71" s="64"/>
    </row>
    <row r="72">
      <c r="C72" s="276">
        <f>'Devices PT'!C72</f>
        <v>1769.8</v>
      </c>
      <c r="D72" s="276">
        <f>'Devices PT'!D72</f>
        <v>1336.6392</v>
      </c>
      <c r="E72" s="276">
        <f>VLOOKUP(A72,'Emissions Factors'!B:H,7,FALSE)</f>
        <v>272</v>
      </c>
      <c r="F72" s="276">
        <f t="shared" si="1"/>
        <v>481.3856</v>
      </c>
      <c r="G72" s="276">
        <f t="shared" si="2"/>
        <v>43.76232727</v>
      </c>
      <c r="H72" s="276">
        <f>VLOOKUP(A72,'Country Representation'!F:G,2,FALSE)</f>
        <v>56</v>
      </c>
      <c r="I72" s="276">
        <f t="shared" si="3"/>
        <v>2450.690327</v>
      </c>
      <c r="J72" s="64"/>
    </row>
    <row r="73">
      <c r="C73" s="276">
        <f>'Devices PT'!C73</f>
        <v>774.0544</v>
      </c>
      <c r="D73" s="276">
        <f>'Devices PT'!D73</f>
        <v>2270.0592</v>
      </c>
      <c r="E73" s="276">
        <f>VLOOKUP(A73,'Emissions Factors'!B:H,7,FALSE)</f>
        <v>307.8</v>
      </c>
      <c r="F73" s="276">
        <f t="shared" si="1"/>
        <v>238.2539443</v>
      </c>
      <c r="G73" s="276">
        <f t="shared" si="2"/>
        <v>29.78174304</v>
      </c>
      <c r="H73" s="276">
        <f>VLOOKUP(A73,'Country Representation'!F:G,2,FALSE)</f>
        <v>13</v>
      </c>
      <c r="I73" s="276">
        <f t="shared" si="3"/>
        <v>387.1626595</v>
      </c>
      <c r="J73" s="64"/>
    </row>
    <row r="74">
      <c r="C74" s="276">
        <f>'Devices PT'!C74</f>
        <v>527.2688</v>
      </c>
      <c r="D74" s="276">
        <f>'Devices PT'!D74</f>
        <v>672.084</v>
      </c>
      <c r="E74" s="276">
        <f>VLOOKUP(A74,'Emissions Factors'!B:H,7,FALSE)</f>
        <v>612.5</v>
      </c>
      <c r="F74" s="276">
        <f t="shared" si="1"/>
        <v>322.95214</v>
      </c>
      <c r="G74" s="276">
        <f t="shared" si="2"/>
        <v>107.6507133</v>
      </c>
      <c r="H74" s="276">
        <f>VLOOKUP(A74,'Country Representation'!F:G,2,FALSE)</f>
        <v>230</v>
      </c>
      <c r="I74" s="276">
        <f t="shared" si="3"/>
        <v>24759.66407</v>
      </c>
      <c r="J74" s="64"/>
    </row>
    <row r="75">
      <c r="C75" s="276">
        <f>'Devices PT'!C75</f>
        <v>105.5488</v>
      </c>
      <c r="D75" s="276">
        <f>'Devices PT'!D75</f>
        <v>174.6184</v>
      </c>
      <c r="E75" s="276">
        <f>VLOOKUP(A75,'Emissions Factors'!B:H,7,FALSE)</f>
        <v>579.5</v>
      </c>
      <c r="F75" s="276">
        <f t="shared" si="1"/>
        <v>61.1655296</v>
      </c>
      <c r="G75" s="276">
        <f t="shared" si="2"/>
        <v>20.38850987</v>
      </c>
      <c r="H75" s="276">
        <f>VLOOKUP(A75,'Country Representation'!F:G,2,FALSE)</f>
        <v>4</v>
      </c>
      <c r="I75" s="276">
        <f t="shared" si="3"/>
        <v>81.55403947</v>
      </c>
      <c r="J75" s="64"/>
    </row>
    <row r="76">
      <c r="C76" s="276">
        <f>'Devices PT'!C76</f>
        <v>2491.872</v>
      </c>
      <c r="D76" s="276">
        <f>'Devices PT'!D76</f>
        <v>893.6208</v>
      </c>
      <c r="E76" s="276">
        <f>VLOOKUP(A76,'Emissions Factors'!B:H,7,FALSE)</f>
        <v>623.8</v>
      </c>
      <c r="F76" s="276">
        <f t="shared" si="1"/>
        <v>1554.429754</v>
      </c>
      <c r="G76" s="276">
        <f t="shared" si="2"/>
        <v>119.5715195</v>
      </c>
      <c r="H76" s="276">
        <f>VLOOKUP(A76,'Country Representation'!F:G,2,FALSE)</f>
        <v>79</v>
      </c>
      <c r="I76" s="276">
        <f t="shared" si="3"/>
        <v>9446.150041</v>
      </c>
      <c r="J76" s="64"/>
    </row>
    <row r="77">
      <c r="C77" s="276">
        <f>'Devices PT'!C77</f>
        <v>4192.7024</v>
      </c>
      <c r="D77" s="276">
        <f>'Devices PT'!D77</f>
        <v>1730.8792</v>
      </c>
      <c r="E77" s="276">
        <f>VLOOKUP(A77,'Emissions Factors'!B:H,7,FALSE)</f>
        <v>383.3</v>
      </c>
      <c r="F77" s="276">
        <f t="shared" si="1"/>
        <v>1607.06283</v>
      </c>
      <c r="G77" s="276">
        <f t="shared" si="2"/>
        <v>123.6202177</v>
      </c>
      <c r="H77" s="276">
        <f>VLOOKUP(A77,'Country Representation'!F:G,2,FALSE)</f>
        <v>738</v>
      </c>
      <c r="I77" s="276">
        <f t="shared" si="3"/>
        <v>91231.72065</v>
      </c>
      <c r="J77" s="64"/>
    </row>
    <row r="78">
      <c r="C78" s="276">
        <f>'Devices PT'!C78</f>
        <v>173.1072</v>
      </c>
      <c r="D78" s="276">
        <f>'Devices PT'!D78</f>
        <v>2949.1792</v>
      </c>
      <c r="E78" s="276">
        <f>VLOOKUP(A78,'Emissions Factors'!B:H,7,FALSE)</f>
        <v>147.5</v>
      </c>
      <c r="F78" s="276">
        <f t="shared" si="1"/>
        <v>25.533312</v>
      </c>
      <c r="G78" s="276">
        <f t="shared" si="2"/>
        <v>2.5533312</v>
      </c>
      <c r="H78" s="276">
        <f>VLOOKUP(A78,'Country Representation'!F:G,2,FALSE)</f>
        <v>150</v>
      </c>
      <c r="I78" s="276">
        <f t="shared" si="3"/>
        <v>382.99968</v>
      </c>
      <c r="J78" s="64"/>
    </row>
    <row r="79">
      <c r="C79" s="276">
        <f>'Devices PT'!C79</f>
        <v>1956.764</v>
      </c>
      <c r="D79" s="276">
        <f>'Devices PT'!D79</f>
        <v>2051.9704</v>
      </c>
      <c r="E79" s="276">
        <f>VLOOKUP(A79,'Emissions Factors'!B:H,7,FALSE)</f>
        <v>232.2</v>
      </c>
      <c r="F79" s="276">
        <f t="shared" si="1"/>
        <v>454.3606008</v>
      </c>
      <c r="G79" s="276">
        <f t="shared" si="2"/>
        <v>75.7267668</v>
      </c>
      <c r="H79" s="276">
        <f>VLOOKUP(A79,'Country Representation'!F:G,2,FALSE)</f>
        <v>12</v>
      </c>
      <c r="I79" s="276">
        <f t="shared" si="3"/>
        <v>908.7212016</v>
      </c>
      <c r="J79" s="64"/>
    </row>
    <row r="80">
      <c r="C80" s="276">
        <f>'Devices PT'!C80</f>
        <v>1385.1464</v>
      </c>
      <c r="D80" s="276">
        <f>'Devices PT'!D80</f>
        <v>3543.1312</v>
      </c>
      <c r="E80" s="276">
        <f>VLOOKUP(A80,'Emissions Factors'!B:H,7,FALSE)</f>
        <v>900.4</v>
      </c>
      <c r="F80" s="276">
        <f t="shared" si="1"/>
        <v>1247.185819</v>
      </c>
      <c r="G80" s="276">
        <f t="shared" si="2"/>
        <v>83.14572124</v>
      </c>
      <c r="H80" s="276">
        <f>VLOOKUP(A80,'Country Representation'!F:G,2,FALSE)</f>
        <v>188</v>
      </c>
      <c r="I80" s="276">
        <f t="shared" si="3"/>
        <v>15631.39559</v>
      </c>
      <c r="J80" s="64"/>
    </row>
    <row r="81">
      <c r="C81" s="276">
        <f>'Devices PT'!C81</f>
        <v>2166.4704</v>
      </c>
      <c r="D81" s="276">
        <f>'Devices PT'!D81</f>
        <v>5062.8296</v>
      </c>
      <c r="E81" s="276">
        <f>VLOOKUP(A81,'Emissions Factors'!B:H,7,FALSE)</f>
        <v>150.6</v>
      </c>
      <c r="F81" s="276">
        <f t="shared" si="1"/>
        <v>326.2704422</v>
      </c>
      <c r="G81" s="276">
        <f t="shared" si="2"/>
        <v>25.09772633</v>
      </c>
      <c r="H81" s="276">
        <f>VLOOKUP(A81,'Country Representation'!F:G,2,FALSE)</f>
        <v>512</v>
      </c>
      <c r="I81" s="276">
        <f t="shared" si="3"/>
        <v>12850.03588</v>
      </c>
      <c r="J81" s="64"/>
    </row>
    <row r="82">
      <c r="C82" s="276">
        <f>'Devices PT'!C82</f>
        <v>430.8672</v>
      </c>
      <c r="D82" s="276">
        <f>'Devices PT'!D82</f>
        <v>789.984</v>
      </c>
      <c r="E82" s="276">
        <f>VLOOKUP(A82,'Emissions Factors'!B:H,7,FALSE)</f>
        <v>505.9</v>
      </c>
      <c r="F82" s="276">
        <f t="shared" si="1"/>
        <v>217.9757165</v>
      </c>
      <c r="G82" s="276">
        <f t="shared" si="2"/>
        <v>72.65857216</v>
      </c>
      <c r="H82" s="276">
        <f>VLOOKUP(A82,'Country Representation'!F:G,2,FALSE)</f>
        <v>6</v>
      </c>
      <c r="I82" s="276">
        <f t="shared" si="3"/>
        <v>435.951433</v>
      </c>
      <c r="J82" s="64"/>
    </row>
    <row r="83">
      <c r="C83" s="276">
        <f>'Devices PT'!C83</f>
        <v>0</v>
      </c>
      <c r="D83" s="276">
        <f>'Devices PT'!D83</f>
        <v>268.128</v>
      </c>
      <c r="E83" s="276">
        <f>VLOOKUP(A83,'Emissions Factors'!B:H,7,FALSE)</f>
        <v>442.8</v>
      </c>
      <c r="F83" s="276">
        <f t="shared" si="1"/>
        <v>0</v>
      </c>
      <c r="G83" s="276">
        <f t="shared" si="2"/>
        <v>0</v>
      </c>
      <c r="H83" s="276">
        <f>VLOOKUP(A83,'Country Representation'!F:G,2,FALSE)</f>
        <v>1</v>
      </c>
      <c r="I83" s="276">
        <f t="shared" si="3"/>
        <v>0</v>
      </c>
      <c r="J83" s="64"/>
    </row>
    <row r="84">
      <c r="C84" s="276">
        <f>'Devices PT'!C84</f>
        <v>1328.2336</v>
      </c>
      <c r="D84" s="276">
        <f>'Devices PT'!D84</f>
        <v>444.9136</v>
      </c>
      <c r="E84" s="276">
        <f>VLOOKUP(A84,'Emissions Factors'!B:H,7,FALSE)</f>
        <v>27.5</v>
      </c>
      <c r="F84" s="276">
        <f t="shared" si="1"/>
        <v>36.526424</v>
      </c>
      <c r="G84" s="276">
        <f t="shared" si="2"/>
        <v>4.058491556</v>
      </c>
      <c r="H84" s="276">
        <f>VLOOKUP(A84,'Country Representation'!F:G,2,FALSE)</f>
        <v>303</v>
      </c>
      <c r="I84" s="276">
        <f t="shared" si="3"/>
        <v>1229.722941</v>
      </c>
      <c r="J84" s="64"/>
    </row>
    <row r="85">
      <c r="C85" s="276">
        <f>'Devices PT'!C85</f>
        <v>1758.8624</v>
      </c>
      <c r="D85" s="276">
        <f>'Devices PT'!D85</f>
        <v>1052.428</v>
      </c>
      <c r="E85" s="276">
        <f>VLOOKUP(A85,'Emissions Factors'!B:H,7,FALSE)</f>
        <v>38.7</v>
      </c>
      <c r="F85" s="276">
        <f t="shared" si="1"/>
        <v>68.06797488</v>
      </c>
      <c r="G85" s="276">
        <f t="shared" si="2"/>
        <v>6.187997716</v>
      </c>
      <c r="H85" s="276">
        <f>VLOOKUP(A85,'Country Representation'!F:G,2,FALSE)</f>
        <v>355</v>
      </c>
      <c r="I85" s="276">
        <f t="shared" si="3"/>
        <v>2196.739189</v>
      </c>
      <c r="J85" s="64"/>
    </row>
    <row r="86">
      <c r="C86" s="276">
        <f>'Devices PT'!C86</f>
        <v>1586.1952</v>
      </c>
      <c r="D86" s="276">
        <f>'Devices PT'!D86</f>
        <v>3571.4736</v>
      </c>
      <c r="E86" s="276">
        <f>VLOOKUP(A86,'Emissions Factors'!B:H,7,FALSE)</f>
        <v>638.2</v>
      </c>
      <c r="F86" s="276">
        <f t="shared" si="1"/>
        <v>1012.309777</v>
      </c>
      <c r="G86" s="276">
        <f t="shared" si="2"/>
        <v>92.02816151</v>
      </c>
      <c r="H86" s="276">
        <f>VLOOKUP(A86,'Country Representation'!F:G,2,FALSE)</f>
        <v>210</v>
      </c>
      <c r="I86" s="276">
        <f t="shared" si="3"/>
        <v>19325.91392</v>
      </c>
      <c r="J86" s="64"/>
    </row>
    <row r="87">
      <c r="C87" s="276">
        <f>'Devices PT'!C87</f>
        <v>1506.7088</v>
      </c>
      <c r="D87" s="276">
        <f>'Devices PT'!D87</f>
        <v>1689.5224</v>
      </c>
      <c r="E87" s="276">
        <f>VLOOKUP(A87,'Emissions Factors'!B:H,7,FALSE)</f>
        <v>470.9</v>
      </c>
      <c r="F87" s="276">
        <f t="shared" si="1"/>
        <v>709.5091739</v>
      </c>
      <c r="G87" s="276">
        <f t="shared" si="2"/>
        <v>88.68864674</v>
      </c>
      <c r="H87" s="276">
        <f>VLOOKUP(A87,'Country Representation'!F:G,2,FALSE)</f>
        <v>177</v>
      </c>
      <c r="I87" s="276">
        <f t="shared" si="3"/>
        <v>15697.89047</v>
      </c>
      <c r="J87" s="64"/>
    </row>
    <row r="88">
      <c r="C88" s="276">
        <f>'Devices PT'!C88</f>
        <v>0</v>
      </c>
      <c r="D88" s="276">
        <f>'Devices PT'!D88</f>
        <v>1270.832</v>
      </c>
      <c r="E88" s="276">
        <f>VLOOKUP(A88,'Emissions Factors'!B:H,7,FALSE)</f>
        <v>547.2</v>
      </c>
      <c r="F88" s="276">
        <f t="shared" si="1"/>
        <v>0</v>
      </c>
      <c r="G88" s="276">
        <f t="shared" si="2"/>
        <v>0</v>
      </c>
      <c r="H88" s="276">
        <f>VLOOKUP(A88,'Country Representation'!F:G,2,FALSE)</f>
        <v>5</v>
      </c>
      <c r="I88" s="276">
        <f t="shared" si="3"/>
        <v>0</v>
      </c>
      <c r="J88" s="64"/>
    </row>
    <row r="89">
      <c r="C89" s="276">
        <f>'Devices PT'!C89</f>
        <v>350.1104</v>
      </c>
      <c r="D89" s="276">
        <f>'Devices PT'!D89</f>
        <v>0</v>
      </c>
      <c r="E89" s="276">
        <f>VLOOKUP(A89,'Emissions Factors'!B:H,7,FALSE)</f>
        <v>405.2</v>
      </c>
      <c r="F89" s="276">
        <f t="shared" si="1"/>
        <v>141.8647341</v>
      </c>
      <c r="G89" s="276">
        <f t="shared" si="2"/>
        <v>47.28824469</v>
      </c>
      <c r="H89" s="276">
        <f>VLOOKUP(A89,'Country Representation'!F:G,2,FALSE)</f>
        <v>6</v>
      </c>
      <c r="I89" s="276">
        <f t="shared" si="3"/>
        <v>283.7294682</v>
      </c>
      <c r="J89" s="64"/>
    </row>
    <row r="90">
      <c r="C90" s="276">
        <f>'Devices PT'!C90</f>
        <v>4046.908</v>
      </c>
      <c r="D90" s="276">
        <f>'Devices PT'!D90</f>
        <v>831.5504</v>
      </c>
      <c r="E90" s="276">
        <f>VLOOKUP(A90,'Emissions Factors'!B:H,7,FALSE)</f>
        <v>409.1</v>
      </c>
      <c r="F90" s="276">
        <f t="shared" si="1"/>
        <v>1655.590063</v>
      </c>
      <c r="G90" s="276">
        <f t="shared" si="2"/>
        <v>183.9544514</v>
      </c>
      <c r="H90" s="276">
        <f>VLOOKUP(A90,'Country Representation'!F:G,2,FALSE)</f>
        <v>152</v>
      </c>
      <c r="I90" s="276">
        <f t="shared" si="3"/>
        <v>27961.07662</v>
      </c>
      <c r="J90" s="64"/>
    </row>
    <row r="91">
      <c r="C91" s="276">
        <f>'Devices PT'!C91</f>
        <v>4402.7624</v>
      </c>
      <c r="D91" s="276">
        <f>'Devices PT'!D91</f>
        <v>376.704</v>
      </c>
      <c r="E91" s="276">
        <f>VLOOKUP(A91,'Emissions Factors'!B:H,7,FALSE)</f>
        <v>280</v>
      </c>
      <c r="F91" s="276">
        <f t="shared" si="1"/>
        <v>1232.773472</v>
      </c>
      <c r="G91" s="276">
        <f t="shared" si="2"/>
        <v>94.82872862</v>
      </c>
      <c r="H91" s="276">
        <f>VLOOKUP(A91,'Country Representation'!F:G,2,FALSE)</f>
        <v>46</v>
      </c>
      <c r="I91" s="276">
        <f t="shared" si="3"/>
        <v>4362.121516</v>
      </c>
      <c r="J91" s="64"/>
    </row>
    <row r="92">
      <c r="C92" s="276">
        <f>'Devices PT'!C92</f>
        <v>645.5688</v>
      </c>
      <c r="D92" s="276">
        <f>'Devices PT'!D92</f>
        <v>1198.888</v>
      </c>
      <c r="E92" s="276">
        <f>VLOOKUP(A92,'Emissions Factors'!B:H,7,FALSE)</f>
        <v>474.6</v>
      </c>
      <c r="F92" s="276">
        <f t="shared" si="1"/>
        <v>306.3869525</v>
      </c>
      <c r="G92" s="276">
        <f t="shared" si="2"/>
        <v>43.76956464</v>
      </c>
      <c r="H92" s="276">
        <f>VLOOKUP(A92,'Country Representation'!F:G,2,FALSE)</f>
        <v>343</v>
      </c>
      <c r="I92" s="276">
        <f t="shared" si="3"/>
        <v>15012.96067</v>
      </c>
      <c r="J92" s="64"/>
    </row>
    <row r="93">
      <c r="C93" s="276">
        <f>'Devices PT'!C93</f>
        <v>1014.7848</v>
      </c>
      <c r="D93" s="276">
        <f>'Devices PT'!D93</f>
        <v>2741.9696</v>
      </c>
      <c r="E93" s="276">
        <f>VLOOKUP(A93,'Emissions Factors'!B:H,7,FALSE)</f>
        <v>211</v>
      </c>
      <c r="F93" s="276">
        <f t="shared" si="1"/>
        <v>214.1195928</v>
      </c>
      <c r="G93" s="276">
        <f t="shared" si="2"/>
        <v>30.58851326</v>
      </c>
      <c r="H93" s="276">
        <f>VLOOKUP(A93,'Country Representation'!F:G,2,FALSE)</f>
        <v>3552</v>
      </c>
      <c r="I93" s="276">
        <f t="shared" si="3"/>
        <v>108650.3991</v>
      </c>
      <c r="J93" s="64"/>
    </row>
    <row r="94">
      <c r="C94" s="276">
        <f>'Devices PT'!C94</f>
        <v>49241.5256</v>
      </c>
      <c r="D94" s="276">
        <f>'Devices PT'!D94</f>
        <v>39580.652</v>
      </c>
      <c r="E94" s="276">
        <f>VLOOKUP(A94,'Emissions Factors'!B:H,7,FALSE)</f>
        <v>365.1</v>
      </c>
      <c r="F94" s="276">
        <f t="shared" si="1"/>
        <v>17978.081</v>
      </c>
      <c r="G94" s="276">
        <f t="shared" si="2"/>
        <v>75.53815545</v>
      </c>
      <c r="H94" s="276">
        <f>VLOOKUP(A94,'Country Representation'!F:G,2,FALSE)</f>
        <v>40486</v>
      </c>
      <c r="I94" s="276">
        <f t="shared" si="3"/>
        <v>3058237.761</v>
      </c>
      <c r="J94" s="64"/>
    </row>
    <row r="95">
      <c r="C95" s="276">
        <f>'Devices PT'!C95</f>
        <v>1261.7664</v>
      </c>
      <c r="D95" s="276">
        <f>'Devices PT'!D95</f>
        <v>456.5376</v>
      </c>
      <c r="E95" s="276">
        <f>VLOOKUP(A95,'Emissions Factors'!B:H,7,FALSE)</f>
        <v>442.8</v>
      </c>
      <c r="F95" s="276">
        <f t="shared" si="1"/>
        <v>558.7101619</v>
      </c>
      <c r="G95" s="276">
        <f t="shared" si="2"/>
        <v>79.81573742</v>
      </c>
      <c r="H95" s="276">
        <f>VLOOKUP(A95,'Country Representation'!F:G,2,FALSE)</f>
        <v>103</v>
      </c>
      <c r="I95" s="276">
        <f t="shared" si="3"/>
        <v>8221.020954</v>
      </c>
      <c r="J95" s="64"/>
    </row>
    <row r="96">
      <c r="C96" s="276">
        <f>'Devices PT'!C96</f>
        <v>669.408</v>
      </c>
      <c r="D96" s="276">
        <f>'Devices PT'!D96</f>
        <v>120.156</v>
      </c>
      <c r="E96" s="276">
        <f>VLOOKUP(A96,'Emissions Factors'!B:H,7,FALSE)</f>
        <v>90.9</v>
      </c>
      <c r="F96" s="276">
        <f t="shared" si="1"/>
        <v>60.8491872</v>
      </c>
      <c r="G96" s="276">
        <f t="shared" si="2"/>
        <v>20.2830624</v>
      </c>
      <c r="H96" s="276">
        <f>VLOOKUP(A96,'Country Representation'!F:G,2,FALSE)</f>
        <v>4</v>
      </c>
      <c r="I96" s="276">
        <f t="shared" si="3"/>
        <v>81.1322496</v>
      </c>
      <c r="J96" s="64"/>
    </row>
    <row r="97">
      <c r="C97" s="276">
        <f>'Devices PT'!C97</f>
        <v>0</v>
      </c>
      <c r="D97" s="276">
        <f>'Devices PT'!D97</f>
        <v>10.752</v>
      </c>
      <c r="E97" s="276">
        <f>VLOOKUP(A97,'Emissions Factors'!B:H,7,FALSE)</f>
        <v>443.4</v>
      </c>
      <c r="F97" s="276">
        <f t="shared" si="1"/>
        <v>0</v>
      </c>
      <c r="G97" s="276">
        <f t="shared" si="2"/>
        <v>0</v>
      </c>
      <c r="H97" s="276">
        <f>VLOOKUP(A97,'Country Representation'!F:G,2,FALSE)</f>
        <v>1</v>
      </c>
      <c r="I97" s="276">
        <f t="shared" si="3"/>
        <v>0</v>
      </c>
      <c r="J97" s="64"/>
    </row>
    <row r="98">
      <c r="C98" s="276">
        <f>'Devices PT'!C98</f>
        <v>1086.9536</v>
      </c>
      <c r="D98" s="276">
        <f>'Devices PT'!D98</f>
        <v>2804.932</v>
      </c>
      <c r="E98" s="276">
        <f>VLOOKUP(A98,'Emissions Factors'!B:H,7,FALSE)</f>
        <v>564.8</v>
      </c>
      <c r="F98" s="276">
        <f t="shared" si="1"/>
        <v>613.9113933</v>
      </c>
      <c r="G98" s="276">
        <f t="shared" si="2"/>
        <v>55.81012666</v>
      </c>
      <c r="H98" s="276">
        <f>VLOOKUP(A98,'Country Representation'!F:G,2,FALSE)</f>
        <v>67</v>
      </c>
      <c r="I98" s="276">
        <f t="shared" si="3"/>
        <v>3739.278486</v>
      </c>
      <c r="J98" s="64"/>
    </row>
    <row r="99">
      <c r="C99" s="276">
        <f t="shared" ref="C99:I99" si="4">SUM(C2:C98)</f>
        <v>194744.3408</v>
      </c>
      <c r="D99" s="276">
        <f t="shared" si="4"/>
        <v>176375.2296</v>
      </c>
      <c r="E99" s="276">
        <f t="shared" si="4"/>
        <v>36167.2</v>
      </c>
      <c r="F99" s="276">
        <f t="shared" si="4"/>
        <v>68349.45489</v>
      </c>
      <c r="G99" s="276">
        <f t="shared" si="4"/>
        <v>6747.473495</v>
      </c>
      <c r="H99" s="276">
        <f t="shared" si="4"/>
        <v>86658</v>
      </c>
      <c r="I99" s="276">
        <f t="shared" si="4"/>
        <v>8723644.122</v>
      </c>
      <c r="J99" s="64"/>
    </row>
    <row r="100">
      <c r="A100" s="275"/>
      <c r="B100" s="275"/>
      <c r="C100" s="276"/>
      <c r="D100" s="276"/>
      <c r="E100" s="276"/>
      <c r="F100" s="276"/>
      <c r="G100" s="276"/>
      <c r="H100" s="276"/>
      <c r="I100" s="276"/>
      <c r="J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</row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25"/>
    <col customWidth="1" min="2" max="2" width="24.63"/>
    <col customWidth="1" min="3" max="3" width="28.25"/>
    <col customWidth="1" min="4" max="4" width="24.13"/>
    <col customWidth="1" min="5" max="5" width="16.25"/>
    <col customWidth="1" min="6" max="8" width="19.5"/>
    <col customWidth="1" min="9" max="9" width="20.0"/>
    <col customWidth="1" min="10" max="10" width="20.13"/>
    <col customWidth="1" min="11" max="11" width="19.5"/>
    <col customWidth="1" min="12" max="12" width="20.88"/>
    <col customWidth="1" min="13" max="13" width="17.75"/>
  </cols>
  <sheetData>
    <row r="1">
      <c r="E1" s="278" t="s">
        <v>1337</v>
      </c>
      <c r="F1" s="279" t="s">
        <v>1342</v>
      </c>
      <c r="G1" s="279" t="s">
        <v>1343</v>
      </c>
      <c r="H1" s="279" t="s">
        <v>1344</v>
      </c>
      <c r="I1" s="279" t="s">
        <v>1339</v>
      </c>
      <c r="J1" s="278" t="s">
        <v>1340</v>
      </c>
      <c r="K1" s="280" t="s">
        <v>1345</v>
      </c>
      <c r="L1" s="276"/>
      <c r="M1" s="281" t="s">
        <v>1346</v>
      </c>
    </row>
    <row r="2">
      <c r="E2" s="276">
        <f>VLOOKUP(A2,'Emissions Factors'!B:H,7,false)</f>
        <v>510.4</v>
      </c>
      <c r="F2" s="284">
        <f t="shared" ref="F2:F98" si="1">(C2*E2)/1000</f>
        <v>88.355344</v>
      </c>
      <c r="G2" s="284">
        <f t="shared" ref="G2:G98" si="2">(D2*E2)/1000</f>
        <v>22.41554304</v>
      </c>
      <c r="H2" s="284">
        <f t="shared" ref="H2:H98" si="3">SUM(F2:G2)</f>
        <v>110.770887</v>
      </c>
      <c r="I2" s="284">
        <f t="shared" ref="I2:I98" si="4">H2/B2</f>
        <v>55.38544352</v>
      </c>
      <c r="J2" s="284">
        <f>VLOOKUP(A2,'Country Representation'!F:H,2,false)</f>
        <v>4</v>
      </c>
      <c r="K2" s="284">
        <f t="shared" ref="K2:K98" si="5">I2*J2</f>
        <v>221.5417741</v>
      </c>
      <c r="L2" s="276"/>
      <c r="M2" s="285">
        <f>SUM(K2:K99)</f>
        <v>150493990.6</v>
      </c>
    </row>
    <row r="3">
      <c r="E3" s="276">
        <f>VLOOKUP(A3,'Emissions Factors'!B:H,7,false)</f>
        <v>309.2</v>
      </c>
      <c r="F3" s="284">
        <f t="shared" si="1"/>
        <v>6300.760104</v>
      </c>
      <c r="G3" s="284">
        <f t="shared" si="2"/>
        <v>2089.823805</v>
      </c>
      <c r="H3" s="284">
        <f t="shared" si="3"/>
        <v>8390.583909</v>
      </c>
      <c r="I3" s="284">
        <f t="shared" si="4"/>
        <v>932.287101</v>
      </c>
      <c r="J3" s="284">
        <f>VLOOKUP(A3,'Country Representation'!F:H,2,false)</f>
        <v>63</v>
      </c>
      <c r="K3" s="284">
        <f t="shared" si="5"/>
        <v>58734.08736</v>
      </c>
      <c r="L3" s="276"/>
      <c r="M3" s="276"/>
    </row>
    <row r="4">
      <c r="E4" s="276">
        <f>VLOOKUP(A4,'Emissions Factors'!B:H,7,false)</f>
        <v>206.5</v>
      </c>
      <c r="F4" s="284">
        <f t="shared" si="1"/>
        <v>1376.2399</v>
      </c>
      <c r="G4" s="284">
        <f t="shared" si="2"/>
        <v>1919.331431</v>
      </c>
      <c r="H4" s="284">
        <f t="shared" si="3"/>
        <v>3295.571331</v>
      </c>
      <c r="I4" s="284">
        <f t="shared" si="4"/>
        <v>235.3979522</v>
      </c>
      <c r="J4" s="284">
        <f>VLOOKUP(A4,'Country Representation'!F:H,2,false)</f>
        <v>51</v>
      </c>
      <c r="K4" s="284">
        <f t="shared" si="5"/>
        <v>12005.29556</v>
      </c>
      <c r="L4" s="276"/>
      <c r="M4" s="276"/>
    </row>
    <row r="5">
      <c r="E5" s="276">
        <f>VLOOKUP(A5,'Emissions Factors'!B:H,7,false)</f>
        <v>651.4</v>
      </c>
      <c r="F5" s="284">
        <f t="shared" si="1"/>
        <v>3181.887066</v>
      </c>
      <c r="G5" s="284">
        <f t="shared" si="2"/>
        <v>4957.922391</v>
      </c>
      <c r="H5" s="284">
        <f t="shared" si="3"/>
        <v>8139.809457</v>
      </c>
      <c r="I5" s="284">
        <f t="shared" si="4"/>
        <v>1356.63491</v>
      </c>
      <c r="J5" s="284">
        <f>VLOOKUP(A5,'Country Representation'!F:H,2,false)</f>
        <v>1419</v>
      </c>
      <c r="K5" s="284">
        <f t="shared" si="5"/>
        <v>1925064.937</v>
      </c>
      <c r="L5" s="276"/>
      <c r="M5" s="276"/>
    </row>
    <row r="6">
      <c r="E6" s="276">
        <f>VLOOKUP(A6,'Emissions Factors'!B:H,7,false)</f>
        <v>132.5</v>
      </c>
      <c r="F6" s="284">
        <f t="shared" si="1"/>
        <v>469.76285</v>
      </c>
      <c r="G6" s="284">
        <f t="shared" si="2"/>
        <v>1207.673476</v>
      </c>
      <c r="H6" s="284">
        <f t="shared" si="3"/>
        <v>1677.436326</v>
      </c>
      <c r="I6" s="284">
        <f t="shared" si="4"/>
        <v>119.8168804</v>
      </c>
      <c r="J6" s="284">
        <f>VLOOKUP(A6,'Country Representation'!F:H,2,false)</f>
        <v>113</v>
      </c>
      <c r="K6" s="284">
        <f t="shared" si="5"/>
        <v>13539.30749</v>
      </c>
      <c r="L6" s="276"/>
      <c r="M6" s="276"/>
    </row>
    <row r="7">
      <c r="E7" s="276">
        <f>VLOOKUP(A7,'Emissions Factors'!B:H,7,false)</f>
        <v>409.4</v>
      </c>
      <c r="F7" s="284">
        <f t="shared" si="1"/>
        <v>63.68217</v>
      </c>
      <c r="G7" s="284">
        <f t="shared" si="2"/>
        <v>3981.48427</v>
      </c>
      <c r="H7" s="284">
        <f t="shared" si="3"/>
        <v>4045.16644</v>
      </c>
      <c r="I7" s="284">
        <f t="shared" si="4"/>
        <v>674.1944067</v>
      </c>
      <c r="J7" s="284">
        <f>VLOOKUP(A7,'Country Representation'!F:H,2,false)</f>
        <v>8</v>
      </c>
      <c r="K7" s="284">
        <f t="shared" si="5"/>
        <v>5393.555254</v>
      </c>
      <c r="L7" s="276"/>
      <c r="M7" s="276"/>
    </row>
    <row r="8">
      <c r="E8" s="276">
        <f>VLOOKUP(A8,'Emissions Factors'!B:H,7,false)</f>
        <v>699.3</v>
      </c>
      <c r="F8" s="284">
        <f t="shared" si="1"/>
        <v>18.580401</v>
      </c>
      <c r="G8" s="284">
        <f t="shared" si="2"/>
        <v>718.162079</v>
      </c>
      <c r="H8" s="284">
        <f t="shared" si="3"/>
        <v>736.74248</v>
      </c>
      <c r="I8" s="284">
        <f t="shared" si="4"/>
        <v>736.74248</v>
      </c>
      <c r="J8" s="284">
        <f>VLOOKUP(A8,'Country Representation'!F:H,2,false)</f>
        <v>4</v>
      </c>
      <c r="K8" s="284">
        <f t="shared" si="5"/>
        <v>2946.96992</v>
      </c>
      <c r="L8" s="276"/>
      <c r="M8" s="276"/>
    </row>
    <row r="9">
      <c r="E9" s="276">
        <f>VLOOKUP(A9,'Emissions Factors'!B:H,7,false)</f>
        <v>580.5</v>
      </c>
      <c r="F9" s="284">
        <f t="shared" si="1"/>
        <v>3060.517905</v>
      </c>
      <c r="G9" s="284">
        <f t="shared" si="2"/>
        <v>5153.150977</v>
      </c>
      <c r="H9" s="284">
        <f t="shared" si="3"/>
        <v>8213.668882</v>
      </c>
      <c r="I9" s="284">
        <f t="shared" si="4"/>
        <v>1642.733776</v>
      </c>
      <c r="J9" s="284">
        <f>VLOOKUP(A9,'Country Representation'!F:H,2,false)</f>
        <v>14</v>
      </c>
      <c r="K9" s="284">
        <f t="shared" si="5"/>
        <v>22998.27287</v>
      </c>
      <c r="L9" s="276"/>
      <c r="M9" s="276"/>
    </row>
    <row r="10">
      <c r="E10" s="276">
        <f>VLOOKUP(A10,'Emissions Factors'!B:H,7,false)</f>
        <v>136.8</v>
      </c>
      <c r="F10" s="284">
        <f t="shared" si="1"/>
        <v>6.21072</v>
      </c>
      <c r="G10" s="284">
        <f t="shared" si="2"/>
        <v>416.433865</v>
      </c>
      <c r="H10" s="284">
        <f t="shared" si="3"/>
        <v>422.644585</v>
      </c>
      <c r="I10" s="284">
        <f t="shared" si="4"/>
        <v>211.3222925</v>
      </c>
      <c r="J10" s="284">
        <f>VLOOKUP(A10,'Country Representation'!F:H,2,false)</f>
        <v>456</v>
      </c>
      <c r="K10" s="284">
        <f t="shared" si="5"/>
        <v>96362.96537</v>
      </c>
      <c r="L10" s="276"/>
      <c r="M10" s="276"/>
    </row>
    <row r="11">
      <c r="E11" s="276">
        <f>VLOOKUP(A11,'Emissions Factors'!B:H,7,false)</f>
        <v>655.7</v>
      </c>
      <c r="F11" s="284">
        <f t="shared" si="1"/>
        <v>17.421949</v>
      </c>
      <c r="G11" s="284">
        <f t="shared" si="2"/>
        <v>1067.490091</v>
      </c>
      <c r="H11" s="284">
        <f t="shared" si="3"/>
        <v>1084.91204</v>
      </c>
      <c r="I11" s="284">
        <f t="shared" si="4"/>
        <v>1084.91204</v>
      </c>
      <c r="J11" s="284">
        <f>VLOOKUP(A11,'Country Representation'!F:H,2,false)</f>
        <v>5</v>
      </c>
      <c r="K11" s="284">
        <f t="shared" si="5"/>
        <v>5424.560201</v>
      </c>
      <c r="L11" s="276"/>
      <c r="M11" s="276"/>
    </row>
    <row r="12">
      <c r="E12" s="276">
        <f>VLOOKUP(A12,'Emissions Factors'!B:H,7,false)</f>
        <v>134.1</v>
      </c>
      <c r="F12" s="284">
        <f t="shared" si="1"/>
        <v>1401.721821</v>
      </c>
      <c r="G12" s="284">
        <f t="shared" si="2"/>
        <v>1645.751101</v>
      </c>
      <c r="H12" s="284">
        <f t="shared" si="3"/>
        <v>3047.472922</v>
      </c>
      <c r="I12" s="284">
        <f t="shared" si="4"/>
        <v>203.1648614</v>
      </c>
      <c r="J12" s="284">
        <f>VLOOKUP(A12,'Country Representation'!F:H,2,false)</f>
        <v>417</v>
      </c>
      <c r="K12" s="284">
        <f t="shared" si="5"/>
        <v>84719.74722</v>
      </c>
      <c r="L12" s="276"/>
      <c r="M12" s="276"/>
    </row>
    <row r="13">
      <c r="E13" s="276">
        <f>VLOOKUP(A13,'Emissions Factors'!B:H,7,false)</f>
        <v>367.7</v>
      </c>
      <c r="F13" s="284">
        <f t="shared" si="1"/>
        <v>2826.627564</v>
      </c>
      <c r="G13" s="284">
        <f t="shared" si="2"/>
        <v>3291.789979</v>
      </c>
      <c r="H13" s="284">
        <f t="shared" si="3"/>
        <v>6118.417543</v>
      </c>
      <c r="I13" s="284">
        <f t="shared" si="4"/>
        <v>509.8681286</v>
      </c>
      <c r="J13" s="284">
        <f>VLOOKUP(A13,'Country Representation'!F:H,2,false)</f>
        <v>118</v>
      </c>
      <c r="K13" s="284">
        <f t="shared" si="5"/>
        <v>60164.43917</v>
      </c>
      <c r="L13" s="276"/>
      <c r="M13" s="276"/>
    </row>
    <row r="14">
      <c r="E14" s="276">
        <f>VLOOKUP(A14,'Emissions Factors'!B:H,7,false)</f>
        <v>119.2</v>
      </c>
      <c r="F14" s="284">
        <f t="shared" si="1"/>
        <v>293.397688</v>
      </c>
      <c r="G14" s="284">
        <f t="shared" si="2"/>
        <v>725.2262696</v>
      </c>
      <c r="H14" s="284">
        <f t="shared" si="3"/>
        <v>1018.623958</v>
      </c>
      <c r="I14" s="284">
        <f t="shared" si="4"/>
        <v>127.3279947</v>
      </c>
      <c r="J14" s="284">
        <f>VLOOKUP(A14,'Country Representation'!F:H,2,false)</f>
        <v>2478</v>
      </c>
      <c r="K14" s="284">
        <f t="shared" si="5"/>
        <v>315518.7709</v>
      </c>
      <c r="L14" s="276"/>
      <c r="M14" s="276"/>
    </row>
    <row r="15">
      <c r="E15" s="276">
        <f>VLOOKUP(A15,'Emissions Factors'!B:H,7,false)</f>
        <v>374.2</v>
      </c>
      <c r="F15" s="284">
        <f t="shared" si="1"/>
        <v>2965.710874</v>
      </c>
      <c r="G15" s="284">
        <f t="shared" si="2"/>
        <v>2174.80819</v>
      </c>
      <c r="H15" s="284">
        <f t="shared" si="3"/>
        <v>5140.519064</v>
      </c>
      <c r="I15" s="284">
        <f t="shared" si="4"/>
        <v>642.564883</v>
      </c>
      <c r="J15" s="284">
        <f>VLOOKUP(A15,'Country Representation'!F:H,2,false)</f>
        <v>69</v>
      </c>
      <c r="K15" s="284">
        <f t="shared" si="5"/>
        <v>44336.97693</v>
      </c>
      <c r="L15" s="276"/>
      <c r="M15" s="276"/>
    </row>
    <row r="16">
      <c r="E16" s="276">
        <f>VLOOKUP(A16,'Emissions Factors'!B:H,7,false)</f>
        <v>569.5</v>
      </c>
      <c r="F16" s="284">
        <f t="shared" si="1"/>
        <v>2996.338825</v>
      </c>
      <c r="G16" s="284">
        <f t="shared" si="2"/>
        <v>6794.832751</v>
      </c>
      <c r="H16" s="284">
        <f t="shared" si="3"/>
        <v>9791.171576</v>
      </c>
      <c r="I16" s="284">
        <f t="shared" si="4"/>
        <v>890.1065069</v>
      </c>
      <c r="J16" s="284">
        <f>VLOOKUP(A16,'Country Representation'!F:H,2,false)</f>
        <v>3006</v>
      </c>
      <c r="K16" s="284">
        <f t="shared" si="5"/>
        <v>2675660.16</v>
      </c>
      <c r="L16" s="276"/>
      <c r="M16" s="276"/>
    </row>
    <row r="17">
      <c r="E17" s="276">
        <f>VLOOKUP(A17,'Emissions Factors'!B:H,7,false)</f>
        <v>152.9</v>
      </c>
      <c r="F17" s="284">
        <f t="shared" si="1"/>
        <v>825.409244</v>
      </c>
      <c r="G17" s="284">
        <f t="shared" si="2"/>
        <v>469.2012943</v>
      </c>
      <c r="H17" s="284">
        <f t="shared" si="3"/>
        <v>1294.610538</v>
      </c>
      <c r="I17" s="284">
        <f t="shared" si="4"/>
        <v>161.8263173</v>
      </c>
      <c r="J17" s="284">
        <f>VLOOKUP(A17,'Country Representation'!F:H,2,false)</f>
        <v>140</v>
      </c>
      <c r="K17" s="284">
        <f t="shared" si="5"/>
        <v>22655.68442</v>
      </c>
      <c r="L17" s="276"/>
      <c r="M17" s="276"/>
    </row>
    <row r="18">
      <c r="E18" s="276">
        <f>VLOOKUP(A18,'Emissions Factors'!B:H,7,false)</f>
        <v>0.4</v>
      </c>
      <c r="F18" s="284">
        <f t="shared" si="1"/>
        <v>0.963664</v>
      </c>
      <c r="G18" s="284">
        <f t="shared" si="2"/>
        <v>2.71479096</v>
      </c>
      <c r="H18" s="284">
        <f t="shared" si="3"/>
        <v>3.67845496</v>
      </c>
      <c r="I18" s="284">
        <f t="shared" si="4"/>
        <v>0.3344049964</v>
      </c>
      <c r="J18" s="284">
        <f>VLOOKUP(A18,'Country Representation'!F:H,2,false)</f>
        <v>195</v>
      </c>
      <c r="K18" s="284">
        <f t="shared" si="5"/>
        <v>65.20897429</v>
      </c>
      <c r="L18" s="276"/>
      <c r="M18" s="276"/>
    </row>
    <row r="19">
      <c r="E19" s="276">
        <f>VLOOKUP(A19,'Emissions Factors'!B:H,7,false)</f>
        <v>151.6</v>
      </c>
      <c r="F19" s="284">
        <f t="shared" si="1"/>
        <v>1909.402</v>
      </c>
      <c r="G19" s="284">
        <f t="shared" si="2"/>
        <v>1293.108069</v>
      </c>
      <c r="H19" s="284">
        <f t="shared" si="3"/>
        <v>3202.510069</v>
      </c>
      <c r="I19" s="284">
        <f t="shared" si="4"/>
        <v>291.137279</v>
      </c>
      <c r="J19" s="284">
        <f>VLOOKUP(A19,'Country Representation'!F:H,2,false)</f>
        <v>19</v>
      </c>
      <c r="K19" s="284">
        <f t="shared" si="5"/>
        <v>5531.6083</v>
      </c>
      <c r="L19" s="276"/>
      <c r="M19" s="276"/>
    </row>
    <row r="20">
      <c r="E20" s="276">
        <f>VLOOKUP(A20,'Emissions Factors'!B:H,7,false)</f>
        <v>599.4</v>
      </c>
      <c r="F20" s="284">
        <f t="shared" si="1"/>
        <v>15.926058</v>
      </c>
      <c r="G20" s="284">
        <f t="shared" si="2"/>
        <v>0</v>
      </c>
      <c r="H20" s="284">
        <f t="shared" si="3"/>
        <v>15.926058</v>
      </c>
      <c r="I20" s="284">
        <f t="shared" si="4"/>
        <v>15.926058</v>
      </c>
      <c r="J20" s="284">
        <f>VLOOKUP(A20,'Country Representation'!F:H,2,false)</f>
        <v>3</v>
      </c>
      <c r="K20" s="284">
        <f t="shared" si="5"/>
        <v>47.778174</v>
      </c>
      <c r="L20" s="276"/>
      <c r="M20" s="276"/>
    </row>
    <row r="21">
      <c r="E21" s="276">
        <f>VLOOKUP(A21,'Emissions Factors'!B:H,7,false)</f>
        <v>390.9</v>
      </c>
      <c r="F21" s="284">
        <f t="shared" si="1"/>
        <v>418.317726</v>
      </c>
      <c r="G21" s="284">
        <f t="shared" si="2"/>
        <v>3797.208542</v>
      </c>
      <c r="H21" s="284">
        <f t="shared" si="3"/>
        <v>4215.526268</v>
      </c>
      <c r="I21" s="284">
        <f t="shared" si="4"/>
        <v>383.2296607</v>
      </c>
      <c r="J21" s="284">
        <f>VLOOKUP(A21,'Country Representation'!F:H,2,false)</f>
        <v>374</v>
      </c>
      <c r="K21" s="284">
        <f t="shared" si="5"/>
        <v>143327.8931</v>
      </c>
      <c r="L21" s="276"/>
      <c r="M21" s="276"/>
    </row>
    <row r="22">
      <c r="E22" s="276">
        <f>VLOOKUP(A22,'Emissions Factors'!B:H,7,false)</f>
        <v>93.8</v>
      </c>
      <c r="F22" s="284">
        <f t="shared" si="1"/>
        <v>1293.404448</v>
      </c>
      <c r="G22" s="284">
        <f t="shared" si="2"/>
        <v>1458.304679</v>
      </c>
      <c r="H22" s="284">
        <f t="shared" si="3"/>
        <v>2751.709127</v>
      </c>
      <c r="I22" s="284">
        <f t="shared" si="4"/>
        <v>152.8727293</v>
      </c>
      <c r="J22" s="284">
        <f>VLOOKUP(A22,'Country Representation'!F:H,2,false)</f>
        <v>140</v>
      </c>
      <c r="K22" s="284">
        <f t="shared" si="5"/>
        <v>21402.1821</v>
      </c>
      <c r="L22" s="276"/>
      <c r="M22" s="276"/>
    </row>
    <row r="23">
      <c r="E23" s="276">
        <f>VLOOKUP(A23,'Emissions Factors'!B:H,7,false)</f>
        <v>573.3</v>
      </c>
      <c r="F23" s="284">
        <f t="shared" si="1"/>
        <v>559.833183</v>
      </c>
      <c r="G23" s="284">
        <f t="shared" si="2"/>
        <v>1998.730761</v>
      </c>
      <c r="H23" s="284">
        <f t="shared" si="3"/>
        <v>2558.563944</v>
      </c>
      <c r="I23" s="284">
        <f t="shared" si="4"/>
        <v>511.7127889</v>
      </c>
      <c r="J23" s="284">
        <f>VLOOKUP(A23,'Country Representation'!F:H,2,false)</f>
        <v>7</v>
      </c>
      <c r="K23" s="284">
        <f t="shared" si="5"/>
        <v>3581.989522</v>
      </c>
      <c r="L23" s="276"/>
      <c r="M23" s="276"/>
    </row>
    <row r="24">
      <c r="E24" s="276">
        <f>VLOOKUP(A24,'Emissions Factors'!B:H,7,false)</f>
        <v>139.2</v>
      </c>
      <c r="F24" s="284">
        <f t="shared" si="1"/>
        <v>154.422912</v>
      </c>
      <c r="G24" s="284">
        <f t="shared" si="2"/>
        <v>1182.634096</v>
      </c>
      <c r="H24" s="284">
        <f t="shared" si="3"/>
        <v>1337.057008</v>
      </c>
      <c r="I24" s="284">
        <f t="shared" si="4"/>
        <v>133.7057008</v>
      </c>
      <c r="J24" s="284">
        <f>VLOOKUP(A24,'Country Representation'!F:H,2,false)</f>
        <v>18</v>
      </c>
      <c r="K24" s="284">
        <f t="shared" si="5"/>
        <v>2406.702615</v>
      </c>
      <c r="L24" s="276"/>
      <c r="M24" s="276"/>
    </row>
    <row r="25">
      <c r="E25" s="276">
        <f>VLOOKUP(A25,'Emissions Factors'!B:H,7,false)</f>
        <v>402.4</v>
      </c>
      <c r="F25" s="284">
        <f t="shared" si="1"/>
        <v>886.072728</v>
      </c>
      <c r="G25" s="284">
        <f t="shared" si="2"/>
        <v>4270.723753</v>
      </c>
      <c r="H25" s="284">
        <f t="shared" si="3"/>
        <v>5156.796481</v>
      </c>
      <c r="I25" s="284">
        <f t="shared" si="4"/>
        <v>343.7864321</v>
      </c>
      <c r="J25" s="284">
        <f>VLOOKUP(A25,'Country Representation'!F:H,2,false)</f>
        <v>151</v>
      </c>
      <c r="K25" s="284">
        <f t="shared" si="5"/>
        <v>51911.75125</v>
      </c>
      <c r="L25" s="276"/>
      <c r="M25" s="276"/>
    </row>
    <row r="26">
      <c r="E26" s="276">
        <f>VLOOKUP(A26,'Emissions Factors'!B:H,7,false)</f>
        <v>108.8</v>
      </c>
      <c r="F26" s="284">
        <f t="shared" si="1"/>
        <v>8.251392</v>
      </c>
      <c r="G26" s="284">
        <f t="shared" si="2"/>
        <v>373.9275392</v>
      </c>
      <c r="H26" s="284">
        <f t="shared" si="3"/>
        <v>382.1789312</v>
      </c>
      <c r="I26" s="284">
        <f t="shared" si="4"/>
        <v>127.3929771</v>
      </c>
      <c r="J26" s="284">
        <f>VLOOKUP(A26,'Country Representation'!F:H,2,false)</f>
        <v>4</v>
      </c>
      <c r="K26" s="284">
        <f t="shared" si="5"/>
        <v>509.5719083</v>
      </c>
      <c r="L26" s="276"/>
      <c r="M26" s="276"/>
    </row>
    <row r="27">
      <c r="E27" s="276">
        <f>VLOOKUP(A27,'Emissions Factors'!B:H,7,false)</f>
        <v>363.1</v>
      </c>
      <c r="F27" s="284">
        <f t="shared" si="1"/>
        <v>1207.902984</v>
      </c>
      <c r="G27" s="284">
        <f t="shared" si="2"/>
        <v>686.8608746</v>
      </c>
      <c r="H27" s="284">
        <f t="shared" si="3"/>
        <v>1894.763859</v>
      </c>
      <c r="I27" s="284">
        <f t="shared" si="4"/>
        <v>631.5879529</v>
      </c>
      <c r="J27" s="284">
        <f>VLOOKUP(A27,'Country Representation'!F:H,2,false)</f>
        <v>5</v>
      </c>
      <c r="K27" s="284">
        <f t="shared" si="5"/>
        <v>3157.939764</v>
      </c>
      <c r="L27" s="276"/>
      <c r="M27" s="276"/>
    </row>
    <row r="28">
      <c r="E28" s="276">
        <f>VLOOKUP(A28,'Emissions Factors'!B:H,7,false)</f>
        <v>100.8</v>
      </c>
      <c r="F28" s="284">
        <f t="shared" si="1"/>
        <v>1370.843712</v>
      </c>
      <c r="G28" s="284">
        <f t="shared" si="2"/>
        <v>1297.727565</v>
      </c>
      <c r="H28" s="284">
        <f t="shared" si="3"/>
        <v>2668.571277</v>
      </c>
      <c r="I28" s="284">
        <f t="shared" si="4"/>
        <v>190.6122341</v>
      </c>
      <c r="J28" s="284">
        <f>VLOOKUP(A28,'Country Representation'!F:H,2,false)</f>
        <v>58</v>
      </c>
      <c r="K28" s="284">
        <f t="shared" si="5"/>
        <v>11055.50958</v>
      </c>
      <c r="L28" s="276"/>
      <c r="M28" s="276"/>
    </row>
    <row r="29">
      <c r="E29" s="276">
        <f>VLOOKUP(A29,'Emissions Factors'!B:H,7,false)</f>
        <v>59.9</v>
      </c>
      <c r="F29" s="284">
        <f t="shared" si="1"/>
        <v>395.13035</v>
      </c>
      <c r="G29" s="284">
        <f t="shared" si="2"/>
        <v>843.629791</v>
      </c>
      <c r="H29" s="284">
        <f t="shared" si="3"/>
        <v>1238.760141</v>
      </c>
      <c r="I29" s="284">
        <f t="shared" si="4"/>
        <v>112.6145583</v>
      </c>
      <c r="J29" s="284">
        <f>VLOOKUP(A29,'Country Representation'!F:H,2,false)</f>
        <v>813</v>
      </c>
      <c r="K29" s="284">
        <f t="shared" si="5"/>
        <v>91555.63588</v>
      </c>
      <c r="L29" s="276"/>
      <c r="M29" s="276"/>
    </row>
    <row r="30">
      <c r="E30" s="276">
        <f>VLOOKUP(A30,'Emissions Factors'!B:H,7,false)</f>
        <v>329.2</v>
      </c>
      <c r="F30" s="284">
        <f t="shared" si="1"/>
        <v>1544.339748</v>
      </c>
      <c r="G30" s="284">
        <f t="shared" si="2"/>
        <v>1142.049776</v>
      </c>
      <c r="H30" s="284">
        <f t="shared" si="3"/>
        <v>2686.389524</v>
      </c>
      <c r="I30" s="284">
        <f t="shared" si="4"/>
        <v>447.7315874</v>
      </c>
      <c r="J30" s="284">
        <f>VLOOKUP(A30,'Country Representation'!F:H,2,false)</f>
        <v>1413</v>
      </c>
      <c r="K30" s="284">
        <f t="shared" si="5"/>
        <v>632644.733</v>
      </c>
      <c r="L30" s="276"/>
      <c r="M30" s="276"/>
    </row>
    <row r="31">
      <c r="E31" s="276">
        <f>VLOOKUP(A31,'Emissions Factors'!B:H,7,false)</f>
        <v>342.4</v>
      </c>
      <c r="F31" s="284">
        <f t="shared" si="1"/>
        <v>3482.231968</v>
      </c>
      <c r="G31" s="284">
        <f t="shared" si="2"/>
        <v>567.1332813</v>
      </c>
      <c r="H31" s="284">
        <f t="shared" si="3"/>
        <v>4049.365249</v>
      </c>
      <c r="I31" s="284">
        <f t="shared" si="4"/>
        <v>506.1706562</v>
      </c>
      <c r="J31" s="284">
        <f>VLOOKUP(A31,'Country Representation'!F:H,2,false)</f>
        <v>76</v>
      </c>
      <c r="K31" s="284">
        <f t="shared" si="5"/>
        <v>38468.96987</v>
      </c>
      <c r="L31" s="276"/>
      <c r="M31" s="276"/>
    </row>
    <row r="32">
      <c r="E32" s="276">
        <f>VLOOKUP(A32,'Emissions Factors'!B:H,7,false)</f>
        <v>307.4</v>
      </c>
      <c r="F32" s="284">
        <f t="shared" si="1"/>
        <v>4308.300146</v>
      </c>
      <c r="G32" s="284">
        <f t="shared" si="2"/>
        <v>4566.675133</v>
      </c>
      <c r="H32" s="284">
        <f t="shared" si="3"/>
        <v>8874.975279</v>
      </c>
      <c r="I32" s="284">
        <f t="shared" si="4"/>
        <v>806.8159345</v>
      </c>
      <c r="J32" s="284">
        <f>VLOOKUP(A32,'Country Representation'!F:H,2,false)</f>
        <v>13</v>
      </c>
      <c r="K32" s="284">
        <f t="shared" si="5"/>
        <v>10488.60715</v>
      </c>
      <c r="L32" s="276"/>
      <c r="M32" s="276"/>
    </row>
    <row r="33">
      <c r="E33" s="276">
        <f>VLOOKUP(A33,'Emissions Factors'!B:H,7,false)</f>
        <v>640.6</v>
      </c>
      <c r="F33" s="284">
        <f t="shared" si="1"/>
        <v>1508.119738</v>
      </c>
      <c r="G33" s="284">
        <f t="shared" si="2"/>
        <v>5773.06401</v>
      </c>
      <c r="H33" s="284">
        <f t="shared" si="3"/>
        <v>7281.183748</v>
      </c>
      <c r="I33" s="284">
        <f t="shared" si="4"/>
        <v>1456.23675</v>
      </c>
      <c r="J33" s="284">
        <f>VLOOKUP(A33,'Country Representation'!F:H,2,false)</f>
        <v>178</v>
      </c>
      <c r="K33" s="284">
        <f t="shared" si="5"/>
        <v>259210.1414</v>
      </c>
      <c r="L33" s="276"/>
      <c r="M33" s="276"/>
    </row>
    <row r="34">
      <c r="E34" s="276">
        <f>VLOOKUP(A34,'Emissions Factors'!B:H,7,false)</f>
        <v>199.1</v>
      </c>
      <c r="F34" s="284">
        <f t="shared" si="1"/>
        <v>7920.892859</v>
      </c>
      <c r="G34" s="284">
        <f t="shared" si="2"/>
        <v>2268.611501</v>
      </c>
      <c r="H34" s="284">
        <f t="shared" si="3"/>
        <v>10189.50436</v>
      </c>
      <c r="I34" s="284">
        <f t="shared" si="4"/>
        <v>1132.167151</v>
      </c>
      <c r="J34" s="284">
        <f>VLOOKUP(A34,'Country Representation'!F:H,2,false)</f>
        <v>88</v>
      </c>
      <c r="K34" s="284">
        <f t="shared" si="5"/>
        <v>99630.7093</v>
      </c>
      <c r="L34" s="276"/>
      <c r="M34" s="276"/>
    </row>
    <row r="35">
      <c r="E35" s="276">
        <f>VLOOKUP(A35,'Emissions Factors'!B:H,7,false)</f>
        <v>0.1</v>
      </c>
      <c r="F35" s="284">
        <f t="shared" si="1"/>
        <v>0.002657</v>
      </c>
      <c r="G35" s="284">
        <f t="shared" si="2"/>
        <v>0.0808232</v>
      </c>
      <c r="H35" s="284">
        <f t="shared" si="3"/>
        <v>0.0834802</v>
      </c>
      <c r="I35" s="284">
        <f t="shared" si="4"/>
        <v>0.0834802</v>
      </c>
      <c r="J35" s="284">
        <f>VLOOKUP(A35,'Country Representation'!F:H,2,false)</f>
        <v>2</v>
      </c>
      <c r="K35" s="284">
        <f t="shared" si="5"/>
        <v>0.1669604</v>
      </c>
      <c r="L35" s="276"/>
      <c r="M35" s="276"/>
    </row>
    <row r="36">
      <c r="E36" s="276">
        <f>VLOOKUP(A36,'Emissions Factors'!B:H,7,false)</f>
        <v>716.6</v>
      </c>
      <c r="F36" s="284">
        <f t="shared" si="1"/>
        <v>6892.04382</v>
      </c>
      <c r="G36" s="284">
        <f t="shared" si="2"/>
        <v>3329.634031</v>
      </c>
      <c r="H36" s="284">
        <f t="shared" si="3"/>
        <v>10221.67785</v>
      </c>
      <c r="I36" s="284">
        <f t="shared" si="4"/>
        <v>1703.612975</v>
      </c>
      <c r="J36" s="284">
        <f>VLOOKUP(A36,'Country Representation'!F:H,2,false)</f>
        <v>16015</v>
      </c>
      <c r="K36" s="284">
        <f t="shared" si="5"/>
        <v>27283361.8</v>
      </c>
      <c r="L36" s="276"/>
      <c r="M36" s="276"/>
    </row>
    <row r="37">
      <c r="E37" s="276">
        <f>VLOOKUP(A37,'Emissions Factors'!B:H,7,false)</f>
        <v>783.5</v>
      </c>
      <c r="F37" s="284">
        <f t="shared" si="1"/>
        <v>4250.840075</v>
      </c>
      <c r="G37" s="284">
        <f t="shared" si="2"/>
        <v>3335.062083</v>
      </c>
      <c r="H37" s="284">
        <f t="shared" si="3"/>
        <v>7585.902158</v>
      </c>
      <c r="I37" s="284">
        <f t="shared" si="4"/>
        <v>948.2377698</v>
      </c>
      <c r="J37" s="284">
        <f>VLOOKUP(A37,'Country Representation'!F:H,2,false)</f>
        <v>121</v>
      </c>
      <c r="K37" s="284">
        <f t="shared" si="5"/>
        <v>114736.7701</v>
      </c>
      <c r="L37" s="276"/>
      <c r="M37" s="276"/>
    </row>
    <row r="38">
      <c r="E38" s="276">
        <f>VLOOKUP(A38,'Emissions Factors'!B:H,7,false)</f>
        <v>316.9</v>
      </c>
      <c r="F38" s="284">
        <f t="shared" si="1"/>
        <v>1523.265413</v>
      </c>
      <c r="G38" s="284">
        <f t="shared" si="2"/>
        <v>1051.309729</v>
      </c>
      <c r="H38" s="284">
        <f t="shared" si="3"/>
        <v>2574.575142</v>
      </c>
      <c r="I38" s="284">
        <f t="shared" si="4"/>
        <v>367.7964488</v>
      </c>
      <c r="J38" s="284">
        <f>VLOOKUP(A38,'Country Representation'!F:H,2,false)</f>
        <v>383</v>
      </c>
      <c r="K38" s="284">
        <f t="shared" si="5"/>
        <v>140866.0399</v>
      </c>
      <c r="L38" s="276"/>
      <c r="M38" s="276"/>
    </row>
    <row r="39">
      <c r="E39" s="276">
        <f>VLOOKUP(A39,'Emissions Factors'!B:H,7,false)</f>
        <v>442.6</v>
      </c>
      <c r="F39" s="284">
        <f t="shared" si="1"/>
        <v>1993.18271</v>
      </c>
      <c r="G39" s="284">
        <f t="shared" si="2"/>
        <v>2581.068373</v>
      </c>
      <c r="H39" s="284">
        <f t="shared" si="3"/>
        <v>4574.251083</v>
      </c>
      <c r="I39" s="284">
        <f t="shared" si="4"/>
        <v>457.4251083</v>
      </c>
      <c r="J39" s="284">
        <f>VLOOKUP(A39,'Country Representation'!F:H,2,false)</f>
        <v>726</v>
      </c>
      <c r="K39" s="284">
        <f t="shared" si="5"/>
        <v>332090.6286</v>
      </c>
      <c r="L39" s="276"/>
      <c r="M39" s="276"/>
    </row>
    <row r="40">
      <c r="E40" s="276">
        <f>VLOOKUP(A40,'Emissions Factors'!B:H,7,false)</f>
        <v>267.8</v>
      </c>
      <c r="F40" s="284">
        <f t="shared" si="1"/>
        <v>1034.854184</v>
      </c>
      <c r="G40" s="284">
        <f t="shared" si="2"/>
        <v>1387.645602</v>
      </c>
      <c r="H40" s="284">
        <f t="shared" si="3"/>
        <v>2422.499786</v>
      </c>
      <c r="I40" s="284">
        <f t="shared" si="4"/>
        <v>220.2272533</v>
      </c>
      <c r="J40" s="284">
        <f>VLOOKUP(A40,'Country Representation'!F:H,2,false)</f>
        <v>571</v>
      </c>
      <c r="K40" s="284">
        <f t="shared" si="5"/>
        <v>125749.7616</v>
      </c>
      <c r="L40" s="276"/>
      <c r="M40" s="276"/>
    </row>
    <row r="41">
      <c r="E41" s="276">
        <f>VLOOKUP(A41,'Emissions Factors'!B:H,7,false)</f>
        <v>463</v>
      </c>
      <c r="F41" s="284">
        <f t="shared" si="1"/>
        <v>6618.33035</v>
      </c>
      <c r="G41" s="284">
        <f t="shared" si="2"/>
        <v>5645.272975</v>
      </c>
      <c r="H41" s="284">
        <f t="shared" si="3"/>
        <v>12263.60332</v>
      </c>
      <c r="I41" s="284">
        <f t="shared" si="4"/>
        <v>1226.360332</v>
      </c>
      <c r="J41" s="284">
        <f>VLOOKUP(A41,'Country Representation'!F:H,2,false)</f>
        <v>1325</v>
      </c>
      <c r="K41" s="284">
        <f t="shared" si="5"/>
        <v>1624927.441</v>
      </c>
      <c r="L41" s="276"/>
      <c r="M41" s="276"/>
    </row>
    <row r="42">
      <c r="E42" s="276">
        <f>VLOOKUP(A42,'Emissions Factors'!B:H,7,false)</f>
        <v>380.1</v>
      </c>
      <c r="F42" s="284">
        <f t="shared" si="1"/>
        <v>3662.252097</v>
      </c>
      <c r="G42" s="284">
        <f t="shared" si="2"/>
        <v>5173.434596</v>
      </c>
      <c r="H42" s="284">
        <f t="shared" si="3"/>
        <v>8835.686693</v>
      </c>
      <c r="I42" s="284">
        <f t="shared" si="4"/>
        <v>883.5686693</v>
      </c>
      <c r="J42" s="284">
        <f>VLOOKUP(A42,'Country Representation'!F:H,2,false)</f>
        <v>19</v>
      </c>
      <c r="K42" s="284">
        <f t="shared" si="5"/>
        <v>16787.80472</v>
      </c>
      <c r="L42" s="276"/>
      <c r="M42" s="276"/>
    </row>
    <row r="43">
      <c r="E43" s="276">
        <f>VLOOKUP(A43,'Emissions Factors'!B:H,7,false)</f>
        <v>517.7</v>
      </c>
      <c r="F43" s="284">
        <f t="shared" si="1"/>
        <v>4019.795544</v>
      </c>
      <c r="G43" s="284">
        <f t="shared" si="2"/>
        <v>4806.092903</v>
      </c>
      <c r="H43" s="284">
        <f t="shared" si="3"/>
        <v>8825.888447</v>
      </c>
      <c r="I43" s="284">
        <f t="shared" si="4"/>
        <v>735.4907039</v>
      </c>
      <c r="J43" s="284">
        <f>VLOOKUP(A43,'Country Representation'!F:H,2,false)</f>
        <v>15</v>
      </c>
      <c r="K43" s="284">
        <f t="shared" si="5"/>
        <v>11032.36056</v>
      </c>
      <c r="L43" s="276"/>
      <c r="M43" s="276"/>
    </row>
    <row r="44">
      <c r="E44" s="276">
        <f>VLOOKUP(A44,'Emissions Factors'!B:H,7,false)</f>
        <v>96.4</v>
      </c>
      <c r="F44" s="284">
        <f t="shared" si="1"/>
        <v>590.8115</v>
      </c>
      <c r="G44" s="284">
        <f t="shared" si="2"/>
        <v>743.909989</v>
      </c>
      <c r="H44" s="284">
        <f t="shared" si="3"/>
        <v>1334.721489</v>
      </c>
      <c r="I44" s="284">
        <f t="shared" si="4"/>
        <v>133.4721489</v>
      </c>
      <c r="J44" s="284">
        <f>VLOOKUP(A44,'Country Representation'!F:H,2,false)</f>
        <v>24</v>
      </c>
      <c r="K44" s="284">
        <f t="shared" si="5"/>
        <v>3203.331574</v>
      </c>
      <c r="L44" s="276"/>
      <c r="M44" s="276"/>
    </row>
    <row r="45">
      <c r="E45" s="276">
        <f>VLOOKUP(A45,'Emissions Factors'!B:H,7,false)</f>
        <v>440.5</v>
      </c>
      <c r="F45" s="284">
        <f t="shared" si="1"/>
        <v>1747.785065</v>
      </c>
      <c r="G45" s="284">
        <f t="shared" si="2"/>
        <v>5648.657307</v>
      </c>
      <c r="H45" s="284">
        <f t="shared" si="3"/>
        <v>7396.442372</v>
      </c>
      <c r="I45" s="284">
        <f t="shared" si="4"/>
        <v>568.9571055</v>
      </c>
      <c r="J45" s="284">
        <f>VLOOKUP(A45,'Country Representation'!F:H,2,false)</f>
        <v>327</v>
      </c>
      <c r="K45" s="284">
        <f t="shared" si="5"/>
        <v>186048.9735</v>
      </c>
      <c r="L45" s="276"/>
      <c r="M45" s="276"/>
    </row>
    <row r="46">
      <c r="E46" s="276">
        <f>VLOOKUP(A46,'Emissions Factors'!B:H,7,false)</f>
        <v>612.1</v>
      </c>
      <c r="F46" s="284">
        <f t="shared" si="1"/>
        <v>7143.886431</v>
      </c>
      <c r="G46" s="284">
        <f t="shared" si="2"/>
        <v>3216.164375</v>
      </c>
      <c r="H46" s="284">
        <f t="shared" si="3"/>
        <v>10360.05081</v>
      </c>
      <c r="I46" s="284">
        <f t="shared" si="4"/>
        <v>1151.116756</v>
      </c>
      <c r="J46" s="284">
        <f>VLOOKUP(A46,'Country Representation'!F:H,2,false)</f>
        <v>18</v>
      </c>
      <c r="K46" s="284">
        <f t="shared" si="5"/>
        <v>20720.10161</v>
      </c>
      <c r="L46" s="276"/>
      <c r="M46" s="276"/>
    </row>
    <row r="47">
      <c r="E47" s="276">
        <f>VLOOKUP(A47,'Emissions Factors'!B:H,7,false)</f>
        <v>100</v>
      </c>
      <c r="F47" s="284">
        <f t="shared" si="1"/>
        <v>4.54</v>
      </c>
      <c r="G47" s="284">
        <f t="shared" si="2"/>
        <v>81.85122</v>
      </c>
      <c r="H47" s="284">
        <f t="shared" si="3"/>
        <v>86.39122</v>
      </c>
      <c r="I47" s="284">
        <f t="shared" si="4"/>
        <v>43.19561</v>
      </c>
      <c r="J47" s="284">
        <f>VLOOKUP(A47,'Country Representation'!F:H,2,false)</f>
        <v>4</v>
      </c>
      <c r="K47" s="284">
        <f t="shared" si="5"/>
        <v>172.78244</v>
      </c>
      <c r="L47" s="276"/>
      <c r="M47" s="276"/>
    </row>
    <row r="48">
      <c r="E48" s="276">
        <f>VLOOKUP(A48,'Emissions Factors'!B:H,7,false)</f>
        <v>742.7</v>
      </c>
      <c r="F48" s="284">
        <f t="shared" si="1"/>
        <v>8024.858646</v>
      </c>
      <c r="G48" s="284">
        <f t="shared" si="2"/>
        <v>4524.666691</v>
      </c>
      <c r="H48" s="284">
        <f t="shared" si="3"/>
        <v>12549.52534</v>
      </c>
      <c r="I48" s="284">
        <f t="shared" si="4"/>
        <v>836.6350224</v>
      </c>
      <c r="J48" s="284">
        <f>VLOOKUP(A48,'Country Representation'!F:H,2,false)</f>
        <v>15</v>
      </c>
      <c r="K48" s="284">
        <f t="shared" si="5"/>
        <v>12549.52534</v>
      </c>
      <c r="L48" s="276"/>
      <c r="M48" s="276"/>
    </row>
    <row r="49">
      <c r="E49" s="276">
        <f>VLOOKUP(A49,'Emissions Factors'!B:H,7,false)</f>
        <v>442.8</v>
      </c>
      <c r="F49" s="284">
        <f t="shared" si="1"/>
        <v>11.765196</v>
      </c>
      <c r="G49" s="284">
        <f t="shared" si="2"/>
        <v>398.035134</v>
      </c>
      <c r="H49" s="284">
        <f t="shared" si="3"/>
        <v>409.80033</v>
      </c>
      <c r="I49" s="284">
        <f t="shared" si="4"/>
        <v>409.80033</v>
      </c>
      <c r="J49" s="284">
        <f>VLOOKUP(A49,'Country Representation'!F:H,2,false)</f>
        <v>1</v>
      </c>
      <c r="K49" s="284">
        <f t="shared" si="5"/>
        <v>409.80033</v>
      </c>
      <c r="L49" s="276"/>
      <c r="M49" s="276"/>
    </row>
    <row r="50">
      <c r="E50" s="276">
        <f>VLOOKUP(A50,'Emissions Factors'!B:H,7,false)</f>
        <v>85.6</v>
      </c>
      <c r="F50" s="284">
        <f t="shared" si="1"/>
        <v>2847.995032</v>
      </c>
      <c r="G50" s="284">
        <f t="shared" si="2"/>
        <v>79.155604</v>
      </c>
      <c r="H50" s="284">
        <f t="shared" si="3"/>
        <v>2927.150636</v>
      </c>
      <c r="I50" s="284">
        <f t="shared" si="4"/>
        <v>1463.575318</v>
      </c>
      <c r="J50" s="284">
        <f>VLOOKUP(A50,'Country Representation'!F:H,2,false)</f>
        <v>3</v>
      </c>
      <c r="K50" s="284">
        <f t="shared" si="5"/>
        <v>4390.725954</v>
      </c>
      <c r="L50" s="276"/>
      <c r="M50" s="276"/>
    </row>
    <row r="51">
      <c r="E51" s="276">
        <f>VLOOKUP(A51,'Emissions Factors'!B:H,7,false)</f>
        <v>81</v>
      </c>
      <c r="F51" s="284">
        <f t="shared" si="1"/>
        <v>477.28845</v>
      </c>
      <c r="G51" s="284">
        <f t="shared" si="2"/>
        <v>231.8406624</v>
      </c>
      <c r="H51" s="284">
        <f t="shared" si="3"/>
        <v>709.1291124</v>
      </c>
      <c r="I51" s="284">
        <f t="shared" si="4"/>
        <v>236.3763708</v>
      </c>
      <c r="J51" s="284">
        <f>VLOOKUP(A51,'Country Representation'!F:H,2,false)</f>
        <v>6</v>
      </c>
      <c r="K51" s="284">
        <f t="shared" si="5"/>
        <v>1418.258225</v>
      </c>
      <c r="L51" s="276"/>
      <c r="M51" s="276"/>
    </row>
    <row r="52">
      <c r="E52" s="276">
        <f>VLOOKUP(A52,'Emissions Factors'!B:H,7,false)</f>
        <v>351.9</v>
      </c>
      <c r="F52" s="284">
        <f t="shared" si="1"/>
        <v>9.349983</v>
      </c>
      <c r="G52" s="284">
        <f t="shared" si="2"/>
        <v>325.5945601</v>
      </c>
      <c r="H52" s="284">
        <f t="shared" si="3"/>
        <v>334.9445431</v>
      </c>
      <c r="I52" s="284">
        <f t="shared" si="4"/>
        <v>334.9445431</v>
      </c>
      <c r="J52" s="284">
        <f>VLOOKUP(A52,'Country Representation'!F:H,2,false)</f>
        <v>2</v>
      </c>
      <c r="K52" s="284">
        <f t="shared" si="5"/>
        <v>669.8890861</v>
      </c>
      <c r="L52" s="276"/>
      <c r="M52" s="276"/>
    </row>
    <row r="53">
      <c r="E53" s="276">
        <f>VLOOKUP(A53,'Emissions Factors'!B:H,7,false)</f>
        <v>620.5</v>
      </c>
      <c r="F53" s="284">
        <f t="shared" si="1"/>
        <v>3668.23467</v>
      </c>
      <c r="G53" s="284">
        <f t="shared" si="2"/>
        <v>9427.895367</v>
      </c>
      <c r="H53" s="284">
        <f t="shared" si="3"/>
        <v>13096.13004</v>
      </c>
      <c r="I53" s="284">
        <f t="shared" si="4"/>
        <v>727.5627798</v>
      </c>
      <c r="J53" s="284">
        <f>VLOOKUP(A53,'Country Representation'!F:H,2,false)</f>
        <v>240</v>
      </c>
      <c r="K53" s="284">
        <f t="shared" si="5"/>
        <v>174615.0672</v>
      </c>
      <c r="L53" s="276"/>
      <c r="M53" s="276"/>
    </row>
    <row r="54">
      <c r="E54" s="276">
        <f>VLOOKUP(A54,'Emissions Factors'!B:H,7,false)</f>
        <v>442.8</v>
      </c>
      <c r="F54" s="284">
        <f t="shared" si="1"/>
        <v>5405.498712</v>
      </c>
      <c r="G54" s="284">
        <f t="shared" si="2"/>
        <v>1059.960293</v>
      </c>
      <c r="H54" s="284">
        <f t="shared" si="3"/>
        <v>6465.459005</v>
      </c>
      <c r="I54" s="284">
        <f t="shared" si="4"/>
        <v>2155.153002</v>
      </c>
      <c r="J54" s="284">
        <f>VLOOKUP(A54,'Country Representation'!F:H,2,false)</f>
        <v>4</v>
      </c>
      <c r="K54" s="284">
        <f t="shared" si="5"/>
        <v>8620.612007</v>
      </c>
      <c r="L54" s="276"/>
      <c r="M54" s="276"/>
    </row>
    <row r="55">
      <c r="E55" s="276">
        <f>VLOOKUP(A55,'Emissions Factors'!B:H,7,false)</f>
        <v>810.1</v>
      </c>
      <c r="F55" s="284">
        <f t="shared" si="1"/>
        <v>43.048714</v>
      </c>
      <c r="G55" s="284">
        <f t="shared" si="2"/>
        <v>607.2613293</v>
      </c>
      <c r="H55" s="284">
        <f t="shared" si="3"/>
        <v>650.3100433</v>
      </c>
      <c r="I55" s="284">
        <f t="shared" si="4"/>
        <v>325.1550216</v>
      </c>
      <c r="J55" s="284">
        <f>VLOOKUP(A55,'Country Representation'!F:H,2,false)</f>
        <v>4</v>
      </c>
      <c r="K55" s="284">
        <f t="shared" si="5"/>
        <v>1300.620087</v>
      </c>
      <c r="L55" s="276"/>
      <c r="M55" s="276"/>
    </row>
    <row r="56">
      <c r="E56" s="276">
        <f>VLOOKUP(A56,'Emissions Factors'!B:H,7,false)</f>
        <v>407.8</v>
      </c>
      <c r="F56" s="284">
        <f t="shared" si="1"/>
        <v>4060.436054</v>
      </c>
      <c r="G56" s="284">
        <f t="shared" si="2"/>
        <v>6394.669552</v>
      </c>
      <c r="H56" s="284">
        <f t="shared" si="3"/>
        <v>10455.10561</v>
      </c>
      <c r="I56" s="284">
        <f t="shared" si="4"/>
        <v>653.4441004</v>
      </c>
      <c r="J56" s="284">
        <f>VLOOKUP(A56,'Country Representation'!F:H,2,false)</f>
        <v>2558</v>
      </c>
      <c r="K56" s="284">
        <f t="shared" si="5"/>
        <v>1671510.009</v>
      </c>
      <c r="L56" s="276"/>
      <c r="M56" s="276"/>
    </row>
    <row r="57">
      <c r="E57" s="276">
        <f>VLOOKUP(A57,'Emissions Factors'!B:H,7,false)</f>
        <v>720.7</v>
      </c>
      <c r="F57" s="284">
        <f t="shared" si="1"/>
        <v>6143.989121</v>
      </c>
      <c r="G57" s="284">
        <f t="shared" si="2"/>
        <v>14254.34391</v>
      </c>
      <c r="H57" s="284">
        <f t="shared" si="3"/>
        <v>20398.33303</v>
      </c>
      <c r="I57" s="284">
        <f t="shared" si="4"/>
        <v>1274.895814</v>
      </c>
      <c r="J57" s="284">
        <f>VLOOKUP(A57,'Country Representation'!F:H,2,false)</f>
        <v>21</v>
      </c>
      <c r="K57" s="284">
        <f t="shared" si="5"/>
        <v>26772.8121</v>
      </c>
      <c r="L57" s="276"/>
      <c r="M57" s="276"/>
    </row>
    <row r="58">
      <c r="E58" s="276">
        <f>VLOOKUP(A58,'Emissions Factors'!B:H,7,false)</f>
        <v>284</v>
      </c>
      <c r="F58" s="284">
        <f t="shared" si="1"/>
        <v>592.46944</v>
      </c>
      <c r="G58" s="284">
        <f t="shared" si="2"/>
        <v>934.3274536</v>
      </c>
      <c r="H58" s="284">
        <f t="shared" si="3"/>
        <v>1526.796894</v>
      </c>
      <c r="I58" s="284">
        <f t="shared" si="4"/>
        <v>218.1138419</v>
      </c>
      <c r="J58" s="284">
        <f>VLOOKUP(A58,'Country Representation'!F:H,2,false)</f>
        <v>560</v>
      </c>
      <c r="K58" s="284">
        <f t="shared" si="5"/>
        <v>122143.7515</v>
      </c>
      <c r="L58" s="276"/>
      <c r="M58" s="276"/>
    </row>
    <row r="59">
      <c r="E59" s="276">
        <f>VLOOKUP(A59,'Emissions Factors'!B:H,7,false)</f>
        <v>134.5</v>
      </c>
      <c r="F59" s="284">
        <f t="shared" si="1"/>
        <v>601.15582</v>
      </c>
      <c r="G59" s="284">
        <f t="shared" si="2"/>
        <v>1128.417932</v>
      </c>
      <c r="H59" s="284">
        <f t="shared" si="3"/>
        <v>1729.573752</v>
      </c>
      <c r="I59" s="284">
        <f t="shared" si="4"/>
        <v>216.196719</v>
      </c>
      <c r="J59" s="284">
        <f>VLOOKUP(A59,'Country Representation'!F:H,2,false)</f>
        <v>65</v>
      </c>
      <c r="K59" s="284">
        <f t="shared" si="5"/>
        <v>14052.78673</v>
      </c>
      <c r="L59" s="276"/>
      <c r="M59" s="276"/>
    </row>
    <row r="60">
      <c r="E60" s="276">
        <f>VLOOKUP(A60,'Emissions Factors'!B:H,7,false)</f>
        <v>406.9</v>
      </c>
      <c r="F60" s="284">
        <f t="shared" si="1"/>
        <v>1936.4371</v>
      </c>
      <c r="G60" s="284">
        <f t="shared" si="2"/>
        <v>4294.290358</v>
      </c>
      <c r="H60" s="284">
        <f t="shared" si="3"/>
        <v>6230.727458</v>
      </c>
      <c r="I60" s="284">
        <f t="shared" si="4"/>
        <v>366.5133799</v>
      </c>
      <c r="J60" s="284">
        <f>VLOOKUP(A60,'Country Representation'!F:H,2,false)</f>
        <v>20</v>
      </c>
      <c r="K60" s="284">
        <f t="shared" si="5"/>
        <v>7330.267597</v>
      </c>
      <c r="L60" s="276"/>
      <c r="M60" s="276"/>
    </row>
    <row r="61">
      <c r="E61" s="276">
        <f>VLOOKUP(A61,'Emissions Factors'!B:H,7,false)</f>
        <v>524.1</v>
      </c>
      <c r="F61" s="284">
        <f t="shared" si="1"/>
        <v>13.925337</v>
      </c>
      <c r="G61" s="284">
        <f t="shared" si="2"/>
        <v>67.76445288</v>
      </c>
      <c r="H61" s="284">
        <f t="shared" si="3"/>
        <v>81.68978988</v>
      </c>
      <c r="I61" s="284">
        <f t="shared" si="4"/>
        <v>81.68978988</v>
      </c>
      <c r="J61" s="284">
        <f>VLOOKUP(A61,'Country Representation'!F:H,2,false)</f>
        <v>4</v>
      </c>
      <c r="K61" s="284">
        <f t="shared" si="5"/>
        <v>326.7591595</v>
      </c>
      <c r="L61" s="276"/>
      <c r="M61" s="276"/>
    </row>
    <row r="62">
      <c r="E62" s="276">
        <f>VLOOKUP(A62,'Emissions Factors'!B:H,7,false)</f>
        <v>10</v>
      </c>
      <c r="F62" s="284">
        <f t="shared" si="1"/>
        <v>3.137</v>
      </c>
      <c r="G62" s="284">
        <f t="shared" si="2"/>
        <v>42.356356</v>
      </c>
      <c r="H62" s="284">
        <f t="shared" si="3"/>
        <v>45.493356</v>
      </c>
      <c r="I62" s="284">
        <f t="shared" si="4"/>
        <v>6.499050857</v>
      </c>
      <c r="J62" s="284">
        <f>VLOOKUP(A62,'Country Representation'!F:H,2,false)</f>
        <v>512</v>
      </c>
      <c r="K62" s="284">
        <f t="shared" si="5"/>
        <v>3327.514039</v>
      </c>
      <c r="L62" s="276"/>
      <c r="M62" s="276"/>
    </row>
    <row r="63">
      <c r="E63" s="276">
        <f>VLOOKUP(A63,'Emissions Factors'!B:H,7,false)</f>
        <v>394.6</v>
      </c>
      <c r="F63" s="284">
        <f t="shared" si="1"/>
        <v>68.810348</v>
      </c>
      <c r="G63" s="284">
        <f t="shared" si="2"/>
        <v>722.911146</v>
      </c>
      <c r="H63" s="284">
        <f t="shared" si="3"/>
        <v>791.721494</v>
      </c>
      <c r="I63" s="284">
        <f t="shared" si="4"/>
        <v>113.1030706</v>
      </c>
      <c r="J63" s="284">
        <f>VLOOKUP(A63,'Country Representation'!F:H,2,false)</f>
        <v>10</v>
      </c>
      <c r="K63" s="284">
        <f t="shared" si="5"/>
        <v>1131.030706</v>
      </c>
      <c r="L63" s="276"/>
      <c r="M63" s="276"/>
    </row>
    <row r="64">
      <c r="E64" s="276">
        <f>VLOOKUP(A64,'Emissions Factors'!B:H,7,false)</f>
        <v>369.9</v>
      </c>
      <c r="F64" s="284">
        <f t="shared" si="1"/>
        <v>95.419404</v>
      </c>
      <c r="G64" s="284">
        <f t="shared" si="2"/>
        <v>2213.905653</v>
      </c>
      <c r="H64" s="284">
        <f t="shared" si="3"/>
        <v>2309.325057</v>
      </c>
      <c r="I64" s="284">
        <f t="shared" si="4"/>
        <v>230.9325057</v>
      </c>
      <c r="J64" s="284">
        <f>VLOOKUP(A64,'Country Representation'!F:H,2,false)</f>
        <v>12</v>
      </c>
      <c r="K64" s="284">
        <f t="shared" si="5"/>
        <v>2771.190069</v>
      </c>
      <c r="L64" s="276"/>
      <c r="M64" s="276"/>
    </row>
    <row r="65">
      <c r="E65" s="276">
        <f>VLOOKUP(A65,'Emissions Factors'!B:H,7,false)</f>
        <v>291.5</v>
      </c>
      <c r="F65" s="284">
        <f t="shared" si="1"/>
        <v>428.22516</v>
      </c>
      <c r="G65" s="284">
        <f t="shared" si="2"/>
        <v>451.2313894</v>
      </c>
      <c r="H65" s="284">
        <f t="shared" si="3"/>
        <v>879.4565494</v>
      </c>
      <c r="I65" s="284">
        <f t="shared" si="4"/>
        <v>293.1521831</v>
      </c>
      <c r="J65" s="284">
        <f>VLOOKUP(A65,'Country Representation'!F:H,2,false)</f>
        <v>6</v>
      </c>
      <c r="K65" s="284">
        <f t="shared" si="5"/>
        <v>1758.913099</v>
      </c>
      <c r="L65" s="276"/>
      <c r="M65" s="276"/>
    </row>
    <row r="66">
      <c r="E66" s="276">
        <f>VLOOKUP(A66,'Emissions Factors'!B:H,7,false)</f>
        <v>186.2</v>
      </c>
      <c r="F66" s="284">
        <f t="shared" si="1"/>
        <v>44.913302</v>
      </c>
      <c r="G66" s="284">
        <f t="shared" si="2"/>
        <v>107.3356231</v>
      </c>
      <c r="H66" s="284">
        <f t="shared" si="3"/>
        <v>152.2489251</v>
      </c>
      <c r="I66" s="284">
        <f t="shared" si="4"/>
        <v>30.44978502</v>
      </c>
      <c r="J66" s="284">
        <f>VLOOKUP(A66,'Country Representation'!F:H,2,false)</f>
        <v>39</v>
      </c>
      <c r="K66" s="284">
        <f t="shared" si="5"/>
        <v>1187.541616</v>
      </c>
      <c r="L66" s="276"/>
      <c r="M66" s="276"/>
    </row>
    <row r="67">
      <c r="E67" s="276">
        <f>VLOOKUP(A67,'Emissions Factors'!B:H,7,false)</f>
        <v>710.9</v>
      </c>
      <c r="F67" s="284">
        <f t="shared" si="1"/>
        <v>3207.303549</v>
      </c>
      <c r="G67" s="284">
        <f t="shared" si="2"/>
        <v>4202.58644</v>
      </c>
      <c r="H67" s="284">
        <f t="shared" si="3"/>
        <v>7409.889989</v>
      </c>
      <c r="I67" s="284">
        <f t="shared" si="4"/>
        <v>823.3211099</v>
      </c>
      <c r="J67" s="284">
        <f>VLOOKUP(A67,'Country Representation'!F:H,2,false)</f>
        <v>142</v>
      </c>
      <c r="K67" s="284">
        <f t="shared" si="5"/>
        <v>116911.5976</v>
      </c>
      <c r="L67" s="276"/>
      <c r="M67" s="276"/>
    </row>
    <row r="68">
      <c r="E68" s="276">
        <f>VLOOKUP(A68,'Emissions Factors'!B:H,7,false)</f>
        <v>554.5</v>
      </c>
      <c r="F68" s="284">
        <f t="shared" si="1"/>
        <v>5179.501325</v>
      </c>
      <c r="G68" s="284">
        <f t="shared" si="2"/>
        <v>2578.743283</v>
      </c>
      <c r="H68" s="284">
        <f t="shared" si="3"/>
        <v>7758.244608</v>
      </c>
      <c r="I68" s="284">
        <f t="shared" si="4"/>
        <v>775.8244608</v>
      </c>
      <c r="J68" s="284">
        <f>VLOOKUP(A68,'Country Representation'!F:H,2,false)</f>
        <v>2122</v>
      </c>
      <c r="K68" s="284">
        <f t="shared" si="5"/>
        <v>1646299.506</v>
      </c>
      <c r="L68" s="276"/>
      <c r="M68" s="276"/>
    </row>
    <row r="69">
      <c r="E69" s="276">
        <f>VLOOKUP(A69,'Emissions Factors'!B:H,7,false)</f>
        <v>158</v>
      </c>
      <c r="F69" s="284">
        <f t="shared" si="1"/>
        <v>1288.46472</v>
      </c>
      <c r="G69" s="284">
        <f t="shared" si="2"/>
        <v>2057.247722</v>
      </c>
      <c r="H69" s="284">
        <f t="shared" si="3"/>
        <v>3345.712442</v>
      </c>
      <c r="I69" s="284">
        <f t="shared" si="4"/>
        <v>557.6187403</v>
      </c>
      <c r="J69" s="284">
        <f>VLOOKUP(A69,'Country Representation'!F:H,2,false)</f>
        <v>987</v>
      </c>
      <c r="K69" s="284">
        <f t="shared" si="5"/>
        <v>550369.6966</v>
      </c>
      <c r="L69" s="276"/>
      <c r="M69" s="276"/>
    </row>
    <row r="70">
      <c r="E70" s="276">
        <f>VLOOKUP(A70,'Emissions Factors'!B:H,7,false)</f>
        <v>442.8</v>
      </c>
      <c r="F70" s="284">
        <f t="shared" si="1"/>
        <v>618.162084</v>
      </c>
      <c r="G70" s="284">
        <f t="shared" si="2"/>
        <v>454.4517506</v>
      </c>
      <c r="H70" s="284">
        <f t="shared" si="3"/>
        <v>1072.613835</v>
      </c>
      <c r="I70" s="284">
        <f t="shared" si="4"/>
        <v>536.3069173</v>
      </c>
      <c r="J70" s="284">
        <f>VLOOKUP(A70,'Country Representation'!F:H,2,false)</f>
        <v>4</v>
      </c>
      <c r="K70" s="284">
        <f t="shared" si="5"/>
        <v>2145.227669</v>
      </c>
      <c r="L70" s="276"/>
      <c r="M70" s="276"/>
    </row>
    <row r="71">
      <c r="E71" s="276">
        <f>VLOOKUP(A71,'Emissions Factors'!B:H,7,false)</f>
        <v>476.8</v>
      </c>
      <c r="F71" s="284">
        <f t="shared" si="1"/>
        <v>852.847392</v>
      </c>
      <c r="G71" s="284">
        <f t="shared" si="2"/>
        <v>713.5805965</v>
      </c>
      <c r="H71" s="284">
        <f t="shared" si="3"/>
        <v>1566.427988</v>
      </c>
      <c r="I71" s="284">
        <f t="shared" si="4"/>
        <v>261.0713314</v>
      </c>
      <c r="J71" s="284">
        <f>VLOOKUP(A71,'Country Representation'!F:H,2,false)</f>
        <v>52</v>
      </c>
      <c r="K71" s="284">
        <f t="shared" si="5"/>
        <v>13575.70923</v>
      </c>
      <c r="L71" s="276"/>
      <c r="M71" s="276"/>
    </row>
    <row r="72">
      <c r="E72" s="276">
        <f>VLOOKUP(A72,'Emissions Factors'!B:H,7,false)</f>
        <v>272</v>
      </c>
      <c r="F72" s="284">
        <f t="shared" si="1"/>
        <v>791.08208</v>
      </c>
      <c r="G72" s="284">
        <f t="shared" si="2"/>
        <v>3129.633741</v>
      </c>
      <c r="H72" s="284">
        <f t="shared" si="3"/>
        <v>3920.715821</v>
      </c>
      <c r="I72" s="284">
        <f t="shared" si="4"/>
        <v>356.428711</v>
      </c>
      <c r="J72" s="284">
        <f>VLOOKUP(A72,'Country Representation'!F:H,2,false)</f>
        <v>56</v>
      </c>
      <c r="K72" s="284">
        <f t="shared" si="5"/>
        <v>19960.00781</v>
      </c>
      <c r="L72" s="276"/>
      <c r="M72" s="276"/>
    </row>
    <row r="73">
      <c r="E73" s="276">
        <f>VLOOKUP(A73,'Emissions Factors'!B:H,7,false)</f>
        <v>307.8</v>
      </c>
      <c r="F73" s="284">
        <f t="shared" si="1"/>
        <v>1301.877036</v>
      </c>
      <c r="G73" s="284">
        <f t="shared" si="2"/>
        <v>2108.88893</v>
      </c>
      <c r="H73" s="284">
        <f t="shared" si="3"/>
        <v>3410.765966</v>
      </c>
      <c r="I73" s="284">
        <f t="shared" si="4"/>
        <v>426.3457457</v>
      </c>
      <c r="J73" s="284">
        <f>VLOOKUP(A73,'Country Representation'!F:H,2,false)</f>
        <v>13</v>
      </c>
      <c r="K73" s="284">
        <f t="shared" si="5"/>
        <v>5542.494694</v>
      </c>
      <c r="L73" s="276"/>
      <c r="M73" s="276"/>
    </row>
    <row r="74">
      <c r="E74" s="276">
        <f>VLOOKUP(A74,'Emissions Factors'!B:H,7,false)</f>
        <v>612.5</v>
      </c>
      <c r="F74" s="284">
        <f t="shared" si="1"/>
        <v>1821.036</v>
      </c>
      <c r="G74" s="284">
        <f t="shared" si="2"/>
        <v>3041.902115</v>
      </c>
      <c r="H74" s="284">
        <f t="shared" si="3"/>
        <v>4862.938115</v>
      </c>
      <c r="I74" s="284">
        <f t="shared" si="4"/>
        <v>1620.979372</v>
      </c>
      <c r="J74" s="284">
        <f>VLOOKUP(A74,'Country Representation'!F:H,2,false)</f>
        <v>230</v>
      </c>
      <c r="K74" s="284">
        <f t="shared" si="5"/>
        <v>372825.2555</v>
      </c>
      <c r="L74" s="276"/>
      <c r="M74" s="276"/>
    </row>
    <row r="75">
      <c r="E75" s="276">
        <f>VLOOKUP(A75,'Emissions Factors'!B:H,7,false)</f>
        <v>579.5</v>
      </c>
      <c r="F75" s="284">
        <f t="shared" si="1"/>
        <v>46.191945</v>
      </c>
      <c r="G75" s="284">
        <f t="shared" si="2"/>
        <v>301.4198551</v>
      </c>
      <c r="H75" s="284">
        <f t="shared" si="3"/>
        <v>347.6118001</v>
      </c>
      <c r="I75" s="284">
        <f t="shared" si="4"/>
        <v>115.8706</v>
      </c>
      <c r="J75" s="284">
        <f>VLOOKUP(A75,'Country Representation'!F:H,2,false)</f>
        <v>4</v>
      </c>
      <c r="K75" s="284">
        <f t="shared" si="5"/>
        <v>463.4824001</v>
      </c>
      <c r="L75" s="276"/>
      <c r="M75" s="276"/>
    </row>
    <row r="76">
      <c r="E76" s="276">
        <f>VLOOKUP(A76,'Emissions Factors'!B:H,7,false)</f>
        <v>623.8</v>
      </c>
      <c r="F76" s="284">
        <f t="shared" si="1"/>
        <v>4669.492328</v>
      </c>
      <c r="G76" s="284">
        <f t="shared" si="2"/>
        <v>4456.554081</v>
      </c>
      <c r="H76" s="284">
        <f t="shared" si="3"/>
        <v>9126.046409</v>
      </c>
      <c r="I76" s="284">
        <f t="shared" si="4"/>
        <v>702.0035699</v>
      </c>
      <c r="J76" s="284">
        <f>VLOOKUP(A76,'Country Representation'!F:H,2,false)</f>
        <v>79</v>
      </c>
      <c r="K76" s="284">
        <f t="shared" si="5"/>
        <v>55458.28202</v>
      </c>
      <c r="L76" s="276"/>
      <c r="M76" s="276"/>
    </row>
    <row r="77">
      <c r="E77" s="276">
        <f>VLOOKUP(A77,'Emissions Factors'!B:H,7,false)</f>
        <v>383.3</v>
      </c>
      <c r="F77" s="284">
        <f t="shared" si="1"/>
        <v>1784.870947</v>
      </c>
      <c r="G77" s="284">
        <f t="shared" si="2"/>
        <v>5031.902759</v>
      </c>
      <c r="H77" s="284">
        <f t="shared" si="3"/>
        <v>6816.773706</v>
      </c>
      <c r="I77" s="284">
        <f t="shared" si="4"/>
        <v>524.3672081</v>
      </c>
      <c r="J77" s="284">
        <f>VLOOKUP(A77,'Country Representation'!F:H,2,false)</f>
        <v>738</v>
      </c>
      <c r="K77" s="284">
        <f t="shared" si="5"/>
        <v>386982.9996</v>
      </c>
      <c r="L77" s="276"/>
      <c r="M77" s="276"/>
    </row>
    <row r="78">
      <c r="E78" s="276">
        <f>VLOOKUP(A78,'Emissions Factors'!B:H,7,false)</f>
        <v>147.5</v>
      </c>
      <c r="F78" s="284">
        <f t="shared" si="1"/>
        <v>37.478275</v>
      </c>
      <c r="G78" s="284">
        <f t="shared" si="2"/>
        <v>1834.442396</v>
      </c>
      <c r="H78" s="284">
        <f t="shared" si="3"/>
        <v>1871.920671</v>
      </c>
      <c r="I78" s="284">
        <f t="shared" si="4"/>
        <v>187.1920671</v>
      </c>
      <c r="J78" s="284">
        <f>VLOOKUP(A78,'Country Representation'!F:H,2,false)</f>
        <v>150</v>
      </c>
      <c r="K78" s="284">
        <f t="shared" si="5"/>
        <v>28078.81007</v>
      </c>
      <c r="L78" s="276"/>
      <c r="M78" s="276"/>
    </row>
    <row r="79">
      <c r="E79" s="276">
        <f>VLOOKUP(A79,'Emissions Factors'!B:H,7,false)</f>
        <v>232.2</v>
      </c>
      <c r="F79" s="284">
        <f t="shared" si="1"/>
        <v>37.017324</v>
      </c>
      <c r="G79" s="284">
        <f t="shared" si="2"/>
        <v>1757.040728</v>
      </c>
      <c r="H79" s="284">
        <f t="shared" si="3"/>
        <v>1794.058052</v>
      </c>
      <c r="I79" s="284">
        <f t="shared" si="4"/>
        <v>299.0096753</v>
      </c>
      <c r="J79" s="284">
        <f>VLOOKUP(A79,'Country Representation'!F:H,2,false)</f>
        <v>12</v>
      </c>
      <c r="K79" s="284">
        <f t="shared" si="5"/>
        <v>3588.116104</v>
      </c>
      <c r="L79" s="276"/>
      <c r="M79" s="276"/>
    </row>
    <row r="80">
      <c r="E80" s="276">
        <f>VLOOKUP(A80,'Emissions Factors'!B:H,7,false)</f>
        <v>900.4</v>
      </c>
      <c r="F80" s="284">
        <f t="shared" si="1"/>
        <v>7519.60056</v>
      </c>
      <c r="G80" s="284">
        <f t="shared" si="2"/>
        <v>8762.560441</v>
      </c>
      <c r="H80" s="284">
        <f t="shared" si="3"/>
        <v>16282.161</v>
      </c>
      <c r="I80" s="284">
        <f t="shared" si="4"/>
        <v>1085.4774</v>
      </c>
      <c r="J80" s="284">
        <f>VLOOKUP(A80,'Country Representation'!F:H,2,false)</f>
        <v>188</v>
      </c>
      <c r="K80" s="284">
        <f t="shared" si="5"/>
        <v>204069.7512</v>
      </c>
      <c r="L80" s="276"/>
      <c r="M80" s="276"/>
    </row>
    <row r="81">
      <c r="E81" s="276">
        <f>VLOOKUP(A81,'Emissions Factors'!B:H,7,false)</f>
        <v>150.6</v>
      </c>
      <c r="F81" s="284">
        <f t="shared" si="1"/>
        <v>3457.526004</v>
      </c>
      <c r="G81" s="284">
        <f t="shared" si="2"/>
        <v>1753.760825</v>
      </c>
      <c r="H81" s="284">
        <f t="shared" si="3"/>
        <v>5211.286829</v>
      </c>
      <c r="I81" s="284">
        <f t="shared" si="4"/>
        <v>400.8682176</v>
      </c>
      <c r="J81" s="284">
        <f>VLOOKUP(A81,'Country Representation'!F:H,2,false)</f>
        <v>512</v>
      </c>
      <c r="K81" s="284">
        <f t="shared" si="5"/>
        <v>205244.5274</v>
      </c>
      <c r="L81" s="276"/>
      <c r="M81" s="276"/>
    </row>
    <row r="82">
      <c r="E82" s="276">
        <f>VLOOKUP(A82,'Emissions Factors'!B:H,7,false)</f>
        <v>505.9</v>
      </c>
      <c r="F82" s="284">
        <f t="shared" si="1"/>
        <v>3701.472999</v>
      </c>
      <c r="G82" s="284">
        <f t="shared" si="2"/>
        <v>2830.813635</v>
      </c>
      <c r="H82" s="284">
        <f t="shared" si="3"/>
        <v>6532.286634</v>
      </c>
      <c r="I82" s="284">
        <f t="shared" si="4"/>
        <v>2177.428878</v>
      </c>
      <c r="J82" s="284">
        <f>VLOOKUP(A82,'Country Representation'!F:H,2,false)</f>
        <v>6</v>
      </c>
      <c r="K82" s="284">
        <f t="shared" si="5"/>
        <v>13064.57327</v>
      </c>
      <c r="L82" s="276"/>
      <c r="M82" s="276"/>
    </row>
    <row r="83">
      <c r="E83" s="276">
        <f>VLOOKUP(A83,'Emissions Factors'!B:H,7,false)</f>
        <v>442.8</v>
      </c>
      <c r="F83" s="284">
        <f t="shared" si="1"/>
        <v>11.765196</v>
      </c>
      <c r="G83" s="284">
        <f t="shared" si="2"/>
        <v>248.3027568</v>
      </c>
      <c r="H83" s="284">
        <f t="shared" si="3"/>
        <v>260.0679528</v>
      </c>
      <c r="I83" s="284">
        <f t="shared" si="4"/>
        <v>260.0679528</v>
      </c>
      <c r="J83" s="284">
        <f>VLOOKUP(A83,'Country Representation'!F:H,2,false)</f>
        <v>1</v>
      </c>
      <c r="K83" s="284">
        <f t="shared" si="5"/>
        <v>260.0679528</v>
      </c>
      <c r="L83" s="276"/>
      <c r="M83" s="276"/>
    </row>
    <row r="84">
      <c r="E84" s="276">
        <f>VLOOKUP(A84,'Emissions Factors'!B:H,7,false)</f>
        <v>27.5</v>
      </c>
      <c r="F84" s="284">
        <f t="shared" si="1"/>
        <v>52.977375</v>
      </c>
      <c r="G84" s="284">
        <f t="shared" si="2"/>
        <v>52.041539</v>
      </c>
      <c r="H84" s="284">
        <f t="shared" si="3"/>
        <v>105.018914</v>
      </c>
      <c r="I84" s="284">
        <f t="shared" si="4"/>
        <v>11.66876822</v>
      </c>
      <c r="J84" s="284">
        <f>VLOOKUP(A84,'Country Representation'!F:H,2,false)</f>
        <v>303</v>
      </c>
      <c r="K84" s="284">
        <f t="shared" si="5"/>
        <v>3535.636771</v>
      </c>
      <c r="L84" s="276"/>
      <c r="M84" s="276"/>
    </row>
    <row r="85">
      <c r="E85" s="276">
        <f>VLOOKUP(A85,'Emissions Factors'!B:H,7,false)</f>
        <v>38.7</v>
      </c>
      <c r="F85" s="284">
        <f t="shared" si="1"/>
        <v>29.338083</v>
      </c>
      <c r="G85" s="284">
        <f t="shared" si="2"/>
        <v>342.5707746</v>
      </c>
      <c r="H85" s="284">
        <f t="shared" si="3"/>
        <v>371.9088576</v>
      </c>
      <c r="I85" s="284">
        <f t="shared" si="4"/>
        <v>33.80989615</v>
      </c>
      <c r="J85" s="284">
        <f>VLOOKUP(A85,'Country Representation'!F:H,2,false)</f>
        <v>355</v>
      </c>
      <c r="K85" s="284">
        <f t="shared" si="5"/>
        <v>12002.51313</v>
      </c>
      <c r="L85" s="276"/>
      <c r="M85" s="276"/>
    </row>
    <row r="86">
      <c r="E86" s="276">
        <f>VLOOKUP(A86,'Emissions Factors'!B:H,7,false)</f>
        <v>638.2</v>
      </c>
      <c r="F86" s="284">
        <f t="shared" si="1"/>
        <v>8848.694056</v>
      </c>
      <c r="G86" s="284">
        <f t="shared" si="2"/>
        <v>6180.179844</v>
      </c>
      <c r="H86" s="284">
        <f t="shared" si="3"/>
        <v>15028.8739</v>
      </c>
      <c r="I86" s="284">
        <f t="shared" si="4"/>
        <v>1366.261264</v>
      </c>
      <c r="J86" s="284">
        <f>VLOOKUP(A86,'Country Representation'!F:H,2,false)</f>
        <v>210</v>
      </c>
      <c r="K86" s="284">
        <f t="shared" si="5"/>
        <v>286914.8654</v>
      </c>
      <c r="L86" s="276"/>
      <c r="M86" s="276"/>
    </row>
    <row r="87">
      <c r="E87" s="276">
        <f>VLOOKUP(A87,'Emissions Factors'!B:H,7,false)</f>
        <v>470.9</v>
      </c>
      <c r="F87" s="284">
        <f t="shared" si="1"/>
        <v>5898.91721</v>
      </c>
      <c r="G87" s="284">
        <f t="shared" si="2"/>
        <v>4010.561026</v>
      </c>
      <c r="H87" s="284">
        <f t="shared" si="3"/>
        <v>9909.478236</v>
      </c>
      <c r="I87" s="284">
        <f t="shared" si="4"/>
        <v>1238.684779</v>
      </c>
      <c r="J87" s="284">
        <f>VLOOKUP(A87,'Country Representation'!F:H,2,false)</f>
        <v>177</v>
      </c>
      <c r="K87" s="284">
        <f t="shared" si="5"/>
        <v>219247.206</v>
      </c>
      <c r="L87" s="276"/>
      <c r="M87" s="276"/>
    </row>
    <row r="88">
      <c r="E88" s="276">
        <f>VLOOKUP(A88,'Emissions Factors'!B:H,7,false)</f>
        <v>547.2</v>
      </c>
      <c r="F88" s="284">
        <f t="shared" si="1"/>
        <v>3754.049184</v>
      </c>
      <c r="G88" s="284">
        <f t="shared" si="2"/>
        <v>3875.620608</v>
      </c>
      <c r="H88" s="284">
        <f t="shared" si="3"/>
        <v>7629.669792</v>
      </c>
      <c r="I88" s="284">
        <f t="shared" si="4"/>
        <v>3814.834896</v>
      </c>
      <c r="J88" s="284">
        <f>VLOOKUP(A88,'Country Representation'!F:H,2,false)</f>
        <v>5</v>
      </c>
      <c r="K88" s="284">
        <f t="shared" si="5"/>
        <v>19074.17448</v>
      </c>
      <c r="L88" s="276"/>
      <c r="M88" s="276"/>
    </row>
    <row r="89">
      <c r="E89" s="276">
        <f>VLOOKUP(A89,'Emissions Factors'!B:H,7,false)</f>
        <v>405.2</v>
      </c>
      <c r="F89" s="284">
        <f t="shared" si="1"/>
        <v>29.162244</v>
      </c>
      <c r="G89" s="284">
        <f t="shared" si="2"/>
        <v>5.62263624</v>
      </c>
      <c r="H89" s="284">
        <f t="shared" si="3"/>
        <v>34.78488024</v>
      </c>
      <c r="I89" s="284">
        <f t="shared" si="4"/>
        <v>11.59496008</v>
      </c>
      <c r="J89" s="284">
        <f>VLOOKUP(A89,'Country Representation'!F:H,2,false)</f>
        <v>6</v>
      </c>
      <c r="K89" s="284">
        <f t="shared" si="5"/>
        <v>69.56976048</v>
      </c>
      <c r="L89" s="276"/>
      <c r="M89" s="276"/>
    </row>
    <row r="90">
      <c r="E90" s="276">
        <f>VLOOKUP(A90,'Emissions Factors'!B:H,7,false)</f>
        <v>409.1</v>
      </c>
      <c r="F90" s="284">
        <f t="shared" si="1"/>
        <v>1818.784962</v>
      </c>
      <c r="G90" s="284">
        <f t="shared" si="2"/>
        <v>4867.623985</v>
      </c>
      <c r="H90" s="284">
        <f t="shared" si="3"/>
        <v>6686.408947</v>
      </c>
      <c r="I90" s="284">
        <f t="shared" si="4"/>
        <v>742.9343275</v>
      </c>
      <c r="J90" s="284">
        <f>VLOOKUP(A90,'Country Representation'!F:H,2,false)</f>
        <v>152</v>
      </c>
      <c r="K90" s="284">
        <f t="shared" si="5"/>
        <v>112926.0178</v>
      </c>
      <c r="L90" s="276"/>
      <c r="M90" s="276"/>
    </row>
    <row r="91">
      <c r="E91" s="276">
        <f>VLOOKUP(A91,'Emissions Factors'!B:H,7,false)</f>
        <v>280</v>
      </c>
      <c r="F91" s="284">
        <f t="shared" si="1"/>
        <v>2497.9724</v>
      </c>
      <c r="G91" s="284">
        <f t="shared" si="2"/>
        <v>1964.777584</v>
      </c>
      <c r="H91" s="284">
        <f t="shared" si="3"/>
        <v>4462.749984</v>
      </c>
      <c r="I91" s="284">
        <f t="shared" si="4"/>
        <v>343.2884603</v>
      </c>
      <c r="J91" s="284">
        <f>VLOOKUP(A91,'Country Representation'!F:H,2,false)</f>
        <v>46</v>
      </c>
      <c r="K91" s="284">
        <f t="shared" si="5"/>
        <v>15791.26917</v>
      </c>
      <c r="L91" s="276"/>
      <c r="M91" s="276"/>
    </row>
    <row r="92">
      <c r="E92" s="276">
        <f>VLOOKUP(A92,'Emissions Factors'!B:H,7,false)</f>
        <v>474.6</v>
      </c>
      <c r="F92" s="284">
        <f t="shared" si="1"/>
        <v>1463.960652</v>
      </c>
      <c r="G92" s="284">
        <f t="shared" si="2"/>
        <v>3212.289854</v>
      </c>
      <c r="H92" s="284">
        <f t="shared" si="3"/>
        <v>4676.250506</v>
      </c>
      <c r="I92" s="284">
        <f t="shared" si="4"/>
        <v>668.0357866</v>
      </c>
      <c r="J92" s="284">
        <f>VLOOKUP(A92,'Country Representation'!F:H,2,false)</f>
        <v>343</v>
      </c>
      <c r="K92" s="284">
        <f t="shared" si="5"/>
        <v>229136.2748</v>
      </c>
      <c r="L92" s="276"/>
      <c r="M92" s="276"/>
    </row>
    <row r="93">
      <c r="E93" s="276">
        <f>VLOOKUP(A93,'Emissions Factors'!B:H,7,false)</f>
        <v>211</v>
      </c>
      <c r="F93" s="284">
        <f t="shared" si="1"/>
        <v>892.55954</v>
      </c>
      <c r="G93" s="284">
        <f t="shared" si="2"/>
        <v>1333.676646</v>
      </c>
      <c r="H93" s="284">
        <f t="shared" si="3"/>
        <v>2226.236186</v>
      </c>
      <c r="I93" s="284">
        <f t="shared" si="4"/>
        <v>318.0337409</v>
      </c>
      <c r="J93" s="284">
        <f>VLOOKUP(A93,'Country Representation'!F:H,2,false)</f>
        <v>3552</v>
      </c>
      <c r="K93" s="284">
        <f t="shared" si="5"/>
        <v>1129655.848</v>
      </c>
      <c r="L93" s="276"/>
      <c r="M93" s="276"/>
    </row>
    <row r="94">
      <c r="E94" s="276">
        <f>VLOOKUP(A94,'Emissions Factors'!B:H,7,false)</f>
        <v>365.1</v>
      </c>
      <c r="F94" s="284">
        <f t="shared" si="1"/>
        <v>97176.68086</v>
      </c>
      <c r="G94" s="284">
        <f t="shared" si="2"/>
        <v>84370.41047</v>
      </c>
      <c r="H94" s="284">
        <f t="shared" si="3"/>
        <v>181547.0913</v>
      </c>
      <c r="I94" s="284">
        <f t="shared" si="4"/>
        <v>762.8029047</v>
      </c>
      <c r="J94" s="284">
        <f>VLOOKUP(A94,'Country Representation'!F:H,2,false)</f>
        <v>40486</v>
      </c>
      <c r="K94" s="284">
        <f t="shared" si="5"/>
        <v>30882838.4</v>
      </c>
      <c r="L94" s="276"/>
      <c r="M94" s="276"/>
    </row>
    <row r="95">
      <c r="E95" s="276">
        <f>VLOOKUP(A95,'Emissions Factors'!B:H,7,false)</f>
        <v>442.8</v>
      </c>
      <c r="F95" s="284">
        <f t="shared" si="1"/>
        <v>2157.569568</v>
      </c>
      <c r="G95" s="284">
        <f t="shared" si="2"/>
        <v>1745.537526</v>
      </c>
      <c r="H95" s="284">
        <f t="shared" si="3"/>
        <v>3903.107094</v>
      </c>
      <c r="I95" s="284">
        <f t="shared" si="4"/>
        <v>557.5867277</v>
      </c>
      <c r="J95" s="284">
        <f>VLOOKUP(A95,'Country Representation'!F:H,2,false)</f>
        <v>103</v>
      </c>
      <c r="K95" s="284">
        <f t="shared" si="5"/>
        <v>57431.43295</v>
      </c>
      <c r="L95" s="276"/>
      <c r="M95" s="276"/>
    </row>
    <row r="96">
      <c r="E96" s="276">
        <f>VLOOKUP(A96,'Emissions Factors'!B:H,7,false)</f>
        <v>90.9</v>
      </c>
      <c r="F96" s="284">
        <f t="shared" si="1"/>
        <v>7.245639</v>
      </c>
      <c r="G96" s="284">
        <f t="shared" si="2"/>
        <v>200.7495776</v>
      </c>
      <c r="H96" s="284">
        <f t="shared" si="3"/>
        <v>207.9952166</v>
      </c>
      <c r="I96" s="284">
        <f t="shared" si="4"/>
        <v>69.33173886</v>
      </c>
      <c r="J96" s="284">
        <f>VLOOKUP(A96,'Country Representation'!F:H,2,false)</f>
        <v>4</v>
      </c>
      <c r="K96" s="284">
        <f t="shared" si="5"/>
        <v>277.3269554</v>
      </c>
      <c r="L96" s="276"/>
      <c r="M96" s="276"/>
    </row>
    <row r="97">
      <c r="E97" s="276">
        <f>VLOOKUP(A97,'Emissions Factors'!B:H,7,false)</f>
        <v>443.4</v>
      </c>
      <c r="F97" s="284">
        <f t="shared" si="1"/>
        <v>11.781138</v>
      </c>
      <c r="G97" s="284">
        <f t="shared" si="2"/>
        <v>32.27952</v>
      </c>
      <c r="H97" s="284">
        <f t="shared" si="3"/>
        <v>44.060658</v>
      </c>
      <c r="I97" s="284">
        <f t="shared" si="4"/>
        <v>44.060658</v>
      </c>
      <c r="J97" s="284">
        <f>VLOOKUP(A97,'Country Representation'!F:H,2,false)</f>
        <v>1</v>
      </c>
      <c r="K97" s="284">
        <f t="shared" si="5"/>
        <v>44.060658</v>
      </c>
      <c r="L97" s="276"/>
      <c r="M97" s="276"/>
    </row>
    <row r="98">
      <c r="E98" s="276">
        <f>VLOOKUP(A98,'Emissions Factors'!B:H,7,false)</f>
        <v>564.8</v>
      </c>
      <c r="F98" s="284">
        <f t="shared" si="1"/>
        <v>816.435344</v>
      </c>
      <c r="G98" s="284">
        <f t="shared" si="2"/>
        <v>1889.463056</v>
      </c>
      <c r="H98" s="284">
        <f t="shared" si="3"/>
        <v>2705.8984</v>
      </c>
      <c r="I98" s="284">
        <f t="shared" si="4"/>
        <v>245.9907636</v>
      </c>
      <c r="J98" s="284">
        <f>VLOOKUP(A98,'Country Representation'!F:H,2,false)</f>
        <v>67</v>
      </c>
      <c r="K98" s="284">
        <f t="shared" si="5"/>
        <v>16481.38116</v>
      </c>
      <c r="L98" s="276"/>
      <c r="M98" s="276"/>
    </row>
    <row r="99">
      <c r="E99" s="284">
        <f t="shared" ref="E99:K99" si="6">SUM(E2:E98)</f>
        <v>36167.2</v>
      </c>
      <c r="F99" s="284">
        <f t="shared" si="6"/>
        <v>288617.3454</v>
      </c>
      <c r="G99" s="284">
        <f t="shared" si="6"/>
        <v>311771.9859</v>
      </c>
      <c r="H99" s="284">
        <f t="shared" si="6"/>
        <v>600389.3312</v>
      </c>
      <c r="I99" s="284">
        <f t="shared" si="6"/>
        <v>56581.15945</v>
      </c>
      <c r="J99" s="284">
        <f t="shared" si="6"/>
        <v>86658</v>
      </c>
      <c r="K99" s="284">
        <f t="shared" si="6"/>
        <v>75246995.32</v>
      </c>
      <c r="L99" s="276"/>
      <c r="M99" s="276"/>
    </row>
    <row r="100">
      <c r="A100" s="286"/>
      <c r="B100" s="287"/>
      <c r="C100" s="287"/>
      <c r="D100" s="288"/>
      <c r="E100" s="289">
        <f t="shared" ref="E100:K100" si="7">SUM(E2:E99)</f>
        <v>72334.4</v>
      </c>
      <c r="F100" s="289">
        <f t="shared" si="7"/>
        <v>577234.6908</v>
      </c>
      <c r="G100" s="289">
        <f t="shared" si="7"/>
        <v>623543.9717</v>
      </c>
      <c r="H100" s="289">
        <f t="shared" si="7"/>
        <v>1200778.662</v>
      </c>
      <c r="I100" s="289">
        <f t="shared" si="7"/>
        <v>113162.3189</v>
      </c>
      <c r="J100" s="289">
        <f t="shared" si="7"/>
        <v>173316</v>
      </c>
      <c r="K100" s="289">
        <f t="shared" si="7"/>
        <v>150493990.6</v>
      </c>
      <c r="L100" s="276"/>
      <c r="M100" s="276"/>
    </row>
    <row r="101">
      <c r="A101" s="275"/>
      <c r="B101" s="275"/>
      <c r="C101" s="275"/>
      <c r="D101" s="275"/>
      <c r="E101" s="275"/>
      <c r="F101" s="275"/>
      <c r="G101" s="275"/>
      <c r="H101" s="275"/>
      <c r="I101" s="275"/>
      <c r="J101" s="275"/>
      <c r="K101" s="275"/>
      <c r="L101" s="275"/>
      <c r="M101" s="275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38"/>
    <col customWidth="1" min="2" max="2" width="51.38"/>
    <col customWidth="1" min="7" max="7" width="33.88"/>
    <col customWidth="1" min="8" max="8" width="18.88"/>
  </cols>
  <sheetData>
    <row r="1">
      <c r="A1" s="60" t="s">
        <v>31</v>
      </c>
      <c r="B1" s="60" t="s">
        <v>26</v>
      </c>
      <c r="G1" s="61" t="s">
        <v>7</v>
      </c>
      <c r="H1" s="62" t="s">
        <v>32</v>
      </c>
    </row>
    <row r="2">
      <c r="A2" s="63" t="str">
        <f>'Clean Data'!A4</f>
        <v>Spain</v>
      </c>
      <c r="B2" s="64" t="str">
        <f>'Clean Data'!AC4</f>
        <v>Renewable Energy (Solar, Wind, etc.)</v>
      </c>
      <c r="G2" s="65"/>
      <c r="H2" s="66"/>
    </row>
    <row r="3">
      <c r="A3" s="63" t="str">
        <f>'Clean Data'!A5</f>
        <v>United States of America</v>
      </c>
      <c r="B3" s="64" t="str">
        <f>'Clean Data'!AC5</f>
        <v>Non-renewable Energy (Grid electricity, Gasoline, etc.)</v>
      </c>
      <c r="G3" s="67" t="s">
        <v>33</v>
      </c>
      <c r="H3" s="68">
        <v>24190.6790978</v>
      </c>
    </row>
    <row r="4">
      <c r="A4" s="63" t="str">
        <f>'Clean Data'!A6</f>
        <v>Switzerland</v>
      </c>
      <c r="B4" s="64" t="str">
        <f>'Clean Data'!AC6</f>
        <v>Non-renewable Energy (Grid electricity, Gasoline, etc.)</v>
      </c>
      <c r="G4" s="67" t="s">
        <v>34</v>
      </c>
      <c r="H4" s="68">
        <v>23947.484251120004</v>
      </c>
    </row>
    <row r="5">
      <c r="A5" s="63" t="str">
        <f>'Clean Data'!A7</f>
        <v>Hungary</v>
      </c>
      <c r="B5" s="64" t="str">
        <f>'Clean Data'!AC7</f>
        <v>Non-renewable Energy (Grid electricity, Gasoline, etc.)</v>
      </c>
      <c r="G5" s="67" t="s">
        <v>35</v>
      </c>
      <c r="H5" s="68">
        <v>16033.950586400004</v>
      </c>
    </row>
    <row r="6">
      <c r="A6" s="63" t="str">
        <f>'Clean Data'!A8</f>
        <v>Canada</v>
      </c>
      <c r="B6" s="64" t="str">
        <f>'Clean Data'!AC8</f>
        <v>Renewable Energy (Solar, Wind, etc.)</v>
      </c>
      <c r="G6" s="67" t="s">
        <v>36</v>
      </c>
      <c r="H6" s="68">
        <v>24498.722776399998</v>
      </c>
    </row>
    <row r="7">
      <c r="A7" s="63" t="str">
        <f>'Clean Data'!A9</f>
        <v>Saudi Arabia</v>
      </c>
      <c r="B7" s="64" t="str">
        <f>'Clean Data'!AC9</f>
        <v>Renewable Energy (Solar, Wind, etc.)</v>
      </c>
      <c r="G7" s="67" t="s">
        <v>37</v>
      </c>
      <c r="H7" s="68">
        <v>25636.485605920003</v>
      </c>
    </row>
    <row r="8">
      <c r="A8" s="63" t="str">
        <f>'Clean Data'!A10</f>
        <v>United States of America</v>
      </c>
      <c r="B8" s="64" t="str">
        <f>'Clean Data'!AC10</f>
        <v>Renewable Energy (Solar, Wind, etc.)</v>
      </c>
      <c r="G8" s="67" t="s">
        <v>13</v>
      </c>
      <c r="H8" s="68">
        <v>13437.776757600004</v>
      </c>
    </row>
    <row r="9">
      <c r="A9" s="63" t="str">
        <f>'Clean Data'!A11</f>
        <v>Lithuania</v>
      </c>
      <c r="B9" s="64" t="str">
        <f>'Clean Data'!AC11</f>
        <v>Non-renewable Energy (Grid electricity, Gasoline, etc.)</v>
      </c>
      <c r="G9" s="67" t="s">
        <v>38</v>
      </c>
      <c r="H9" s="68">
        <v>19592.285408</v>
      </c>
    </row>
    <row r="10">
      <c r="A10" s="63" t="str">
        <f>'Clean Data'!A12</f>
        <v>Argentina</v>
      </c>
      <c r="B10" s="64" t="str">
        <f>'Clean Data'!AC12</f>
        <v>Non-renewable Energy (Grid electricity, Gasoline, etc.)</v>
      </c>
      <c r="G10" s="67" t="s">
        <v>39</v>
      </c>
      <c r="H10" s="68">
        <v>21817.95185744</v>
      </c>
    </row>
    <row r="11">
      <c r="A11" s="63" t="str">
        <f>'Clean Data'!A13</f>
        <v>Malta</v>
      </c>
      <c r="B11" s="64" t="str">
        <f>'Clean Data'!AC13</f>
        <v>Non-renewable Energy (Grid electricity, Gasoline, etc.)</v>
      </c>
      <c r="G11" s="67" t="s">
        <v>40</v>
      </c>
      <c r="H11" s="68">
        <v>14951.279924400003</v>
      </c>
    </row>
    <row r="12">
      <c r="A12" s="63" t="str">
        <f>'Clean Data'!A14</f>
        <v>Taiwan</v>
      </c>
      <c r="B12" s="64" t="str">
        <f>'Clean Data'!AC14</f>
        <v>Non-renewable Energy (Grid electricity, Gasoline, etc.)</v>
      </c>
      <c r="G12" s="67" t="s">
        <v>41</v>
      </c>
      <c r="H12" s="68">
        <v>29866.931324600002</v>
      </c>
    </row>
    <row r="13">
      <c r="A13" s="63" t="str">
        <f>'Clean Data'!A15</f>
        <v>Denmark</v>
      </c>
      <c r="B13" s="64" t="str">
        <f>'Clean Data'!AC15</f>
        <v>Renewable Energy (Solar, Wind, etc.)</v>
      </c>
      <c r="G13" s="67" t="s">
        <v>42</v>
      </c>
      <c r="H13" s="68">
        <v>16637.568441600004</v>
      </c>
    </row>
    <row r="14">
      <c r="A14" s="63" t="str">
        <f>'Clean Data'!A16</f>
        <v>Denmark</v>
      </c>
      <c r="B14" s="64" t="str">
        <f>'Clean Data'!AC16</f>
        <v>Non-renewable Energy (Grid electricity, Gasoline, etc.)</v>
      </c>
      <c r="G14" s="69" t="s">
        <v>43</v>
      </c>
      <c r="H14" s="68">
        <v>32115.48640000001</v>
      </c>
    </row>
    <row r="15">
      <c r="A15" s="63" t="str">
        <f>'Clean Data'!A17</f>
        <v>Türkiye</v>
      </c>
      <c r="B15" s="64" t="str">
        <f>'Clean Data'!AC17</f>
        <v>Non-renewable Energy (Grid electricity, Gasoline, etc.)</v>
      </c>
      <c r="G15" s="67" t="s">
        <v>44</v>
      </c>
      <c r="H15" s="68">
        <v>31711.19520000001</v>
      </c>
    </row>
    <row r="16">
      <c r="A16" s="63" t="str">
        <f>'Clean Data'!A18</f>
        <v>Tunisia</v>
      </c>
      <c r="B16" s="64" t="str">
        <f>'Clean Data'!AC18</f>
        <v>Non-renewable Energy (Grid electricity, Gasoline, etc.)</v>
      </c>
      <c r="G16" s="67" t="s">
        <v>45</v>
      </c>
      <c r="H16" s="68">
        <v>27926.238400000006</v>
      </c>
    </row>
    <row r="17">
      <c r="A17" s="63" t="str">
        <f>'Clean Data'!A19</f>
        <v>United States of America</v>
      </c>
      <c r="B17" s="64" t="str">
        <f>'Clean Data'!AC19</f>
        <v>Renewable Energy (Solar, Wind, etc.)</v>
      </c>
      <c r="G17" s="67" t="s">
        <v>46</v>
      </c>
      <c r="H17" s="68">
        <v>29007.953600000008</v>
      </c>
    </row>
    <row r="18">
      <c r="A18" s="63" t="str">
        <f>'Clean Data'!A20</f>
        <v>United States of America</v>
      </c>
      <c r="B18" s="64" t="str">
        <f>'Clean Data'!AC20</f>
        <v>Non-renewable Energy (Grid electricity, Gasoline, etc.)</v>
      </c>
      <c r="G18" s="67" t="s">
        <v>47</v>
      </c>
      <c r="H18" s="68">
        <v>25063.382400000006</v>
      </c>
    </row>
    <row r="19">
      <c r="A19" s="63" t="str">
        <f>'Clean Data'!A21</f>
        <v>Norway</v>
      </c>
      <c r="B19" s="64" t="str">
        <f>'Clean Data'!AC21</f>
        <v>Non-renewable Energy (Grid electricity, Gasoline, etc.)</v>
      </c>
      <c r="G19" s="67" t="s">
        <v>48</v>
      </c>
      <c r="H19" s="68">
        <v>23551.491200000004</v>
      </c>
    </row>
    <row r="20">
      <c r="A20" s="63" t="str">
        <f>'Clean Data'!A22</f>
        <v>Tunisia</v>
      </c>
      <c r="B20" s="64" t="str">
        <f>'Clean Data'!AC22</f>
        <v>Non-renewable Energy (Grid electricity, Gasoline, etc.)</v>
      </c>
      <c r="G20" s="67" t="s">
        <v>49</v>
      </c>
      <c r="H20" s="68">
        <v>34254.568</v>
      </c>
    </row>
    <row r="21">
      <c r="A21" s="63" t="str">
        <f>'Clean Data'!A23</f>
        <v>Taiwan</v>
      </c>
      <c r="B21" s="64" t="str">
        <f>'Clean Data'!AC23</f>
        <v>Non-renewable Energy (Grid electricity, Gasoline, etc.)</v>
      </c>
      <c r="G21" s="67" t="s">
        <v>50</v>
      </c>
      <c r="H21" s="68">
        <v>21218.880000000005</v>
      </c>
    </row>
    <row r="22">
      <c r="A22" s="63" t="str">
        <f>'Clean Data'!A24</f>
        <v>Korea, Republic of</v>
      </c>
      <c r="B22" s="64" t="str">
        <f>'Clean Data'!AC24</f>
        <v>Non-renewable Energy (Grid electricity, Gasoline, etc.)</v>
      </c>
      <c r="G22" s="67" t="s">
        <v>51</v>
      </c>
      <c r="H22" s="68">
        <v>29559.984000000004</v>
      </c>
    </row>
    <row r="23">
      <c r="A23" s="63" t="str">
        <f>'Clean Data'!A25</f>
        <v>China</v>
      </c>
      <c r="B23" s="64" t="str">
        <f>'Clean Data'!AC25</f>
        <v>Non-renewable Energy (Grid electricity, Gasoline, etc.)</v>
      </c>
      <c r="G23" s="67" t="s">
        <v>52</v>
      </c>
      <c r="H23" s="68">
        <v>24576.926400000008</v>
      </c>
    </row>
    <row r="24">
      <c r="A24" s="63" t="str">
        <f>'Clean Data'!A26</f>
        <v>Algeria</v>
      </c>
      <c r="B24" s="64" t="str">
        <f>'Clean Data'!AC26</f>
        <v>Renewable Energy (Solar, Wind, etc.)</v>
      </c>
      <c r="G24" s="67" t="s">
        <v>53</v>
      </c>
      <c r="H24" s="68">
        <v>28609.844800000006</v>
      </c>
    </row>
    <row r="25">
      <c r="A25" s="63" t="str">
        <f>'Clean Data'!A27</f>
        <v>Bangladesh</v>
      </c>
      <c r="B25" s="64" t="str">
        <f>'Clean Data'!AC27</f>
        <v>Non-renewable Energy (Grid electricity, Gasoline, etc.)</v>
      </c>
      <c r="G25" s="67" t="s">
        <v>54</v>
      </c>
      <c r="H25" s="68">
        <v>25748.116800000007</v>
      </c>
    </row>
    <row r="26">
      <c r="A26" s="63" t="str">
        <f>'Clean Data'!A28</f>
        <v>Taiwan</v>
      </c>
      <c r="B26" s="64" t="str">
        <f>'Clean Data'!AC28</f>
        <v>Renewable Energy (Solar, Wind, etc.)</v>
      </c>
      <c r="G26" s="67" t="s">
        <v>55</v>
      </c>
      <c r="H26" s="68">
        <v>23832.209600000006</v>
      </c>
    </row>
    <row r="27">
      <c r="A27" s="63" t="str">
        <f>'Clean Data'!A29</f>
        <v>Germany</v>
      </c>
      <c r="B27" s="64" t="str">
        <f>'Clean Data'!AC29</f>
        <v>Non-renewable Energy (Grid electricity, Gasoline, etc.)</v>
      </c>
      <c r="G27" s="67" t="s">
        <v>56</v>
      </c>
      <c r="H27" s="68">
        <v>33298.17440000001</v>
      </c>
    </row>
    <row r="28">
      <c r="A28" s="63" t="str">
        <f>'Clean Data'!A30</f>
        <v>Costa Rica</v>
      </c>
      <c r="B28" s="64" t="str">
        <f>'Clean Data'!AC30</f>
        <v>Renewable Energy (Solar, Wind, etc.)</v>
      </c>
      <c r="G28" s="67" t="s">
        <v>57</v>
      </c>
      <c r="H28" s="68">
        <v>23705.430400000005</v>
      </c>
    </row>
    <row r="29">
      <c r="A29" s="63" t="str">
        <f>'Clean Data'!A31</f>
        <v>United States of America</v>
      </c>
      <c r="B29" s="64" t="str">
        <f>'Clean Data'!AC31</f>
        <v>Non-renewable Energy (Grid electricity, Gasoline, etc.)</v>
      </c>
      <c r="G29" s="67" t="s">
        <v>58</v>
      </c>
      <c r="H29" s="68">
        <v>29286.326400000005</v>
      </c>
    </row>
    <row r="30">
      <c r="A30" s="63" t="str">
        <f>'Clean Data'!A32</f>
        <v>France</v>
      </c>
      <c r="B30" s="64" t="str">
        <f>'Clean Data'!AC32</f>
        <v>Renewable Energy (Solar, Wind, etc.)</v>
      </c>
      <c r="G30" s="67" t="s">
        <v>59</v>
      </c>
      <c r="H30" s="68">
        <v>22555.729600000006</v>
      </c>
    </row>
    <row r="31">
      <c r="A31" s="63" t="str">
        <f>'Clean Data'!A33</f>
        <v>Kazakhstan</v>
      </c>
      <c r="B31" s="64" t="str">
        <f>'Clean Data'!AC33</f>
        <v>Non-renewable Energy (Grid electricity, Gasoline, etc.)</v>
      </c>
      <c r="G31" s="67" t="s">
        <v>60</v>
      </c>
      <c r="H31" s="68">
        <v>30276.713600000003</v>
      </c>
    </row>
    <row r="32">
      <c r="A32" s="63" t="str">
        <f>'Clean Data'!A34</f>
        <v>Mexico</v>
      </c>
      <c r="B32" s="64" t="str">
        <f>'Clean Data'!AC34</f>
        <v>Renewable Energy (Solar, Wind, etc.)</v>
      </c>
      <c r="G32" s="67" t="s">
        <v>61</v>
      </c>
      <c r="H32" s="68">
        <v>31236.600000000006</v>
      </c>
    </row>
    <row r="33">
      <c r="A33" s="63" t="str">
        <f>'Clean Data'!A35</f>
        <v>Colombia</v>
      </c>
      <c r="B33" s="64" t="str">
        <f>'Clean Data'!AC35</f>
        <v>Renewable Energy (Solar, Wind, etc.)</v>
      </c>
      <c r="G33" s="67" t="s">
        <v>62</v>
      </c>
      <c r="H33" s="68">
        <v>29900.491200000004</v>
      </c>
    </row>
    <row r="34">
      <c r="A34" s="63" t="str">
        <f>'Clean Data'!A36</f>
        <v>Ecuador</v>
      </c>
      <c r="B34" s="64" t="str">
        <f>'Clean Data'!AC36</f>
        <v>Renewable Energy (Solar, Wind, etc.)</v>
      </c>
      <c r="G34" s="67" t="s">
        <v>63</v>
      </c>
      <c r="H34" s="68">
        <v>24445.713600000003</v>
      </c>
    </row>
    <row r="35">
      <c r="A35" s="63" t="str">
        <f>'Clean Data'!A37</f>
        <v>Germany</v>
      </c>
      <c r="B35" s="64" t="str">
        <f>'Clean Data'!AC37</f>
        <v>Renewable Energy (Solar, Wind, etc.)</v>
      </c>
      <c r="G35" s="67" t="s">
        <v>64</v>
      </c>
      <c r="H35" s="68">
        <v>26458.190400000007</v>
      </c>
    </row>
    <row r="36">
      <c r="A36" s="63" t="str">
        <f>'Clean Data'!A38</f>
        <v>Ukraine</v>
      </c>
      <c r="B36" s="64" t="str">
        <f>'Clean Data'!AC38</f>
        <v>Non-renewable Energy (Grid electricity, Gasoline, etc.)</v>
      </c>
      <c r="G36" s="67" t="s">
        <v>65</v>
      </c>
      <c r="H36" s="68">
        <v>29842.228800000008</v>
      </c>
    </row>
    <row r="37">
      <c r="A37" s="63" t="str">
        <f>'Clean Data'!A39</f>
        <v>El Salvador</v>
      </c>
      <c r="B37" s="64" t="str">
        <f>'Clean Data'!AC39</f>
        <v>Non-renewable Energy (Grid electricity, Gasoline, etc.)</v>
      </c>
      <c r="G37" s="67" t="s">
        <v>66</v>
      </c>
      <c r="H37" s="68">
        <v>25390.50240000001</v>
      </c>
    </row>
    <row r="38">
      <c r="A38" s="63" t="str">
        <f>'Clean Data'!A40</f>
        <v>Jordan</v>
      </c>
      <c r="B38" s="64" t="str">
        <f>'Clean Data'!AC40</f>
        <v>Non-renewable Energy (Grid electricity, Gasoline, etc.)</v>
      </c>
      <c r="G38" s="67" t="s">
        <v>67</v>
      </c>
      <c r="H38" s="68">
        <v>26182.620800000008</v>
      </c>
    </row>
    <row r="39">
      <c r="A39" s="63" t="str">
        <f>'Clean Data'!A41</f>
        <v>Brazil</v>
      </c>
      <c r="B39" s="64" t="str">
        <f>'Clean Data'!AC41</f>
        <v>Renewable Energy (Solar, Wind, etc.)</v>
      </c>
      <c r="G39" s="67" t="s">
        <v>68</v>
      </c>
      <c r="H39" s="68">
        <v>27252.798400000007</v>
      </c>
    </row>
    <row r="40">
      <c r="A40" s="63" t="str">
        <f>'Clean Data'!A42</f>
        <v>Switzerland</v>
      </c>
      <c r="B40" s="64" t="str">
        <f>'Clean Data'!AC42</f>
        <v>Renewable Energy (Solar, Wind, etc.)</v>
      </c>
      <c r="G40" s="67" t="s">
        <v>69</v>
      </c>
      <c r="H40" s="68">
        <v>25334.257600000008</v>
      </c>
    </row>
    <row r="41">
      <c r="A41" s="63" t="str">
        <f>'Clean Data'!A43</f>
        <v>Ecuador</v>
      </c>
      <c r="B41" s="64" t="str">
        <f>'Clean Data'!AC43</f>
        <v>Non-renewable Energy (Grid electricity, Gasoline, etc.)</v>
      </c>
      <c r="G41" s="67" t="s">
        <v>70</v>
      </c>
      <c r="H41" s="68">
        <v>35179.0368</v>
      </c>
    </row>
    <row r="42">
      <c r="A42" s="63" t="str">
        <f>'Clean Data'!A44</f>
        <v>Argentina</v>
      </c>
      <c r="B42" s="64" t="str">
        <f>'Clean Data'!AC44</f>
        <v>Non-renewable Energy (Grid electricity, Gasoline, etc.)</v>
      </c>
      <c r="G42" s="67" t="s">
        <v>71</v>
      </c>
      <c r="H42" s="68">
        <v>23403.507200000007</v>
      </c>
    </row>
    <row r="43">
      <c r="A43" s="63" t="str">
        <f>'Clean Data'!A45</f>
        <v>France</v>
      </c>
      <c r="B43" s="64" t="str">
        <f>'Clean Data'!AC45</f>
        <v>Renewable Energy (Solar, Wind, etc.)</v>
      </c>
      <c r="G43" s="67" t="s">
        <v>72</v>
      </c>
      <c r="H43" s="68">
        <v>28331.363200000007</v>
      </c>
    </row>
    <row r="44">
      <c r="A44" s="63" t="str">
        <f>'Clean Data'!A46</f>
        <v>Serbia</v>
      </c>
      <c r="B44" s="64" t="str">
        <f>'Clean Data'!AC46</f>
        <v>Renewable Energy (Solar, Wind, etc.)</v>
      </c>
      <c r="G44" s="67" t="s">
        <v>73</v>
      </c>
      <c r="H44" s="68">
        <v>31274.756800000006</v>
      </c>
    </row>
    <row r="45">
      <c r="A45" s="63" t="str">
        <f>'Clean Data'!A47</f>
        <v>Latvia</v>
      </c>
      <c r="B45" s="64" t="str">
        <f>'Clean Data'!AC47</f>
        <v>Non-renewable Energy (Grid electricity, Gasoline, etc.)</v>
      </c>
      <c r="G45" s="67" t="s">
        <v>74</v>
      </c>
      <c r="H45" s="68">
        <v>23539.008000000005</v>
      </c>
    </row>
    <row r="46">
      <c r="A46" s="63" t="str">
        <f>'Clean Data'!A48</f>
        <v>United States of America</v>
      </c>
      <c r="B46" s="64" t="str">
        <f>'Clean Data'!AC48</f>
        <v>Non-renewable Energy (Grid electricity, Gasoline, etc.)</v>
      </c>
      <c r="G46" s="67" t="s">
        <v>75</v>
      </c>
      <c r="H46" s="68">
        <v>32448.854400000004</v>
      </c>
    </row>
    <row r="47">
      <c r="A47" s="63" t="str">
        <f>'Clean Data'!A49</f>
        <v>Colombia</v>
      </c>
      <c r="B47" s="64" t="str">
        <f>'Clean Data'!AC49</f>
        <v>Non-renewable Energy (Grid electricity, Gasoline, etc.)</v>
      </c>
      <c r="G47" s="67" t="s">
        <v>76</v>
      </c>
      <c r="H47" s="68">
        <v>26886.921600000005</v>
      </c>
    </row>
    <row r="48">
      <c r="A48" s="63" t="str">
        <f>'Clean Data'!A50</f>
        <v>China</v>
      </c>
      <c r="B48" s="64" t="str">
        <f>'Clean Data'!AC50</f>
        <v>Renewable Energy (Solar, Wind, etc.)</v>
      </c>
      <c r="G48" s="67" t="s">
        <v>77</v>
      </c>
      <c r="H48" s="68">
        <v>24186.988800000006</v>
      </c>
    </row>
    <row r="49">
      <c r="A49" s="63" t="str">
        <f>'Clean Data'!A51</f>
        <v>United Arab Emirates</v>
      </c>
      <c r="B49" s="64" t="str">
        <f>'Clean Data'!AC51</f>
        <v>Renewable Energy (Solar, Wind, etc.)</v>
      </c>
      <c r="G49" s="67" t="s">
        <v>78</v>
      </c>
      <c r="H49" s="68">
        <v>24310.414400000005</v>
      </c>
    </row>
    <row r="50">
      <c r="A50" s="63" t="str">
        <f>'Clean Data'!A52</f>
        <v>United States of America</v>
      </c>
      <c r="B50" s="64" t="str">
        <f>'Clean Data'!AC52</f>
        <v>Renewable Energy (Solar, Wind, etc.)</v>
      </c>
      <c r="G50" s="67" t="s">
        <v>79</v>
      </c>
      <c r="H50" s="68">
        <v>27754.267200000006</v>
      </c>
    </row>
    <row r="51">
      <c r="A51" s="63" t="str">
        <f>'Clean Data'!A53</f>
        <v>China</v>
      </c>
      <c r="B51" s="64" t="str">
        <f>'Clean Data'!AC53</f>
        <v>Renewable Energy (Solar, Wind, etc.)</v>
      </c>
      <c r="G51" s="67" t="s">
        <v>80</v>
      </c>
      <c r="H51" s="68">
        <v>30077.608000000004</v>
      </c>
    </row>
    <row r="52">
      <c r="A52" s="63" t="str">
        <f>'Clean Data'!A54</f>
        <v>Unspecified</v>
      </c>
      <c r="B52" s="64" t="str">
        <f>'Clean Data'!AC54</f>
        <v>Renewable Energy (Solar, Wind, etc.)</v>
      </c>
      <c r="G52" s="67" t="s">
        <v>81</v>
      </c>
      <c r="H52" s="68">
        <v>27489.782400000004</v>
      </c>
    </row>
    <row r="53">
      <c r="A53" s="63" t="str">
        <f>'Clean Data'!A55</f>
        <v>Guatemala</v>
      </c>
      <c r="B53" s="64" t="str">
        <f>'Clean Data'!AC55</f>
        <v>Non-renewable Energy (Grid electricity, Gasoline, etc.)</v>
      </c>
      <c r="G53" s="67" t="s">
        <v>82</v>
      </c>
      <c r="H53" s="68">
        <v>27971.472000000005</v>
      </c>
    </row>
    <row r="54">
      <c r="A54" s="63" t="str">
        <f>'Clean Data'!A56</f>
        <v>South Africa</v>
      </c>
      <c r="B54" s="64" t="str">
        <f>'Clean Data'!AC56</f>
        <v>Renewable Energy (Solar, Wind, etc.)</v>
      </c>
      <c r="G54" s="67" t="s">
        <v>83</v>
      </c>
      <c r="H54" s="68">
        <v>26350.990400000006</v>
      </c>
    </row>
    <row r="55">
      <c r="A55" s="63" t="str">
        <f>'Clean Data'!A57</f>
        <v>United States of America</v>
      </c>
      <c r="B55" s="64" t="str">
        <f>'Clean Data'!AC57</f>
        <v>Renewable Energy (Solar, Wind, etc.)</v>
      </c>
      <c r="G55" s="67" t="s">
        <v>84</v>
      </c>
      <c r="H55" s="68">
        <v>22229.286400000005</v>
      </c>
    </row>
    <row r="56">
      <c r="A56" s="63" t="str">
        <f>'Clean Data'!A58</f>
        <v>Italy</v>
      </c>
      <c r="B56" s="64" t="str">
        <f>'Clean Data'!AC58</f>
        <v>Renewable Energy (Solar, Wind, etc.)</v>
      </c>
      <c r="G56" s="67" t="s">
        <v>85</v>
      </c>
      <c r="H56" s="68">
        <v>27278.88640000001</v>
      </c>
    </row>
    <row r="57">
      <c r="A57" s="63" t="str">
        <f>'Clean Data'!A59</f>
        <v>Ireland</v>
      </c>
      <c r="B57" s="64" t="str">
        <f>'Clean Data'!AC59</f>
        <v>Non-renewable Energy (Grid electricity, Gasoline, etc.)</v>
      </c>
      <c r="G57" s="67" t="s">
        <v>86</v>
      </c>
      <c r="H57" s="68">
        <v>29673.332800000007</v>
      </c>
    </row>
    <row r="58">
      <c r="A58" s="63" t="str">
        <f>'Clean Data'!A60</f>
        <v>Denmark</v>
      </c>
      <c r="B58" s="64" t="str">
        <f>'Clean Data'!AC60</f>
        <v>Renewable Energy (Solar, Wind, etc.)</v>
      </c>
      <c r="G58" s="67" t="s">
        <v>87</v>
      </c>
      <c r="H58" s="68">
        <v>20705.761600000005</v>
      </c>
    </row>
    <row r="59">
      <c r="A59" s="63" t="str">
        <f>'Clean Data'!A61</f>
        <v>United States of America</v>
      </c>
      <c r="B59" s="64" t="str">
        <f>'Clean Data'!AC61</f>
        <v>Non-renewable Energy (Grid electricity, Gasoline, etc.)</v>
      </c>
      <c r="G59" s="67" t="s">
        <v>88</v>
      </c>
      <c r="H59" s="68">
        <v>29273.027200000004</v>
      </c>
    </row>
    <row r="60">
      <c r="A60" s="63" t="str">
        <f>'Clean Data'!A62</f>
        <v>Mexico</v>
      </c>
      <c r="B60" s="64" t="str">
        <f>'Clean Data'!AC62</f>
        <v>Non-renewable Energy (Grid electricity, Gasoline, etc.)</v>
      </c>
      <c r="G60" s="67" t="s">
        <v>89</v>
      </c>
      <c r="H60" s="68">
        <v>34739.40640000001</v>
      </c>
    </row>
    <row r="61">
      <c r="A61" s="63" t="str">
        <f>'Clean Data'!A63</f>
        <v>Czech Republic</v>
      </c>
      <c r="B61" s="64" t="str">
        <f>'Clean Data'!AC63</f>
        <v>Non-renewable Energy (Grid electricity, Gasoline, etc.)</v>
      </c>
      <c r="G61" s="67" t="s">
        <v>90</v>
      </c>
      <c r="H61" s="68">
        <v>28527.468800000006</v>
      </c>
    </row>
    <row r="62">
      <c r="A62" s="63" t="str">
        <f>'Clean Data'!A64</f>
        <v>Croatia</v>
      </c>
      <c r="B62" s="64" t="str">
        <f>'Clean Data'!AC64</f>
        <v>Non-renewable Energy (Grid electricity, Gasoline, etc.)</v>
      </c>
      <c r="G62" s="67" t="s">
        <v>91</v>
      </c>
      <c r="H62" s="68">
        <v>26379.126400000005</v>
      </c>
    </row>
    <row r="63">
      <c r="A63" s="63" t="str">
        <f>'Clean Data'!A65</f>
        <v>Greece</v>
      </c>
      <c r="B63" s="64" t="str">
        <f>'Clean Data'!AC65</f>
        <v>Non-renewable Energy (Grid electricity, Gasoline, etc.)</v>
      </c>
      <c r="G63" s="67" t="s">
        <v>92</v>
      </c>
      <c r="H63" s="68">
        <v>27672.254400000005</v>
      </c>
    </row>
    <row r="64">
      <c r="A64" s="63" t="str">
        <f>'Clean Data'!A66</f>
        <v>Bangladesh</v>
      </c>
      <c r="B64" s="64" t="str">
        <f>'Clean Data'!AC66</f>
        <v>Renewable Energy (Solar, Wind, etc.)</v>
      </c>
      <c r="G64" s="67" t="s">
        <v>93</v>
      </c>
      <c r="H64" s="68">
        <v>26820.363200000003</v>
      </c>
    </row>
    <row r="65">
      <c r="A65" s="63" t="str">
        <f>'Clean Data'!A67</f>
        <v>Spain</v>
      </c>
      <c r="B65" s="64" t="str">
        <f>'Clean Data'!AC67</f>
        <v>Renewable Energy (Solar, Wind, etc.)</v>
      </c>
      <c r="G65" s="67" t="s">
        <v>94</v>
      </c>
      <c r="H65" s="68">
        <v>27953.83680000001</v>
      </c>
    </row>
    <row r="66">
      <c r="A66" s="63" t="str">
        <f>'Clean Data'!A68</f>
        <v>United States of America</v>
      </c>
      <c r="B66" s="64" t="str">
        <f>'Clean Data'!AC68</f>
        <v>Non-renewable Energy (Grid electricity, Gasoline, etc.)</v>
      </c>
      <c r="G66" s="67" t="s">
        <v>95</v>
      </c>
      <c r="H66" s="68">
        <v>27321.481600000006</v>
      </c>
    </row>
    <row r="67">
      <c r="A67" s="63" t="str">
        <f>'Clean Data'!A69</f>
        <v>Nigeria</v>
      </c>
      <c r="B67" s="64" t="str">
        <f>'Clean Data'!AC69</f>
        <v>Non-renewable Energy (Grid electricity, Gasoline, etc.)</v>
      </c>
      <c r="G67" s="67" t="s">
        <v>96</v>
      </c>
      <c r="H67" s="68">
        <v>29428.529600000005</v>
      </c>
    </row>
    <row r="68">
      <c r="A68" s="63" t="str">
        <f>'Clean Data'!A70</f>
        <v>Korea, Republic of</v>
      </c>
      <c r="B68" s="64" t="str">
        <f>'Clean Data'!AC70</f>
        <v>Renewable Energy (Solar, Wind, etc.)</v>
      </c>
      <c r="G68" s="67" t="s">
        <v>97</v>
      </c>
      <c r="H68" s="68">
        <v>25586.676800000005</v>
      </c>
    </row>
    <row r="69">
      <c r="A69" s="63" t="str">
        <f>'Clean Data'!A71</f>
        <v>Kenya</v>
      </c>
      <c r="B69" s="64" t="str">
        <f>'Clean Data'!AC71</f>
        <v>Non-renewable Energy (Grid electricity, Gasoline, etc.)</v>
      </c>
      <c r="G69" s="67" t="s">
        <v>98</v>
      </c>
      <c r="H69" s="68">
        <v>31364.510400000006</v>
      </c>
    </row>
    <row r="70">
      <c r="A70" s="63" t="str">
        <f>'Clean Data'!A72</f>
        <v>Austria</v>
      </c>
      <c r="B70" s="64" t="str">
        <f>'Clean Data'!AC72</f>
        <v>Non-renewable Energy (Grid electricity, Gasoline, etc.)</v>
      </c>
      <c r="G70" s="67" t="s">
        <v>99</v>
      </c>
      <c r="H70" s="68">
        <v>26228.451200000003</v>
      </c>
    </row>
    <row r="71">
      <c r="A71" s="63" t="str">
        <f>'Clean Data'!A73</f>
        <v>Bulgaria</v>
      </c>
      <c r="B71" s="64" t="str">
        <f>'Clean Data'!AC73</f>
        <v>Non-renewable Energy (Grid electricity, Gasoline, etc.)</v>
      </c>
      <c r="G71" s="67" t="s">
        <v>100</v>
      </c>
      <c r="H71" s="68">
        <v>29695.475200000004</v>
      </c>
    </row>
    <row r="72">
      <c r="A72" s="63" t="str">
        <f>'Clean Data'!A74</f>
        <v>Singapore</v>
      </c>
      <c r="B72" s="64" t="str">
        <f>'Clean Data'!AC74</f>
        <v>Renewable Energy (Solar, Wind, etc.)</v>
      </c>
      <c r="G72" s="67" t="s">
        <v>101</v>
      </c>
      <c r="H72" s="68">
        <v>39728.88160000001</v>
      </c>
    </row>
    <row r="73">
      <c r="A73" s="63" t="str">
        <f>'Clean Data'!A75</f>
        <v>United States of America</v>
      </c>
      <c r="B73" s="64" t="str">
        <f>'Clean Data'!AC75</f>
        <v>Non-renewable Energy (Grid electricity, Gasoline, etc.)</v>
      </c>
      <c r="G73" s="67" t="s">
        <v>102</v>
      </c>
      <c r="H73" s="68">
        <v>26156.42880000001</v>
      </c>
    </row>
    <row r="74">
      <c r="A74" s="63" t="str">
        <f>'Clean Data'!A76</f>
        <v>Ecuador</v>
      </c>
      <c r="B74" s="64" t="str">
        <f>'Clean Data'!AC76</f>
        <v>Non-renewable Energy (Grid electricity, Gasoline, etc.)</v>
      </c>
      <c r="G74" s="67" t="s">
        <v>103</v>
      </c>
      <c r="H74" s="68">
        <v>32072.382400000002</v>
      </c>
    </row>
    <row r="75">
      <c r="A75" s="63" t="str">
        <f>'Clean Data'!A77</f>
        <v>Thailand</v>
      </c>
      <c r="B75" s="64" t="str">
        <f>'Clean Data'!AC77</f>
        <v>Non-renewable Energy (Grid electricity, Gasoline, etc.)</v>
      </c>
      <c r="G75" s="67" t="s">
        <v>104</v>
      </c>
      <c r="H75" s="68">
        <v>24256.579200000004</v>
      </c>
    </row>
    <row r="76">
      <c r="A76" s="63" t="str">
        <f>'Clean Data'!A78</f>
        <v>United States of America</v>
      </c>
      <c r="B76" s="64" t="str">
        <f>'Clean Data'!AC78</f>
        <v>Renewable Energy (Solar, Wind, etc.)</v>
      </c>
      <c r="G76" s="67" t="s">
        <v>105</v>
      </c>
      <c r="H76" s="68">
        <v>31160.334400000003</v>
      </c>
    </row>
    <row r="77">
      <c r="A77" s="63" t="str">
        <f>'Clean Data'!A79</f>
        <v>Jordan</v>
      </c>
      <c r="B77" s="64" t="str">
        <f>'Clean Data'!AC79</f>
        <v>Non-renewable Energy (Grid electricity, Gasoline, etc.)</v>
      </c>
      <c r="G77" s="67" t="s">
        <v>106</v>
      </c>
      <c r="H77" s="68">
        <v>29052.752000000008</v>
      </c>
    </row>
    <row r="78">
      <c r="A78" s="63" t="str">
        <f>'Clean Data'!A80</f>
        <v>Sweden</v>
      </c>
      <c r="B78" s="64" t="str">
        <f>'Clean Data'!AC80</f>
        <v>Non-renewable Energy (Grid electricity, Gasoline, etc.)</v>
      </c>
      <c r="G78" s="67" t="s">
        <v>107</v>
      </c>
      <c r="H78" s="68">
        <v>26817.939200000004</v>
      </c>
    </row>
    <row r="79">
      <c r="A79" s="63" t="str">
        <f>'Clean Data'!A81</f>
        <v>Armenia</v>
      </c>
      <c r="B79" s="64" t="str">
        <f>'Clean Data'!AC81</f>
        <v>Non-renewable Energy (Grid electricity, Gasoline, etc.)</v>
      </c>
      <c r="G79" s="67" t="s">
        <v>108</v>
      </c>
      <c r="H79" s="68">
        <v>23159.747200000005</v>
      </c>
    </row>
    <row r="80">
      <c r="A80" s="63" t="str">
        <f>'Clean Data'!A82</f>
        <v>China</v>
      </c>
      <c r="B80" s="64" t="str">
        <f>'Clean Data'!AC82</f>
        <v>Renewable Energy (Solar, Wind, etc.)</v>
      </c>
      <c r="G80" s="67" t="s">
        <v>109</v>
      </c>
      <c r="H80" s="68">
        <v>25768.95040000001</v>
      </c>
    </row>
    <row r="81">
      <c r="A81" s="63" t="str">
        <f>'Clean Data'!A83</f>
        <v>United States of America</v>
      </c>
      <c r="B81" s="64" t="str">
        <f>'Clean Data'!AC83</f>
        <v>Non-renewable Energy (Grid electricity, Gasoline, etc.)</v>
      </c>
      <c r="G81" s="67" t="s">
        <v>110</v>
      </c>
      <c r="H81" s="68">
        <v>29417.910400000004</v>
      </c>
    </row>
    <row r="82">
      <c r="A82" s="63" t="str">
        <f>'Clean Data'!A84</f>
        <v>United States of America</v>
      </c>
      <c r="B82" s="64" t="str">
        <f>'Clean Data'!AC84</f>
        <v>Renewable Energy (Solar, Wind, etc.)</v>
      </c>
      <c r="G82" s="67" t="s">
        <v>111</v>
      </c>
      <c r="H82" s="68">
        <v>26728.86400000001</v>
      </c>
    </row>
    <row r="83">
      <c r="A83" s="63" t="str">
        <f>'Clean Data'!A85</f>
        <v>Vietnam</v>
      </c>
      <c r="B83" s="64" t="str">
        <f>'Clean Data'!AC85</f>
        <v>Renewable Energy (Solar, Wind, etc.)</v>
      </c>
      <c r="G83" s="67" t="s">
        <v>112</v>
      </c>
      <c r="H83" s="68">
        <v>31475.427200000006</v>
      </c>
    </row>
    <row r="84">
      <c r="A84" s="63" t="str">
        <f>'Clean Data'!A86</f>
        <v>Brazil</v>
      </c>
      <c r="B84" s="64" t="str">
        <f>'Clean Data'!AC86</f>
        <v>Non-renewable Energy (Grid electricity, Gasoline, etc.)</v>
      </c>
      <c r="G84" s="67" t="s">
        <v>113</v>
      </c>
      <c r="H84" s="68">
        <v>29080.486400000005</v>
      </c>
    </row>
    <row r="85">
      <c r="A85" s="63" t="str">
        <f>'Clean Data'!A87</f>
        <v>Estonia</v>
      </c>
      <c r="B85" s="64" t="str">
        <f>'Clean Data'!AC87</f>
        <v>Non-renewable Energy (Grid electricity, Gasoline, etc.)</v>
      </c>
      <c r="G85" s="67" t="s">
        <v>114</v>
      </c>
      <c r="H85" s="68">
        <v>28916.616000000005</v>
      </c>
    </row>
    <row r="86">
      <c r="A86" s="63" t="str">
        <f>'Clean Data'!A88</f>
        <v>United States of America</v>
      </c>
      <c r="B86" s="64" t="str">
        <f>'Clean Data'!AC88</f>
        <v>Non-renewable Energy (Grid electricity, Gasoline, etc.)</v>
      </c>
      <c r="G86" s="67" t="s">
        <v>115</v>
      </c>
      <c r="H86" s="68">
        <v>26514.539200000007</v>
      </c>
    </row>
    <row r="87">
      <c r="A87" s="63" t="str">
        <f>'Clean Data'!A89</f>
        <v>Ecuador</v>
      </c>
      <c r="B87" s="64" t="str">
        <f>'Clean Data'!AC89</f>
        <v>Non-renewable Energy (Grid electricity, Gasoline, etc.)</v>
      </c>
      <c r="G87" s="67" t="s">
        <v>116</v>
      </c>
      <c r="H87" s="68">
        <v>26336.23680000001</v>
      </c>
    </row>
    <row r="88">
      <c r="A88" s="63" t="str">
        <f>'Clean Data'!A90</f>
        <v>Malaysia</v>
      </c>
      <c r="B88" s="64" t="str">
        <f>'Clean Data'!AC90</f>
        <v>Renewable Energy (Solar, Wind, etc.)</v>
      </c>
      <c r="G88" s="67" t="s">
        <v>117</v>
      </c>
      <c r="H88" s="68">
        <v>27590.681600000007</v>
      </c>
    </row>
    <row r="89">
      <c r="A89" s="63" t="str">
        <f>'Clean Data'!A91</f>
        <v>Israel</v>
      </c>
      <c r="B89" s="64" t="str">
        <f>'Clean Data'!AC91</f>
        <v>Non-renewable Energy (Grid electricity, Gasoline, etc.)</v>
      </c>
      <c r="G89" s="67" t="s">
        <v>118</v>
      </c>
      <c r="H89" s="68">
        <v>22771.188800000004</v>
      </c>
    </row>
    <row r="90">
      <c r="A90" s="63" t="str">
        <f>'Clean Data'!A92</f>
        <v>Brazil</v>
      </c>
      <c r="B90" s="64" t="str">
        <f>'Clean Data'!AC92</f>
        <v>Renewable Energy (Solar, Wind, etc.)</v>
      </c>
      <c r="G90" s="67" t="s">
        <v>119</v>
      </c>
      <c r="H90" s="68">
        <v>23052.809600000008</v>
      </c>
    </row>
    <row r="91">
      <c r="A91" s="63" t="str">
        <f>'Clean Data'!A93</f>
        <v>United States of America</v>
      </c>
      <c r="B91" s="64" t="str">
        <f>'Clean Data'!AC93</f>
        <v>Renewable Energy (Solar, Wind, etc.)</v>
      </c>
      <c r="G91" s="67" t="s">
        <v>120</v>
      </c>
      <c r="H91" s="68">
        <v>26455.577600000008</v>
      </c>
    </row>
    <row r="92">
      <c r="A92" s="63" t="str">
        <f>'Clean Data'!A94</f>
        <v>Trinidad and Tobago</v>
      </c>
      <c r="B92" s="64" t="str">
        <f>'Clean Data'!AC94</f>
        <v>Renewable Energy (Solar, Wind, etc.)</v>
      </c>
      <c r="G92" s="67" t="s">
        <v>121</v>
      </c>
      <c r="H92" s="68">
        <v>29843.067200000005</v>
      </c>
    </row>
    <row r="93">
      <c r="A93" s="63" t="str">
        <f>'Clean Data'!A95</f>
        <v>China</v>
      </c>
      <c r="B93" s="64" t="str">
        <f>'Clean Data'!AC95</f>
        <v>Non-renewable Energy (Grid electricity, Gasoline, etc.)</v>
      </c>
      <c r="G93" s="67" t="s">
        <v>122</v>
      </c>
      <c r="H93" s="68">
        <v>25263.081600000005</v>
      </c>
    </row>
    <row r="94">
      <c r="A94" s="63" t="str">
        <f>'Clean Data'!A96</f>
        <v>Spain</v>
      </c>
      <c r="B94" s="64" t="str">
        <f>'Clean Data'!AC96</f>
        <v>Renewable Energy (Solar, Wind, etc.)</v>
      </c>
      <c r="G94" s="67" t="s">
        <v>123</v>
      </c>
      <c r="H94" s="68">
        <v>26623.03520000001</v>
      </c>
    </row>
    <row r="95">
      <c r="A95" s="63" t="str">
        <f>'Clean Data'!A97</f>
        <v>Latvia</v>
      </c>
      <c r="B95" s="64" t="str">
        <f>'Clean Data'!AC97</f>
        <v>Renewable Energy (Solar, Wind, etc.)</v>
      </c>
      <c r="G95" s="67" t="s">
        <v>124</v>
      </c>
      <c r="H95" s="68">
        <v>26345.53760000001</v>
      </c>
    </row>
    <row r="96">
      <c r="A96" s="63" t="str">
        <f>'Clean Data'!A98</f>
        <v>United States of America</v>
      </c>
      <c r="B96" s="64" t="str">
        <f>'Clean Data'!AC98</f>
        <v>Renewable Energy (Solar, Wind, etc.)</v>
      </c>
      <c r="G96" s="67" t="s">
        <v>125</v>
      </c>
      <c r="H96" s="68">
        <v>29162.993600000005</v>
      </c>
    </row>
    <row r="97">
      <c r="A97" s="63" t="str">
        <f>'Clean Data'!A99</f>
        <v>Finland</v>
      </c>
      <c r="B97" s="64" t="str">
        <f>'Clean Data'!AC99</f>
        <v>Renewable Energy (Solar, Wind, etc.)</v>
      </c>
      <c r="G97" s="67" t="s">
        <v>126</v>
      </c>
      <c r="H97" s="68">
        <v>30431.713600000006</v>
      </c>
    </row>
    <row r="98">
      <c r="A98" s="63" t="str">
        <f>'Clean Data'!A100</f>
        <v>Portugal</v>
      </c>
      <c r="B98" s="64" t="str">
        <f>'Clean Data'!AC100</f>
        <v>Renewable Energy (Solar, Wind, etc.)</v>
      </c>
      <c r="G98" s="67" t="s">
        <v>127</v>
      </c>
      <c r="H98" s="68">
        <v>25534.85120000001</v>
      </c>
    </row>
    <row r="99">
      <c r="A99" s="63" t="str">
        <f>'Clean Data'!A101</f>
        <v>Ukraine</v>
      </c>
      <c r="B99" s="64" t="str">
        <f>'Clean Data'!AC101</f>
        <v>Renewable Energy (Solar, Wind, etc.)</v>
      </c>
      <c r="G99" s="67" t="s">
        <v>128</v>
      </c>
      <c r="H99" s="68">
        <v>23628.662400000005</v>
      </c>
    </row>
    <row r="100">
      <c r="A100" s="63" t="str">
        <f>'Clean Data'!A102</f>
        <v>United States of America</v>
      </c>
      <c r="B100" s="64" t="str">
        <f>'Clean Data'!AC102</f>
        <v>Non-renewable Energy (Grid electricity, Gasoline, etc.)</v>
      </c>
      <c r="G100" s="67" t="s">
        <v>129</v>
      </c>
      <c r="H100" s="68">
        <v>24279.672000000006</v>
      </c>
    </row>
    <row r="101">
      <c r="A101" s="63" t="str">
        <f>'Clean Data'!A103</f>
        <v>Kazakhstan</v>
      </c>
      <c r="B101" s="64" t="str">
        <f>'Clean Data'!AC103</f>
        <v>Renewable Energy (Solar, Wind, etc.)</v>
      </c>
      <c r="G101" s="70"/>
      <c r="H101" s="71"/>
    </row>
    <row r="102">
      <c r="A102" s="63" t="str">
        <f>'Clean Data'!A104</f>
        <v>United States of America</v>
      </c>
      <c r="B102" s="64" t="str">
        <f>'Clean Data'!AC104</f>
        <v>Renewable Energy (Solar, Wind, etc.)</v>
      </c>
      <c r="G102" s="67"/>
      <c r="H102" s="68"/>
    </row>
    <row r="103">
      <c r="A103" s="63" t="str">
        <f>'Clean Data'!A105</f>
        <v>Korea, Republic of</v>
      </c>
      <c r="B103" s="64" t="str">
        <f>'Clean Data'!AC105</f>
        <v>Renewable Energy (Solar, Wind, etc.)</v>
      </c>
      <c r="G103" s="67"/>
      <c r="H103" s="68"/>
    </row>
    <row r="104">
      <c r="A104" s="63" t="str">
        <f>'Clean Data'!A106</f>
        <v>United States of America</v>
      </c>
      <c r="B104" s="64" t="str">
        <f>'Clean Data'!AC106</f>
        <v>Renewable Energy (Solar, Wind, etc.)</v>
      </c>
      <c r="G104" s="70"/>
      <c r="H104" s="71"/>
    </row>
    <row r="105">
      <c r="A105" s="63" t="str">
        <f>'Clean Data'!A107</f>
        <v>United States of America</v>
      </c>
      <c r="B105" s="64" t="str">
        <f>'Clean Data'!AC107</f>
        <v>Non-renewable Energy (Grid electricity, Gasoline, etc.)</v>
      </c>
      <c r="G105" s="72"/>
      <c r="H105" s="68"/>
    </row>
    <row r="106">
      <c r="A106" s="63" t="str">
        <f>'Clean Data'!A108</f>
        <v>Slovakia</v>
      </c>
      <c r="B106" s="64" t="str">
        <f>'Clean Data'!AC108</f>
        <v>Renewable Energy (Solar, Wind, etc.)</v>
      </c>
      <c r="G106" s="72"/>
      <c r="H106" s="68"/>
    </row>
    <row r="107">
      <c r="A107" s="63" t="str">
        <f>'Clean Data'!A109</f>
        <v>United States of America</v>
      </c>
      <c r="B107" s="64" t="str">
        <f>'Clean Data'!AC109</f>
        <v>Non-renewable Energy (Grid electricity, Gasoline, etc.)</v>
      </c>
      <c r="G107" s="73"/>
      <c r="H107" s="68"/>
    </row>
    <row r="108">
      <c r="A108" s="63" t="str">
        <f>'Clean Data'!A110</f>
        <v>Vietnam</v>
      </c>
      <c r="B108" s="64" t="str">
        <f>'Clean Data'!AC110</f>
        <v>Non-renewable Energy (Grid electricity, Gasoline, etc.)</v>
      </c>
      <c r="G108" s="73"/>
    </row>
    <row r="109">
      <c r="A109" s="63" t="str">
        <f>'Clean Data'!A111</f>
        <v>Serbia</v>
      </c>
      <c r="B109" s="64" t="str">
        <f>'Clean Data'!AC111</f>
        <v>Non-renewable Energy (Grid electricity, Gasoline, etc.)</v>
      </c>
    </row>
    <row r="110">
      <c r="A110" s="63" t="str">
        <f>'Clean Data'!A112</f>
        <v>Norway</v>
      </c>
      <c r="B110" s="64" t="str">
        <f>'Clean Data'!AC112</f>
        <v>Renewable Energy (Solar, Wind, etc.)</v>
      </c>
    </row>
    <row r="111">
      <c r="A111" s="63" t="str">
        <f>'Clean Data'!A113</f>
        <v>Peru</v>
      </c>
      <c r="B111" s="64" t="str">
        <f>'Clean Data'!AC113</f>
        <v>Non-renewable Energy (Grid electricity, Gasoline, etc.)</v>
      </c>
    </row>
    <row r="112">
      <c r="A112" s="63" t="str">
        <f>'Clean Data'!A114</f>
        <v>Poland</v>
      </c>
      <c r="B112" s="64" t="str">
        <f>'Clean Data'!AC114</f>
        <v>Non-renewable Energy (Grid electricity, Gasoline, etc.)</v>
      </c>
    </row>
    <row r="113">
      <c r="A113" s="63" t="str">
        <f>'Clean Data'!A115</f>
        <v>France</v>
      </c>
      <c r="B113" s="64" t="str">
        <f>'Clean Data'!AC115</f>
        <v>Renewable Energy (Solar, Wind, etc.)</v>
      </c>
    </row>
    <row r="114">
      <c r="A114" s="63" t="str">
        <f>'Clean Data'!A116</f>
        <v>Germany</v>
      </c>
      <c r="B114" s="64" t="str">
        <f>'Clean Data'!AC116</f>
        <v>Renewable Energy (Solar, Wind, etc.)</v>
      </c>
    </row>
    <row r="115">
      <c r="A115" s="63" t="str">
        <f>'Clean Data'!A117</f>
        <v>Guatemala</v>
      </c>
      <c r="B115" s="64" t="str">
        <f>'Clean Data'!AC117</f>
        <v>Non-renewable Energy (Grid electricity, Gasoline, etc.)</v>
      </c>
    </row>
    <row r="116">
      <c r="A116" s="63" t="str">
        <f>'Clean Data'!A118</f>
        <v>Kazakhstan</v>
      </c>
      <c r="B116" s="64" t="str">
        <f>'Clean Data'!AC118</f>
        <v>Renewable Energy (Solar, Wind, etc.)</v>
      </c>
    </row>
    <row r="117">
      <c r="A117" s="63" t="str">
        <f>'Clean Data'!A119</f>
        <v>United States of America</v>
      </c>
      <c r="B117" s="64" t="str">
        <f>'Clean Data'!AC119</f>
        <v>Non-renewable Energy (Grid electricity, Gasoline, etc.)</v>
      </c>
    </row>
    <row r="118">
      <c r="A118" s="63" t="str">
        <f>'Clean Data'!A120</f>
        <v>Armenia</v>
      </c>
      <c r="B118" s="64" t="str">
        <f>'Clean Data'!AC120</f>
        <v>Renewable Energy (Solar, Wind, etc.)</v>
      </c>
    </row>
    <row r="119">
      <c r="A119" s="63" t="str">
        <f>'Clean Data'!A121</f>
        <v>Hungary</v>
      </c>
      <c r="B119" s="64" t="str">
        <f>'Clean Data'!AC121</f>
        <v>Non-renewable Energy (Grid electricity, Gasoline, etc.)</v>
      </c>
    </row>
    <row r="120">
      <c r="A120" s="63" t="str">
        <f>'Clean Data'!A122</f>
        <v>Kazakhstan</v>
      </c>
      <c r="B120" s="64" t="str">
        <f>'Clean Data'!AC122</f>
        <v>Non-renewable Energy (Grid electricity, Gasoline, etc.)</v>
      </c>
    </row>
    <row r="121">
      <c r="A121" s="63" t="str">
        <f>'Clean Data'!A123</f>
        <v>Panama</v>
      </c>
      <c r="B121" s="64" t="str">
        <f>'Clean Data'!AC123</f>
        <v>Non-renewable Energy (Grid electricity, Gasoline, etc.)</v>
      </c>
    </row>
    <row r="122">
      <c r="A122" s="63" t="str">
        <f>'Clean Data'!A124</f>
        <v>Sri Lanka</v>
      </c>
      <c r="B122" s="64" t="str">
        <f>'Clean Data'!AC124</f>
        <v>Renewable Energy (Solar, Wind, etc.)</v>
      </c>
    </row>
    <row r="123">
      <c r="A123" s="63" t="str">
        <f>'Clean Data'!A125</f>
        <v>Denmark</v>
      </c>
      <c r="B123" s="64" t="str">
        <f>'Clean Data'!AC125</f>
        <v>Non-renewable Energy (Grid electricity, Gasoline, etc.)</v>
      </c>
    </row>
    <row r="124">
      <c r="A124" s="63" t="str">
        <f>'Clean Data'!A126</f>
        <v>Türkiye</v>
      </c>
      <c r="B124" s="64" t="str">
        <f>'Clean Data'!AC126</f>
        <v>Non-renewable Energy (Grid electricity, Gasoline, etc.)</v>
      </c>
    </row>
    <row r="125">
      <c r="A125" s="63" t="str">
        <f>'Clean Data'!A127</f>
        <v>Egypt</v>
      </c>
      <c r="B125" s="64" t="str">
        <f>'Clean Data'!AC127</f>
        <v>Renewable Energy (Solar, Wind, etc.)</v>
      </c>
    </row>
    <row r="126">
      <c r="A126" s="63" t="str">
        <f>'Clean Data'!A128</f>
        <v>Finland</v>
      </c>
      <c r="B126" s="64" t="str">
        <f>'Clean Data'!AC128</f>
        <v>Renewable Energy (Solar, Wind, etc.)</v>
      </c>
    </row>
    <row r="127">
      <c r="A127" s="63" t="str">
        <f>'Clean Data'!A129</f>
        <v>Japan</v>
      </c>
      <c r="B127" s="64" t="str">
        <f>'Clean Data'!AC129</f>
        <v>Non-renewable Energy (Grid electricity, Gasoline, etc.)</v>
      </c>
    </row>
    <row r="128">
      <c r="A128" s="63" t="str">
        <f>'Clean Data'!A130</f>
        <v>United States of America</v>
      </c>
      <c r="B128" s="64" t="str">
        <f>'Clean Data'!AC130</f>
        <v>Non-renewable Energy (Grid electricity, Gasoline, etc.)</v>
      </c>
    </row>
    <row r="129">
      <c r="A129" s="63" t="str">
        <f>'Clean Data'!A131</f>
        <v>United States of America</v>
      </c>
      <c r="B129" s="64" t="str">
        <f>'Clean Data'!AC131</f>
        <v>Non-renewable Energy (Grid electricity, Gasoline, etc.)</v>
      </c>
    </row>
    <row r="130">
      <c r="A130" s="63" t="str">
        <f>'Clean Data'!A132</f>
        <v>Poland</v>
      </c>
      <c r="B130" s="64" t="str">
        <f>'Clean Data'!AC132</f>
        <v>Renewable Energy (Solar, Wind, etc.)</v>
      </c>
    </row>
    <row r="131">
      <c r="A131" s="63" t="str">
        <f>'Clean Data'!A133</f>
        <v>Germany</v>
      </c>
      <c r="B131" s="64" t="str">
        <f>'Clean Data'!AC133</f>
        <v>Renewable Energy (Solar, Wind, etc.)</v>
      </c>
    </row>
    <row r="132">
      <c r="A132" s="63" t="str">
        <f>'Clean Data'!A134</f>
        <v>United States of America</v>
      </c>
      <c r="B132" s="64" t="str">
        <f>'Clean Data'!AC134</f>
        <v>Renewable Energy (Solar, Wind, etc.)</v>
      </c>
    </row>
    <row r="133">
      <c r="A133" s="63" t="str">
        <f>'Clean Data'!A135</f>
        <v>United States of America</v>
      </c>
      <c r="B133" s="64" t="str">
        <f>'Clean Data'!AC135</f>
        <v>Renewable Energy (Solar, Wind, etc.)</v>
      </c>
    </row>
    <row r="134">
      <c r="A134" s="63" t="str">
        <f>'Clean Data'!A136</f>
        <v>United States of America</v>
      </c>
      <c r="B134" s="64" t="str">
        <f>'Clean Data'!AC136</f>
        <v>Non-renewable Energy (Grid electricity, Gasoline, etc.)</v>
      </c>
    </row>
    <row r="135">
      <c r="A135" s="63" t="str">
        <f>'Clean Data'!A137</f>
        <v>Luxembourg</v>
      </c>
      <c r="B135" s="64" t="str">
        <f>'Clean Data'!AC137</f>
        <v>Renewable Energy (Solar, Wind, etc.)</v>
      </c>
    </row>
    <row r="136">
      <c r="A136" s="63" t="str">
        <f>'Clean Data'!A138</f>
        <v>Malaysia</v>
      </c>
      <c r="B136" s="64" t="str">
        <f>'Clean Data'!AC138</f>
        <v>Non-renewable Energy (Grid electricity, Gasoline, etc.)</v>
      </c>
    </row>
    <row r="137">
      <c r="A137" s="63" t="str">
        <f>'Clean Data'!A139</f>
        <v>Kazakhstan</v>
      </c>
      <c r="B137" s="64" t="str">
        <f>'Clean Data'!AC139</f>
        <v>Non-renewable Energy (Grid electricity, Gasoline, etc.)</v>
      </c>
    </row>
    <row r="138">
      <c r="A138" s="63" t="str">
        <f>'Clean Data'!A140</f>
        <v>United States of America</v>
      </c>
      <c r="B138" s="64" t="str">
        <f>'Clean Data'!AC140</f>
        <v>Non-renewable Energy (Grid electricity, Gasoline, etc.)</v>
      </c>
    </row>
    <row r="139">
      <c r="A139" s="63" t="str">
        <f>'Clean Data'!A141</f>
        <v>Brazil</v>
      </c>
      <c r="B139" s="64" t="str">
        <f>'Clean Data'!AC141</f>
        <v>Non-renewable Energy (Grid electricity, Gasoline, etc.)</v>
      </c>
    </row>
    <row r="140">
      <c r="A140" s="63" t="str">
        <f>'Clean Data'!A142</f>
        <v>Denmark</v>
      </c>
      <c r="B140" s="64" t="str">
        <f>'Clean Data'!AC142</f>
        <v>Renewable Energy (Solar, Wind, etc.)</v>
      </c>
    </row>
    <row r="141">
      <c r="A141" s="63" t="str">
        <f>'Clean Data'!A143</f>
        <v>Singapore</v>
      </c>
      <c r="B141" s="64" t="str">
        <f>'Clean Data'!AC143</f>
        <v>Renewable Energy (Solar, Wind, etc.)</v>
      </c>
    </row>
    <row r="142">
      <c r="A142" s="63" t="str">
        <f>'Clean Data'!A144</f>
        <v>Lebanon</v>
      </c>
      <c r="B142" s="64" t="str">
        <f>'Clean Data'!AC144</f>
        <v>Non-renewable Energy (Grid electricity, Gasoline, etc.)</v>
      </c>
    </row>
    <row r="143">
      <c r="A143" s="63" t="str">
        <f>'Clean Data'!A145</f>
        <v>Vietnam</v>
      </c>
      <c r="B143" s="64" t="str">
        <f>'Clean Data'!AC145</f>
        <v>Non-renewable Energy (Grid electricity, Gasoline, etc.)</v>
      </c>
    </row>
    <row r="144">
      <c r="A144" s="63" t="str">
        <f>'Clean Data'!A146</f>
        <v>United States of America</v>
      </c>
      <c r="B144" s="64" t="str">
        <f>'Clean Data'!AC146</f>
        <v>Non-renewable Energy (Grid electricity, Gasoline, etc.)</v>
      </c>
    </row>
    <row r="145">
      <c r="A145" s="63" t="str">
        <f>'Clean Data'!A147</f>
        <v>United States of America</v>
      </c>
      <c r="B145" s="64" t="str">
        <f>'Clean Data'!AC147</f>
        <v>Non-renewable Energy (Grid electricity, Gasoline, etc.)</v>
      </c>
    </row>
    <row r="146">
      <c r="A146" s="63" t="str">
        <f>'Clean Data'!A148</f>
        <v>Poland</v>
      </c>
      <c r="B146" s="64" t="str">
        <f>'Clean Data'!AC148</f>
        <v>Non-renewable Energy (Grid electricity, Gasoline, etc.)</v>
      </c>
    </row>
    <row r="147">
      <c r="A147" s="63" t="str">
        <f>'Clean Data'!A149</f>
        <v>Switzerland</v>
      </c>
      <c r="B147" s="64" t="str">
        <f>'Clean Data'!AC149</f>
        <v>Renewable Energy (Solar, Wind, etc.)</v>
      </c>
    </row>
    <row r="148">
      <c r="A148" s="63" t="str">
        <f>'Clean Data'!A150</f>
        <v>United States of America</v>
      </c>
      <c r="B148" s="64" t="str">
        <f>'Clean Data'!AC150</f>
        <v>Non-renewable Energy (Grid electricity, Gasoline, etc.)</v>
      </c>
    </row>
    <row r="149">
      <c r="A149" s="63" t="str">
        <f>'Clean Data'!A151</f>
        <v>France</v>
      </c>
      <c r="B149" s="64" t="str">
        <f>'Clean Data'!AC151</f>
        <v>Renewable Energy (Solar, Wind, etc.)</v>
      </c>
    </row>
    <row r="150">
      <c r="A150" s="63" t="str">
        <f>'Clean Data'!A152</f>
        <v>Singapore</v>
      </c>
      <c r="B150" s="64" t="str">
        <f>'Clean Data'!AC152</f>
        <v>Renewable Energy (Solar, Wind, etc.)</v>
      </c>
    </row>
    <row r="151">
      <c r="A151" s="63" t="str">
        <f>'Clean Data'!A153</f>
        <v>Japan</v>
      </c>
      <c r="B151" s="64" t="str">
        <f>'Clean Data'!AC153</f>
        <v>Renewable Energy (Solar, Wind, etc.)</v>
      </c>
    </row>
    <row r="152">
      <c r="A152" s="63" t="str">
        <f>'Clean Data'!A154</f>
        <v>Austria</v>
      </c>
      <c r="B152" s="64" t="str">
        <f>'Clean Data'!AC154</f>
        <v>Non-renewable Energy (Grid electricity, Gasoline, etc.)</v>
      </c>
    </row>
    <row r="153">
      <c r="A153" s="63" t="str">
        <f>'Clean Data'!A155</f>
        <v>Kuwait</v>
      </c>
      <c r="B153" s="64" t="str">
        <f>'Clean Data'!AC155</f>
        <v>Renewable Energy (Solar, Wind, etc.)</v>
      </c>
    </row>
    <row r="154">
      <c r="A154" s="63" t="str">
        <f>'Clean Data'!A156</f>
        <v>Bulgaria</v>
      </c>
      <c r="B154" s="64" t="str">
        <f>'Clean Data'!AC156</f>
        <v>Renewable Energy (Solar, Wind, etc.)</v>
      </c>
    </row>
    <row r="155">
      <c r="A155" s="63" t="str">
        <f>'Clean Data'!A157</f>
        <v>United States of America</v>
      </c>
      <c r="B155" s="64" t="str">
        <f>'Clean Data'!AC157</f>
        <v>Renewable Energy (Solar, Wind, etc.)</v>
      </c>
    </row>
    <row r="156">
      <c r="A156" s="63" t="str">
        <f>'Clean Data'!A158</f>
        <v>United States of America</v>
      </c>
      <c r="B156" s="64" t="str">
        <f>'Clean Data'!AC158</f>
        <v>Non-renewable Energy (Grid electricity, Gasoline, etc.)</v>
      </c>
    </row>
    <row r="157">
      <c r="A157" s="63" t="str">
        <f>'Clean Data'!A159</f>
        <v>Austria</v>
      </c>
      <c r="B157" s="64" t="str">
        <f>'Clean Data'!AC159</f>
        <v>Renewable Energy (Solar, Wind, etc.)</v>
      </c>
    </row>
    <row r="158">
      <c r="A158" s="63" t="str">
        <f>'Clean Data'!A160</f>
        <v>United States of America</v>
      </c>
      <c r="B158" s="64" t="str">
        <f>'Clean Data'!AC160</f>
        <v>Renewable Energy (Solar, Wind, etc.)</v>
      </c>
    </row>
    <row r="159">
      <c r="A159" s="63" t="str">
        <f>'Clean Data'!A161</f>
        <v>Russian Federation</v>
      </c>
      <c r="B159" s="64" t="str">
        <f>'Clean Data'!AC161</f>
        <v>Non-renewable Energy (Grid electricity, Gasoline, etc.)</v>
      </c>
    </row>
    <row r="160">
      <c r="A160" s="63" t="str">
        <f>'Clean Data'!A162</f>
        <v>United States of America</v>
      </c>
      <c r="B160" s="64" t="str">
        <f>'Clean Data'!AC162</f>
        <v>Non-renewable Energy (Grid electricity, Gasoline, etc.)</v>
      </c>
    </row>
    <row r="161">
      <c r="A161" s="63" t="str">
        <f>'Clean Data'!A163</f>
        <v>United States of America</v>
      </c>
      <c r="B161" s="64" t="str">
        <f>'Clean Data'!AC163</f>
        <v>Non-renewable Energy (Grid electricity, Gasoline, etc.)</v>
      </c>
    </row>
    <row r="162">
      <c r="A162" s="63" t="str">
        <f>'Clean Data'!A164</f>
        <v>United States of America</v>
      </c>
      <c r="B162" s="64" t="str">
        <f>'Clean Data'!AC164</f>
        <v>Non-renewable Energy (Grid electricity, Gasoline, etc.)</v>
      </c>
    </row>
    <row r="163">
      <c r="A163" s="63" t="str">
        <f>'Clean Data'!A165</f>
        <v>Lebanon</v>
      </c>
      <c r="B163" s="64" t="str">
        <f>'Clean Data'!AC165</f>
        <v>Non-renewable Energy (Grid electricity, Gasoline, etc.)</v>
      </c>
    </row>
    <row r="164">
      <c r="A164" s="63" t="str">
        <f>'Clean Data'!A166</f>
        <v>United States of America</v>
      </c>
      <c r="B164" s="64" t="str">
        <f>'Clean Data'!AC166</f>
        <v>Non-renewable Energy (Grid electricity, Gasoline, etc.)</v>
      </c>
    </row>
    <row r="165">
      <c r="A165" s="63" t="str">
        <f>'Clean Data'!A167</f>
        <v>United States of America</v>
      </c>
      <c r="B165" s="64" t="str">
        <f>'Clean Data'!AC167</f>
        <v>Non-renewable Energy (Grid electricity, Gasoline, etc.)</v>
      </c>
    </row>
    <row r="166">
      <c r="A166" s="63" t="str">
        <f>'Clean Data'!A168</f>
        <v>Romania</v>
      </c>
      <c r="B166" s="64" t="str">
        <f>'Clean Data'!AC168</f>
        <v>Non-renewable Energy (Grid electricity, Gasoline, etc.)</v>
      </c>
    </row>
    <row r="167">
      <c r="A167" s="63" t="str">
        <f>'Clean Data'!A169</f>
        <v>United States of America</v>
      </c>
      <c r="B167" s="64" t="str">
        <f>'Clean Data'!AC169</f>
        <v>Renewable Energy (Solar, Wind, etc.)</v>
      </c>
    </row>
    <row r="168">
      <c r="A168" s="63" t="str">
        <f>'Clean Data'!A170</f>
        <v>Ireland</v>
      </c>
      <c r="B168" s="64" t="str">
        <f>'Clean Data'!AC170</f>
        <v>Non-renewable Energy (Grid electricity, Gasoline, etc.)</v>
      </c>
    </row>
    <row r="169">
      <c r="A169" s="63" t="str">
        <f>'Clean Data'!A171</f>
        <v>United States of America</v>
      </c>
      <c r="B169" s="64" t="str">
        <f>'Clean Data'!AC171</f>
        <v>Non-renewable Energy (Grid electricity, Gasoline, etc.)</v>
      </c>
    </row>
    <row r="170">
      <c r="A170" s="63" t="str">
        <f>'Clean Data'!A172</f>
        <v>United States of America</v>
      </c>
      <c r="B170" s="64" t="str">
        <f>'Clean Data'!AC172</f>
        <v>Renewable Energy (Solar, Wind, etc.)</v>
      </c>
    </row>
    <row r="171">
      <c r="A171" s="63" t="str">
        <f>'Clean Data'!A173</f>
        <v>Colombia</v>
      </c>
      <c r="B171" s="64" t="str">
        <f>'Clean Data'!AC173</f>
        <v>Renewable Energy (Solar, Wind, etc.)</v>
      </c>
    </row>
    <row r="172">
      <c r="A172" s="63" t="str">
        <f>'Clean Data'!A174</f>
        <v>Canada</v>
      </c>
      <c r="B172" s="64" t="str">
        <f>'Clean Data'!AC174</f>
        <v>Non-renewable Energy (Grid electricity, Gasoline, etc.)</v>
      </c>
    </row>
    <row r="173">
      <c r="A173" s="63" t="str">
        <f>'Clean Data'!A175</f>
        <v>Peru</v>
      </c>
      <c r="B173" s="64" t="str">
        <f>'Clean Data'!AC175</f>
        <v>Non-renewable Energy (Grid electricity, Gasoline, etc.)</v>
      </c>
    </row>
    <row r="174">
      <c r="A174" s="63" t="str">
        <f>'Clean Data'!A176</f>
        <v>Serbia</v>
      </c>
      <c r="B174" s="64" t="str">
        <f>'Clean Data'!AC176</f>
        <v>Non-renewable Energy (Grid electricity, Gasoline, etc.)</v>
      </c>
    </row>
    <row r="175">
      <c r="A175" s="63" t="str">
        <f>'Clean Data'!A177</f>
        <v>United States of America</v>
      </c>
      <c r="B175" s="64" t="str">
        <f>'Clean Data'!AC177</f>
        <v>Renewable Energy (Solar, Wind, etc.)</v>
      </c>
    </row>
    <row r="176">
      <c r="A176" s="63" t="str">
        <f>'Clean Data'!A178</f>
        <v>Kenya</v>
      </c>
      <c r="B176" s="64" t="str">
        <f>'Clean Data'!AC178</f>
        <v>Renewable Energy (Solar, Wind, etc.)</v>
      </c>
    </row>
    <row r="177">
      <c r="A177" s="63" t="str">
        <f>'Clean Data'!A179</f>
        <v>United States of America</v>
      </c>
      <c r="B177" s="64" t="str">
        <f>'Clean Data'!AC179</f>
        <v>Renewable Energy (Solar, Wind, etc.)</v>
      </c>
    </row>
    <row r="178">
      <c r="A178" s="63" t="str">
        <f>'Clean Data'!A180</f>
        <v>Vietnam</v>
      </c>
      <c r="B178" s="64" t="str">
        <f>'Clean Data'!AC180</f>
        <v>Renewable Energy (Solar, Wind, etc.)</v>
      </c>
    </row>
    <row r="179">
      <c r="A179" s="63" t="str">
        <f>'Clean Data'!A181</f>
        <v>Denmark</v>
      </c>
      <c r="B179" s="64" t="str">
        <f>'Clean Data'!AC181</f>
        <v>Renewable Energy (Solar, Wind, etc.)</v>
      </c>
    </row>
    <row r="180">
      <c r="A180" s="63" t="str">
        <f>'Clean Data'!A182</f>
        <v>Italy</v>
      </c>
      <c r="B180" s="64" t="str">
        <f>'Clean Data'!AC182</f>
        <v>Renewable Energy (Solar, Wind, etc.)</v>
      </c>
    </row>
    <row r="181">
      <c r="A181" s="63" t="str">
        <f>'Clean Data'!A183</f>
        <v>Australia</v>
      </c>
      <c r="B181" s="64" t="str">
        <f>'Clean Data'!AC183</f>
        <v>Non-renewable Energy (Grid electricity, Gasoline, etc.)</v>
      </c>
    </row>
    <row r="182">
      <c r="A182" s="63" t="str">
        <f>'Clean Data'!A184</f>
        <v>United States of America</v>
      </c>
      <c r="B182" s="64" t="str">
        <f>'Clean Data'!AC184</f>
        <v>Non-renewable Energy (Grid electricity, Gasoline, etc.)</v>
      </c>
    </row>
    <row r="183">
      <c r="A183" s="63" t="str">
        <f>'Clean Data'!A185</f>
        <v>New Zealand</v>
      </c>
      <c r="B183" s="64" t="str">
        <f>'Clean Data'!AC185</f>
        <v>Renewable Energy (Solar, Wind, etc.)</v>
      </c>
    </row>
    <row r="184">
      <c r="A184" s="63" t="str">
        <f>'Clean Data'!A186</f>
        <v>Mexico</v>
      </c>
      <c r="B184" s="64" t="str">
        <f>'Clean Data'!AC186</f>
        <v>Renewable Energy (Solar, Wind, etc.)</v>
      </c>
    </row>
    <row r="185">
      <c r="A185" s="63" t="str">
        <f>'Clean Data'!A187</f>
        <v>Morocco</v>
      </c>
      <c r="B185" s="64" t="str">
        <f>'Clean Data'!AC187</f>
        <v>Renewable Energy (Solar, Wind, etc.)</v>
      </c>
    </row>
    <row r="186">
      <c r="A186" s="63" t="str">
        <f>'Clean Data'!A188</f>
        <v>United States of America</v>
      </c>
      <c r="B186" s="64" t="str">
        <f>'Clean Data'!AC188</f>
        <v>Renewable Energy (Solar, Wind, etc.)</v>
      </c>
    </row>
    <row r="187">
      <c r="A187" s="63" t="str">
        <f>'Clean Data'!A189</f>
        <v>United States of America</v>
      </c>
      <c r="B187" s="64" t="str">
        <f>'Clean Data'!AC189</f>
        <v>Non-renewable Energy (Grid electricity, Gasoline, etc.)</v>
      </c>
    </row>
    <row r="188">
      <c r="A188" s="63" t="str">
        <f>'Clean Data'!A190</f>
        <v>United States of America</v>
      </c>
      <c r="B188" s="64" t="str">
        <f>'Clean Data'!AC190</f>
        <v>Non-renewable Energy (Grid electricity, Gasoline, etc.)</v>
      </c>
    </row>
    <row r="189">
      <c r="A189" s="63" t="str">
        <f>'Clean Data'!A191</f>
        <v>Korea, Republic of</v>
      </c>
      <c r="B189" s="64" t="str">
        <f>'Clean Data'!AC191</f>
        <v>Non-renewable Energy (Grid electricity, Gasoline, etc.)</v>
      </c>
    </row>
    <row r="190">
      <c r="A190" s="63" t="str">
        <f>'Clean Data'!A192</f>
        <v>Germany</v>
      </c>
      <c r="B190" s="64" t="str">
        <f>'Clean Data'!AC192</f>
        <v>Renewable Energy (Solar, Wind, etc.)</v>
      </c>
    </row>
    <row r="191">
      <c r="A191" s="63" t="str">
        <f>'Clean Data'!A193</f>
        <v>United States of America</v>
      </c>
      <c r="B191" s="64" t="str">
        <f>'Clean Data'!AC193</f>
        <v>Renewable Energy (Solar, Wind, etc.)</v>
      </c>
    </row>
    <row r="192">
      <c r="A192" s="63" t="str">
        <f>'Clean Data'!A194</f>
        <v>Brazil</v>
      </c>
      <c r="B192" s="64" t="str">
        <f>'Clean Data'!AC194</f>
        <v>Renewable Energy (Solar, Wind, etc.)</v>
      </c>
    </row>
    <row r="193">
      <c r="A193" s="63" t="str">
        <f>'Clean Data'!A195</f>
        <v>Indonesia</v>
      </c>
      <c r="B193" s="64" t="str">
        <f>'Clean Data'!AC195</f>
        <v>Renewable Energy (Solar, Wind, etc.)</v>
      </c>
    </row>
    <row r="194">
      <c r="A194" s="63" t="str">
        <f>'Clean Data'!A196</f>
        <v>Brazil</v>
      </c>
      <c r="B194" s="64" t="str">
        <f>'Clean Data'!AC196</f>
        <v>Renewable Energy (Solar, Wind, etc.)</v>
      </c>
    </row>
    <row r="195">
      <c r="A195" s="63" t="str">
        <f>'Clean Data'!A197</f>
        <v>Thailand</v>
      </c>
      <c r="B195" s="64" t="str">
        <f>'Clean Data'!AC197</f>
        <v>Renewable Energy (Solar, Wind, etc.)</v>
      </c>
    </row>
    <row r="196">
      <c r="A196" s="63" t="str">
        <f>'Clean Data'!A198</f>
        <v>United States of America</v>
      </c>
      <c r="B196" s="64" t="str">
        <f>'Clean Data'!AC198</f>
        <v>Renewable Energy (Solar, Wind, etc.)</v>
      </c>
    </row>
    <row r="197">
      <c r="A197" s="63" t="str">
        <f>'Clean Data'!A199</f>
        <v>United States of America</v>
      </c>
      <c r="B197" s="64" t="str">
        <f>'Clean Data'!AC199</f>
        <v>Non-renewable Energy (Grid electricity, Gasoline, etc.)</v>
      </c>
    </row>
    <row r="198">
      <c r="A198" s="63" t="str">
        <f>'Clean Data'!A200</f>
        <v>United States of America</v>
      </c>
      <c r="B198" s="64" t="str">
        <f>'Clean Data'!AC200</f>
        <v>Renewable Energy (Solar, Wind, etc.)</v>
      </c>
    </row>
    <row r="199">
      <c r="A199" s="63" t="str">
        <f>'Clean Data'!A201</f>
        <v>Qatar</v>
      </c>
      <c r="B199" s="64" t="str">
        <f>'Clean Data'!AC201</f>
        <v>Renewable Energy (Solar, Wind, etc.)</v>
      </c>
    </row>
    <row r="200">
      <c r="A200" s="63" t="str">
        <f>'Clean Data'!A202</f>
        <v>United States of America</v>
      </c>
      <c r="B200" s="64" t="str">
        <f>'Clean Data'!AC202</f>
        <v>Non-renewable Energy (Grid electricity, Gasoline, etc.)</v>
      </c>
    </row>
    <row r="201">
      <c r="A201" s="63" t="str">
        <f>'Clean Data'!A203</f>
        <v>Czech Republic</v>
      </c>
      <c r="B201" s="64" t="str">
        <f>'Clean Data'!AC203</f>
        <v>Non-renewable Energy (Grid electricity, Gasoline, etc.)</v>
      </c>
    </row>
    <row r="202">
      <c r="A202" s="63" t="str">
        <f>'Clean Data'!A204</f>
        <v>Egypt</v>
      </c>
      <c r="B202" s="64" t="str">
        <f>'Clean Data'!AC204</f>
        <v>Renewable Energy (Solar, Wind, etc.)</v>
      </c>
    </row>
    <row r="203">
      <c r="A203" s="63" t="str">
        <f>'Clean Data'!A205</f>
        <v>United States of America</v>
      </c>
      <c r="B203" s="64" t="str">
        <f>'Clean Data'!AC205</f>
        <v>Non-renewable Energy (Grid electricity, Gasoline, etc.)</v>
      </c>
    </row>
    <row r="204">
      <c r="A204" s="63" t="str">
        <f>'Clean Data'!A206</f>
        <v>United States of America</v>
      </c>
      <c r="B204" s="64" t="str">
        <f>'Clean Data'!AC206</f>
        <v>Non-renewable Energy (Grid electricity, Gasoline, etc.)</v>
      </c>
    </row>
    <row r="205">
      <c r="A205" s="63" t="str">
        <f>'Clean Data'!A207</f>
        <v>Japan</v>
      </c>
      <c r="B205" s="64" t="str">
        <f>'Clean Data'!AC207</f>
        <v>Renewable Energy (Solar, Wind, etc.)</v>
      </c>
    </row>
    <row r="206">
      <c r="A206" s="63" t="str">
        <f>'Clean Data'!A208</f>
        <v>Vietnam</v>
      </c>
      <c r="B206" s="64" t="str">
        <f>'Clean Data'!AC208</f>
        <v>Renewable Energy (Solar, Wind, etc.)</v>
      </c>
    </row>
    <row r="207">
      <c r="A207" s="63" t="str">
        <f>'Clean Data'!A209</f>
        <v>Croatia</v>
      </c>
      <c r="B207" s="64" t="str">
        <f>'Clean Data'!AC209</f>
        <v>Renewable Energy (Solar, Wind, etc.)</v>
      </c>
    </row>
    <row r="208">
      <c r="A208" s="63" t="str">
        <f>'Clean Data'!A210</f>
        <v>Kazakhstan</v>
      </c>
      <c r="B208" s="64" t="str">
        <f>'Clean Data'!AC210</f>
        <v>Non-renewable Energy (Grid electricity, Gasoline, etc.)</v>
      </c>
    </row>
    <row r="209">
      <c r="A209" s="63" t="str">
        <f>'Clean Data'!A219</f>
        <v>United States of America</v>
      </c>
      <c r="B209" s="64" t="str">
        <f>'Clean Data'!AC219</f>
        <v>Non-renewable Energy (Grid electricity, Gasoline, etc.)</v>
      </c>
    </row>
    <row r="210">
      <c r="A210" s="63" t="str">
        <f>'Clean Data'!A212</f>
        <v>United States of America</v>
      </c>
      <c r="B210" s="64" t="str">
        <f>'Clean Data'!AC212</f>
        <v>Non-renewable Energy (Grid electricity, Gasoline, etc.)</v>
      </c>
    </row>
    <row r="211">
      <c r="A211" s="63" t="str">
        <f>'Clean Data'!A213</f>
        <v>Austria</v>
      </c>
      <c r="B211" s="64" t="str">
        <f>'Clean Data'!AC213</f>
        <v>Non-renewable Energy (Grid electricity, Gasoline, etc.)</v>
      </c>
    </row>
    <row r="212">
      <c r="A212" s="63" t="str">
        <f>'Clean Data'!A214</f>
        <v>Ukraine</v>
      </c>
      <c r="B212" s="64" t="str">
        <f>'Clean Data'!AC214</f>
        <v>Non-renewable Energy (Grid electricity, Gasoline, etc.)</v>
      </c>
    </row>
    <row r="213">
      <c r="A213" s="63" t="str">
        <f>'Clean Data'!A215</f>
        <v>Spain</v>
      </c>
      <c r="B213" s="64" t="str">
        <f>'Clean Data'!AC215</f>
        <v>Renewable Energy (Solar, Wind, etc.)</v>
      </c>
    </row>
    <row r="214">
      <c r="A214" s="63" t="str">
        <f>'Clean Data'!A216</f>
        <v>United States of America</v>
      </c>
      <c r="B214" s="64" t="str">
        <f>'Clean Data'!AC216</f>
        <v>Non-renewable Energy (Grid electricity, Gasoline, etc.)</v>
      </c>
    </row>
    <row r="215">
      <c r="A215" s="63" t="str">
        <f>'Clean Data'!A217</f>
        <v>Costa Rica</v>
      </c>
      <c r="B215" s="64" t="str">
        <f>'Clean Data'!AC217</f>
        <v>Renewable Energy (Solar, Wind, etc.)</v>
      </c>
    </row>
    <row r="216">
      <c r="A216" s="63" t="str">
        <f>'Clean Data'!A218</f>
        <v>Spain</v>
      </c>
      <c r="B216" s="64" t="str">
        <f>'Clean Data'!AC218</f>
        <v>Non-renewable Energy (Grid electricity, Gasoline, etc.)</v>
      </c>
    </row>
    <row r="217">
      <c r="A217" s="63" t="str">
        <f>'Clean Data'!A344</f>
        <v>United States of America</v>
      </c>
      <c r="B217" s="64" t="str">
        <f>'Clean Data'!AC344</f>
        <v>Non-renewable Energy (Grid electricity, Gasoline, etc.)</v>
      </c>
    </row>
    <row r="218">
      <c r="A218" s="63" t="str">
        <f>'Clean Data'!A220</f>
        <v>Czech Republic</v>
      </c>
      <c r="B218" s="64" t="str">
        <f>'Clean Data'!AC220</f>
        <v>Non-renewable Energy (Grid electricity, Gasoline, etc.)</v>
      </c>
    </row>
    <row r="219">
      <c r="A219" s="63" t="str">
        <f>'Clean Data'!A221</f>
        <v>Spain</v>
      </c>
      <c r="B219" s="64" t="str">
        <f>'Clean Data'!AC221</f>
        <v>Non-renewable Energy (Grid electricity, Gasoline, etc.)</v>
      </c>
    </row>
    <row r="220">
      <c r="A220" s="63" t="str">
        <f>'Clean Data'!A222</f>
        <v>United States of America</v>
      </c>
      <c r="B220" s="64" t="str">
        <f>'Clean Data'!AC222</f>
        <v>Renewable Energy (Solar, Wind, etc.)</v>
      </c>
    </row>
    <row r="221">
      <c r="A221" s="63" t="str">
        <f>'Clean Data'!A223</f>
        <v>Ukraine</v>
      </c>
      <c r="B221" s="64" t="str">
        <f>'Clean Data'!AC223</f>
        <v>Non-renewable Energy (Grid electricity, Gasoline, etc.)</v>
      </c>
    </row>
    <row r="222">
      <c r="A222" s="63" t="str">
        <f>'Clean Data'!A224</f>
        <v>China</v>
      </c>
      <c r="B222" s="64" t="str">
        <f>'Clean Data'!AC224</f>
        <v>Renewable Energy (Solar, Wind, etc.)</v>
      </c>
    </row>
    <row r="223">
      <c r="A223" s="63" t="str">
        <f>'Clean Data'!A225</f>
        <v>United States of America</v>
      </c>
      <c r="B223" s="64" t="str">
        <f>'Clean Data'!AC225</f>
        <v>Renewable Energy (Solar, Wind, etc.)</v>
      </c>
    </row>
    <row r="224">
      <c r="A224" s="63" t="str">
        <f>'Clean Data'!A226</f>
        <v>United States of America</v>
      </c>
      <c r="B224" s="64" t="str">
        <f>'Clean Data'!AC226</f>
        <v>Non-renewable Energy (Grid electricity, Gasoline, etc.)</v>
      </c>
    </row>
    <row r="225">
      <c r="A225" s="63" t="str">
        <f>'Clean Data'!A227</f>
        <v>United States of America</v>
      </c>
      <c r="B225" s="64" t="str">
        <f>'Clean Data'!AC227</f>
        <v>Non-renewable Energy (Grid electricity, Gasoline, etc.)</v>
      </c>
    </row>
    <row r="226">
      <c r="A226" s="63" t="str">
        <f>'Clean Data'!A228</f>
        <v>Armenia</v>
      </c>
      <c r="B226" s="64" t="str">
        <f>'Clean Data'!AC228</f>
        <v>Non-renewable Energy (Grid electricity, Gasoline, etc.)</v>
      </c>
    </row>
    <row r="227">
      <c r="A227" s="63" t="str">
        <f>'Clean Data'!A229</f>
        <v>Singapore</v>
      </c>
      <c r="B227" s="64" t="str">
        <f>'Clean Data'!AC229</f>
        <v>Non-renewable Energy (Grid electricity, Gasoline, etc.)</v>
      </c>
    </row>
    <row r="228">
      <c r="A228" s="63" t="str">
        <f>'Clean Data'!A230</f>
        <v>Costa Rica</v>
      </c>
      <c r="B228" s="64" t="str">
        <f>'Clean Data'!AC230</f>
        <v>Non-renewable Energy (Grid electricity, Gasoline, etc.)</v>
      </c>
    </row>
    <row r="229">
      <c r="A229" s="63" t="str">
        <f>'Clean Data'!A231</f>
        <v>Bulgaria</v>
      </c>
      <c r="B229" s="64" t="str">
        <f>'Clean Data'!AC231</f>
        <v>Renewable Energy (Solar, Wind, etc.)</v>
      </c>
    </row>
    <row r="230">
      <c r="A230" s="63" t="str">
        <f>'Clean Data'!A232</f>
        <v>South Africa</v>
      </c>
      <c r="B230" s="64" t="str">
        <f>'Clean Data'!AC232</f>
        <v>Non-renewable Energy (Grid electricity, Gasoline, etc.)</v>
      </c>
    </row>
    <row r="231">
      <c r="A231" s="63" t="str">
        <f>'Clean Data'!A233</f>
        <v>Colombia</v>
      </c>
      <c r="B231" s="64" t="str">
        <f>'Clean Data'!AC233</f>
        <v>Non-renewable Energy (Grid electricity, Gasoline, etc.)</v>
      </c>
    </row>
    <row r="232">
      <c r="A232" s="63" t="str">
        <f>'Clean Data'!A234</f>
        <v>Türkiye</v>
      </c>
      <c r="B232" s="64" t="str">
        <f>'Clean Data'!AC234</f>
        <v>Renewable Energy (Solar, Wind, etc.)</v>
      </c>
    </row>
    <row r="233">
      <c r="A233" s="63" t="str">
        <f>'Clean Data'!A235</f>
        <v>Kuwait</v>
      </c>
      <c r="B233" s="64" t="str">
        <f>'Clean Data'!AC235</f>
        <v>Renewable Energy (Solar, Wind, etc.)</v>
      </c>
    </row>
    <row r="234">
      <c r="A234" s="63" t="str">
        <f>'Clean Data'!A236</f>
        <v>Mexico</v>
      </c>
      <c r="B234" s="64" t="str">
        <f>'Clean Data'!AC236</f>
        <v>Non-renewable Energy (Grid electricity, Gasoline, etc.)</v>
      </c>
    </row>
    <row r="235">
      <c r="A235" s="63" t="str">
        <f>'Clean Data'!A237</f>
        <v>Qatar</v>
      </c>
      <c r="B235" s="64" t="str">
        <f>'Clean Data'!AC237</f>
        <v>Renewable Energy (Solar, Wind, etc.)</v>
      </c>
    </row>
    <row r="236">
      <c r="A236" s="63" t="str">
        <f>'Clean Data'!A238</f>
        <v>United States of America</v>
      </c>
      <c r="B236" s="64" t="str">
        <f>'Clean Data'!AC238</f>
        <v>Renewable Energy (Solar, Wind, etc.)</v>
      </c>
    </row>
    <row r="237">
      <c r="A237" s="63" t="str">
        <f>'Clean Data'!A239</f>
        <v>Denmark</v>
      </c>
      <c r="B237" s="64" t="str">
        <f>'Clean Data'!AC239</f>
        <v>Non-renewable Energy (Grid electricity, Gasoline, etc.)</v>
      </c>
    </row>
    <row r="238">
      <c r="A238" s="63" t="str">
        <f>'Clean Data'!A240</f>
        <v>Singapore</v>
      </c>
      <c r="B238" s="64" t="str">
        <f>'Clean Data'!AC240</f>
        <v>Renewable Energy (Solar, Wind, etc.)</v>
      </c>
    </row>
    <row r="239">
      <c r="A239" s="63" t="str">
        <f>'Clean Data'!A241</f>
        <v>Kuwait</v>
      </c>
      <c r="B239" s="64" t="str">
        <f>'Clean Data'!AC241</f>
        <v>Non-renewable Energy (Grid electricity, Gasoline, etc.)</v>
      </c>
    </row>
    <row r="240">
      <c r="A240" s="63" t="str">
        <f>'Clean Data'!A242</f>
        <v>United States of America</v>
      </c>
      <c r="B240" s="64" t="str">
        <f>'Clean Data'!AC242</f>
        <v>Renewable Energy (Solar, Wind, etc.)</v>
      </c>
    </row>
    <row r="241">
      <c r="A241" s="63" t="str">
        <f>'Clean Data'!A243</f>
        <v>New Zealand</v>
      </c>
      <c r="B241" s="64" t="str">
        <f>'Clean Data'!AC243</f>
        <v>Non-renewable Energy (Grid electricity, Gasoline, etc.)</v>
      </c>
    </row>
    <row r="242">
      <c r="A242" s="63" t="str">
        <f>'Clean Data'!A244</f>
        <v>India</v>
      </c>
      <c r="B242" s="64" t="str">
        <f>'Clean Data'!AC244</f>
        <v>Renewable Energy (Solar, Wind, etc.)</v>
      </c>
    </row>
    <row r="243">
      <c r="A243" s="63" t="str">
        <f>'Clean Data'!A245</f>
        <v>Guatemala</v>
      </c>
      <c r="B243" s="64" t="str">
        <f>'Clean Data'!AC245</f>
        <v>Renewable Energy (Solar, Wind, etc.)</v>
      </c>
    </row>
    <row r="244">
      <c r="A244" s="63" t="str">
        <f>'Clean Data'!A246</f>
        <v>Morocco</v>
      </c>
      <c r="B244" s="64" t="str">
        <f>'Clean Data'!AC246</f>
        <v>Renewable Energy (Solar, Wind, etc.)</v>
      </c>
    </row>
    <row r="245">
      <c r="A245" s="63" t="str">
        <f>'Clean Data'!A247</f>
        <v>South Africa</v>
      </c>
      <c r="B245" s="64" t="str">
        <f>'Clean Data'!AC247</f>
        <v>Non-renewable Energy (Grid electricity, Gasoline, etc.)</v>
      </c>
    </row>
    <row r="246">
      <c r="A246" s="63" t="str">
        <f>'Clean Data'!A248</f>
        <v>Romania</v>
      </c>
      <c r="B246" s="64" t="str">
        <f>'Clean Data'!AC248</f>
        <v>Non-renewable Energy (Grid electricity, Gasoline, etc.)</v>
      </c>
    </row>
    <row r="247">
      <c r="A247" s="63" t="str">
        <f>'Clean Data'!A249</f>
        <v>Azerbaijan</v>
      </c>
      <c r="B247" s="64" t="str">
        <f>'Clean Data'!AC249</f>
        <v>Renewable Energy (Solar, Wind, etc.)</v>
      </c>
    </row>
    <row r="248">
      <c r="A248" s="63" t="str">
        <f>'Clean Data'!A250</f>
        <v>United States of America</v>
      </c>
      <c r="B248" s="64" t="str">
        <f>'Clean Data'!AC250</f>
        <v>Renewable Energy (Solar, Wind, etc.)</v>
      </c>
    </row>
    <row r="249">
      <c r="A249" s="63" t="str">
        <f>'Clean Data'!A251</f>
        <v>United States of America</v>
      </c>
      <c r="B249" s="64" t="str">
        <f>'Clean Data'!AC251</f>
        <v>Renewable Energy (Solar, Wind, etc.)</v>
      </c>
    </row>
    <row r="250">
      <c r="A250" s="63" t="str">
        <f>'Clean Data'!A252</f>
        <v>Indonesia</v>
      </c>
      <c r="B250" s="64" t="str">
        <f>'Clean Data'!AC252</f>
        <v>Non-renewable Energy (Grid electricity, Gasoline, etc.)</v>
      </c>
    </row>
    <row r="251">
      <c r="A251" s="63" t="str">
        <f>'Clean Data'!A253</f>
        <v>Egypt</v>
      </c>
      <c r="B251" s="64" t="str">
        <f>'Clean Data'!AC253</f>
        <v>Non-renewable Energy (Grid electricity, Gasoline, etc.)</v>
      </c>
    </row>
    <row r="252">
      <c r="A252" s="63" t="str">
        <f>'Clean Data'!A254</f>
        <v>Jordan</v>
      </c>
      <c r="B252" s="64" t="str">
        <f>'Clean Data'!AC254</f>
        <v>Non-renewable Energy (Grid electricity, Gasoline, etc.)</v>
      </c>
    </row>
    <row r="253">
      <c r="A253" s="63" t="str">
        <f>'Clean Data'!A255</f>
        <v>United States of America</v>
      </c>
      <c r="B253" s="64" t="str">
        <f>'Clean Data'!AC255</f>
        <v>Non-renewable Energy (Grid electricity, Gasoline, etc.)</v>
      </c>
    </row>
    <row r="254">
      <c r="A254" s="63" t="str">
        <f>'Clean Data'!A256</f>
        <v>United States of America</v>
      </c>
      <c r="B254" s="64" t="str">
        <f>'Clean Data'!AC256</f>
        <v>Non-renewable Energy (Grid electricity, Gasoline, etc.)</v>
      </c>
    </row>
    <row r="255">
      <c r="A255" s="63" t="str">
        <f>'Clean Data'!A257</f>
        <v>South Africa</v>
      </c>
      <c r="B255" s="64" t="str">
        <f>'Clean Data'!AC257</f>
        <v>Renewable Energy (Solar, Wind, etc.)</v>
      </c>
    </row>
    <row r="256">
      <c r="A256" s="63" t="str">
        <f>'Clean Data'!A258</f>
        <v>United States of America</v>
      </c>
      <c r="B256" s="64" t="str">
        <f>'Clean Data'!AC258</f>
        <v>Non-renewable Energy (Grid electricity, Gasoline, etc.)</v>
      </c>
    </row>
    <row r="257">
      <c r="A257" s="63" t="str">
        <f>'Clean Data'!A718</f>
        <v>United States of America</v>
      </c>
      <c r="B257" s="64" t="str">
        <f>'Clean Data'!AC718</f>
        <v>Non-renewable Energy (Grid electricity, Gasoline, etc.)</v>
      </c>
    </row>
    <row r="258">
      <c r="A258" s="63" t="str">
        <f>'Clean Data'!A260</f>
        <v>Guatemala</v>
      </c>
      <c r="B258" s="64" t="str">
        <f>'Clean Data'!AC260</f>
        <v>Non-renewable Energy (Grid electricity, Gasoline, etc.)</v>
      </c>
    </row>
    <row r="259">
      <c r="A259" s="63" t="str">
        <f>'Clean Data'!A261</f>
        <v>United States of America</v>
      </c>
      <c r="B259" s="64" t="str">
        <f>'Clean Data'!AC261</f>
        <v>Renewable Energy (Solar, Wind, etc.)</v>
      </c>
    </row>
    <row r="260">
      <c r="A260" s="63" t="str">
        <f>'Clean Data'!A262</f>
        <v>United States of America</v>
      </c>
      <c r="B260" s="64" t="str">
        <f>'Clean Data'!AC262</f>
        <v>Non-renewable Energy (Grid electricity, Gasoline, etc.)</v>
      </c>
    </row>
    <row r="261">
      <c r="A261" s="63" t="str">
        <f>'Clean Data'!A263</f>
        <v>Peru</v>
      </c>
      <c r="B261" s="64" t="str">
        <f>'Clean Data'!AC263</f>
        <v>Renewable Energy (Solar, Wind, etc.)</v>
      </c>
    </row>
    <row r="262">
      <c r="A262" s="63" t="str">
        <f>'Clean Data'!A264</f>
        <v>Ireland</v>
      </c>
      <c r="B262" s="64" t="str">
        <f>'Clean Data'!AC264</f>
        <v>Renewable Energy (Solar, Wind, etc.)</v>
      </c>
    </row>
    <row r="263">
      <c r="A263" s="63" t="str">
        <f>'Clean Data'!A265</f>
        <v>United States of America</v>
      </c>
      <c r="B263" s="64" t="str">
        <f>'Clean Data'!AC265</f>
        <v>Non-renewable Energy (Grid electricity, Gasoline, etc.)</v>
      </c>
    </row>
    <row r="264">
      <c r="A264" s="63" t="str">
        <f>'Clean Data'!A266</f>
        <v>United States of America</v>
      </c>
      <c r="B264" s="64" t="str">
        <f>'Clean Data'!AC266</f>
        <v>Renewable Energy (Solar, Wind, etc.)</v>
      </c>
    </row>
    <row r="265">
      <c r="A265" s="63" t="str">
        <f>'Clean Data'!A267</f>
        <v>United States of America</v>
      </c>
      <c r="B265" s="64" t="str">
        <f>'Clean Data'!AC267</f>
        <v>Renewable Energy (Solar, Wind, etc.)</v>
      </c>
    </row>
    <row r="266">
      <c r="A266" s="63" t="str">
        <f>'Clean Data'!A268</f>
        <v>Israel</v>
      </c>
      <c r="B266" s="64" t="str">
        <f>'Clean Data'!AC268</f>
        <v>Renewable Energy (Solar, Wind, etc.)</v>
      </c>
    </row>
    <row r="267">
      <c r="A267" s="63" t="str">
        <f>'Clean Data'!A269</f>
        <v>Denmark</v>
      </c>
      <c r="B267" s="64" t="str">
        <f>'Clean Data'!AC269</f>
        <v>Renewable Energy (Solar, Wind, etc.)</v>
      </c>
    </row>
    <row r="268">
      <c r="A268" s="63" t="str">
        <f>'Clean Data'!A270</f>
        <v>Serbia</v>
      </c>
      <c r="B268" s="64" t="str">
        <f>'Clean Data'!AC270</f>
        <v>Renewable Energy (Solar, Wind, etc.)</v>
      </c>
    </row>
    <row r="269">
      <c r="A269" s="63" t="str">
        <f>'Clean Data'!A271</f>
        <v>Denmark</v>
      </c>
      <c r="B269" s="64" t="str">
        <f>'Clean Data'!AC271</f>
        <v>Renewable Energy (Solar, Wind, etc.)</v>
      </c>
    </row>
    <row r="270">
      <c r="A270" s="63" t="str">
        <f>'Clean Data'!A272</f>
        <v>Armenia</v>
      </c>
      <c r="B270" s="64" t="str">
        <f>'Clean Data'!AC272</f>
        <v>Non-renewable Energy (Grid electricity, Gasoline, etc.)</v>
      </c>
    </row>
    <row r="271">
      <c r="A271" s="63" t="str">
        <f>'Clean Data'!A273</f>
        <v>Netherlands</v>
      </c>
      <c r="B271" s="64" t="str">
        <f>'Clean Data'!AC273</f>
        <v>Non-renewable Energy (Grid electricity, Gasoline, etc.)</v>
      </c>
    </row>
    <row r="272">
      <c r="A272" s="63" t="str">
        <f>'Clean Data'!A274</f>
        <v>Czech Republic</v>
      </c>
      <c r="B272" s="64" t="str">
        <f>'Clean Data'!AC274</f>
        <v>Non-renewable Energy (Grid electricity, Gasoline, etc.)</v>
      </c>
    </row>
    <row r="273">
      <c r="A273" s="63" t="str">
        <f>'Clean Data'!A275</f>
        <v>Ireland</v>
      </c>
      <c r="B273" s="64" t="str">
        <f>'Clean Data'!AC275</f>
        <v>Non-renewable Energy (Grid electricity, Gasoline, etc.)</v>
      </c>
    </row>
    <row r="274">
      <c r="A274" s="63" t="str">
        <f>'Clean Data'!A276</f>
        <v>Sweden</v>
      </c>
      <c r="B274" s="64" t="str">
        <f>'Clean Data'!AC276</f>
        <v>Renewable Energy (Solar, Wind, etc.)</v>
      </c>
    </row>
    <row r="275">
      <c r="A275" s="63" t="str">
        <f>'Clean Data'!A277</f>
        <v>United States of America</v>
      </c>
      <c r="B275" s="64" t="str">
        <f>'Clean Data'!AC277</f>
        <v>Renewable Energy (Solar, Wind, etc.)</v>
      </c>
    </row>
    <row r="276">
      <c r="A276" s="63" t="str">
        <f>'Clean Data'!A278</f>
        <v>Philippines</v>
      </c>
      <c r="B276" s="64" t="str">
        <f>'Clean Data'!AC278</f>
        <v>Non-renewable Energy (Grid electricity, Gasoline, etc.)</v>
      </c>
    </row>
    <row r="277">
      <c r="A277" s="63" t="str">
        <f>'Clean Data'!A279</f>
        <v>Italy</v>
      </c>
      <c r="B277" s="64" t="str">
        <f>'Clean Data'!AC279</f>
        <v>Renewable Energy (Solar, Wind, etc.)</v>
      </c>
    </row>
    <row r="278">
      <c r="A278" s="63" t="str">
        <f>'Clean Data'!A280</f>
        <v>United States of America</v>
      </c>
      <c r="B278" s="64" t="str">
        <f>'Clean Data'!AC280</f>
        <v>Non-renewable Energy (Grid electricity, Gasoline, etc.)</v>
      </c>
    </row>
    <row r="279">
      <c r="A279" s="63" t="str">
        <f>'Clean Data'!A281</f>
        <v>Lebanon</v>
      </c>
      <c r="B279" s="64" t="str">
        <f>'Clean Data'!AC281</f>
        <v>Non-renewable Energy (Grid electricity, Gasoline, etc.)</v>
      </c>
    </row>
    <row r="280">
      <c r="A280" s="63" t="str">
        <f>'Clean Data'!A282</f>
        <v>Bangladesh</v>
      </c>
      <c r="B280" s="64" t="str">
        <f>'Clean Data'!AC282</f>
        <v>Renewable Energy (Solar, Wind, etc.)</v>
      </c>
    </row>
    <row r="281">
      <c r="A281" s="63" t="str">
        <f>'Clean Data'!A283</f>
        <v>Malaysia</v>
      </c>
      <c r="B281" s="64" t="str">
        <f>'Clean Data'!AC283</f>
        <v>Non-renewable Energy (Grid electricity, Gasoline, etc.)</v>
      </c>
    </row>
    <row r="282">
      <c r="A282" s="63" t="str">
        <f>'Clean Data'!A284</f>
        <v>Nigeria</v>
      </c>
      <c r="B282" s="64" t="str">
        <f>'Clean Data'!AC284</f>
        <v>Renewable Energy (Solar, Wind, etc.)</v>
      </c>
    </row>
    <row r="283">
      <c r="A283" s="63" t="str">
        <f>'Clean Data'!A285</f>
        <v>Ireland</v>
      </c>
      <c r="B283" s="64" t="str">
        <f>'Clean Data'!AC285</f>
        <v>Non-renewable Energy (Grid electricity, Gasoline, etc.)</v>
      </c>
    </row>
    <row r="284">
      <c r="A284" s="63" t="str">
        <f>'Clean Data'!A286</f>
        <v>Serbia</v>
      </c>
      <c r="B284" s="64" t="str">
        <f>'Clean Data'!AC286</f>
        <v>Renewable Energy (Solar, Wind, etc.)</v>
      </c>
    </row>
    <row r="285">
      <c r="A285" s="63" t="str">
        <f>'Clean Data'!A287</f>
        <v>Mexico</v>
      </c>
      <c r="B285" s="64" t="str">
        <f>'Clean Data'!AC287</f>
        <v>Non-renewable Energy (Grid electricity, Gasoline, etc.)</v>
      </c>
    </row>
    <row r="286">
      <c r="A286" s="63" t="str">
        <f>'Clean Data'!A288</f>
        <v>United States of America</v>
      </c>
      <c r="B286" s="64" t="str">
        <f>'Clean Data'!AC288</f>
        <v>Renewable Energy (Solar, Wind, etc.)</v>
      </c>
    </row>
    <row r="287">
      <c r="A287" s="63" t="str">
        <f>'Clean Data'!A289</f>
        <v>Luxembourg</v>
      </c>
      <c r="B287" s="64" t="str">
        <f>'Clean Data'!AC289</f>
        <v>Non-renewable Energy (Grid electricity, Gasoline, etc.)</v>
      </c>
    </row>
    <row r="288">
      <c r="A288" s="63" t="str">
        <f>'Clean Data'!A290</f>
        <v>United States of America</v>
      </c>
      <c r="B288" s="64" t="str">
        <f>'Clean Data'!AC290</f>
        <v>Non-renewable Energy (Grid electricity, Gasoline, etc.)</v>
      </c>
    </row>
    <row r="289">
      <c r="A289" s="63" t="str">
        <f>'Clean Data'!A291</f>
        <v>Lebanon</v>
      </c>
      <c r="B289" s="64" t="str">
        <f>'Clean Data'!AC291</f>
        <v>Renewable Energy (Solar, Wind, etc.)</v>
      </c>
    </row>
    <row r="290">
      <c r="A290" s="63" t="str">
        <f>'Clean Data'!A292</f>
        <v>Malaysia</v>
      </c>
      <c r="B290" s="64" t="str">
        <f>'Clean Data'!AC292</f>
        <v>Renewable Energy (Solar, Wind, etc.)</v>
      </c>
    </row>
    <row r="291">
      <c r="A291" s="63" t="str">
        <f>'Clean Data'!A293</f>
        <v>United States of America</v>
      </c>
      <c r="B291" s="64" t="str">
        <f>'Clean Data'!AC293</f>
        <v>Renewable Energy (Solar, Wind, etc.)</v>
      </c>
    </row>
    <row r="292">
      <c r="A292" s="63" t="str">
        <f>'Clean Data'!A294</f>
        <v>United States of America</v>
      </c>
      <c r="B292" s="64" t="str">
        <f>'Clean Data'!AC294</f>
        <v>Non-renewable Energy (Grid electricity, Gasoline, etc.)</v>
      </c>
    </row>
    <row r="293">
      <c r="A293" s="63" t="str">
        <f>'Clean Data'!A295</f>
        <v>United States of America</v>
      </c>
      <c r="B293" s="64" t="str">
        <f>'Clean Data'!AC295</f>
        <v>Non-renewable Energy (Grid electricity, Gasoline, etc.)</v>
      </c>
    </row>
    <row r="294">
      <c r="A294" s="63" t="str">
        <f>'Clean Data'!A296</f>
        <v>Peru</v>
      </c>
      <c r="B294" s="64" t="str">
        <f>'Clean Data'!AC296</f>
        <v>Renewable Energy (Solar, Wind, etc.)</v>
      </c>
    </row>
    <row r="295">
      <c r="A295" s="63" t="str">
        <f>'Clean Data'!A297</f>
        <v>Brazil</v>
      </c>
      <c r="B295" s="64" t="str">
        <f>'Clean Data'!AC297</f>
        <v>Renewable Energy (Solar, Wind, etc.)</v>
      </c>
    </row>
    <row r="296">
      <c r="A296" s="63" t="str">
        <f>'Clean Data'!A298</f>
        <v>United States of America</v>
      </c>
      <c r="B296" s="64" t="str">
        <f>'Clean Data'!AC298</f>
        <v>Renewable Energy (Solar, Wind, etc.)</v>
      </c>
    </row>
    <row r="297">
      <c r="A297" s="63" t="str">
        <f>'Clean Data'!A299</f>
        <v>United States of America</v>
      </c>
      <c r="B297" s="64" t="str">
        <f>'Clean Data'!AC299</f>
        <v>Renewable Energy (Solar, Wind, etc.)</v>
      </c>
    </row>
    <row r="298">
      <c r="A298" s="63" t="str">
        <f>'Clean Data'!A300</f>
        <v>United States of America</v>
      </c>
      <c r="B298" s="64" t="str">
        <f>'Clean Data'!AC300</f>
        <v>Renewable Energy (Solar, Wind, etc.)</v>
      </c>
    </row>
    <row r="299">
      <c r="A299" s="63" t="str">
        <f>'Clean Data'!A301</f>
        <v>United States of America</v>
      </c>
      <c r="B299" s="64" t="str">
        <f>'Clean Data'!AC301</f>
        <v>Renewable Energy (Solar, Wind, etc.)</v>
      </c>
    </row>
    <row r="300">
      <c r="A300" s="63" t="str">
        <f>'Clean Data'!A302</f>
        <v>Malaysia</v>
      </c>
      <c r="B300" s="64" t="str">
        <f>'Clean Data'!AC302</f>
        <v>Non-renewable Energy (Grid electricity, Gasoline, etc.)</v>
      </c>
    </row>
    <row r="301">
      <c r="A301" s="63" t="str">
        <f>'Clean Data'!A303</f>
        <v>United States of America</v>
      </c>
      <c r="B301" s="64" t="str">
        <f>'Clean Data'!AC303</f>
        <v>Renewable Energy (Solar, Wind, etc.)</v>
      </c>
    </row>
    <row r="302">
      <c r="A302" s="63" t="str">
        <f>'Clean Data'!A304</f>
        <v>Mexico</v>
      </c>
      <c r="B302" s="64" t="str">
        <f>'Clean Data'!AC304</f>
        <v>Non-renewable Energy (Grid electricity, Gasoline, etc.)</v>
      </c>
    </row>
    <row r="303">
      <c r="A303" s="63" t="str">
        <f>'Clean Data'!A305</f>
        <v>Lebanon</v>
      </c>
      <c r="B303" s="64" t="str">
        <f>'Clean Data'!AC305</f>
        <v>Renewable Energy (Solar, Wind, etc.)</v>
      </c>
    </row>
    <row r="304">
      <c r="A304" s="63" t="str">
        <f>'Clean Data'!A306</f>
        <v>United States of America</v>
      </c>
      <c r="B304" s="64" t="str">
        <f>'Clean Data'!AC306</f>
        <v>Renewable Energy (Solar, Wind, etc.)</v>
      </c>
    </row>
    <row r="305">
      <c r="A305" s="63" t="str">
        <f>'Clean Data'!A307</f>
        <v>Austria</v>
      </c>
      <c r="B305" s="64" t="str">
        <f>'Clean Data'!AC307</f>
        <v>Non-renewable Energy (Grid electricity, Gasoline, etc.)</v>
      </c>
    </row>
    <row r="306">
      <c r="A306" s="63" t="str">
        <f>'Clean Data'!A308</f>
        <v>Jordan</v>
      </c>
      <c r="B306" s="64" t="str">
        <f>'Clean Data'!AC308</f>
        <v>Renewable Energy (Solar, Wind, etc.)</v>
      </c>
    </row>
    <row r="307">
      <c r="A307" s="63" t="str">
        <f>'Clean Data'!A309</f>
        <v>Vietnam</v>
      </c>
      <c r="B307" s="64" t="str">
        <f>'Clean Data'!AC309</f>
        <v>Non-renewable Energy (Grid electricity, Gasoline, etc.)</v>
      </c>
    </row>
    <row r="308">
      <c r="A308" s="63" t="str">
        <f>'Clean Data'!A310</f>
        <v>Lebanon</v>
      </c>
      <c r="B308" s="64" t="str">
        <f>'Clean Data'!AC310</f>
        <v>Non-renewable Energy (Grid electricity, Gasoline, etc.)</v>
      </c>
    </row>
    <row r="309">
      <c r="A309" s="63" t="str">
        <f>'Clean Data'!A311</f>
        <v>Philippines</v>
      </c>
      <c r="B309" s="64" t="str">
        <f>'Clean Data'!AC311</f>
        <v>Renewable Energy (Solar, Wind, etc.)</v>
      </c>
    </row>
    <row r="310">
      <c r="A310" s="63" t="str">
        <f>'Clean Data'!A312</f>
        <v>Kazakhstan</v>
      </c>
      <c r="B310" s="64" t="str">
        <f>'Clean Data'!AC312</f>
        <v>Renewable Energy (Solar, Wind, etc.)</v>
      </c>
    </row>
    <row r="311">
      <c r="A311" s="63" t="str">
        <f>'Clean Data'!A313</f>
        <v>United States of America</v>
      </c>
      <c r="B311" s="64" t="str">
        <f>'Clean Data'!AC313</f>
        <v>Renewable Energy (Solar, Wind, etc.)</v>
      </c>
    </row>
    <row r="312">
      <c r="A312" s="63" t="str">
        <f>'Clean Data'!A314</f>
        <v>Malaysia</v>
      </c>
      <c r="B312" s="64" t="str">
        <f>'Clean Data'!AC314</f>
        <v>Non-renewable Energy (Grid electricity, Gasoline, etc.)</v>
      </c>
    </row>
    <row r="313">
      <c r="A313" s="63" t="str">
        <f>'Clean Data'!A315</f>
        <v>United States of America</v>
      </c>
      <c r="B313" s="64" t="str">
        <f>'Clean Data'!AC315</f>
        <v>Non-renewable Energy (Grid electricity, Gasoline, etc.)</v>
      </c>
    </row>
    <row r="314">
      <c r="A314" s="63" t="str">
        <f>'Clean Data'!A316</f>
        <v>Singapore</v>
      </c>
      <c r="B314" s="64" t="str">
        <f>'Clean Data'!AC316</f>
        <v>Non-renewable Energy (Grid electricity, Gasoline, etc.)</v>
      </c>
    </row>
    <row r="315">
      <c r="A315" s="63" t="str">
        <f>'Clean Data'!A317</f>
        <v>United States of America</v>
      </c>
      <c r="B315" s="64" t="str">
        <f>'Clean Data'!AC317</f>
        <v>Renewable Energy (Solar, Wind, etc.)</v>
      </c>
    </row>
    <row r="316">
      <c r="A316" s="63" t="str">
        <f>'Clean Data'!A318</f>
        <v>United States of America</v>
      </c>
      <c r="B316" s="64" t="str">
        <f>'Clean Data'!AC318</f>
        <v>Renewable Energy (Solar, Wind, etc.)</v>
      </c>
    </row>
    <row r="317">
      <c r="A317" s="63" t="str">
        <f>'Clean Data'!A319</f>
        <v>Malaysia</v>
      </c>
      <c r="B317" s="64" t="str">
        <f>'Clean Data'!AC319</f>
        <v>Renewable Energy (Solar, Wind, etc.)</v>
      </c>
    </row>
    <row r="318">
      <c r="A318" s="63" t="str">
        <f>'Clean Data'!A320</f>
        <v>Hong Kong</v>
      </c>
      <c r="B318" s="64" t="str">
        <f>'Clean Data'!AC320</f>
        <v>Non-renewable Energy (Grid electricity, Gasoline, etc.)</v>
      </c>
    </row>
    <row r="319">
      <c r="A319" s="63" t="str">
        <f>'Clean Data'!A321</f>
        <v>Jordan</v>
      </c>
      <c r="B319" s="64" t="str">
        <f>'Clean Data'!AC321</f>
        <v>Renewable Energy (Solar, Wind, etc.)</v>
      </c>
    </row>
    <row r="320">
      <c r="A320" s="63" t="str">
        <f>'Clean Data'!A322</f>
        <v>Türkiye</v>
      </c>
      <c r="B320" s="64" t="str">
        <f>'Clean Data'!AC322</f>
        <v>Non-renewable Energy (Grid electricity, Gasoline, etc.)</v>
      </c>
    </row>
    <row r="321">
      <c r="A321" s="63" t="str">
        <f>'Clean Data'!A323</f>
        <v>Argentina</v>
      </c>
      <c r="B321" s="64" t="str">
        <f>'Clean Data'!AC323</f>
        <v>Non-renewable Energy (Grid electricity, Gasoline, etc.)</v>
      </c>
    </row>
    <row r="322">
      <c r="A322" s="63" t="str">
        <f>'Clean Data'!A324</f>
        <v>Sri Lanka</v>
      </c>
      <c r="B322" s="64" t="str">
        <f>'Clean Data'!AC324</f>
        <v>Non-renewable Energy (Grid electricity, Gasoline, etc.)</v>
      </c>
    </row>
    <row r="323">
      <c r="A323" s="63" t="str">
        <f>'Clean Data'!A325</f>
        <v>Egypt</v>
      </c>
      <c r="B323" s="64" t="str">
        <f>'Clean Data'!AC325</f>
        <v>Renewable Energy (Solar, Wind, etc.)</v>
      </c>
    </row>
    <row r="324">
      <c r="A324" s="63" t="str">
        <f>'Clean Data'!A326</f>
        <v>Taiwan</v>
      </c>
      <c r="B324" s="64" t="str">
        <f>'Clean Data'!AC326</f>
        <v>Renewable Energy (Solar, Wind, etc.)</v>
      </c>
    </row>
    <row r="325">
      <c r="A325" s="63" t="str">
        <f>'Clean Data'!A327</f>
        <v>Saudi Arabia</v>
      </c>
      <c r="B325" s="64" t="str">
        <f>'Clean Data'!AC327</f>
        <v>Non-renewable Energy (Grid electricity, Gasoline, etc.)</v>
      </c>
    </row>
    <row r="326">
      <c r="A326" s="63" t="str">
        <f>'Clean Data'!A328</f>
        <v>Belgium</v>
      </c>
      <c r="B326" s="64" t="str">
        <f>'Clean Data'!AC328</f>
        <v>Renewable Energy (Solar, Wind, etc.)</v>
      </c>
    </row>
    <row r="327">
      <c r="A327" s="63" t="str">
        <f>'Clean Data'!A329</f>
        <v>United States of America</v>
      </c>
      <c r="B327" s="64" t="str">
        <f>'Clean Data'!AC329</f>
        <v>Renewable Energy (Solar, Wind, etc.)</v>
      </c>
    </row>
    <row r="328">
      <c r="A328" s="63" t="str">
        <f>'Clean Data'!A330</f>
        <v>Argentina</v>
      </c>
      <c r="B328" s="64" t="str">
        <f>'Clean Data'!AC330</f>
        <v>Renewable Energy (Solar, Wind, etc.)</v>
      </c>
    </row>
    <row r="329">
      <c r="A329" s="63" t="str">
        <f>'Clean Data'!A331</f>
        <v>Lebanon</v>
      </c>
      <c r="B329" s="64" t="str">
        <f>'Clean Data'!AC331</f>
        <v>Renewable Energy (Solar, Wind, etc.)</v>
      </c>
    </row>
    <row r="330">
      <c r="A330" s="63" t="str">
        <f>'Clean Data'!A332</f>
        <v>United States of America</v>
      </c>
      <c r="B330" s="64" t="str">
        <f>'Clean Data'!AC332</f>
        <v>Renewable Energy (Solar, Wind, etc.)</v>
      </c>
    </row>
    <row r="331">
      <c r="A331" s="63" t="str">
        <f>'Clean Data'!A333</f>
        <v>Croatia</v>
      </c>
      <c r="B331" s="64" t="str">
        <f>'Clean Data'!AC333</f>
        <v>Non-renewable Energy (Grid electricity, Gasoline, etc.)</v>
      </c>
    </row>
    <row r="332">
      <c r="A332" s="63" t="str">
        <f>'Clean Data'!A334</f>
        <v>Croatia</v>
      </c>
      <c r="B332" s="64" t="str">
        <f>'Clean Data'!AC334</f>
        <v>Non-renewable Energy (Grid electricity, Gasoline, etc.)</v>
      </c>
    </row>
    <row r="333">
      <c r="A333" s="63" t="str">
        <f>'Clean Data'!A335</f>
        <v>Canada</v>
      </c>
      <c r="B333" s="64" t="str">
        <f>'Clean Data'!AC335</f>
        <v>Non-renewable Energy (Grid electricity, Gasoline, etc.)</v>
      </c>
    </row>
    <row r="334">
      <c r="A334" s="63" t="str">
        <f>'Clean Data'!A336</f>
        <v>Philippines</v>
      </c>
      <c r="B334" s="64" t="str">
        <f>'Clean Data'!AC336</f>
        <v>Renewable Energy (Solar, Wind, etc.)</v>
      </c>
    </row>
    <row r="335">
      <c r="A335" s="63" t="str">
        <f>'Clean Data'!A337</f>
        <v>United States of America</v>
      </c>
      <c r="B335" s="64" t="str">
        <f>'Clean Data'!AC337</f>
        <v>Non-renewable Energy (Grid electricity, Gasoline, etc.)</v>
      </c>
    </row>
    <row r="336">
      <c r="A336" s="63" t="str">
        <f>'Clean Data'!A338</f>
        <v>Ukraine</v>
      </c>
      <c r="B336" s="64" t="str">
        <f>'Clean Data'!AC338</f>
        <v>Non-renewable Energy (Grid electricity, Gasoline, etc.)</v>
      </c>
    </row>
    <row r="337">
      <c r="A337" s="63" t="str">
        <f>'Clean Data'!A339</f>
        <v>Romania</v>
      </c>
      <c r="B337" s="64" t="str">
        <f>'Clean Data'!AC339</f>
        <v>Non-renewable Energy (Grid electricity, Gasoline, etc.)</v>
      </c>
    </row>
    <row r="338">
      <c r="A338" s="63" t="str">
        <f>'Clean Data'!A340</f>
        <v>Italy</v>
      </c>
      <c r="B338" s="64" t="str">
        <f>'Clean Data'!AC340</f>
        <v>Non-renewable Energy (Grid electricity, Gasoline, etc.)</v>
      </c>
    </row>
    <row r="339">
      <c r="A339" s="63" t="str">
        <f>'Clean Data'!A341</f>
        <v>Poland</v>
      </c>
      <c r="B339" s="64" t="str">
        <f>'Clean Data'!AC341</f>
        <v>Non-renewable Energy (Grid electricity, Gasoline, etc.)</v>
      </c>
    </row>
    <row r="340">
      <c r="A340" s="63" t="str">
        <f>'Clean Data'!A342</f>
        <v>United States of America</v>
      </c>
      <c r="B340" s="64" t="str">
        <f>'Clean Data'!AC342</f>
        <v>Non-renewable Energy (Grid electricity, Gasoline, etc.)</v>
      </c>
    </row>
    <row r="341">
      <c r="A341" s="63" t="str">
        <f>'Clean Data'!A343</f>
        <v>United States of America</v>
      </c>
      <c r="B341" s="64" t="str">
        <f>'Clean Data'!AC343</f>
        <v>Non-renewable Energy (Grid electricity, Gasoline, etc.)</v>
      </c>
    </row>
    <row r="342">
      <c r="A342" s="63" t="str">
        <f>'Clean Data'!A879</f>
        <v>United States of America</v>
      </c>
      <c r="B342" s="64" t="str">
        <f>'Clean Data'!AC879</f>
        <v>Non-renewable Energy (Grid electricity, Gasoline, etc.)</v>
      </c>
    </row>
    <row r="343">
      <c r="A343" s="63" t="str">
        <f>'Clean Data'!A345</f>
        <v>United States of America</v>
      </c>
      <c r="B343" s="64" t="str">
        <f>'Clean Data'!AC345</f>
        <v>Renewable Energy (Solar, Wind, etc.)</v>
      </c>
    </row>
    <row r="344">
      <c r="A344" s="63" t="str">
        <f>'Clean Data'!A346</f>
        <v>Israel</v>
      </c>
      <c r="B344" s="64" t="str">
        <f>'Clean Data'!AC346</f>
        <v>Non-renewable Energy (Grid electricity, Gasoline, etc.)</v>
      </c>
    </row>
    <row r="345">
      <c r="A345" s="63" t="str">
        <f>'Clean Data'!A347</f>
        <v>Armenia</v>
      </c>
      <c r="B345" s="64" t="str">
        <f>'Clean Data'!AC347</f>
        <v>Non-renewable Energy (Grid electricity, Gasoline, etc.)</v>
      </c>
    </row>
    <row r="346">
      <c r="A346" s="63" t="str">
        <f>'Clean Data'!A348</f>
        <v>Lebanon</v>
      </c>
      <c r="B346" s="64" t="str">
        <f>'Clean Data'!AC348</f>
        <v>Renewable Energy (Solar, Wind, etc.)</v>
      </c>
    </row>
    <row r="347">
      <c r="A347" s="63" t="str">
        <f>'Clean Data'!A349</f>
        <v>Japan</v>
      </c>
      <c r="B347" s="64" t="str">
        <f>'Clean Data'!AC349</f>
        <v>Renewable Energy (Solar, Wind, etc.)</v>
      </c>
    </row>
    <row r="348">
      <c r="A348" s="63" t="str">
        <f>'Clean Data'!A350</f>
        <v>Kenya</v>
      </c>
      <c r="B348" s="64" t="str">
        <f>'Clean Data'!AC350</f>
        <v>Renewable Energy (Solar, Wind, etc.)</v>
      </c>
    </row>
    <row r="349">
      <c r="A349" s="63" t="str">
        <f>'Clean Data'!A351</f>
        <v>Russian Federation</v>
      </c>
      <c r="B349" s="64" t="str">
        <f>'Clean Data'!AC351</f>
        <v>Renewable Energy (Solar, Wind, etc.)</v>
      </c>
    </row>
    <row r="350">
      <c r="A350" s="63" t="str">
        <f>'Clean Data'!A352</f>
        <v>United States of America</v>
      </c>
      <c r="B350" s="64" t="str">
        <f>'Clean Data'!AC352</f>
        <v>Non-renewable Energy (Grid electricity, Gasoline, etc.)</v>
      </c>
    </row>
    <row r="351">
      <c r="A351" s="63" t="str">
        <f>'Clean Data'!A353</f>
        <v>Indonesia</v>
      </c>
      <c r="B351" s="64" t="str">
        <f>'Clean Data'!AC353</f>
        <v>Non-renewable Energy (Grid electricity, Gasoline, etc.)</v>
      </c>
    </row>
    <row r="352">
      <c r="A352" s="63" t="str">
        <f>'Clean Data'!A354</f>
        <v>Unspecified</v>
      </c>
      <c r="B352" s="64" t="str">
        <f>'Clean Data'!AC354</f>
        <v>Non-renewable Energy (Grid electricity, Gasoline, etc.)</v>
      </c>
    </row>
    <row r="353">
      <c r="A353" s="63" t="str">
        <f>'Clean Data'!A355</f>
        <v>Egypt</v>
      </c>
      <c r="B353" s="64" t="str">
        <f>'Clean Data'!AC355</f>
        <v>Renewable Energy (Solar, Wind, etc.)</v>
      </c>
    </row>
    <row r="354">
      <c r="A354" s="63" t="str">
        <f>'Clean Data'!A356</f>
        <v>Philippines</v>
      </c>
      <c r="B354" s="64" t="str">
        <f>'Clean Data'!AC356</f>
        <v>Renewable Energy (Solar, Wind, etc.)</v>
      </c>
    </row>
    <row r="355">
      <c r="A355" s="63" t="str">
        <f>'Clean Data'!A357</f>
        <v>Japan</v>
      </c>
      <c r="B355" s="64" t="str">
        <f>'Clean Data'!AC357</f>
        <v>Renewable Energy (Solar, Wind, etc.)</v>
      </c>
    </row>
    <row r="356">
      <c r="A356" s="63" t="str">
        <f>'Clean Data'!A358</f>
        <v>United States of America</v>
      </c>
      <c r="B356" s="64" t="str">
        <f>'Clean Data'!AC358</f>
        <v>Renewable Energy (Solar, Wind, etc.)</v>
      </c>
    </row>
    <row r="357">
      <c r="A357" s="63" t="str">
        <f>'Clean Data'!A359</f>
        <v>United States of America</v>
      </c>
      <c r="B357" s="64" t="str">
        <f>'Clean Data'!AC359</f>
        <v>Renewable Energy (Solar, Wind, etc.)</v>
      </c>
    </row>
    <row r="358">
      <c r="A358" s="63" t="str">
        <f>'Clean Data'!A360</f>
        <v>United States of America</v>
      </c>
      <c r="B358" s="64" t="str">
        <f>'Clean Data'!AC360</f>
        <v>Non-renewable Energy (Grid electricity, Gasoline, etc.)</v>
      </c>
    </row>
    <row r="359">
      <c r="A359" s="63" t="str">
        <f>'Clean Data'!A361</f>
        <v>United States of America</v>
      </c>
      <c r="B359" s="64" t="str">
        <f>'Clean Data'!AC361</f>
        <v>Renewable Energy (Solar, Wind, etc.)</v>
      </c>
    </row>
    <row r="360">
      <c r="A360" s="63" t="str">
        <f>'Clean Data'!A362</f>
        <v>Armenia</v>
      </c>
      <c r="B360" s="64" t="str">
        <f>'Clean Data'!AC362</f>
        <v>Non-renewable Energy (Grid electricity, Gasoline, etc.)</v>
      </c>
    </row>
    <row r="361">
      <c r="A361" s="63" t="str">
        <f>'Clean Data'!A363</f>
        <v>Czech Republic</v>
      </c>
      <c r="B361" s="64" t="str">
        <f>'Clean Data'!AC363</f>
        <v>Non-renewable Energy (Grid electricity, Gasoline, etc.)</v>
      </c>
    </row>
    <row r="362">
      <c r="A362" s="63" t="str">
        <f>'Clean Data'!A364</f>
        <v>United States of America</v>
      </c>
      <c r="B362" s="64" t="str">
        <f>'Clean Data'!AC364</f>
        <v>Non-renewable Energy (Grid electricity, Gasoline, etc.)</v>
      </c>
    </row>
    <row r="363">
      <c r="A363" s="63" t="str">
        <f>'Clean Data'!A365</f>
        <v>Brazil</v>
      </c>
      <c r="B363" s="64" t="str">
        <f>'Clean Data'!AC365</f>
        <v>Non-renewable Energy (Grid electricity, Gasoline, etc.)</v>
      </c>
    </row>
    <row r="364">
      <c r="A364" s="63" t="str">
        <f>'Clean Data'!A366</f>
        <v>Unspecified</v>
      </c>
      <c r="B364" s="64" t="str">
        <f>'Clean Data'!AC366</f>
        <v>Non-renewable Energy (Grid electricity, Gasoline, etc.)</v>
      </c>
    </row>
    <row r="365">
      <c r="A365" s="63" t="str">
        <f>'Clean Data'!A367</f>
        <v>Kazakhstan</v>
      </c>
      <c r="B365" s="64" t="str">
        <f>'Clean Data'!AC367</f>
        <v>Non-renewable Energy (Grid electricity, Gasoline, etc.)</v>
      </c>
    </row>
    <row r="366">
      <c r="A366" s="63" t="str">
        <f>'Clean Data'!A368</f>
        <v>United States of America</v>
      </c>
      <c r="B366" s="64" t="str">
        <f>'Clean Data'!AC368</f>
        <v>Renewable Energy (Solar, Wind, etc.)</v>
      </c>
    </row>
    <row r="367">
      <c r="A367" s="63" t="str">
        <f>'Clean Data'!A369</f>
        <v>Finland</v>
      </c>
      <c r="B367" s="64" t="str">
        <f>'Clean Data'!AC369</f>
        <v>Renewable Energy (Solar, Wind, etc.)</v>
      </c>
    </row>
    <row r="368">
      <c r="A368" s="63" t="str">
        <f>'Clean Data'!A370</f>
        <v>United States of America</v>
      </c>
      <c r="B368" s="64" t="str">
        <f>'Clean Data'!AC370</f>
        <v>Non-renewable Energy (Grid electricity, Gasoline, etc.)</v>
      </c>
    </row>
    <row r="369">
      <c r="A369" s="63" t="str">
        <f>'Clean Data'!A371</f>
        <v>Romania</v>
      </c>
      <c r="B369" s="64" t="str">
        <f>'Clean Data'!AC371</f>
        <v>Non-renewable Energy (Grid electricity, Gasoline, etc.)</v>
      </c>
    </row>
    <row r="370">
      <c r="A370" s="63" t="str">
        <f>'Clean Data'!A372</f>
        <v>Nigeria</v>
      </c>
      <c r="B370" s="64" t="str">
        <f>'Clean Data'!AC372</f>
        <v>Non-renewable Energy (Grid electricity, Gasoline, etc.)</v>
      </c>
    </row>
    <row r="371">
      <c r="A371" s="63" t="str">
        <f>'Clean Data'!A373</f>
        <v>Denmark</v>
      </c>
      <c r="B371" s="64" t="str">
        <f>'Clean Data'!AC373</f>
        <v>Non-renewable Energy (Grid electricity, Gasoline, etc.)</v>
      </c>
    </row>
    <row r="372">
      <c r="A372" s="63" t="str">
        <f>'Clean Data'!A374</f>
        <v>United States of America</v>
      </c>
      <c r="B372" s="64" t="str">
        <f>'Clean Data'!AC374</f>
        <v>Non-renewable Energy (Grid electricity, Gasoline, etc.)</v>
      </c>
    </row>
    <row r="373">
      <c r="A373" s="63" t="str">
        <f>'Clean Data'!A375</f>
        <v>India</v>
      </c>
      <c r="B373" s="64" t="str">
        <f>'Clean Data'!AC375</f>
        <v>Non-renewable Energy (Grid electricity, Gasoline, etc.)</v>
      </c>
    </row>
    <row r="374">
      <c r="A374" s="63" t="str">
        <f>'Clean Data'!A376</f>
        <v>United States of America</v>
      </c>
      <c r="B374" s="64" t="str">
        <f>'Clean Data'!AC376</f>
        <v>Non-renewable Energy (Grid electricity, Gasoline, etc.)</v>
      </c>
    </row>
    <row r="375">
      <c r="A375" s="63" t="str">
        <f>'Clean Data'!A377</f>
        <v>Qatar</v>
      </c>
      <c r="B375" s="64" t="str">
        <f>'Clean Data'!AC377</f>
        <v>Renewable Energy (Solar, Wind, etc.)</v>
      </c>
    </row>
    <row r="376">
      <c r="A376" s="63" t="str">
        <f>'Clean Data'!A378</f>
        <v>United States of America</v>
      </c>
      <c r="B376" s="64" t="str">
        <f>'Clean Data'!AC378</f>
        <v>Non-renewable Energy (Grid electricity, Gasoline, etc.)</v>
      </c>
    </row>
    <row r="377">
      <c r="A377" s="63" t="str">
        <f>'Clean Data'!A379</f>
        <v>United States of America</v>
      </c>
      <c r="B377" s="64" t="str">
        <f>'Clean Data'!AC379</f>
        <v>Non-renewable Energy (Grid electricity, Gasoline, etc.)</v>
      </c>
    </row>
    <row r="378">
      <c r="A378" s="63" t="str">
        <f>'Clean Data'!A380</f>
        <v>Japan</v>
      </c>
      <c r="B378" s="64" t="str">
        <f>'Clean Data'!AC380</f>
        <v>Non-renewable Energy (Grid electricity, Gasoline, etc.)</v>
      </c>
    </row>
    <row r="379">
      <c r="A379" s="63" t="str">
        <f>'Clean Data'!A381</f>
        <v>China</v>
      </c>
      <c r="B379" s="64" t="str">
        <f>'Clean Data'!AC381</f>
        <v>Non-renewable Energy (Grid electricity, Gasoline, etc.)</v>
      </c>
    </row>
    <row r="380">
      <c r="A380" s="63" t="str">
        <f>'Clean Data'!A382</f>
        <v>Poland</v>
      </c>
      <c r="B380" s="64" t="str">
        <f>'Clean Data'!AC382</f>
        <v>Renewable Energy (Solar, Wind, etc.)</v>
      </c>
    </row>
    <row r="381">
      <c r="A381" s="63" t="str">
        <f>'Clean Data'!A211</f>
        <v>United States of America</v>
      </c>
      <c r="B381" s="64" t="str">
        <f>'Clean Data'!AC211</f>
        <v>Renewable Energy (Solar, Wind, etc.)</v>
      </c>
    </row>
    <row r="382">
      <c r="A382" s="63" t="str">
        <f>'Clean Data'!A384</f>
        <v>Serbia</v>
      </c>
      <c r="B382" s="64" t="str">
        <f>'Clean Data'!AC384</f>
        <v>Non-renewable Energy (Grid electricity, Gasoline, etc.)</v>
      </c>
    </row>
    <row r="383">
      <c r="A383" s="63" t="str">
        <f>'Clean Data'!A385</f>
        <v>United States of America</v>
      </c>
      <c r="B383" s="64" t="str">
        <f>'Clean Data'!AC385</f>
        <v>Non-renewable Energy (Grid electricity, Gasoline, etc.)</v>
      </c>
    </row>
    <row r="384">
      <c r="A384" s="63" t="str">
        <f>'Clean Data'!A386</f>
        <v>Finland</v>
      </c>
      <c r="B384" s="64" t="str">
        <f>'Clean Data'!AC386</f>
        <v>Non-renewable Energy (Grid electricity, Gasoline, etc.)</v>
      </c>
    </row>
    <row r="385">
      <c r="A385" s="63" t="str">
        <f>'Clean Data'!A387</f>
        <v>United States of America</v>
      </c>
      <c r="B385" s="64" t="str">
        <f>'Clean Data'!AC387</f>
        <v>Renewable Energy (Solar, Wind, etc.)</v>
      </c>
    </row>
    <row r="386">
      <c r="A386" s="63" t="str">
        <f>'Clean Data'!A388</f>
        <v>Thailand</v>
      </c>
      <c r="B386" s="64" t="str">
        <f>'Clean Data'!AC388</f>
        <v>Renewable Energy (Solar, Wind, etc.)</v>
      </c>
    </row>
    <row r="387">
      <c r="A387" s="63" t="str">
        <f>'Clean Data'!A389</f>
        <v>Denmark</v>
      </c>
      <c r="B387" s="64" t="str">
        <f>'Clean Data'!AC389</f>
        <v>Non-renewable Energy (Grid electricity, Gasoline, etc.)</v>
      </c>
    </row>
    <row r="388">
      <c r="A388" s="63" t="str">
        <f>'Clean Data'!A390</f>
        <v>United States of America</v>
      </c>
      <c r="B388" s="64" t="str">
        <f>'Clean Data'!AC390</f>
        <v>Renewable Energy (Solar, Wind, etc.)</v>
      </c>
    </row>
    <row r="389">
      <c r="A389" s="63" t="str">
        <f>'Clean Data'!A391</f>
        <v>United States of America</v>
      </c>
      <c r="B389" s="64" t="str">
        <f>'Clean Data'!AC391</f>
        <v>Renewable Energy (Solar, Wind, etc.)</v>
      </c>
    </row>
    <row r="390">
      <c r="A390" s="63" t="str">
        <f>'Clean Data'!A392</f>
        <v>United States of America</v>
      </c>
      <c r="B390" s="64" t="str">
        <f>'Clean Data'!AC392</f>
        <v>Renewable Energy (Solar, Wind, etc.)</v>
      </c>
    </row>
    <row r="391">
      <c r="A391" s="63" t="str">
        <f>'Clean Data'!A393</f>
        <v>Puerto Rico</v>
      </c>
      <c r="B391" s="64" t="str">
        <f>'Clean Data'!AC393</f>
        <v>Renewable Energy (Solar, Wind, etc.)</v>
      </c>
    </row>
    <row r="392">
      <c r="A392" s="63" t="str">
        <f>'Clean Data'!A394</f>
        <v>United States of America</v>
      </c>
      <c r="B392" s="64" t="str">
        <f>'Clean Data'!AC394</f>
        <v>Non-renewable Energy (Grid electricity, Gasoline, etc.)</v>
      </c>
    </row>
    <row r="393">
      <c r="A393" s="63" t="str">
        <f>'Clean Data'!A395</f>
        <v>Chile</v>
      </c>
      <c r="B393" s="64" t="str">
        <f>'Clean Data'!AC395</f>
        <v>Non-renewable Energy (Grid electricity, Gasoline, etc.)</v>
      </c>
    </row>
    <row r="394">
      <c r="A394" s="63" t="str">
        <f>'Clean Data'!A396</f>
        <v>Portugal</v>
      </c>
      <c r="B394" s="64" t="str">
        <f>'Clean Data'!AC396</f>
        <v>Non-renewable Energy (Grid electricity, Gasoline, etc.)</v>
      </c>
    </row>
    <row r="395">
      <c r="A395" s="63" t="str">
        <f>'Clean Data'!A397</f>
        <v>Morocco</v>
      </c>
      <c r="B395" s="64" t="str">
        <f>'Clean Data'!AC397</f>
        <v>Renewable Energy (Solar, Wind, etc.)</v>
      </c>
    </row>
    <row r="396">
      <c r="A396" s="63" t="str">
        <f>'Clean Data'!A398</f>
        <v>Bangladesh</v>
      </c>
      <c r="B396" s="64" t="str">
        <f>'Clean Data'!AC398</f>
        <v>Non-renewable Energy (Grid electricity, Gasoline, etc.)</v>
      </c>
    </row>
    <row r="397">
      <c r="A397" s="63" t="str">
        <f>'Clean Data'!A399</f>
        <v>United States of America</v>
      </c>
      <c r="B397" s="64" t="str">
        <f>'Clean Data'!AC399</f>
        <v>Non-renewable Energy (Grid electricity, Gasoline, etc.)</v>
      </c>
    </row>
    <row r="398">
      <c r="A398" s="63" t="str">
        <f>'Clean Data'!A400</f>
        <v>United States of America</v>
      </c>
      <c r="B398" s="64" t="str">
        <f>'Clean Data'!AC400</f>
        <v>Renewable Energy (Solar, Wind, etc.)</v>
      </c>
    </row>
    <row r="399">
      <c r="A399" s="63" t="str">
        <f>'Clean Data'!A401</f>
        <v>United States of America</v>
      </c>
      <c r="B399" s="64" t="str">
        <f>'Clean Data'!AC401</f>
        <v>Non-renewable Energy (Grid electricity, Gasoline, etc.)</v>
      </c>
    </row>
    <row r="400">
      <c r="A400" s="63" t="str">
        <f>'Clean Data'!A402</f>
        <v>United States of America</v>
      </c>
      <c r="B400" s="64" t="str">
        <f>'Clean Data'!AC402</f>
        <v>Non-renewable Energy (Grid electricity, Gasoline, etc.)</v>
      </c>
    </row>
    <row r="401">
      <c r="A401" s="63" t="str">
        <f>'Clean Data'!A403</f>
        <v>Kuwait</v>
      </c>
      <c r="B401" s="64" t="str">
        <f>'Clean Data'!AC403</f>
        <v>Renewable Energy (Solar, Wind, etc.)</v>
      </c>
    </row>
    <row r="402">
      <c r="A402" s="63" t="str">
        <f>'Clean Data'!A404</f>
        <v>Austria</v>
      </c>
      <c r="B402" s="64" t="str">
        <f>'Clean Data'!AC404</f>
        <v>Non-renewable Energy (Grid electricity, Gasoline, etc.)</v>
      </c>
    </row>
    <row r="403">
      <c r="A403" s="63" t="str">
        <f>'Clean Data'!A259</f>
        <v>United States of America</v>
      </c>
      <c r="B403" s="64" t="str">
        <f>'Clean Data'!AC259</f>
        <v>Renewable Energy (Solar, Wind, etc.)</v>
      </c>
    </row>
    <row r="404">
      <c r="A404" s="63" t="str">
        <f>'Clean Data'!A406</f>
        <v>Russian Federation</v>
      </c>
      <c r="B404" s="64" t="str">
        <f>'Clean Data'!AC406</f>
        <v>Non-renewable Energy (Grid electricity, Gasoline, etc.)</v>
      </c>
    </row>
    <row r="405">
      <c r="A405" s="63" t="str">
        <f>'Clean Data'!A407</f>
        <v>New Zealand</v>
      </c>
      <c r="B405" s="64" t="str">
        <f>'Clean Data'!AC407</f>
        <v>Non-renewable Energy (Grid electricity, Gasoline, etc.)</v>
      </c>
    </row>
    <row r="406">
      <c r="A406" s="63" t="str">
        <f>'Clean Data'!A408</f>
        <v>United States of America</v>
      </c>
      <c r="B406" s="64" t="str">
        <f>'Clean Data'!AC408</f>
        <v>Non-renewable Energy (Grid electricity, Gasoline, etc.)</v>
      </c>
    </row>
    <row r="407">
      <c r="A407" s="63" t="str">
        <f>'Clean Data'!A409</f>
        <v>Bulgaria</v>
      </c>
      <c r="B407" s="64" t="str">
        <f>'Clean Data'!AC409</f>
        <v>Non-renewable Energy (Grid electricity, Gasoline, etc.)</v>
      </c>
    </row>
    <row r="408">
      <c r="A408" s="63" t="str">
        <f>'Clean Data'!A410</f>
        <v>Finland</v>
      </c>
      <c r="B408" s="64" t="str">
        <f>'Clean Data'!AC410</f>
        <v>Renewable Energy (Solar, Wind, etc.)</v>
      </c>
    </row>
    <row r="409">
      <c r="A409" s="63" t="str">
        <f>'Clean Data'!A411</f>
        <v>Saudi Arabia</v>
      </c>
      <c r="B409" s="64" t="str">
        <f>'Clean Data'!AC411</f>
        <v>Non-renewable Energy (Grid electricity, Gasoline, etc.)</v>
      </c>
    </row>
    <row r="410">
      <c r="A410" s="63" t="str">
        <f>'Clean Data'!A412</f>
        <v>United States of America</v>
      </c>
      <c r="B410" s="64" t="str">
        <f>'Clean Data'!AC412</f>
        <v>Renewable Energy (Solar, Wind, etc.)</v>
      </c>
    </row>
    <row r="411">
      <c r="A411" s="63" t="str">
        <f>'Clean Data'!A413</f>
        <v>Hungary</v>
      </c>
      <c r="B411" s="64" t="str">
        <f>'Clean Data'!AC413</f>
        <v>Non-renewable Energy (Grid electricity, Gasoline, etc.)</v>
      </c>
    </row>
    <row r="412">
      <c r="A412" s="63" t="str">
        <f>'Clean Data'!A414</f>
        <v>Hungary</v>
      </c>
      <c r="B412" s="64" t="str">
        <f>'Clean Data'!AC414</f>
        <v>Renewable Energy (Solar, Wind, etc.)</v>
      </c>
    </row>
    <row r="413">
      <c r="A413" s="63" t="str">
        <f>'Clean Data'!A415</f>
        <v>Lebanon</v>
      </c>
      <c r="B413" s="64" t="str">
        <f>'Clean Data'!AC415</f>
        <v>Non-renewable Energy (Grid electricity, Gasoline, etc.)</v>
      </c>
    </row>
    <row r="414">
      <c r="A414" s="63" t="str">
        <f>'Clean Data'!A416</f>
        <v>Kuwait</v>
      </c>
      <c r="B414" s="64" t="str">
        <f>'Clean Data'!AC416</f>
        <v>Non-renewable Energy (Grid electricity, Gasoline, etc.)</v>
      </c>
    </row>
    <row r="415">
      <c r="A415" s="63" t="str">
        <f>'Clean Data'!A417</f>
        <v>United States of America</v>
      </c>
      <c r="B415" s="64" t="str">
        <f>'Clean Data'!AC417</f>
        <v>Renewable Energy (Solar, Wind, etc.)</v>
      </c>
    </row>
    <row r="416">
      <c r="A416" s="63" t="str">
        <f>'Clean Data'!A418</f>
        <v>United States of America</v>
      </c>
      <c r="B416" s="64" t="str">
        <f>'Clean Data'!AC418</f>
        <v>Renewable Energy (Solar, Wind, etc.)</v>
      </c>
    </row>
    <row r="417">
      <c r="A417" s="63" t="str">
        <f>'Clean Data'!A419</f>
        <v>Thailand</v>
      </c>
      <c r="B417" s="64" t="str">
        <f>'Clean Data'!AC419</f>
        <v>Renewable Energy (Solar, Wind, etc.)</v>
      </c>
    </row>
    <row r="418">
      <c r="A418" s="63" t="str">
        <f>'Clean Data'!A420</f>
        <v>Thailand</v>
      </c>
      <c r="B418" s="64" t="str">
        <f>'Clean Data'!AC420</f>
        <v>Non-renewable Energy (Grid electricity, Gasoline, etc.)</v>
      </c>
    </row>
    <row r="419">
      <c r="A419" s="63" t="str">
        <f>'Clean Data'!A421</f>
        <v>Taiwan</v>
      </c>
      <c r="B419" s="64" t="str">
        <f>'Clean Data'!AC421</f>
        <v>Renewable Energy (Solar, Wind, etc.)</v>
      </c>
    </row>
    <row r="420">
      <c r="A420" s="63" t="str">
        <f>'Clean Data'!A422</f>
        <v>Chile</v>
      </c>
      <c r="B420" s="64" t="str">
        <f>'Clean Data'!AC422</f>
        <v>Renewable Energy (Solar, Wind, etc.)</v>
      </c>
    </row>
    <row r="421">
      <c r="A421" s="63" t="str">
        <f>'Clean Data'!A423</f>
        <v>United States of America</v>
      </c>
      <c r="B421" s="64" t="str">
        <f>'Clean Data'!AC423</f>
        <v>Renewable Energy (Solar, Wind, etc.)</v>
      </c>
    </row>
    <row r="422">
      <c r="A422" s="63" t="str">
        <f>'Clean Data'!A424</f>
        <v>United States of America</v>
      </c>
      <c r="B422" s="64" t="str">
        <f>'Clean Data'!AC424</f>
        <v>Renewable Energy (Solar, Wind, etc.)</v>
      </c>
    </row>
    <row r="423">
      <c r="A423" s="63" t="str">
        <f>'Clean Data'!A425</f>
        <v>India</v>
      </c>
      <c r="B423" s="64" t="str">
        <f>'Clean Data'!AC425</f>
        <v>Non-renewable Energy (Grid electricity, Gasoline, etc.)</v>
      </c>
    </row>
    <row r="424">
      <c r="A424" s="63" t="str">
        <f>'Clean Data'!A426</f>
        <v>Ireland</v>
      </c>
      <c r="B424" s="64" t="str">
        <f>'Clean Data'!AC426</f>
        <v>Non-renewable Energy (Grid electricity, Gasoline, etc.)</v>
      </c>
    </row>
    <row r="425">
      <c r="A425" s="63" t="str">
        <f>'Clean Data'!A427</f>
        <v>Pakistan</v>
      </c>
      <c r="B425" s="64" t="str">
        <f>'Clean Data'!AC427</f>
        <v>Renewable Energy (Solar, Wind, etc.)</v>
      </c>
    </row>
    <row r="426">
      <c r="A426" s="63" t="str">
        <f>'Clean Data'!A428</f>
        <v>Argentina</v>
      </c>
      <c r="B426" s="64" t="str">
        <f>'Clean Data'!AC428</f>
        <v>Non-renewable Energy (Grid electricity, Gasoline, etc.)</v>
      </c>
    </row>
    <row r="427">
      <c r="A427" s="63" t="str">
        <f>'Clean Data'!A429</f>
        <v>Austria</v>
      </c>
      <c r="B427" s="64" t="str">
        <f>'Clean Data'!AC429</f>
        <v>Non-renewable Energy (Grid electricity, Gasoline, etc.)</v>
      </c>
    </row>
    <row r="428">
      <c r="A428" s="63" t="str">
        <f>'Clean Data'!A430</f>
        <v>Russian Federation</v>
      </c>
      <c r="B428" s="64" t="str">
        <f>'Clean Data'!AC430</f>
        <v>Renewable Energy (Solar, Wind, etc.)</v>
      </c>
    </row>
    <row r="429">
      <c r="A429" s="63" t="str">
        <f>'Clean Data'!A431</f>
        <v>Mexico</v>
      </c>
      <c r="B429" s="64" t="str">
        <f>'Clean Data'!AC431</f>
        <v>Non-renewable Energy (Grid electricity, Gasoline, etc.)</v>
      </c>
    </row>
    <row r="430">
      <c r="A430" s="63" t="str">
        <f>'Clean Data'!A432</f>
        <v>United Kingdom</v>
      </c>
      <c r="B430" s="64" t="str">
        <f>'Clean Data'!AC432</f>
        <v>Renewable Energy (Solar, Wind, etc.)</v>
      </c>
    </row>
    <row r="431">
      <c r="A431" s="63" t="str">
        <f>'Clean Data'!A433</f>
        <v>Costa Rica</v>
      </c>
      <c r="B431" s="64" t="str">
        <f>'Clean Data'!AC433</f>
        <v>Renewable Energy (Solar, Wind, etc.)</v>
      </c>
    </row>
    <row r="432">
      <c r="A432" s="63" t="str">
        <f>'Clean Data'!A434</f>
        <v>United Kingdom</v>
      </c>
      <c r="B432" s="64" t="str">
        <f>'Clean Data'!AC434</f>
        <v>Non-renewable Energy (Grid electricity, Gasoline, etc.)</v>
      </c>
    </row>
    <row r="433">
      <c r="A433" s="63" t="str">
        <f>'Clean Data'!A435</f>
        <v>Mexico</v>
      </c>
      <c r="B433" s="64" t="str">
        <f>'Clean Data'!AC435</f>
        <v>Renewable Energy (Solar, Wind, etc.)</v>
      </c>
    </row>
    <row r="434">
      <c r="A434" s="63" t="str">
        <f>'Clean Data'!A436</f>
        <v>Guatemala</v>
      </c>
      <c r="B434" s="64" t="str">
        <f>'Clean Data'!AC436</f>
        <v>Renewable Energy (Solar, Wind, etc.)</v>
      </c>
    </row>
    <row r="435">
      <c r="A435" s="63" t="str">
        <f>'Clean Data'!A437</f>
        <v>Jordan</v>
      </c>
      <c r="B435" s="64" t="str">
        <f>'Clean Data'!AC437</f>
        <v>Renewable Energy (Solar, Wind, etc.)</v>
      </c>
    </row>
    <row r="436">
      <c r="A436" s="63" t="str">
        <f>'Clean Data'!A438</f>
        <v>Mexico</v>
      </c>
      <c r="B436" s="64" t="str">
        <f>'Clean Data'!AC438</f>
        <v>Renewable Energy (Solar, Wind, etc.)</v>
      </c>
    </row>
    <row r="437">
      <c r="A437" s="63" t="str">
        <f>'Clean Data'!A439</f>
        <v>Ecuador</v>
      </c>
      <c r="B437" s="64" t="str">
        <f>'Clean Data'!AC439</f>
        <v>Non-renewable Energy (Grid electricity, Gasoline, etc.)</v>
      </c>
    </row>
    <row r="438">
      <c r="A438" s="63" t="str">
        <f>'Clean Data'!A440</f>
        <v>United States of America</v>
      </c>
      <c r="B438" s="64" t="str">
        <f>'Clean Data'!AC440</f>
        <v>Renewable Energy (Solar, Wind, etc.)</v>
      </c>
    </row>
    <row r="439">
      <c r="A439" s="63" t="str">
        <f>'Clean Data'!A441</f>
        <v>Poland</v>
      </c>
      <c r="B439" s="64" t="str">
        <f>'Clean Data'!AC441</f>
        <v>Non-renewable Energy (Grid electricity, Gasoline, etc.)</v>
      </c>
    </row>
    <row r="440">
      <c r="A440" s="63" t="str">
        <f>'Clean Data'!A442</f>
        <v>United States of America</v>
      </c>
      <c r="B440" s="64" t="str">
        <f>'Clean Data'!AC442</f>
        <v>Non-renewable Energy (Grid electricity, Gasoline, etc.)</v>
      </c>
    </row>
    <row r="441">
      <c r="A441" s="63" t="str">
        <f>'Clean Data'!A443</f>
        <v>United States of America</v>
      </c>
      <c r="B441" s="64" t="str">
        <f>'Clean Data'!AC443</f>
        <v>Non-renewable Energy (Grid electricity, Gasoline, etc.)</v>
      </c>
    </row>
    <row r="442">
      <c r="A442" s="63" t="str">
        <f>'Clean Data'!A444</f>
        <v>United States of America</v>
      </c>
      <c r="B442" s="64" t="str">
        <f>'Clean Data'!AC444</f>
        <v>Non-renewable Energy (Grid electricity, Gasoline, etc.)</v>
      </c>
    </row>
    <row r="443">
      <c r="A443" s="63" t="str">
        <f>'Clean Data'!A445</f>
        <v>Ukraine</v>
      </c>
      <c r="B443" s="64" t="str">
        <f>'Clean Data'!AC445</f>
        <v>Non-renewable Energy (Grid electricity, Gasoline, etc.)</v>
      </c>
    </row>
    <row r="444">
      <c r="A444" s="63" t="str">
        <f>'Clean Data'!A446</f>
        <v>Israel</v>
      </c>
      <c r="B444" s="64" t="str">
        <f>'Clean Data'!AC446</f>
        <v>Non-renewable Energy (Grid electricity, Gasoline, etc.)</v>
      </c>
    </row>
    <row r="445">
      <c r="A445" s="63" t="str">
        <f>'Clean Data'!A447</f>
        <v>Croatia</v>
      </c>
      <c r="B445" s="64" t="str">
        <f>'Clean Data'!AC447</f>
        <v>Non-renewable Energy (Grid electricity, Gasoline, etc.)</v>
      </c>
    </row>
    <row r="446">
      <c r="A446" s="63" t="str">
        <f>'Clean Data'!A448</f>
        <v>United States of America</v>
      </c>
      <c r="B446" s="64" t="str">
        <f>'Clean Data'!AC448</f>
        <v>Renewable Energy (Solar, Wind, etc.)</v>
      </c>
    </row>
    <row r="447">
      <c r="A447" s="63" t="str">
        <f>'Clean Data'!A449</f>
        <v>Slovakia</v>
      </c>
      <c r="B447" s="64" t="str">
        <f>'Clean Data'!AC449</f>
        <v>Non-renewable Energy (Grid electricity, Gasoline, etc.)</v>
      </c>
    </row>
    <row r="448">
      <c r="A448" s="63" t="str">
        <f>'Clean Data'!A450</f>
        <v>Argentina</v>
      </c>
      <c r="B448" s="64" t="str">
        <f>'Clean Data'!AC450</f>
        <v>Non-renewable Energy (Grid electricity, Gasoline, etc.)</v>
      </c>
    </row>
    <row r="449">
      <c r="A449" s="63" t="str">
        <f>'Clean Data'!A451</f>
        <v>Finland</v>
      </c>
      <c r="B449" s="64" t="str">
        <f>'Clean Data'!AC451</f>
        <v>Renewable Energy (Solar, Wind, etc.)</v>
      </c>
    </row>
    <row r="450">
      <c r="A450" s="63" t="str">
        <f>'Clean Data'!A452</f>
        <v>Oman</v>
      </c>
      <c r="B450" s="64" t="str">
        <f>'Clean Data'!AC452</f>
        <v>Renewable Energy (Solar, Wind, etc.)</v>
      </c>
    </row>
    <row r="451">
      <c r="A451" s="63" t="str">
        <f>'Clean Data'!A453</f>
        <v>United States of America</v>
      </c>
      <c r="B451" s="64" t="str">
        <f>'Clean Data'!AC453</f>
        <v>Renewable Energy (Solar, Wind, etc.)</v>
      </c>
    </row>
    <row r="452">
      <c r="A452" s="63" t="str">
        <f>'Clean Data'!A454</f>
        <v>United States of America</v>
      </c>
      <c r="B452" s="64" t="str">
        <f>'Clean Data'!AC454</f>
        <v>Non-renewable Energy (Grid electricity, Gasoline, etc.)</v>
      </c>
    </row>
    <row r="453">
      <c r="A453" s="63" t="str">
        <f>'Clean Data'!A455</f>
        <v>Singapore</v>
      </c>
      <c r="B453" s="64" t="str">
        <f>'Clean Data'!AC455</f>
        <v>Renewable Energy (Solar, Wind, etc.)</v>
      </c>
    </row>
    <row r="454">
      <c r="A454" s="63" t="str">
        <f>'Clean Data'!A456</f>
        <v>United States of America</v>
      </c>
      <c r="B454" s="64" t="str">
        <f>'Clean Data'!AC456</f>
        <v>Non-renewable Energy (Grid electricity, Gasoline, etc.)</v>
      </c>
    </row>
    <row r="455">
      <c r="A455" s="63" t="str">
        <f>'Clean Data'!A457</f>
        <v>United States of America</v>
      </c>
      <c r="B455" s="64" t="str">
        <f>'Clean Data'!AC457</f>
        <v>Renewable Energy (Solar, Wind, etc.)</v>
      </c>
    </row>
    <row r="456">
      <c r="A456" s="63" t="str">
        <f>'Clean Data'!A458</f>
        <v>Guatemala</v>
      </c>
      <c r="B456" s="64" t="str">
        <f>'Clean Data'!AC458</f>
        <v>Non-renewable Energy (Grid electricity, Gasoline, etc.)</v>
      </c>
    </row>
    <row r="457">
      <c r="A457" s="63" t="str">
        <f>'Clean Data'!A459</f>
        <v>United States of America</v>
      </c>
      <c r="B457" s="64" t="str">
        <f>'Clean Data'!AC459</f>
        <v>Non-renewable Energy (Grid electricity, Gasoline, etc.)</v>
      </c>
    </row>
    <row r="458">
      <c r="A458" s="63" t="str">
        <f>'Clean Data'!A460</f>
        <v>Serbia</v>
      </c>
      <c r="B458" s="64" t="str">
        <f>'Clean Data'!AC460</f>
        <v>Renewable Energy (Solar, Wind, etc.)</v>
      </c>
    </row>
    <row r="459">
      <c r="A459" s="63" t="str">
        <f>'Clean Data'!A461</f>
        <v>Nigeria</v>
      </c>
      <c r="B459" s="64" t="str">
        <f>'Clean Data'!AC461</f>
        <v>Non-renewable Energy (Grid electricity, Gasoline, etc.)</v>
      </c>
    </row>
    <row r="460">
      <c r="A460" s="63" t="str">
        <f>'Clean Data'!A462</f>
        <v>United States of America</v>
      </c>
      <c r="B460" s="64" t="str">
        <f>'Clean Data'!AC462</f>
        <v>Renewable Energy (Solar, Wind, etc.)</v>
      </c>
    </row>
    <row r="461">
      <c r="A461" s="63" t="str">
        <f>'Clean Data'!A463</f>
        <v>Dominican Republic</v>
      </c>
      <c r="B461" s="64" t="str">
        <f>'Clean Data'!AC463</f>
        <v>Non-renewable Energy (Grid electricity, Gasoline, etc.)</v>
      </c>
    </row>
    <row r="462">
      <c r="A462" s="63" t="str">
        <f>'Clean Data'!A464</f>
        <v>Russian Federation</v>
      </c>
      <c r="B462" s="64" t="str">
        <f>'Clean Data'!AC464</f>
        <v>Non-renewable Energy (Grid electricity, Gasoline, etc.)</v>
      </c>
    </row>
    <row r="463">
      <c r="A463" s="63" t="str">
        <f>'Clean Data'!A465</f>
        <v>United States of America</v>
      </c>
      <c r="B463" s="64" t="str">
        <f>'Clean Data'!AC465</f>
        <v>Non-renewable Energy (Grid electricity, Gasoline, etc.)</v>
      </c>
    </row>
    <row r="464">
      <c r="A464" s="63" t="str">
        <f>'Clean Data'!A466</f>
        <v>United States of America</v>
      </c>
      <c r="B464" s="64" t="str">
        <f>'Clean Data'!AC466</f>
        <v>Renewable Energy (Solar, Wind, etc.)</v>
      </c>
    </row>
    <row r="465">
      <c r="A465" s="63" t="str">
        <f>'Clean Data'!A467</f>
        <v>Canada</v>
      </c>
      <c r="B465" s="64" t="str">
        <f>'Clean Data'!AC467</f>
        <v>Renewable Energy (Solar, Wind, etc.)</v>
      </c>
    </row>
    <row r="466">
      <c r="A466" s="63" t="str">
        <f>'Clean Data'!A468</f>
        <v>United Kingdom</v>
      </c>
      <c r="B466" s="64" t="str">
        <f>'Clean Data'!AC468</f>
        <v>Renewable Energy (Solar, Wind, etc.)</v>
      </c>
    </row>
    <row r="467">
      <c r="A467" s="63" t="str">
        <f>'Clean Data'!A469</f>
        <v>Kenya</v>
      </c>
      <c r="B467" s="64" t="str">
        <f>'Clean Data'!AC469</f>
        <v>Renewable Energy (Solar, Wind, etc.)</v>
      </c>
    </row>
    <row r="468">
      <c r="A468" s="63" t="str">
        <f>'Clean Data'!A470</f>
        <v>United States of America</v>
      </c>
      <c r="B468" s="64" t="str">
        <f>'Clean Data'!AC470</f>
        <v>Non-renewable Energy (Grid electricity, Gasoline, etc.)</v>
      </c>
    </row>
    <row r="469">
      <c r="A469" s="63" t="str">
        <f>'Clean Data'!A471</f>
        <v>Netherlands</v>
      </c>
      <c r="B469" s="64" t="str">
        <f>'Clean Data'!AC471</f>
        <v>Renewable Energy (Solar, Wind, etc.)</v>
      </c>
    </row>
    <row r="470">
      <c r="A470" s="63" t="str">
        <f>'Clean Data'!A472</f>
        <v>United States of America</v>
      </c>
      <c r="B470" s="64" t="str">
        <f>'Clean Data'!AC472</f>
        <v>Renewable Energy (Solar, Wind, etc.)</v>
      </c>
    </row>
    <row r="471">
      <c r="A471" s="63" t="str">
        <f>'Clean Data'!A473</f>
        <v>United States of America</v>
      </c>
      <c r="B471" s="64" t="str">
        <f>'Clean Data'!AC473</f>
        <v>Non-renewable Energy (Grid electricity, Gasoline, etc.)</v>
      </c>
    </row>
    <row r="472">
      <c r="A472" s="63" t="str">
        <f>'Clean Data'!A383</f>
        <v>United States of America</v>
      </c>
      <c r="B472" s="64" t="str">
        <f>'Clean Data'!AC383</f>
        <v>Renewable Energy (Solar, Wind, etc.)</v>
      </c>
    </row>
    <row r="473">
      <c r="A473" s="63" t="str">
        <f>'Clean Data'!A475</f>
        <v>United States of America</v>
      </c>
      <c r="B473" s="64" t="str">
        <f>'Clean Data'!AC475</f>
        <v>Renewable Energy (Solar, Wind, etc.)</v>
      </c>
    </row>
    <row r="474">
      <c r="A474" s="63" t="str">
        <f>'Clean Data'!A476</f>
        <v>Türkiye</v>
      </c>
      <c r="B474" s="64" t="str">
        <f>'Clean Data'!AC476</f>
        <v>Non-renewable Energy (Grid electricity, Gasoline, etc.)</v>
      </c>
    </row>
    <row r="475">
      <c r="A475" s="63" t="str">
        <f>'Clean Data'!A477</f>
        <v>Slovakia</v>
      </c>
      <c r="B475" s="64" t="str">
        <f>'Clean Data'!AC477</f>
        <v>Renewable Energy (Solar, Wind, etc.)</v>
      </c>
    </row>
    <row r="476">
      <c r="A476" s="63" t="str">
        <f>'Clean Data'!A478</f>
        <v>United States of America</v>
      </c>
      <c r="B476" s="64" t="str">
        <f>'Clean Data'!AC478</f>
        <v>Non-renewable Energy (Grid electricity, Gasoline, etc.)</v>
      </c>
    </row>
    <row r="477">
      <c r="A477" s="63" t="str">
        <f>'Clean Data'!A479</f>
        <v>Egypt</v>
      </c>
      <c r="B477" s="64" t="str">
        <f>'Clean Data'!AC479</f>
        <v>Renewable Energy (Solar, Wind, etc.)</v>
      </c>
    </row>
    <row r="478">
      <c r="A478" s="63" t="str">
        <f>'Clean Data'!A480</f>
        <v>Hungary</v>
      </c>
      <c r="B478" s="64" t="str">
        <f>'Clean Data'!AC480</f>
        <v>Renewable Energy (Solar, Wind, etc.)</v>
      </c>
    </row>
    <row r="479">
      <c r="A479" s="63" t="str">
        <f>'Clean Data'!A481</f>
        <v>Nigeria</v>
      </c>
      <c r="B479" s="64" t="str">
        <f>'Clean Data'!AC481</f>
        <v>Non-renewable Energy (Grid electricity, Gasoline, etc.)</v>
      </c>
    </row>
    <row r="480">
      <c r="A480" s="63" t="str">
        <f>'Clean Data'!A482</f>
        <v>Netherlands</v>
      </c>
      <c r="B480" s="64" t="str">
        <f>'Clean Data'!AC482</f>
        <v>Non-renewable Energy (Grid electricity, Gasoline, etc.)</v>
      </c>
    </row>
    <row r="481">
      <c r="A481" s="63" t="str">
        <f>'Clean Data'!A483</f>
        <v>Argentina</v>
      </c>
      <c r="B481" s="64" t="str">
        <f>'Clean Data'!AC483</f>
        <v>Non-renewable Energy (Grid electricity, Gasoline, etc.)</v>
      </c>
    </row>
    <row r="482">
      <c r="A482" s="63" t="str">
        <f>'Clean Data'!A484</f>
        <v>South Africa</v>
      </c>
      <c r="B482" s="64" t="str">
        <f>'Clean Data'!AC484</f>
        <v>Non-renewable Energy (Grid electricity, Gasoline, etc.)</v>
      </c>
    </row>
    <row r="483">
      <c r="A483" s="63" t="str">
        <f>'Clean Data'!A485</f>
        <v>United States of America</v>
      </c>
      <c r="B483" s="64" t="str">
        <f>'Clean Data'!AC485</f>
        <v>Non-renewable Energy (Grid electricity, Gasoline, etc.)</v>
      </c>
    </row>
    <row r="484">
      <c r="A484" s="63" t="str">
        <f>'Clean Data'!A486</f>
        <v>United States of America</v>
      </c>
      <c r="B484" s="64" t="str">
        <f>'Clean Data'!AC486</f>
        <v>Renewable Energy (Solar, Wind, etc.)</v>
      </c>
    </row>
    <row r="485">
      <c r="A485" s="63" t="str">
        <f>'Clean Data'!A487</f>
        <v>Spain</v>
      </c>
      <c r="B485" s="64" t="str">
        <f>'Clean Data'!AC487</f>
        <v>Non-renewable Energy (Grid electricity, Gasoline, etc.)</v>
      </c>
    </row>
    <row r="486">
      <c r="A486" s="63" t="str">
        <f>'Clean Data'!A488</f>
        <v>United States of America</v>
      </c>
      <c r="B486" s="64" t="str">
        <f>'Clean Data'!AC488</f>
        <v>Non-renewable Energy (Grid electricity, Gasoline, etc.)</v>
      </c>
    </row>
    <row r="487">
      <c r="A487" s="63" t="str">
        <f>'Clean Data'!A489</f>
        <v>Chile</v>
      </c>
      <c r="B487" s="64" t="str">
        <f>'Clean Data'!AC489</f>
        <v>Non-renewable Energy (Grid electricity, Gasoline, etc.)</v>
      </c>
    </row>
    <row r="488">
      <c r="A488" s="63" t="str">
        <f>'Clean Data'!A490</f>
        <v>United States of America</v>
      </c>
      <c r="B488" s="64" t="str">
        <f>'Clean Data'!AC490</f>
        <v>Non-renewable Energy (Grid electricity, Gasoline, etc.)</v>
      </c>
    </row>
    <row r="489">
      <c r="A489" s="63" t="str">
        <f>'Clean Data'!A491</f>
        <v>United States of America</v>
      </c>
      <c r="B489" s="64" t="str">
        <f>'Clean Data'!AC491</f>
        <v>Renewable Energy (Solar, Wind, etc.)</v>
      </c>
    </row>
    <row r="490">
      <c r="A490" s="63" t="str">
        <f>'Clean Data'!A492</f>
        <v>United States of America</v>
      </c>
      <c r="B490" s="64" t="str">
        <f>'Clean Data'!AC492</f>
        <v>Non-renewable Energy (Grid electricity, Gasoline, etc.)</v>
      </c>
    </row>
    <row r="491">
      <c r="A491" s="63" t="str">
        <f>'Clean Data'!A493</f>
        <v>Oman</v>
      </c>
      <c r="B491" s="64" t="str">
        <f>'Clean Data'!AC493</f>
        <v>Renewable Energy (Solar, Wind, etc.)</v>
      </c>
    </row>
    <row r="492">
      <c r="A492" s="63" t="str">
        <f>'Clean Data'!A494</f>
        <v>Sweden</v>
      </c>
      <c r="B492" s="64" t="str">
        <f>'Clean Data'!AC494</f>
        <v>Non-renewable Energy (Grid electricity, Gasoline, etc.)</v>
      </c>
    </row>
    <row r="493">
      <c r="A493" s="63" t="str">
        <f>'Clean Data'!A495</f>
        <v>United States of America</v>
      </c>
      <c r="B493" s="64" t="str">
        <f>'Clean Data'!AC495</f>
        <v>Non-renewable Energy (Grid electricity, Gasoline, etc.)</v>
      </c>
    </row>
    <row r="494">
      <c r="A494" s="63" t="str">
        <f>'Clean Data'!A496</f>
        <v>United States of America</v>
      </c>
      <c r="B494" s="64" t="str">
        <f>'Clean Data'!AC496</f>
        <v>Renewable Energy (Solar, Wind, etc.)</v>
      </c>
    </row>
    <row r="495">
      <c r="A495" s="63" t="str">
        <f>'Clean Data'!A497</f>
        <v>Kenya</v>
      </c>
      <c r="B495" s="64" t="str">
        <f>'Clean Data'!AC497</f>
        <v>Renewable Energy (Solar, Wind, etc.)</v>
      </c>
    </row>
    <row r="496">
      <c r="A496" s="63" t="str">
        <f>'Clean Data'!A498</f>
        <v>Ukraine</v>
      </c>
      <c r="B496" s="64" t="str">
        <f>'Clean Data'!AC498</f>
        <v>Non-renewable Energy (Grid electricity, Gasoline, etc.)</v>
      </c>
    </row>
    <row r="497">
      <c r="A497" s="63" t="str">
        <f>'Clean Data'!A499</f>
        <v>Indonesia</v>
      </c>
      <c r="B497" s="64" t="str">
        <f>'Clean Data'!AC499</f>
        <v>Renewable Energy (Solar, Wind, etc.)</v>
      </c>
    </row>
    <row r="498">
      <c r="A498" s="63" t="str">
        <f>'Clean Data'!A500</f>
        <v>Malaysia</v>
      </c>
      <c r="B498" s="64" t="str">
        <f>'Clean Data'!AC500</f>
        <v>Renewable Energy (Solar, Wind, etc.)</v>
      </c>
    </row>
    <row r="499">
      <c r="A499" s="63" t="str">
        <f>'Clean Data'!A501</f>
        <v>Singapore</v>
      </c>
      <c r="B499" s="64" t="str">
        <f>'Clean Data'!AC501</f>
        <v>Non-renewable Energy (Grid electricity, Gasoline, etc.)</v>
      </c>
    </row>
    <row r="500">
      <c r="A500" s="63" t="str">
        <f>'Clean Data'!A502</f>
        <v>United States of America</v>
      </c>
      <c r="B500" s="64" t="str">
        <f>'Clean Data'!AC502</f>
        <v>Non-renewable Energy (Grid electricity, Gasoline, etc.)</v>
      </c>
    </row>
    <row r="501">
      <c r="A501" s="63" t="str">
        <f>'Clean Data'!A503</f>
        <v>United States of America</v>
      </c>
      <c r="B501" s="64" t="str">
        <f>'Clean Data'!AC503</f>
        <v>Non-renewable Energy (Grid electricity, Gasoline, etc.)</v>
      </c>
    </row>
    <row r="502">
      <c r="A502" s="63" t="str">
        <f>'Clean Data'!A504</f>
        <v>France</v>
      </c>
      <c r="B502" s="64" t="str">
        <f>'Clean Data'!AC504</f>
        <v>Non-renewable Energy (Grid electricity, Gasoline, etc.)</v>
      </c>
    </row>
    <row r="503">
      <c r="A503" s="63" t="str">
        <f>'Clean Data'!A505</f>
        <v>Austria</v>
      </c>
      <c r="B503" s="64" t="str">
        <f>'Clean Data'!AC505</f>
        <v>Renewable Energy (Solar, Wind, etc.)</v>
      </c>
    </row>
    <row r="504">
      <c r="A504" s="63" t="str">
        <f>'Clean Data'!A506</f>
        <v>Norway</v>
      </c>
      <c r="B504" s="64" t="str">
        <f>'Clean Data'!AC506</f>
        <v>Non-renewable Energy (Grid electricity, Gasoline, etc.)</v>
      </c>
    </row>
    <row r="505">
      <c r="A505" s="63" t="str">
        <f>'Clean Data'!A507</f>
        <v>Denmark</v>
      </c>
      <c r="B505" s="64" t="str">
        <f>'Clean Data'!AC507</f>
        <v>Non-renewable Energy (Grid electricity, Gasoline, etc.)</v>
      </c>
    </row>
    <row r="506">
      <c r="A506" s="63" t="str">
        <f>'Clean Data'!A508</f>
        <v>Singapore</v>
      </c>
      <c r="B506" s="64" t="str">
        <f>'Clean Data'!AC508</f>
        <v>Non-renewable Energy (Grid electricity, Gasoline, etc.)</v>
      </c>
    </row>
    <row r="507">
      <c r="A507" s="63" t="str">
        <f>'Clean Data'!A509</f>
        <v>New Zealand</v>
      </c>
      <c r="B507" s="64" t="str">
        <f>'Clean Data'!AC509</f>
        <v>Non-renewable Energy (Grid electricity, Gasoline, etc.)</v>
      </c>
    </row>
    <row r="508">
      <c r="A508" s="63" t="str">
        <f>'Clean Data'!A510</f>
        <v>Jordan</v>
      </c>
      <c r="B508" s="64" t="str">
        <f>'Clean Data'!AC510</f>
        <v>Renewable Energy (Solar, Wind, etc.)</v>
      </c>
    </row>
    <row r="509">
      <c r="A509" s="63" t="str">
        <f>'Clean Data'!A511</f>
        <v>United States of America</v>
      </c>
      <c r="B509" s="64" t="str">
        <f>'Clean Data'!AC511</f>
        <v>Renewable Energy (Solar, Wind, etc.)</v>
      </c>
    </row>
    <row r="510">
      <c r="A510" s="63" t="str">
        <f>'Clean Data'!A512</f>
        <v>Italy</v>
      </c>
      <c r="B510" s="64" t="str">
        <f>'Clean Data'!AC512</f>
        <v>Renewable Energy (Solar, Wind, etc.)</v>
      </c>
    </row>
    <row r="511">
      <c r="A511" s="63" t="str">
        <f>'Clean Data'!A513</f>
        <v>Pakistan</v>
      </c>
      <c r="B511" s="64" t="str">
        <f>'Clean Data'!AC513</f>
        <v>Non-renewable Energy (Grid electricity, Gasoline, etc.)</v>
      </c>
    </row>
    <row r="512">
      <c r="A512" s="63" t="str">
        <f>'Clean Data'!A514</f>
        <v>Czech Republic</v>
      </c>
      <c r="B512" s="64" t="str">
        <f>'Clean Data'!AC514</f>
        <v>Renewable Energy (Solar, Wind, etc.)</v>
      </c>
    </row>
    <row r="513">
      <c r="A513" s="63" t="str">
        <f>'Clean Data'!A515</f>
        <v>Greece</v>
      </c>
      <c r="B513" s="64" t="str">
        <f>'Clean Data'!AC515</f>
        <v>Renewable Energy (Solar, Wind, etc.)</v>
      </c>
    </row>
    <row r="514">
      <c r="A514" s="63" t="str">
        <f>'Clean Data'!A516</f>
        <v>United Arab Emirates</v>
      </c>
      <c r="B514" s="64" t="str">
        <f>'Clean Data'!AC516</f>
        <v>Non-renewable Energy (Grid electricity, Gasoline, etc.)</v>
      </c>
    </row>
    <row r="515">
      <c r="A515" s="63" t="str">
        <f>'Clean Data'!A517</f>
        <v>United States of America</v>
      </c>
      <c r="B515" s="64" t="str">
        <f>'Clean Data'!AC517</f>
        <v>Non-renewable Energy (Grid electricity, Gasoline, etc.)</v>
      </c>
    </row>
    <row r="516">
      <c r="A516" s="63" t="str">
        <f>'Clean Data'!A518</f>
        <v>United States of America</v>
      </c>
      <c r="B516" s="64" t="str">
        <f>'Clean Data'!AC518</f>
        <v>Renewable Energy (Solar, Wind, etc.)</v>
      </c>
    </row>
    <row r="517">
      <c r="A517" s="63" t="str">
        <f>'Clean Data'!A519</f>
        <v>Unspecified</v>
      </c>
      <c r="B517" s="64" t="str">
        <f>'Clean Data'!AC519</f>
        <v>Non-renewable Energy (Grid electricity, Gasoline, etc.)</v>
      </c>
    </row>
    <row r="518">
      <c r="A518" s="63" t="str">
        <f>'Clean Data'!A520</f>
        <v>Australia</v>
      </c>
      <c r="B518" s="64" t="str">
        <f>'Clean Data'!AC520</f>
        <v>Renewable Energy (Solar, Wind, etc.)</v>
      </c>
    </row>
    <row r="519">
      <c r="A519" s="63" t="str">
        <f>'Clean Data'!A521</f>
        <v>Hong Kong</v>
      </c>
      <c r="B519" s="64" t="str">
        <f>'Clean Data'!AC521</f>
        <v>Non-renewable Energy (Grid electricity, Gasoline, etc.)</v>
      </c>
    </row>
    <row r="520">
      <c r="A520" s="63" t="str">
        <f>'Clean Data'!A522</f>
        <v>Sweden</v>
      </c>
      <c r="B520" s="64" t="str">
        <f>'Clean Data'!AC522</f>
        <v>Renewable Energy (Solar, Wind, etc.)</v>
      </c>
    </row>
    <row r="521">
      <c r="A521" s="63" t="str">
        <f>'Clean Data'!A523</f>
        <v>Switzerland</v>
      </c>
      <c r="B521" s="64" t="str">
        <f>'Clean Data'!AC523</f>
        <v>Non-renewable Energy (Grid electricity, Gasoline, etc.)</v>
      </c>
    </row>
    <row r="522">
      <c r="A522" s="63" t="str">
        <f>'Clean Data'!A524</f>
        <v>United States of America</v>
      </c>
      <c r="B522" s="64" t="str">
        <f>'Clean Data'!AC524</f>
        <v>Renewable Energy (Solar, Wind, etc.)</v>
      </c>
    </row>
    <row r="523">
      <c r="A523" s="63" t="str">
        <f>'Clean Data'!A525</f>
        <v>Lebanon</v>
      </c>
      <c r="B523" s="64" t="str">
        <f>'Clean Data'!AC525</f>
        <v>Renewable Energy (Solar, Wind, etc.)</v>
      </c>
    </row>
    <row r="524">
      <c r="A524" s="63" t="str">
        <f>'Clean Data'!A526</f>
        <v>Netherlands</v>
      </c>
      <c r="B524" s="64" t="str">
        <f>'Clean Data'!AC526</f>
        <v>Non-renewable Energy (Grid electricity, Gasoline, etc.)</v>
      </c>
    </row>
    <row r="525">
      <c r="A525" s="63" t="str">
        <f>'Clean Data'!A527</f>
        <v>Brazil</v>
      </c>
      <c r="B525" s="64" t="str">
        <f>'Clean Data'!AC527</f>
        <v>Non-renewable Energy (Grid electricity, Gasoline, etc.)</v>
      </c>
    </row>
    <row r="526">
      <c r="A526" s="63" t="str">
        <f>'Clean Data'!A528</f>
        <v>Australia</v>
      </c>
      <c r="B526" s="64" t="str">
        <f>'Clean Data'!AC528</f>
        <v>Renewable Energy (Solar, Wind, etc.)</v>
      </c>
    </row>
    <row r="527">
      <c r="A527" s="63" t="str">
        <f>'Clean Data'!A529</f>
        <v>Unspecified</v>
      </c>
      <c r="B527" s="64" t="str">
        <f>'Clean Data'!AC529</f>
        <v>Non-renewable Energy (Grid electricity, Gasoline, etc.)</v>
      </c>
    </row>
    <row r="528">
      <c r="A528" s="63" t="str">
        <f>'Clean Data'!A530</f>
        <v>Poland</v>
      </c>
      <c r="B528" s="64" t="str">
        <f>'Clean Data'!AC530</f>
        <v>Non-renewable Energy (Grid electricity, Gasoline, etc.)</v>
      </c>
    </row>
    <row r="529">
      <c r="A529" s="63" t="str">
        <f>'Clean Data'!A531</f>
        <v>Indonesia</v>
      </c>
      <c r="B529" s="64" t="str">
        <f>'Clean Data'!AC531</f>
        <v>Non-renewable Energy (Grid electricity, Gasoline, etc.)</v>
      </c>
    </row>
    <row r="530">
      <c r="A530" s="63" t="str">
        <f>'Clean Data'!A532</f>
        <v>South Africa</v>
      </c>
      <c r="B530" s="64" t="str">
        <f>'Clean Data'!AC532</f>
        <v>Renewable Energy (Solar, Wind, etc.)</v>
      </c>
    </row>
    <row r="531">
      <c r="A531" s="63" t="str">
        <f>'Clean Data'!A533</f>
        <v>Netherlands</v>
      </c>
      <c r="B531" s="64" t="str">
        <f>'Clean Data'!AC533</f>
        <v>Renewable Energy (Solar, Wind, etc.)</v>
      </c>
    </row>
    <row r="532">
      <c r="A532" s="63" t="str">
        <f>'Clean Data'!A534</f>
        <v>Czech Republic</v>
      </c>
      <c r="B532" s="64" t="str">
        <f>'Clean Data'!AC534</f>
        <v>Renewable Energy (Solar, Wind, etc.)</v>
      </c>
    </row>
    <row r="533">
      <c r="A533" s="63" t="str">
        <f>'Clean Data'!A535</f>
        <v>United States of America</v>
      </c>
      <c r="B533" s="64" t="str">
        <f>'Clean Data'!AC535</f>
        <v>Renewable Energy (Solar, Wind, etc.)</v>
      </c>
    </row>
    <row r="534">
      <c r="A534" s="63" t="str">
        <f>'Clean Data'!A536</f>
        <v>United States of America</v>
      </c>
      <c r="B534" s="64" t="str">
        <f>'Clean Data'!AC536</f>
        <v>Renewable Energy (Solar, Wind, etc.)</v>
      </c>
    </row>
    <row r="535">
      <c r="A535" s="63" t="str">
        <f>'Clean Data'!A537</f>
        <v>United States of America</v>
      </c>
      <c r="B535" s="64" t="str">
        <f>'Clean Data'!AC537</f>
        <v>Renewable Energy (Solar, Wind, etc.)</v>
      </c>
    </row>
    <row r="536">
      <c r="A536" s="63" t="str">
        <f>'Clean Data'!A538</f>
        <v>Thailand</v>
      </c>
      <c r="B536" s="64" t="str">
        <f>'Clean Data'!AC538</f>
        <v>Non-renewable Energy (Grid electricity, Gasoline, etc.)</v>
      </c>
    </row>
    <row r="537">
      <c r="A537" s="63" t="str">
        <f>'Clean Data'!A539</f>
        <v>Kuwait</v>
      </c>
      <c r="B537" s="64" t="str">
        <f>'Clean Data'!AC539</f>
        <v>Renewable Energy (Solar, Wind, etc.)</v>
      </c>
    </row>
    <row r="538">
      <c r="A538" s="63" t="str">
        <f>'Clean Data'!A540</f>
        <v>France</v>
      </c>
      <c r="B538" s="64" t="str">
        <f>'Clean Data'!AC540</f>
        <v>Non-renewable Energy (Grid electricity, Gasoline, etc.)</v>
      </c>
    </row>
    <row r="539">
      <c r="A539" s="63" t="str">
        <f>'Clean Data'!A541</f>
        <v>South Africa</v>
      </c>
      <c r="B539" s="64" t="str">
        <f>'Clean Data'!AC541</f>
        <v>Renewable Energy (Solar, Wind, etc.)</v>
      </c>
    </row>
    <row r="540">
      <c r="A540" s="63" t="str">
        <f>'Clean Data'!A542</f>
        <v>Canada</v>
      </c>
      <c r="B540" s="64" t="str">
        <f>'Clean Data'!AC542</f>
        <v>Renewable Energy (Solar, Wind, etc.)</v>
      </c>
    </row>
    <row r="541">
      <c r="A541" s="63" t="str">
        <f>'Clean Data'!A543</f>
        <v>United States of America</v>
      </c>
      <c r="B541" s="64" t="str">
        <f>'Clean Data'!AC543</f>
        <v>Renewable Energy (Solar, Wind, etc.)</v>
      </c>
    </row>
    <row r="542">
      <c r="A542" s="63" t="str">
        <f>'Clean Data'!A544</f>
        <v>Israel</v>
      </c>
      <c r="B542" s="64" t="str">
        <f>'Clean Data'!AC544</f>
        <v>Non-renewable Energy (Grid electricity, Gasoline, etc.)</v>
      </c>
    </row>
    <row r="543">
      <c r="A543" s="63" t="str">
        <f>'Clean Data'!A545</f>
        <v>United States of America</v>
      </c>
      <c r="B543" s="64" t="str">
        <f>'Clean Data'!AC545</f>
        <v>Renewable Energy (Solar, Wind, etc.)</v>
      </c>
    </row>
    <row r="544">
      <c r="A544" s="63" t="str">
        <f>'Clean Data'!A546</f>
        <v>Dominican Republic</v>
      </c>
      <c r="B544" s="64" t="str">
        <f>'Clean Data'!AC546</f>
        <v>Non-renewable Energy (Grid electricity, Gasoline, etc.)</v>
      </c>
    </row>
    <row r="545">
      <c r="A545" s="63" t="str">
        <f>'Clean Data'!A547</f>
        <v>France</v>
      </c>
      <c r="B545" s="64" t="str">
        <f>'Clean Data'!AC547</f>
        <v>Non-renewable Energy (Grid electricity, Gasoline, etc.)</v>
      </c>
    </row>
    <row r="546">
      <c r="A546" s="63" t="str">
        <f>'Clean Data'!A548</f>
        <v>Ukraine</v>
      </c>
      <c r="B546" s="64" t="str">
        <f>'Clean Data'!AC548</f>
        <v>Non-renewable Energy (Grid electricity, Gasoline, etc.)</v>
      </c>
    </row>
    <row r="547">
      <c r="A547" s="63" t="str">
        <f>'Clean Data'!A549</f>
        <v>United States of America</v>
      </c>
      <c r="B547" s="64" t="str">
        <f>'Clean Data'!AC549</f>
        <v>Renewable Energy (Solar, Wind, etc.)</v>
      </c>
    </row>
    <row r="548">
      <c r="A548" s="63" t="str">
        <f>'Clean Data'!A550</f>
        <v>Hungary</v>
      </c>
      <c r="B548" s="64" t="str">
        <f>'Clean Data'!AC550</f>
        <v>Non-renewable Energy (Grid electricity, Gasoline, etc.)</v>
      </c>
    </row>
    <row r="549">
      <c r="A549" s="63" t="str">
        <f>'Clean Data'!A551</f>
        <v>Denmark</v>
      </c>
      <c r="B549" s="64" t="str">
        <f>'Clean Data'!AC551</f>
        <v>Non-renewable Energy (Grid electricity, Gasoline, etc.)</v>
      </c>
    </row>
    <row r="550">
      <c r="A550" s="63" t="str">
        <f>'Clean Data'!A552</f>
        <v>South Africa</v>
      </c>
      <c r="B550" s="64" t="str">
        <f>'Clean Data'!AC552</f>
        <v>Renewable Energy (Solar, Wind, etc.)</v>
      </c>
    </row>
    <row r="551">
      <c r="A551" s="63" t="str">
        <f>'Clean Data'!A553</f>
        <v>United States of America</v>
      </c>
      <c r="B551" s="64" t="str">
        <f>'Clean Data'!AC553</f>
        <v>Non-renewable Energy (Grid electricity, Gasoline, etc.)</v>
      </c>
    </row>
    <row r="552">
      <c r="A552" s="63" t="str">
        <f>'Clean Data'!A554</f>
        <v>Nigeria</v>
      </c>
      <c r="B552" s="64" t="str">
        <f>'Clean Data'!AC554</f>
        <v>Renewable Energy (Solar, Wind, etc.)</v>
      </c>
    </row>
    <row r="553">
      <c r="A553" s="63" t="str">
        <f>'Clean Data'!A555</f>
        <v>Oman</v>
      </c>
      <c r="B553" s="64" t="str">
        <f>'Clean Data'!AC555</f>
        <v>Non-renewable Energy (Grid electricity, Gasoline, etc.)</v>
      </c>
    </row>
    <row r="554">
      <c r="A554" s="63" t="str">
        <f>'Clean Data'!A556</f>
        <v>Denmark</v>
      </c>
      <c r="B554" s="64" t="str">
        <f>'Clean Data'!AC556</f>
        <v>Non-renewable Energy (Grid electricity, Gasoline, etc.)</v>
      </c>
    </row>
    <row r="555">
      <c r="A555" s="63" t="str">
        <f>'Clean Data'!A557</f>
        <v>United States of America</v>
      </c>
      <c r="B555" s="64" t="str">
        <f>'Clean Data'!AC557</f>
        <v>Renewable Energy (Solar, Wind, etc.)</v>
      </c>
    </row>
    <row r="556">
      <c r="A556" s="63" t="str">
        <f>'Clean Data'!A558</f>
        <v>China</v>
      </c>
      <c r="B556" s="64" t="str">
        <f>'Clean Data'!AC558</f>
        <v>Renewable Energy (Solar, Wind, etc.)</v>
      </c>
    </row>
    <row r="557">
      <c r="A557" s="63" t="str">
        <f>'Clean Data'!A559</f>
        <v>United States of America</v>
      </c>
      <c r="B557" s="64" t="str">
        <f>'Clean Data'!AC559</f>
        <v>Non-renewable Energy (Grid electricity, Gasoline, etc.)</v>
      </c>
    </row>
    <row r="558">
      <c r="A558" s="63" t="str">
        <f>'Clean Data'!A560</f>
        <v>Nigeria</v>
      </c>
      <c r="B558" s="64" t="str">
        <f>'Clean Data'!AC560</f>
        <v>Non-renewable Energy (Grid electricity, Gasoline, etc.)</v>
      </c>
    </row>
    <row r="559">
      <c r="A559" s="63" t="str">
        <f>'Clean Data'!A561</f>
        <v>United States of America</v>
      </c>
      <c r="B559" s="64" t="str">
        <f>'Clean Data'!AC561</f>
        <v>Non-renewable Energy (Grid electricity, Gasoline, etc.)</v>
      </c>
    </row>
    <row r="560">
      <c r="A560" s="63" t="str">
        <f>'Clean Data'!A562</f>
        <v>Costa Rica</v>
      </c>
      <c r="B560" s="64" t="str">
        <f>'Clean Data'!AC562</f>
        <v>Renewable Energy (Solar, Wind, etc.)</v>
      </c>
    </row>
    <row r="561">
      <c r="A561" s="63" t="str">
        <f>'Clean Data'!A563</f>
        <v>Belgium</v>
      </c>
      <c r="B561" s="64" t="str">
        <f>'Clean Data'!AC563</f>
        <v>Renewable Energy (Solar, Wind, etc.)</v>
      </c>
    </row>
    <row r="562">
      <c r="A562" s="63" t="str">
        <f>'Clean Data'!A564</f>
        <v>Singapore</v>
      </c>
      <c r="B562" s="64" t="str">
        <f>'Clean Data'!AC564</f>
        <v>Non-renewable Energy (Grid electricity, Gasoline, etc.)</v>
      </c>
    </row>
    <row r="563">
      <c r="A563" s="63" t="str">
        <f>'Clean Data'!A565</f>
        <v>Russian Federation</v>
      </c>
      <c r="B563" s="64" t="str">
        <f>'Clean Data'!AC565</f>
        <v>Renewable Energy (Solar, Wind, etc.)</v>
      </c>
    </row>
    <row r="564">
      <c r="A564" s="63" t="str">
        <f>'Clean Data'!A566</f>
        <v>Greece</v>
      </c>
      <c r="B564" s="64" t="str">
        <f>'Clean Data'!AC566</f>
        <v>Non-renewable Energy (Grid electricity, Gasoline, etc.)</v>
      </c>
    </row>
    <row r="565">
      <c r="A565" s="63" t="str">
        <f>'Clean Data'!A567</f>
        <v>India</v>
      </c>
      <c r="B565" s="64" t="str">
        <f>'Clean Data'!AC567</f>
        <v>Renewable Energy (Solar, Wind, etc.)</v>
      </c>
    </row>
    <row r="566">
      <c r="A566" s="63" t="str">
        <f>'Clean Data'!A568</f>
        <v>Japan</v>
      </c>
      <c r="B566" s="64" t="str">
        <f>'Clean Data'!AC568</f>
        <v>Non-renewable Energy (Grid electricity, Gasoline, etc.)</v>
      </c>
    </row>
    <row r="567">
      <c r="A567" s="63" t="str">
        <f>'Clean Data'!A569</f>
        <v>Lebanon</v>
      </c>
      <c r="B567" s="64" t="str">
        <f>'Clean Data'!AC569</f>
        <v>Non-renewable Energy (Grid electricity, Gasoline, etc.)</v>
      </c>
    </row>
    <row r="568">
      <c r="A568" s="63" t="str">
        <f>'Clean Data'!A570</f>
        <v>Brazil</v>
      </c>
      <c r="B568" s="64" t="str">
        <f>'Clean Data'!AC570</f>
        <v>Renewable Energy (Solar, Wind, etc.)</v>
      </c>
    </row>
    <row r="569">
      <c r="A569" s="63" t="str">
        <f>'Clean Data'!A571</f>
        <v>United Arab Emirates</v>
      </c>
      <c r="B569" s="64" t="str">
        <f>'Clean Data'!AC571</f>
        <v>Renewable Energy (Solar, Wind, etc.)</v>
      </c>
    </row>
    <row r="570">
      <c r="A570" s="63" t="str">
        <f>'Clean Data'!A572</f>
        <v>South Africa</v>
      </c>
      <c r="B570" s="64" t="str">
        <f>'Clean Data'!AC572</f>
        <v>Renewable Energy (Solar, Wind, etc.)</v>
      </c>
    </row>
    <row r="571">
      <c r="A571" s="63" t="str">
        <f>'Clean Data'!A573</f>
        <v>Ecuador</v>
      </c>
      <c r="B571" s="64" t="str">
        <f>'Clean Data'!AC573</f>
        <v>Non-renewable Energy (Grid electricity, Gasoline, etc.)</v>
      </c>
    </row>
    <row r="572">
      <c r="A572" s="63" t="str">
        <f>'Clean Data'!A574</f>
        <v>Switzerland</v>
      </c>
      <c r="B572" s="64" t="str">
        <f>'Clean Data'!AC574</f>
        <v>Non-renewable Energy (Grid electricity, Gasoline, etc.)</v>
      </c>
    </row>
    <row r="573">
      <c r="A573" s="63" t="str">
        <f>'Clean Data'!A575</f>
        <v>Greece</v>
      </c>
      <c r="B573" s="64" t="str">
        <f>'Clean Data'!AC575</f>
        <v>Renewable Energy (Solar, Wind, etc.)</v>
      </c>
    </row>
    <row r="574">
      <c r="A574" s="63" t="str">
        <f>'Clean Data'!A576</f>
        <v>Pakistan</v>
      </c>
      <c r="B574" s="64" t="str">
        <f>'Clean Data'!AC576</f>
        <v>Non-renewable Energy (Grid electricity, Gasoline, etc.)</v>
      </c>
    </row>
    <row r="575">
      <c r="A575" s="63" t="str">
        <f>'Clean Data'!A577</f>
        <v>Malaysia</v>
      </c>
      <c r="B575" s="64" t="str">
        <f>'Clean Data'!AC577</f>
        <v>Non-renewable Energy (Grid electricity, Gasoline, etc.)</v>
      </c>
    </row>
    <row r="576">
      <c r="A576" s="63" t="str">
        <f>'Clean Data'!A578</f>
        <v>United States of America</v>
      </c>
      <c r="B576" s="64" t="str">
        <f>'Clean Data'!AC578</f>
        <v>Renewable Energy (Solar, Wind, etc.)</v>
      </c>
    </row>
    <row r="577">
      <c r="A577" s="63" t="str">
        <f>'Clean Data'!A579</f>
        <v>Guatemala</v>
      </c>
      <c r="B577" s="64" t="str">
        <f>'Clean Data'!AC579</f>
        <v>Renewable Energy (Solar, Wind, etc.)</v>
      </c>
    </row>
    <row r="578">
      <c r="A578" s="63" t="str">
        <f>'Clean Data'!A580</f>
        <v>United States of America</v>
      </c>
      <c r="B578" s="64" t="str">
        <f>'Clean Data'!AC580</f>
        <v>Non-renewable Energy (Grid electricity, Gasoline, etc.)</v>
      </c>
    </row>
    <row r="579">
      <c r="A579" s="63" t="str">
        <f>'Clean Data'!A581</f>
        <v>Switzerland</v>
      </c>
      <c r="B579" s="64" t="str">
        <f>'Clean Data'!AC581</f>
        <v>Renewable Energy (Solar, Wind, etc.)</v>
      </c>
    </row>
    <row r="580">
      <c r="A580" s="63" t="str">
        <f>'Clean Data'!A582</f>
        <v>New Zealand</v>
      </c>
      <c r="B580" s="64" t="str">
        <f>'Clean Data'!AC582</f>
        <v>Non-renewable Energy (Grid electricity, Gasoline, etc.)</v>
      </c>
    </row>
    <row r="581">
      <c r="A581" s="63" t="str">
        <f>'Clean Data'!A583</f>
        <v>Costa Rica</v>
      </c>
      <c r="B581" s="64" t="str">
        <f>'Clean Data'!AC583</f>
        <v>Non-renewable Energy (Grid electricity, Gasoline, etc.)</v>
      </c>
    </row>
    <row r="582">
      <c r="A582" s="63" t="str">
        <f>'Clean Data'!A584</f>
        <v>Oman</v>
      </c>
      <c r="B582" s="64" t="str">
        <f>'Clean Data'!AC584</f>
        <v>Non-renewable Energy (Grid electricity, Gasoline, etc.)</v>
      </c>
    </row>
    <row r="583">
      <c r="A583" s="63" t="str">
        <f>'Clean Data'!A405</f>
        <v>United States of America</v>
      </c>
      <c r="B583" s="64" t="str">
        <f>'Clean Data'!AC405</f>
        <v>Renewable Energy (Solar, Wind, etc.)</v>
      </c>
    </row>
    <row r="584">
      <c r="A584" s="63" t="str">
        <f>'Clean Data'!A586</f>
        <v>Kazakhstan</v>
      </c>
      <c r="B584" s="64" t="str">
        <f>'Clean Data'!AC586</f>
        <v>Renewable Energy (Solar, Wind, etc.)</v>
      </c>
    </row>
    <row r="585">
      <c r="A585" s="63" t="str">
        <f>'Clean Data'!A587</f>
        <v>Egypt</v>
      </c>
      <c r="B585" s="64" t="str">
        <f>'Clean Data'!AC587</f>
        <v>Non-renewable Energy (Grid electricity, Gasoline, etc.)</v>
      </c>
    </row>
    <row r="586">
      <c r="A586" s="63" t="str">
        <f>'Clean Data'!A588</f>
        <v>Morocco</v>
      </c>
      <c r="B586" s="64" t="str">
        <f>'Clean Data'!AC588</f>
        <v>Non-renewable Energy (Grid electricity, Gasoline, etc.)</v>
      </c>
    </row>
    <row r="587">
      <c r="A587" s="63" t="str">
        <f>'Clean Data'!A589</f>
        <v>United States of America</v>
      </c>
      <c r="B587" s="64" t="str">
        <f>'Clean Data'!AC589</f>
        <v>Renewable Energy (Solar, Wind, etc.)</v>
      </c>
    </row>
    <row r="588">
      <c r="A588" s="63" t="str">
        <f>'Clean Data'!A590</f>
        <v>Greece</v>
      </c>
      <c r="B588" s="64" t="str">
        <f>'Clean Data'!AC590</f>
        <v>Non-renewable Energy (Grid electricity, Gasoline, etc.)</v>
      </c>
    </row>
    <row r="589">
      <c r="A589" s="63" t="str">
        <f>'Clean Data'!A591</f>
        <v>Costa Rica</v>
      </c>
      <c r="B589" s="64" t="str">
        <f>'Clean Data'!AC591</f>
        <v>Renewable Energy (Solar, Wind, etc.)</v>
      </c>
    </row>
    <row r="590">
      <c r="A590" s="63" t="str">
        <f>'Clean Data'!A592</f>
        <v>United States of America</v>
      </c>
      <c r="B590" s="64" t="str">
        <f>'Clean Data'!AC592</f>
        <v>Non-renewable Energy (Grid electricity, Gasoline, etc.)</v>
      </c>
    </row>
    <row r="591">
      <c r="A591" s="63" t="str">
        <f>'Clean Data'!A593</f>
        <v>United States of America</v>
      </c>
      <c r="B591" s="64" t="str">
        <f>'Clean Data'!AC593</f>
        <v>Non-renewable Energy (Grid electricity, Gasoline, etc.)</v>
      </c>
    </row>
    <row r="592">
      <c r="A592" s="63" t="str">
        <f>'Clean Data'!A594</f>
        <v>United States of America</v>
      </c>
      <c r="B592" s="64" t="str">
        <f>'Clean Data'!AC594</f>
        <v>Non-renewable Energy (Grid electricity, Gasoline, etc.)</v>
      </c>
    </row>
    <row r="593">
      <c r="A593" s="63" t="str">
        <f>'Clean Data'!A595</f>
        <v>United States of America</v>
      </c>
      <c r="B593" s="64" t="str">
        <f>'Clean Data'!AC595</f>
        <v>Renewable Energy (Solar, Wind, etc.)</v>
      </c>
    </row>
    <row r="594">
      <c r="A594" s="63" t="str">
        <f>'Clean Data'!A596</f>
        <v>United States of America</v>
      </c>
      <c r="B594" s="64" t="str">
        <f>'Clean Data'!AC596</f>
        <v>Renewable Energy (Solar, Wind, etc.)</v>
      </c>
    </row>
    <row r="595">
      <c r="A595" s="63" t="str">
        <f>'Clean Data'!A597</f>
        <v>Finland</v>
      </c>
      <c r="B595" s="64" t="str">
        <f>'Clean Data'!AC597</f>
        <v>Renewable Energy (Solar, Wind, etc.)</v>
      </c>
    </row>
    <row r="596">
      <c r="A596" s="63" t="str">
        <f>'Clean Data'!A598</f>
        <v>Hong Kong</v>
      </c>
      <c r="B596" s="64" t="str">
        <f>'Clean Data'!AC598</f>
        <v>Renewable Energy (Solar, Wind, etc.)</v>
      </c>
    </row>
    <row r="597">
      <c r="A597" s="63" t="str">
        <f>'Clean Data'!A599</f>
        <v>Peru</v>
      </c>
      <c r="B597" s="64" t="str">
        <f>'Clean Data'!AC599</f>
        <v>Renewable Energy (Solar, Wind, etc.)</v>
      </c>
    </row>
    <row r="598">
      <c r="A598" s="63" t="str">
        <f>'Clean Data'!A600</f>
        <v>South Africa</v>
      </c>
      <c r="B598" s="64" t="str">
        <f>'Clean Data'!AC600</f>
        <v>Non-renewable Energy (Grid electricity, Gasoline, etc.)</v>
      </c>
    </row>
    <row r="599">
      <c r="A599" s="63" t="str">
        <f>'Clean Data'!A601</f>
        <v>Qatar</v>
      </c>
      <c r="B599" s="64" t="str">
        <f>'Clean Data'!AC601</f>
        <v>Renewable Energy (Solar, Wind, etc.)</v>
      </c>
    </row>
    <row r="600">
      <c r="A600" s="63" t="str">
        <f>'Clean Data'!A602</f>
        <v>Armenia</v>
      </c>
      <c r="B600" s="64" t="str">
        <f>'Clean Data'!AC602</f>
        <v>Renewable Energy (Solar, Wind, etc.)</v>
      </c>
    </row>
    <row r="601">
      <c r="A601" s="63" t="str">
        <f>'Clean Data'!A603</f>
        <v>Korea, Republic of</v>
      </c>
      <c r="B601" s="64" t="str">
        <f>'Clean Data'!AC603</f>
        <v>Non-renewable Energy (Grid electricity, Gasoline, etc.)</v>
      </c>
    </row>
    <row r="602">
      <c r="A602" s="63" t="str">
        <f>'Clean Data'!A604</f>
        <v>Armenia</v>
      </c>
      <c r="B602" s="64" t="str">
        <f>'Clean Data'!AC604</f>
        <v>Renewable Energy (Solar, Wind, etc.)</v>
      </c>
    </row>
    <row r="603">
      <c r="A603" s="63" t="str">
        <f>'Clean Data'!A474</f>
        <v>United States of America</v>
      </c>
      <c r="B603" s="64" t="str">
        <f>'Clean Data'!AC474</f>
        <v>Renewable Energy (Solar, Wind, etc.)</v>
      </c>
    </row>
    <row r="604">
      <c r="A604" s="63" t="str">
        <f>'Clean Data'!A606</f>
        <v>United States of America</v>
      </c>
      <c r="B604" s="64" t="str">
        <f>'Clean Data'!AC606</f>
        <v>Non-renewable Energy (Grid electricity, Gasoline, etc.)</v>
      </c>
    </row>
    <row r="605">
      <c r="A605" s="63" t="str">
        <f>'Clean Data'!A607</f>
        <v>Spain</v>
      </c>
      <c r="B605" s="64" t="str">
        <f>'Clean Data'!AC607</f>
        <v>Non-renewable Energy (Grid electricity, Gasoline, etc.)</v>
      </c>
    </row>
    <row r="606">
      <c r="A606" s="63" t="str">
        <f>'Clean Data'!A608</f>
        <v>Malaysia</v>
      </c>
      <c r="B606" s="64" t="str">
        <f>'Clean Data'!AC608</f>
        <v>Non-renewable Energy (Grid electricity, Gasoline, etc.)</v>
      </c>
    </row>
    <row r="607">
      <c r="A607" s="63" t="str">
        <f>'Clean Data'!A609</f>
        <v>United States of America</v>
      </c>
      <c r="B607" s="64" t="str">
        <f>'Clean Data'!AC609</f>
        <v>Renewable Energy (Solar, Wind, etc.)</v>
      </c>
    </row>
    <row r="608">
      <c r="A608" s="63" t="str">
        <f>'Clean Data'!A610</f>
        <v>Guatemala</v>
      </c>
      <c r="B608" s="64" t="str">
        <f>'Clean Data'!AC610</f>
        <v>Non-renewable Energy (Grid electricity, Gasoline, etc.)</v>
      </c>
    </row>
    <row r="609">
      <c r="A609" s="63" t="str">
        <f>'Clean Data'!A611</f>
        <v>Switzerland</v>
      </c>
      <c r="B609" s="64" t="str">
        <f>'Clean Data'!AC611</f>
        <v>Non-renewable Energy (Grid electricity, Gasoline, etc.)</v>
      </c>
    </row>
    <row r="610">
      <c r="A610" s="63" t="str">
        <f>'Clean Data'!A612</f>
        <v>Pakistan</v>
      </c>
      <c r="B610" s="64" t="str">
        <f>'Clean Data'!AC612</f>
        <v>Non-renewable Energy (Grid electricity, Gasoline, etc.)</v>
      </c>
    </row>
    <row r="611">
      <c r="A611" s="63" t="str">
        <f>'Clean Data'!A613</f>
        <v>Malaysia</v>
      </c>
      <c r="B611" s="64" t="str">
        <f>'Clean Data'!AC613</f>
        <v>Renewable Energy (Solar, Wind, etc.)</v>
      </c>
    </row>
    <row r="612">
      <c r="A612" s="63" t="str">
        <f>'Clean Data'!A614</f>
        <v>United States of America</v>
      </c>
      <c r="B612" s="64" t="str">
        <f>'Clean Data'!AC614</f>
        <v>Renewable Energy (Solar, Wind, etc.)</v>
      </c>
    </row>
    <row r="613">
      <c r="A613" s="63" t="str">
        <f>'Clean Data'!A615</f>
        <v>Chile</v>
      </c>
      <c r="B613" s="64" t="str">
        <f>'Clean Data'!AC615</f>
        <v>Non-renewable Energy (Grid electricity, Gasoline, etc.)</v>
      </c>
    </row>
    <row r="614">
      <c r="A614" s="63" t="str">
        <f>'Clean Data'!A616</f>
        <v>Bulgaria</v>
      </c>
      <c r="B614" s="64" t="str">
        <f>'Clean Data'!AC616</f>
        <v>Non-renewable Energy (Grid electricity, Gasoline, etc.)</v>
      </c>
    </row>
    <row r="615">
      <c r="A615" s="63" t="str">
        <f>'Clean Data'!A617</f>
        <v>Guatemala</v>
      </c>
      <c r="B615" s="64" t="str">
        <f>'Clean Data'!AC617</f>
        <v>Non-renewable Energy (Grid electricity, Gasoline, etc.)</v>
      </c>
    </row>
    <row r="616">
      <c r="A616" s="63" t="str">
        <f>'Clean Data'!A618</f>
        <v>Sweden</v>
      </c>
      <c r="B616" s="64" t="str">
        <f>'Clean Data'!AC618</f>
        <v>Renewable Energy (Solar, Wind, etc.)</v>
      </c>
    </row>
    <row r="617">
      <c r="A617" s="63" t="str">
        <f>'Clean Data'!A619</f>
        <v>United States of America</v>
      </c>
      <c r="B617" s="64" t="str">
        <f>'Clean Data'!AC619</f>
        <v>Non-renewable Energy (Grid electricity, Gasoline, etc.)</v>
      </c>
    </row>
    <row r="618">
      <c r="A618" s="63" t="str">
        <f>'Clean Data'!A620</f>
        <v>Korea, Republic of</v>
      </c>
      <c r="B618" s="64" t="str">
        <f>'Clean Data'!AC620</f>
        <v>Non-renewable Energy (Grid electricity, Gasoline, etc.)</v>
      </c>
    </row>
    <row r="619">
      <c r="A619" s="63" t="str">
        <f>'Clean Data'!A621</f>
        <v>United States of America</v>
      </c>
      <c r="B619" s="64" t="str">
        <f>'Clean Data'!AC621</f>
        <v>Renewable Energy (Solar, Wind, etc.)</v>
      </c>
    </row>
    <row r="620">
      <c r="A620" s="63" t="str">
        <f>'Clean Data'!A622</f>
        <v>Egypt</v>
      </c>
      <c r="B620" s="64" t="str">
        <f>'Clean Data'!AC622</f>
        <v>Renewable Energy (Solar, Wind, etc.)</v>
      </c>
    </row>
    <row r="621">
      <c r="A621" s="63" t="str">
        <f>'Clean Data'!A623</f>
        <v>Guatemala</v>
      </c>
      <c r="B621" s="64" t="str">
        <f>'Clean Data'!AC623</f>
        <v>Non-renewable Energy (Grid electricity, Gasoline, etc.)</v>
      </c>
    </row>
    <row r="622">
      <c r="A622" s="63" t="str">
        <f>'Clean Data'!A624</f>
        <v>United States of America</v>
      </c>
      <c r="B622" s="64" t="str">
        <f>'Clean Data'!AC624</f>
        <v>Non-renewable Energy (Grid electricity, Gasoline, etc.)</v>
      </c>
    </row>
    <row r="623">
      <c r="A623" s="63" t="str">
        <f>'Clean Data'!A625</f>
        <v>Chile</v>
      </c>
      <c r="B623" s="64" t="str">
        <f>'Clean Data'!AC625</f>
        <v>Renewable Energy (Solar, Wind, etc.)</v>
      </c>
    </row>
    <row r="624">
      <c r="A624" s="63" t="str">
        <f>'Clean Data'!A626</f>
        <v>United States of America</v>
      </c>
      <c r="B624" s="64" t="str">
        <f>'Clean Data'!AC626</f>
        <v>Non-renewable Energy (Grid electricity, Gasoline, etc.)</v>
      </c>
    </row>
    <row r="625">
      <c r="A625" s="63" t="str">
        <f>'Clean Data'!A627</f>
        <v>United States of America</v>
      </c>
      <c r="B625" s="64" t="str">
        <f>'Clean Data'!AC627</f>
        <v>Renewable Energy (Solar, Wind, etc.)</v>
      </c>
    </row>
    <row r="626">
      <c r="A626" s="63" t="str">
        <f>'Clean Data'!A628</f>
        <v>Cyprus</v>
      </c>
      <c r="B626" s="64" t="str">
        <f>'Clean Data'!AC628</f>
        <v>Renewable Energy (Solar, Wind, etc.)</v>
      </c>
    </row>
    <row r="627">
      <c r="A627" s="63" t="str">
        <f>'Clean Data'!A629</f>
        <v>United States of America</v>
      </c>
      <c r="B627" s="64" t="str">
        <f>'Clean Data'!AC629</f>
        <v>Renewable Energy (Solar, Wind, etc.)</v>
      </c>
    </row>
    <row r="628">
      <c r="A628" s="63" t="str">
        <f>'Clean Data'!A630</f>
        <v>Croatia</v>
      </c>
      <c r="B628" s="64" t="str">
        <f>'Clean Data'!AC630</f>
        <v>Non-renewable Energy (Grid electricity, Gasoline, etc.)</v>
      </c>
    </row>
    <row r="629">
      <c r="A629" s="63" t="str">
        <f>'Clean Data'!A631</f>
        <v>United States of America</v>
      </c>
      <c r="B629" s="64" t="str">
        <f>'Clean Data'!AC631</f>
        <v>Non-renewable Energy (Grid electricity, Gasoline, etc.)</v>
      </c>
    </row>
    <row r="630">
      <c r="A630" s="63" t="str">
        <f>'Clean Data'!A632</f>
        <v>Egypt</v>
      </c>
      <c r="B630" s="64" t="str">
        <f>'Clean Data'!AC632</f>
        <v>Renewable Energy (Solar, Wind, etc.)</v>
      </c>
    </row>
    <row r="631">
      <c r="A631" s="63" t="str">
        <f>'Clean Data'!A633</f>
        <v>United States of America</v>
      </c>
      <c r="B631" s="64" t="str">
        <f>'Clean Data'!AC633</f>
        <v>Renewable Energy (Solar, Wind, etc.)</v>
      </c>
    </row>
    <row r="632">
      <c r="A632" s="63" t="str">
        <f>'Clean Data'!A634</f>
        <v>United States of America</v>
      </c>
      <c r="B632" s="64" t="str">
        <f>'Clean Data'!AC634</f>
        <v>Renewable Energy (Solar, Wind, etc.)</v>
      </c>
    </row>
    <row r="633">
      <c r="A633" s="63" t="str">
        <f>'Clean Data'!A635</f>
        <v>Nigeria</v>
      </c>
      <c r="B633" s="64" t="str">
        <f>'Clean Data'!AC635</f>
        <v>Non-renewable Energy (Grid electricity, Gasoline, etc.)</v>
      </c>
    </row>
    <row r="634">
      <c r="A634" s="63" t="str">
        <f>'Clean Data'!A636</f>
        <v>Romania</v>
      </c>
      <c r="B634" s="64" t="str">
        <f>'Clean Data'!AC636</f>
        <v>Renewable Energy (Solar, Wind, etc.)</v>
      </c>
    </row>
    <row r="635">
      <c r="A635" s="63" t="str">
        <f>'Clean Data'!A637</f>
        <v>Pakistan</v>
      </c>
      <c r="B635" s="64" t="str">
        <f>'Clean Data'!AC637</f>
        <v>Renewable Energy (Solar, Wind, etc.)</v>
      </c>
    </row>
    <row r="636">
      <c r="A636" s="63" t="str">
        <f>'Clean Data'!A638</f>
        <v>Qatar</v>
      </c>
      <c r="B636" s="64" t="str">
        <f>'Clean Data'!AC638</f>
        <v>Non-renewable Energy (Grid electricity, Gasoline, etc.)</v>
      </c>
    </row>
    <row r="637">
      <c r="A637" s="63" t="str">
        <f>'Clean Data'!A639</f>
        <v>United States of America</v>
      </c>
      <c r="B637" s="64" t="str">
        <f>'Clean Data'!AC639</f>
        <v>Renewable Energy (Solar, Wind, etc.)</v>
      </c>
    </row>
    <row r="638">
      <c r="A638" s="63" t="str">
        <f>'Clean Data'!A640</f>
        <v>Austria</v>
      </c>
      <c r="B638" s="64" t="str">
        <f>'Clean Data'!AC640</f>
        <v>Non-renewable Energy (Grid electricity, Gasoline, etc.)</v>
      </c>
    </row>
    <row r="639">
      <c r="A639" s="63" t="str">
        <f>'Clean Data'!A641</f>
        <v>Bulgaria</v>
      </c>
      <c r="B639" s="64" t="str">
        <f>'Clean Data'!AC641</f>
        <v>Renewable Energy (Solar, Wind, etc.)</v>
      </c>
    </row>
    <row r="640">
      <c r="A640" s="63" t="str">
        <f>'Clean Data'!A642</f>
        <v>Ukraine</v>
      </c>
      <c r="B640" s="64" t="str">
        <f>'Clean Data'!AC642</f>
        <v>Non-renewable Energy (Grid electricity, Gasoline, etc.)</v>
      </c>
    </row>
    <row r="641">
      <c r="A641" s="63" t="str">
        <f>'Clean Data'!A643</f>
        <v>Japan</v>
      </c>
      <c r="B641" s="64" t="str">
        <f>'Clean Data'!AC643</f>
        <v>Renewable Energy (Solar, Wind, etc.)</v>
      </c>
    </row>
    <row r="642">
      <c r="A642" s="63" t="str">
        <f>'Clean Data'!A644</f>
        <v>Mauritius</v>
      </c>
      <c r="B642" s="64" t="str">
        <f>'Clean Data'!AC644</f>
        <v>Non-renewable Energy (Grid electricity, Gasoline, etc.)</v>
      </c>
    </row>
    <row r="643">
      <c r="A643" s="63" t="str">
        <f>'Clean Data'!A645</f>
        <v>Egypt</v>
      </c>
      <c r="B643" s="64" t="str">
        <f>'Clean Data'!AC645</f>
        <v>Renewable Energy (Solar, Wind, etc.)</v>
      </c>
    </row>
    <row r="644">
      <c r="A644" s="63" t="str">
        <f>'Clean Data'!A646</f>
        <v>Armenia</v>
      </c>
      <c r="B644" s="64" t="str">
        <f>'Clean Data'!AC646</f>
        <v>Non-renewable Energy (Grid electricity, Gasoline, etc.)</v>
      </c>
    </row>
    <row r="645">
      <c r="A645" s="63" t="str">
        <f>'Clean Data'!A647</f>
        <v>Philippines</v>
      </c>
      <c r="B645" s="64" t="str">
        <f>'Clean Data'!AC647</f>
        <v>Renewable Energy (Solar, Wind, etc.)</v>
      </c>
    </row>
    <row r="646">
      <c r="A646" s="63" t="str">
        <f>'Clean Data'!A648</f>
        <v>Ukraine</v>
      </c>
      <c r="B646" s="64" t="str">
        <f>'Clean Data'!AC648</f>
        <v>Renewable Energy (Solar, Wind, etc.)</v>
      </c>
    </row>
    <row r="647">
      <c r="A647" s="63" t="str">
        <f>'Clean Data'!A649</f>
        <v>United Kingdom</v>
      </c>
      <c r="B647" s="64" t="str">
        <f>'Clean Data'!AC649</f>
        <v>Renewable Energy (Solar, Wind, etc.)</v>
      </c>
    </row>
    <row r="648">
      <c r="A648" s="63" t="str">
        <f>'Clean Data'!A650</f>
        <v>Slovenia</v>
      </c>
      <c r="B648" s="64" t="str">
        <f>'Clean Data'!AC650</f>
        <v>Non-renewable Energy (Grid electricity, Gasoline, etc.)</v>
      </c>
    </row>
    <row r="649">
      <c r="A649" s="63" t="str">
        <f>'Clean Data'!A651</f>
        <v>Vietnam</v>
      </c>
      <c r="B649" s="64" t="str">
        <f>'Clean Data'!AC651</f>
        <v>Renewable Energy (Solar, Wind, etc.)</v>
      </c>
    </row>
    <row r="650">
      <c r="A650" s="63" t="str">
        <f>'Clean Data'!A652</f>
        <v>Netherlands</v>
      </c>
      <c r="B650" s="64" t="str">
        <f>'Clean Data'!AC652</f>
        <v>Renewable Energy (Solar, Wind, etc.)</v>
      </c>
    </row>
    <row r="651">
      <c r="A651" s="63" t="str">
        <f>'Clean Data'!A653</f>
        <v>Japan</v>
      </c>
      <c r="B651" s="64" t="str">
        <f>'Clean Data'!AC653</f>
        <v>Renewable Energy (Solar, Wind, etc.)</v>
      </c>
    </row>
    <row r="652">
      <c r="A652" s="63" t="str">
        <f>'Clean Data'!A654</f>
        <v>Bulgaria</v>
      </c>
      <c r="B652" s="64" t="str">
        <f>'Clean Data'!AC654</f>
        <v>Non-renewable Energy (Grid electricity, Gasoline, etc.)</v>
      </c>
    </row>
    <row r="653">
      <c r="A653" s="63" t="str">
        <f>'Clean Data'!A655</f>
        <v>Lebanon</v>
      </c>
      <c r="B653" s="64" t="str">
        <f>'Clean Data'!AC655</f>
        <v>Renewable Energy (Solar, Wind, etc.)</v>
      </c>
    </row>
    <row r="654">
      <c r="A654" s="63" t="str">
        <f>'Clean Data'!A656</f>
        <v>United States of America</v>
      </c>
      <c r="B654" s="64" t="str">
        <f>'Clean Data'!AC656</f>
        <v>Non-renewable Energy (Grid electricity, Gasoline, etc.)</v>
      </c>
    </row>
    <row r="655">
      <c r="A655" s="63" t="str">
        <f>'Clean Data'!A657</f>
        <v>Hungary</v>
      </c>
      <c r="B655" s="64" t="str">
        <f>'Clean Data'!AC657</f>
        <v>Renewable Energy (Solar, Wind, etc.)</v>
      </c>
    </row>
    <row r="656">
      <c r="A656" s="63" t="str">
        <f>'Clean Data'!A658</f>
        <v>Korea, Republic of</v>
      </c>
      <c r="B656" s="64" t="str">
        <f>'Clean Data'!AC658</f>
        <v>Renewable Energy (Solar, Wind, etc.)</v>
      </c>
    </row>
    <row r="657">
      <c r="A657" s="63" t="str">
        <f>'Clean Data'!A659</f>
        <v>Argentina</v>
      </c>
      <c r="B657" s="64" t="str">
        <f>'Clean Data'!AC659</f>
        <v>Renewable Energy (Solar, Wind, etc.)</v>
      </c>
    </row>
    <row r="658">
      <c r="A658" s="63" t="str">
        <f>'Clean Data'!A660</f>
        <v>Chile</v>
      </c>
      <c r="B658" s="64" t="str">
        <f>'Clean Data'!AC660</f>
        <v>Renewable Energy (Solar, Wind, etc.)</v>
      </c>
    </row>
    <row r="659">
      <c r="A659" s="63" t="str">
        <f>'Clean Data'!A661</f>
        <v>Dominican Republic</v>
      </c>
      <c r="B659" s="64" t="str">
        <f>'Clean Data'!AC661</f>
        <v>Renewable Energy (Solar, Wind, etc.)</v>
      </c>
    </row>
    <row r="660">
      <c r="A660" s="63" t="str">
        <f>'Clean Data'!A662</f>
        <v>Mexico</v>
      </c>
      <c r="B660" s="64" t="str">
        <f>'Clean Data'!AC662</f>
        <v>Non-renewable Energy (Grid electricity, Gasoline, etc.)</v>
      </c>
    </row>
    <row r="661">
      <c r="A661" s="63" t="str">
        <f>'Clean Data'!A663</f>
        <v>Slovakia</v>
      </c>
      <c r="B661" s="64" t="str">
        <f>'Clean Data'!AC663</f>
        <v>Non-renewable Energy (Grid electricity, Gasoline, etc.)</v>
      </c>
    </row>
    <row r="662">
      <c r="A662" s="63" t="str">
        <f>'Clean Data'!A664</f>
        <v>Austria</v>
      </c>
      <c r="B662" s="64" t="str">
        <f>'Clean Data'!AC664</f>
        <v>Renewable Energy (Solar, Wind, etc.)</v>
      </c>
    </row>
    <row r="663">
      <c r="A663" s="63" t="str">
        <f>'Clean Data'!A665</f>
        <v>Switzerland</v>
      </c>
      <c r="B663" s="64" t="str">
        <f>'Clean Data'!AC665</f>
        <v>Non-renewable Energy (Grid electricity, Gasoline, etc.)</v>
      </c>
    </row>
    <row r="664">
      <c r="A664" s="63" t="str">
        <f>'Clean Data'!A666</f>
        <v>United States of America</v>
      </c>
      <c r="B664" s="64" t="str">
        <f>'Clean Data'!AC666</f>
        <v>Non-renewable Energy (Grid electricity, Gasoline, etc.)</v>
      </c>
    </row>
    <row r="665">
      <c r="A665" s="63" t="str">
        <f>'Clean Data'!A667</f>
        <v>United States of America</v>
      </c>
      <c r="B665" s="64" t="str">
        <f>'Clean Data'!AC667</f>
        <v>Non-renewable Energy (Grid electricity, Gasoline, etc.)</v>
      </c>
    </row>
    <row r="666">
      <c r="A666" s="63" t="str">
        <f>'Clean Data'!A668</f>
        <v>Italy</v>
      </c>
      <c r="B666" s="64" t="str">
        <f>'Clean Data'!AC668</f>
        <v>Renewable Energy (Solar, Wind, etc.)</v>
      </c>
    </row>
    <row r="667">
      <c r="A667" s="63" t="str">
        <f>'Clean Data'!A669</f>
        <v>Ecuador</v>
      </c>
      <c r="B667" s="64" t="str">
        <f>'Clean Data'!AC669</f>
        <v>Renewable Energy (Solar, Wind, etc.)</v>
      </c>
    </row>
    <row r="668">
      <c r="A668" s="63" t="str">
        <f>'Clean Data'!A670</f>
        <v>Chile</v>
      </c>
      <c r="B668" s="64" t="str">
        <f>'Clean Data'!AC670</f>
        <v>Renewable Energy (Solar, Wind, etc.)</v>
      </c>
    </row>
    <row r="669">
      <c r="A669" s="63" t="str">
        <f>'Clean Data'!A671</f>
        <v>Morocco</v>
      </c>
      <c r="B669" s="64" t="str">
        <f>'Clean Data'!AC671</f>
        <v>Non-renewable Energy (Grid electricity, Gasoline, etc.)</v>
      </c>
    </row>
    <row r="670">
      <c r="A670" s="63" t="str">
        <f>'Clean Data'!A672</f>
        <v>Russian Federation</v>
      </c>
      <c r="B670" s="64" t="str">
        <f>'Clean Data'!AC672</f>
        <v>Renewable Energy (Solar, Wind, etc.)</v>
      </c>
    </row>
    <row r="671">
      <c r="A671" s="63" t="str">
        <f>'Clean Data'!A673</f>
        <v>Italy</v>
      </c>
      <c r="B671" s="64" t="str">
        <f>'Clean Data'!AC673</f>
        <v>Renewable Energy (Solar, Wind, etc.)</v>
      </c>
    </row>
    <row r="672">
      <c r="A672" s="63" t="str">
        <f>'Clean Data'!A674</f>
        <v>Korea, Republic of</v>
      </c>
      <c r="B672" s="64" t="str">
        <f>'Clean Data'!AC674</f>
        <v>Renewable Energy (Solar, Wind, etc.)</v>
      </c>
    </row>
    <row r="673">
      <c r="A673" s="63" t="str">
        <f>'Clean Data'!A675</f>
        <v>United Kingdom</v>
      </c>
      <c r="B673" s="64" t="str">
        <f>'Clean Data'!AC675</f>
        <v>Non-renewable Energy (Grid electricity, Gasoline, etc.)</v>
      </c>
    </row>
    <row r="674">
      <c r="A674" s="63" t="str">
        <f>'Clean Data'!A676</f>
        <v>Armenia</v>
      </c>
      <c r="B674" s="64" t="str">
        <f>'Clean Data'!AC676</f>
        <v>Non-renewable Energy (Grid electricity, Gasoline, etc.)</v>
      </c>
    </row>
    <row r="675">
      <c r="A675" s="63" t="str">
        <f>'Clean Data'!A677</f>
        <v>United States of America</v>
      </c>
      <c r="B675" s="64" t="str">
        <f>'Clean Data'!AC677</f>
        <v>Renewable Energy (Solar, Wind, etc.)</v>
      </c>
    </row>
    <row r="676">
      <c r="A676" s="63" t="str">
        <f>'Clean Data'!A678</f>
        <v>Switzerland</v>
      </c>
      <c r="B676" s="64" t="str">
        <f>'Clean Data'!AC678</f>
        <v>Non-renewable Energy (Grid electricity, Gasoline, etc.)</v>
      </c>
    </row>
    <row r="677">
      <c r="A677" s="63" t="str">
        <f>'Clean Data'!A679</f>
        <v>United States of America</v>
      </c>
      <c r="B677" s="64" t="str">
        <f>'Clean Data'!AC679</f>
        <v>Renewable Energy (Solar, Wind, etc.)</v>
      </c>
    </row>
    <row r="678">
      <c r="A678" s="63" t="str">
        <f>'Clean Data'!A680</f>
        <v>Costa Rica</v>
      </c>
      <c r="B678" s="64" t="str">
        <f>'Clean Data'!AC680</f>
        <v>Renewable Energy (Solar, Wind, etc.)</v>
      </c>
    </row>
    <row r="679">
      <c r="A679" s="63" t="str">
        <f>'Clean Data'!A681</f>
        <v>Colombia</v>
      </c>
      <c r="B679" s="64" t="str">
        <f>'Clean Data'!AC681</f>
        <v>Non-renewable Energy (Grid electricity, Gasoline, etc.)</v>
      </c>
    </row>
    <row r="680">
      <c r="A680" s="63" t="str">
        <f>'Clean Data'!A682</f>
        <v>Armenia</v>
      </c>
      <c r="B680" s="64" t="str">
        <f>'Clean Data'!AC682</f>
        <v>Renewable Energy (Solar, Wind, etc.)</v>
      </c>
    </row>
    <row r="681">
      <c r="A681" s="63" t="str">
        <f>'Clean Data'!A683</f>
        <v>United States of America</v>
      </c>
      <c r="B681" s="64" t="str">
        <f>'Clean Data'!AC683</f>
        <v>Non-renewable Energy (Grid electricity, Gasoline, etc.)</v>
      </c>
    </row>
    <row r="682">
      <c r="A682" s="63" t="str">
        <f>'Clean Data'!A684</f>
        <v>Trinidad and Tobago</v>
      </c>
      <c r="B682" s="64" t="str">
        <f>'Clean Data'!AC684</f>
        <v>Renewable Energy (Solar, Wind, etc.)</v>
      </c>
    </row>
    <row r="683">
      <c r="A683" s="63" t="str">
        <f>'Clean Data'!A685</f>
        <v>Algeria</v>
      </c>
      <c r="B683" s="64" t="str">
        <f>'Clean Data'!AC685</f>
        <v>Non-renewable Energy (Grid electricity, Gasoline, etc.)</v>
      </c>
    </row>
    <row r="684">
      <c r="A684" s="63" t="str">
        <f>'Clean Data'!A686</f>
        <v>United States of America</v>
      </c>
      <c r="B684" s="64" t="str">
        <f>'Clean Data'!AC686</f>
        <v>Non-renewable Energy (Grid electricity, Gasoline, etc.)</v>
      </c>
    </row>
    <row r="685">
      <c r="A685" s="63" t="str">
        <f>'Clean Data'!A687</f>
        <v>Bulgaria</v>
      </c>
      <c r="B685" s="64" t="str">
        <f>'Clean Data'!AC687</f>
        <v>Renewable Energy (Solar, Wind, etc.)</v>
      </c>
    </row>
    <row r="686">
      <c r="A686" s="63" t="str">
        <f>'Clean Data'!A688</f>
        <v>Qatar</v>
      </c>
      <c r="B686" s="64" t="str">
        <f>'Clean Data'!AC688</f>
        <v>Renewable Energy (Solar, Wind, etc.)</v>
      </c>
    </row>
    <row r="687">
      <c r="A687" s="63" t="str">
        <f>'Clean Data'!A689</f>
        <v>Ukraine</v>
      </c>
      <c r="B687" s="64" t="str">
        <f>'Clean Data'!AC689</f>
        <v>Non-renewable Energy (Grid electricity, Gasoline, etc.)</v>
      </c>
    </row>
    <row r="688">
      <c r="A688" s="63" t="str">
        <f>'Clean Data'!A690</f>
        <v>Spain</v>
      </c>
      <c r="B688" s="64" t="str">
        <f>'Clean Data'!AC690</f>
        <v>Non-renewable Energy (Grid electricity, Gasoline, etc.)</v>
      </c>
    </row>
    <row r="689">
      <c r="A689" s="63" t="str">
        <f>'Clean Data'!A691</f>
        <v>Austria</v>
      </c>
      <c r="B689" s="64" t="str">
        <f>'Clean Data'!AC691</f>
        <v>Non-renewable Energy (Grid electricity, Gasoline, etc.)</v>
      </c>
    </row>
    <row r="690">
      <c r="A690" s="63" t="str">
        <f>'Clean Data'!A692</f>
        <v>Philippines</v>
      </c>
      <c r="B690" s="64" t="str">
        <f>'Clean Data'!AC692</f>
        <v>Renewable Energy (Solar, Wind, etc.)</v>
      </c>
    </row>
    <row r="691">
      <c r="A691" s="63" t="str">
        <f>'Clean Data'!A693</f>
        <v>Colombia</v>
      </c>
      <c r="B691" s="64" t="str">
        <f>'Clean Data'!AC693</f>
        <v>Renewable Energy (Solar, Wind, etc.)</v>
      </c>
    </row>
    <row r="692">
      <c r="A692" s="63" t="str">
        <f>'Clean Data'!A694</f>
        <v>United States of America</v>
      </c>
      <c r="B692" s="64" t="str">
        <f>'Clean Data'!AC694</f>
        <v>Renewable Energy (Solar, Wind, etc.)</v>
      </c>
    </row>
    <row r="693">
      <c r="A693" s="63" t="str">
        <f>'Clean Data'!A695</f>
        <v>Kazakhstan</v>
      </c>
      <c r="B693" s="64" t="str">
        <f>'Clean Data'!AC695</f>
        <v>Renewable Energy (Solar, Wind, etc.)</v>
      </c>
    </row>
    <row r="694">
      <c r="A694" s="63" t="str">
        <f>'Clean Data'!A696</f>
        <v>Kenya</v>
      </c>
      <c r="B694" s="64" t="str">
        <f>'Clean Data'!AC696</f>
        <v>Non-renewable Energy (Grid electricity, Gasoline, etc.)</v>
      </c>
    </row>
    <row r="695">
      <c r="A695" s="63" t="str">
        <f>'Clean Data'!A697</f>
        <v>Bangladesh</v>
      </c>
      <c r="B695" s="64" t="str">
        <f>'Clean Data'!AC697</f>
        <v>Renewable Energy (Solar, Wind, etc.)</v>
      </c>
    </row>
    <row r="696">
      <c r="A696" s="63" t="str">
        <f>'Clean Data'!A698</f>
        <v>United States of America</v>
      </c>
      <c r="B696" s="64" t="str">
        <f>'Clean Data'!AC698</f>
        <v>Renewable Energy (Solar, Wind, etc.)</v>
      </c>
    </row>
    <row r="697">
      <c r="A697" s="63" t="str">
        <f>'Clean Data'!A699</f>
        <v>Ecuador</v>
      </c>
      <c r="B697" s="64" t="str">
        <f>'Clean Data'!AC699</f>
        <v>Renewable Energy (Solar, Wind, etc.)</v>
      </c>
    </row>
    <row r="698">
      <c r="A698" s="63" t="str">
        <f>'Clean Data'!A700</f>
        <v>Slovenia</v>
      </c>
      <c r="B698" s="64" t="str">
        <f>'Clean Data'!AC700</f>
        <v>Renewable Energy (Solar, Wind, etc.)</v>
      </c>
    </row>
    <row r="699">
      <c r="A699" s="63" t="str">
        <f>'Clean Data'!A701</f>
        <v>Taiwan</v>
      </c>
      <c r="B699" s="64" t="str">
        <f>'Clean Data'!AC701</f>
        <v>Renewable Energy (Solar, Wind, etc.)</v>
      </c>
    </row>
    <row r="700">
      <c r="A700" s="63" t="str">
        <f>'Clean Data'!A702</f>
        <v>Serbia</v>
      </c>
      <c r="B700" s="64" t="str">
        <f>'Clean Data'!AC702</f>
        <v>Renewable Energy (Solar, Wind, etc.)</v>
      </c>
    </row>
    <row r="701">
      <c r="A701" s="63" t="str">
        <f>'Clean Data'!A703</f>
        <v>Italy</v>
      </c>
      <c r="B701" s="64" t="str">
        <f>'Clean Data'!AC703</f>
        <v>Non-renewable Energy (Grid electricity, Gasoline, etc.)</v>
      </c>
    </row>
    <row r="702">
      <c r="A702" s="63" t="str">
        <f>'Clean Data'!A704</f>
        <v>United States of America</v>
      </c>
      <c r="B702" s="64" t="str">
        <f>'Clean Data'!AC704</f>
        <v>Renewable Energy (Solar, Wind, etc.)</v>
      </c>
    </row>
    <row r="703">
      <c r="A703" s="63" t="str">
        <f>'Clean Data'!A705</f>
        <v>Denmark</v>
      </c>
      <c r="B703" s="64" t="str">
        <f>'Clean Data'!AC705</f>
        <v>Non-renewable Energy (Grid electricity, Gasoline, etc.)</v>
      </c>
    </row>
    <row r="704">
      <c r="A704" s="63" t="str">
        <f>'Clean Data'!A706</f>
        <v>Croatia</v>
      </c>
      <c r="B704" s="64" t="str">
        <f>'Clean Data'!AC706</f>
        <v>Renewable Energy (Solar, Wind, etc.)</v>
      </c>
    </row>
    <row r="705">
      <c r="A705" s="63" t="str">
        <f>'Clean Data'!A707</f>
        <v>Finland</v>
      </c>
      <c r="B705" s="64" t="str">
        <f>'Clean Data'!AC707</f>
        <v>Non-renewable Energy (Grid electricity, Gasoline, etc.)</v>
      </c>
    </row>
    <row r="706">
      <c r="A706" s="63" t="str">
        <f>'Clean Data'!A708</f>
        <v>Slovenia</v>
      </c>
      <c r="B706" s="64" t="str">
        <f>'Clean Data'!AC708</f>
        <v>Non-renewable Energy (Grid electricity, Gasoline, etc.)</v>
      </c>
    </row>
    <row r="707">
      <c r="A707" s="63" t="str">
        <f>'Clean Data'!A709</f>
        <v>Russian Federation</v>
      </c>
      <c r="B707" s="64" t="str">
        <f>'Clean Data'!AC709</f>
        <v>Non-renewable Energy (Grid electricity, Gasoline, etc.)</v>
      </c>
    </row>
    <row r="708">
      <c r="A708" s="63" t="str">
        <f>'Clean Data'!A710</f>
        <v>United States of America</v>
      </c>
      <c r="B708" s="64" t="str">
        <f>'Clean Data'!AC710</f>
        <v>Renewable Energy (Solar, Wind, etc.)</v>
      </c>
    </row>
    <row r="709">
      <c r="A709" s="63" t="str">
        <f>'Clean Data'!A711</f>
        <v>Vietnam</v>
      </c>
      <c r="B709" s="64" t="str">
        <f>'Clean Data'!AC711</f>
        <v>Renewable Energy (Solar, Wind, etc.)</v>
      </c>
    </row>
    <row r="710">
      <c r="A710" s="63" t="str">
        <f>'Clean Data'!A712</f>
        <v>United States of America</v>
      </c>
      <c r="B710" s="64" t="str">
        <f>'Clean Data'!AC712</f>
        <v>Renewable Energy (Solar, Wind, etc.)</v>
      </c>
    </row>
    <row r="711">
      <c r="A711" s="63" t="str">
        <f>'Clean Data'!A713</f>
        <v>United States of America</v>
      </c>
      <c r="B711" s="64" t="str">
        <f>'Clean Data'!AC713</f>
        <v>Non-renewable Energy (Grid electricity, Gasoline, etc.)</v>
      </c>
    </row>
    <row r="712">
      <c r="A712" s="63" t="str">
        <f>'Clean Data'!A714</f>
        <v>United States of America</v>
      </c>
      <c r="B712" s="64" t="str">
        <f>'Clean Data'!AC714</f>
        <v>Non-renewable Energy (Grid electricity, Gasoline, etc.)</v>
      </c>
    </row>
    <row r="713">
      <c r="A713" s="63" t="str">
        <f>'Clean Data'!A715</f>
        <v>Slovakia</v>
      </c>
      <c r="B713" s="64" t="str">
        <f>'Clean Data'!AC715</f>
        <v>Renewable Energy (Solar, Wind, etc.)</v>
      </c>
    </row>
    <row r="714">
      <c r="A714" s="63" t="str">
        <f>'Clean Data'!A716</f>
        <v>Korea, Republic of</v>
      </c>
      <c r="B714" s="64" t="str">
        <f>'Clean Data'!AC716</f>
        <v>Renewable Energy (Solar, Wind, etc.)</v>
      </c>
    </row>
    <row r="715">
      <c r="A715" s="63" t="str">
        <f>'Clean Data'!A717</f>
        <v>Australia</v>
      </c>
      <c r="B715" s="64" t="str">
        <f>'Clean Data'!AC717</f>
        <v>Non-renewable Energy (Grid electricity, Gasoline, etc.)</v>
      </c>
    </row>
    <row r="716">
      <c r="A716" s="63" t="str">
        <f>'Clean Data'!A585</f>
        <v>United States of America</v>
      </c>
      <c r="B716" s="64" t="str">
        <f>'Clean Data'!AC585</f>
        <v>Renewable Energy (Solar, Wind, etc.)</v>
      </c>
    </row>
    <row r="717">
      <c r="A717" s="63" t="str">
        <f>'Clean Data'!A719</f>
        <v>New Zealand</v>
      </c>
      <c r="B717" s="64" t="str">
        <f>'Clean Data'!AC719</f>
        <v>Non-renewable Energy (Grid electricity, Gasoline, etc.)</v>
      </c>
    </row>
    <row r="718">
      <c r="A718" s="63" t="str">
        <f>'Clean Data'!A720</f>
        <v>Costa Rica</v>
      </c>
      <c r="B718" s="64" t="str">
        <f>'Clean Data'!AC720</f>
        <v>Renewable Energy (Solar, Wind, etc.)</v>
      </c>
    </row>
    <row r="719">
      <c r="A719" s="63" t="str">
        <f>'Clean Data'!A721</f>
        <v>Switzerland</v>
      </c>
      <c r="B719" s="64" t="str">
        <f>'Clean Data'!AC721</f>
        <v>Non-renewable Energy (Grid electricity, Gasoline, etc.)</v>
      </c>
    </row>
    <row r="720">
      <c r="A720" s="63" t="str">
        <f>'Clean Data'!A722</f>
        <v>Argentina</v>
      </c>
      <c r="B720" s="64" t="str">
        <f>'Clean Data'!AC722</f>
        <v>Non-renewable Energy (Grid electricity, Gasoline, etc.)</v>
      </c>
    </row>
    <row r="721">
      <c r="A721" s="63" t="str">
        <f>'Clean Data'!A723</f>
        <v>Slovenia</v>
      </c>
      <c r="B721" s="64" t="str">
        <f>'Clean Data'!AC723</f>
        <v>Renewable Energy (Solar, Wind, etc.)</v>
      </c>
    </row>
    <row r="722">
      <c r="A722" s="63" t="str">
        <f>'Clean Data'!A724</f>
        <v>Serbia</v>
      </c>
      <c r="B722" s="64" t="str">
        <f>'Clean Data'!AC724</f>
        <v>Non-renewable Energy (Grid electricity, Gasoline, etc.)</v>
      </c>
    </row>
    <row r="723">
      <c r="A723" s="63" t="str">
        <f>'Clean Data'!A725</f>
        <v>Taiwan</v>
      </c>
      <c r="B723" s="64" t="str">
        <f>'Clean Data'!AC725</f>
        <v>Non-renewable Energy (Grid electricity, Gasoline, etc.)</v>
      </c>
    </row>
    <row r="724">
      <c r="A724" s="63" t="str">
        <f>'Clean Data'!A726</f>
        <v>China</v>
      </c>
      <c r="B724" s="64" t="str">
        <f>'Clean Data'!AC726</f>
        <v>Non-renewable Energy (Grid electricity, Gasoline, etc.)</v>
      </c>
    </row>
    <row r="725">
      <c r="A725" s="63" t="str">
        <f>'Clean Data'!A727</f>
        <v>Austria</v>
      </c>
      <c r="B725" s="64" t="str">
        <f>'Clean Data'!AC727</f>
        <v>Renewable Energy (Solar, Wind, etc.)</v>
      </c>
    </row>
    <row r="726">
      <c r="A726" s="63" t="str">
        <f>'Clean Data'!A728</f>
        <v>United States of America</v>
      </c>
      <c r="B726" s="64" t="str">
        <f>'Clean Data'!AC728</f>
        <v>Non-renewable Energy (Grid electricity, Gasoline, etc.)</v>
      </c>
    </row>
    <row r="727">
      <c r="A727" s="63" t="str">
        <f>'Clean Data'!A729</f>
        <v>Hungary</v>
      </c>
      <c r="B727" s="64" t="str">
        <f>'Clean Data'!AC729</f>
        <v>Non-renewable Energy (Grid electricity, Gasoline, etc.)</v>
      </c>
    </row>
    <row r="728">
      <c r="A728" s="63" t="str">
        <f>'Clean Data'!A730</f>
        <v>Mauritius</v>
      </c>
      <c r="B728" s="64" t="str">
        <f>'Clean Data'!AC730</f>
        <v>Renewable Energy (Solar, Wind, etc.)</v>
      </c>
    </row>
    <row r="729">
      <c r="A729" s="63" t="str">
        <f>'Clean Data'!A731</f>
        <v>Philippines</v>
      </c>
      <c r="B729" s="64" t="str">
        <f>'Clean Data'!AC731</f>
        <v>Non-renewable Energy (Grid electricity, Gasoline, etc.)</v>
      </c>
    </row>
    <row r="730">
      <c r="A730" s="63" t="str">
        <f>'Clean Data'!A732</f>
        <v>United States of America</v>
      </c>
      <c r="B730" s="64" t="str">
        <f>'Clean Data'!AC732</f>
        <v>Renewable Energy (Solar, Wind, etc.)</v>
      </c>
    </row>
    <row r="731">
      <c r="A731" s="63" t="str">
        <f>'Clean Data'!A733</f>
        <v>Uruguay</v>
      </c>
      <c r="B731" s="64" t="str">
        <f>'Clean Data'!AC733</f>
        <v>Renewable Energy (Solar, Wind, etc.)</v>
      </c>
    </row>
    <row r="732">
      <c r="A732" s="63" t="str">
        <f>'Clean Data'!A734</f>
        <v>Azerbaijan</v>
      </c>
      <c r="B732" s="64" t="str">
        <f>'Clean Data'!AC734</f>
        <v>Renewable Energy (Solar, Wind, etc.)</v>
      </c>
    </row>
    <row r="733">
      <c r="A733" s="63" t="str">
        <f>'Clean Data'!A735</f>
        <v>Jordan</v>
      </c>
      <c r="B733" s="64" t="str">
        <f>'Clean Data'!AC735</f>
        <v>Renewable Energy (Solar, Wind, etc.)</v>
      </c>
    </row>
    <row r="734">
      <c r="A734" s="63" t="str">
        <f>'Clean Data'!A736</f>
        <v>United States of America</v>
      </c>
      <c r="B734" s="64" t="str">
        <f>'Clean Data'!AC736</f>
        <v>Non-renewable Energy (Grid electricity, Gasoline, etc.)</v>
      </c>
    </row>
    <row r="735">
      <c r="A735" s="63" t="str">
        <f>'Clean Data'!A737</f>
        <v>United States of America</v>
      </c>
      <c r="B735" s="64" t="str">
        <f>'Clean Data'!AC737</f>
        <v>Non-renewable Energy (Grid electricity, Gasoline, etc.)</v>
      </c>
    </row>
    <row r="736">
      <c r="A736" s="63" t="str">
        <f>'Clean Data'!A738</f>
        <v>Brazil</v>
      </c>
      <c r="B736" s="64" t="str">
        <f>'Clean Data'!AC738</f>
        <v>Renewable Energy (Solar, Wind, etc.)</v>
      </c>
    </row>
    <row r="737">
      <c r="A737" s="63" t="str">
        <f>'Clean Data'!A739</f>
        <v>Malaysia</v>
      </c>
      <c r="B737" s="64" t="str">
        <f>'Clean Data'!AC739</f>
        <v>Renewable Energy (Solar, Wind, etc.)</v>
      </c>
    </row>
    <row r="738">
      <c r="A738" s="63" t="str">
        <f>'Clean Data'!A740</f>
        <v>Lebanon</v>
      </c>
      <c r="B738" s="64" t="str">
        <f>'Clean Data'!AC740</f>
        <v>Non-renewable Energy (Grid electricity, Gasoline, etc.)</v>
      </c>
    </row>
    <row r="739">
      <c r="A739" s="63" t="str">
        <f>'Clean Data'!A741</f>
        <v>Morocco</v>
      </c>
      <c r="B739" s="64" t="str">
        <f>'Clean Data'!AC741</f>
        <v>Renewable Energy (Solar, Wind, etc.)</v>
      </c>
    </row>
    <row r="740">
      <c r="A740" s="63" t="str">
        <f>'Clean Data'!A742</f>
        <v>Bulgaria</v>
      </c>
      <c r="B740" s="64" t="str">
        <f>'Clean Data'!AC742</f>
        <v>Renewable Energy (Solar, Wind, etc.)</v>
      </c>
    </row>
    <row r="741">
      <c r="A741" s="63" t="str">
        <f>'Clean Data'!A743</f>
        <v>France</v>
      </c>
      <c r="B741" s="64" t="str">
        <f>'Clean Data'!AC743</f>
        <v>Non-renewable Energy (Grid electricity, Gasoline, etc.)</v>
      </c>
    </row>
    <row r="742">
      <c r="A742" s="63" t="str">
        <f>'Clean Data'!A744</f>
        <v>Israel</v>
      </c>
      <c r="B742" s="64" t="str">
        <f>'Clean Data'!AC744</f>
        <v>Non-renewable Energy (Grid electricity, Gasoline, etc.)</v>
      </c>
    </row>
    <row r="743">
      <c r="A743" s="63" t="str">
        <f>'Clean Data'!A745</f>
        <v>Nigeria</v>
      </c>
      <c r="B743" s="64" t="str">
        <f>'Clean Data'!AC745</f>
        <v>Non-renewable Energy (Grid electricity, Gasoline, etc.)</v>
      </c>
    </row>
    <row r="744">
      <c r="A744" s="63" t="str">
        <f>'Clean Data'!A746</f>
        <v>Lebanon</v>
      </c>
      <c r="B744" s="64" t="str">
        <f>'Clean Data'!AC746</f>
        <v>Renewable Energy (Solar, Wind, etc.)</v>
      </c>
    </row>
    <row r="745">
      <c r="A745" s="63" t="str">
        <f>'Clean Data'!A747</f>
        <v>Mexico</v>
      </c>
      <c r="B745" s="64" t="str">
        <f>'Clean Data'!AC747</f>
        <v>Renewable Energy (Solar, Wind, etc.)</v>
      </c>
    </row>
    <row r="746">
      <c r="A746" s="63" t="str">
        <f>'Clean Data'!A748</f>
        <v>Romania</v>
      </c>
      <c r="B746" s="64" t="str">
        <f>'Clean Data'!AC748</f>
        <v>Non-renewable Energy (Grid electricity, Gasoline, etc.)</v>
      </c>
    </row>
    <row r="747">
      <c r="A747" s="63" t="str">
        <f>'Clean Data'!A749</f>
        <v>Bulgaria</v>
      </c>
      <c r="B747" s="64" t="str">
        <f>'Clean Data'!AC749</f>
        <v>Renewable Energy (Solar, Wind, etc.)</v>
      </c>
    </row>
    <row r="748">
      <c r="A748" s="63" t="str">
        <f>'Clean Data'!A750</f>
        <v>Slovakia</v>
      </c>
      <c r="B748" s="64" t="str">
        <f>'Clean Data'!AC750</f>
        <v>Non-renewable Energy (Grid electricity, Gasoline, etc.)</v>
      </c>
    </row>
    <row r="749">
      <c r="A749" s="63" t="str">
        <f>'Clean Data'!A751</f>
        <v>Portugal</v>
      </c>
      <c r="B749" s="64" t="str">
        <f>'Clean Data'!AC751</f>
        <v>Renewable Energy (Solar, Wind, etc.)</v>
      </c>
    </row>
    <row r="750">
      <c r="A750" s="63" t="str">
        <f>'Clean Data'!A752</f>
        <v>Senegal</v>
      </c>
      <c r="B750" s="64" t="str">
        <f>'Clean Data'!AC752</f>
        <v>Renewable Energy (Solar, Wind, etc.)</v>
      </c>
    </row>
    <row r="751">
      <c r="A751" s="63" t="str">
        <f>'Clean Data'!A753</f>
        <v>United States of America</v>
      </c>
      <c r="B751" s="64" t="str">
        <f>'Clean Data'!AC753</f>
        <v>Non-renewable Energy (Grid electricity, Gasoline, etc.)</v>
      </c>
    </row>
    <row r="752">
      <c r="A752" s="63" t="str">
        <f>'Clean Data'!A754</f>
        <v>Egypt</v>
      </c>
      <c r="B752" s="64" t="str">
        <f>'Clean Data'!AC754</f>
        <v>Non-renewable Energy (Grid electricity, Gasoline, etc.)</v>
      </c>
    </row>
    <row r="753">
      <c r="A753" s="63" t="str">
        <f>'Clean Data'!A755</f>
        <v>Poland</v>
      </c>
      <c r="B753" s="64" t="str">
        <f>'Clean Data'!AC755</f>
        <v>Non-renewable Energy (Grid electricity, Gasoline, etc.)</v>
      </c>
    </row>
    <row r="754">
      <c r="A754" s="63" t="str">
        <f>'Clean Data'!A756</f>
        <v>Guatemala</v>
      </c>
      <c r="B754" s="64" t="str">
        <f>'Clean Data'!AC756</f>
        <v>Renewable Energy (Solar, Wind, etc.)</v>
      </c>
    </row>
    <row r="755">
      <c r="A755" s="63" t="str">
        <f>'Clean Data'!A757</f>
        <v>South Africa</v>
      </c>
      <c r="B755" s="64" t="str">
        <f>'Clean Data'!AC757</f>
        <v>Renewable Energy (Solar, Wind, etc.)</v>
      </c>
    </row>
    <row r="756">
      <c r="A756" s="63" t="str">
        <f>'Clean Data'!A758</f>
        <v>Singapore</v>
      </c>
      <c r="B756" s="64" t="str">
        <f>'Clean Data'!AC758</f>
        <v>Non-renewable Energy (Grid electricity, Gasoline, etc.)</v>
      </c>
    </row>
    <row r="757">
      <c r="A757" s="63" t="str">
        <f>'Clean Data'!A759</f>
        <v>United States of America</v>
      </c>
      <c r="B757" s="64" t="str">
        <f>'Clean Data'!AC759</f>
        <v>Non-renewable Energy (Grid electricity, Gasoline, etc.)</v>
      </c>
    </row>
    <row r="758">
      <c r="A758" s="63" t="str">
        <f>'Clean Data'!A760</f>
        <v>Korea, Republic of</v>
      </c>
      <c r="B758" s="64" t="str">
        <f>'Clean Data'!AC760</f>
        <v>Non-renewable Energy (Grid electricity, Gasoline, etc.)</v>
      </c>
    </row>
    <row r="759">
      <c r="A759" s="63" t="str">
        <f>'Clean Data'!A761</f>
        <v>Malta</v>
      </c>
      <c r="B759" s="64" t="str">
        <f>'Clean Data'!AC761</f>
        <v>Non-renewable Energy (Grid electricity, Gasoline, etc.)</v>
      </c>
    </row>
    <row r="760">
      <c r="A760" s="63" t="str">
        <f>'Clean Data'!A762</f>
        <v>Kenya</v>
      </c>
      <c r="B760" s="64" t="str">
        <f>'Clean Data'!AC762</f>
        <v>Renewable Energy (Solar, Wind, etc.)</v>
      </c>
    </row>
    <row r="761">
      <c r="A761" s="63" t="str">
        <f>'Clean Data'!A763</f>
        <v>China</v>
      </c>
      <c r="B761" s="64" t="str">
        <f>'Clean Data'!AC763</f>
        <v>Non-renewable Energy (Grid electricity, Gasoline, etc.)</v>
      </c>
    </row>
    <row r="762">
      <c r="A762" s="63" t="str">
        <f>'Clean Data'!A764</f>
        <v>Israel</v>
      </c>
      <c r="B762" s="64" t="str">
        <f>'Clean Data'!AC764</f>
        <v>Non-renewable Energy (Grid electricity, Gasoline, etc.)</v>
      </c>
    </row>
    <row r="763">
      <c r="A763" s="63" t="str">
        <f>'Clean Data'!A765</f>
        <v>Egypt</v>
      </c>
      <c r="B763" s="64" t="str">
        <f>'Clean Data'!AC765</f>
        <v>Renewable Energy (Solar, Wind, etc.)</v>
      </c>
    </row>
    <row r="764">
      <c r="A764" s="63" t="str">
        <f>'Clean Data'!A766</f>
        <v>Morocco</v>
      </c>
      <c r="B764" s="64" t="str">
        <f>'Clean Data'!AC766</f>
        <v>Renewable Energy (Solar, Wind, etc.)</v>
      </c>
    </row>
    <row r="765">
      <c r="A765" s="63" t="str">
        <f>'Clean Data'!A767</f>
        <v>Mexico</v>
      </c>
      <c r="B765" s="64" t="str">
        <f>'Clean Data'!AC767</f>
        <v>Non-renewable Energy (Grid electricity, Gasoline, etc.)</v>
      </c>
    </row>
    <row r="766">
      <c r="A766" s="63" t="str">
        <f>'Clean Data'!A768</f>
        <v>Senegal</v>
      </c>
      <c r="B766" s="64" t="str">
        <f>'Clean Data'!AC768</f>
        <v>Non-renewable Energy (Grid electricity, Gasoline, etc.)</v>
      </c>
    </row>
    <row r="767">
      <c r="A767" s="63" t="str">
        <f>'Clean Data'!A769</f>
        <v>Australia</v>
      </c>
      <c r="B767" s="64" t="str">
        <f>'Clean Data'!AC769</f>
        <v>Renewable Energy (Solar, Wind, etc.)</v>
      </c>
    </row>
    <row r="768">
      <c r="A768" s="63" t="str">
        <f>'Clean Data'!A770</f>
        <v>Türkiye</v>
      </c>
      <c r="B768" s="64" t="str">
        <f>'Clean Data'!AC770</f>
        <v>Renewable Energy (Solar, Wind, etc.)</v>
      </c>
    </row>
    <row r="769">
      <c r="A769" s="63" t="str">
        <f>'Clean Data'!A771</f>
        <v>Romania</v>
      </c>
      <c r="B769" s="64" t="str">
        <f>'Clean Data'!AC771</f>
        <v>Renewable Energy (Solar, Wind, etc.)</v>
      </c>
    </row>
    <row r="770">
      <c r="A770" s="63" t="str">
        <f>'Clean Data'!A772</f>
        <v>United States of America</v>
      </c>
      <c r="B770" s="64" t="str">
        <f>'Clean Data'!AC772</f>
        <v>Renewable Energy (Solar, Wind, etc.)</v>
      </c>
    </row>
    <row r="771">
      <c r="A771" s="63" t="str">
        <f>'Clean Data'!A773</f>
        <v>Pakistan</v>
      </c>
      <c r="B771" s="64" t="str">
        <f>'Clean Data'!AC773</f>
        <v>Renewable Energy (Solar, Wind, etc.)</v>
      </c>
    </row>
    <row r="772">
      <c r="A772" s="63" t="str">
        <f>'Clean Data'!A774</f>
        <v>United States of America</v>
      </c>
      <c r="B772" s="64" t="str">
        <f>'Clean Data'!AC774</f>
        <v>Non-renewable Energy (Grid electricity, Gasoline, etc.)</v>
      </c>
    </row>
    <row r="773">
      <c r="A773" s="63" t="str">
        <f>'Clean Data'!A775</f>
        <v>Greece</v>
      </c>
      <c r="B773" s="64" t="str">
        <f>'Clean Data'!AC775</f>
        <v>Renewable Energy (Solar, Wind, etc.)</v>
      </c>
    </row>
    <row r="774">
      <c r="A774" s="63" t="str">
        <f>'Clean Data'!A776</f>
        <v>United States of America</v>
      </c>
      <c r="B774" s="64" t="str">
        <f>'Clean Data'!AC776</f>
        <v>Renewable Energy (Solar, Wind, etc.)</v>
      </c>
    </row>
    <row r="775">
      <c r="A775" s="63" t="str">
        <f>'Clean Data'!A777</f>
        <v>Panama</v>
      </c>
      <c r="B775" s="64" t="str">
        <f>'Clean Data'!AC777</f>
        <v>Renewable Energy (Solar, Wind, etc.)</v>
      </c>
    </row>
    <row r="776">
      <c r="A776" s="63" t="str">
        <f>'Clean Data'!A778</f>
        <v>Mexico</v>
      </c>
      <c r="B776" s="64" t="str">
        <f>'Clean Data'!AC778</f>
        <v>Renewable Energy (Solar, Wind, etc.)</v>
      </c>
    </row>
    <row r="777">
      <c r="A777" s="63" t="str">
        <f>'Clean Data'!A779</f>
        <v>Nigeria</v>
      </c>
      <c r="B777" s="64" t="str">
        <f>'Clean Data'!AC779</f>
        <v>Renewable Energy (Solar, Wind, etc.)</v>
      </c>
    </row>
    <row r="778">
      <c r="A778" s="63" t="str">
        <f>'Clean Data'!A780</f>
        <v>Armenia</v>
      </c>
      <c r="B778" s="64" t="str">
        <f>'Clean Data'!AC780</f>
        <v>Renewable Energy (Solar, Wind, etc.)</v>
      </c>
    </row>
    <row r="779">
      <c r="A779" s="63" t="str">
        <f>'Clean Data'!A781</f>
        <v>United States of America</v>
      </c>
      <c r="B779" s="64" t="str">
        <f>'Clean Data'!AC781</f>
        <v>Non-renewable Energy (Grid electricity, Gasoline, etc.)</v>
      </c>
    </row>
    <row r="780">
      <c r="A780" s="63" t="str">
        <f>'Clean Data'!A782</f>
        <v>Pakistan</v>
      </c>
      <c r="B780" s="64" t="str">
        <f>'Clean Data'!AC782</f>
        <v>Non-renewable Energy (Grid electricity, Gasoline, etc.)</v>
      </c>
    </row>
    <row r="781">
      <c r="A781" s="63" t="str">
        <f>'Clean Data'!A783</f>
        <v>Oman</v>
      </c>
      <c r="B781" s="64" t="str">
        <f>'Clean Data'!AC783</f>
        <v>Non-renewable Energy (Grid electricity, Gasoline, etc.)</v>
      </c>
    </row>
    <row r="782">
      <c r="A782" s="63" t="str">
        <f>'Clean Data'!A784</f>
        <v>South Africa</v>
      </c>
      <c r="B782" s="64" t="str">
        <f>'Clean Data'!AC784</f>
        <v>Renewable Energy (Solar, Wind, etc.)</v>
      </c>
    </row>
    <row r="783">
      <c r="A783" s="63" t="str">
        <f>'Clean Data'!A785</f>
        <v>Vietnam</v>
      </c>
      <c r="B783" s="64" t="str">
        <f>'Clean Data'!AC785</f>
        <v>Renewable Energy (Solar, Wind, etc.)</v>
      </c>
    </row>
    <row r="784">
      <c r="A784" s="63" t="str">
        <f>'Clean Data'!A786</f>
        <v>Hungary</v>
      </c>
      <c r="B784" s="64" t="str">
        <f>'Clean Data'!AC786</f>
        <v>Renewable Energy (Solar, Wind, etc.)</v>
      </c>
    </row>
    <row r="785">
      <c r="A785" s="63" t="str">
        <f>'Clean Data'!A787</f>
        <v>Singapore</v>
      </c>
      <c r="B785" s="64" t="str">
        <f>'Clean Data'!AC787</f>
        <v>Non-renewable Energy (Grid electricity, Gasoline, etc.)</v>
      </c>
    </row>
    <row r="786">
      <c r="A786" s="63" t="str">
        <f>'Clean Data'!A788</f>
        <v>Hong Kong</v>
      </c>
      <c r="B786" s="64" t="str">
        <f>'Clean Data'!AC788</f>
        <v>Non-renewable Energy (Grid electricity, Gasoline, etc.)</v>
      </c>
    </row>
    <row r="787">
      <c r="A787" s="63" t="str">
        <f>'Clean Data'!A789</f>
        <v>United States of America</v>
      </c>
      <c r="B787" s="64" t="str">
        <f>'Clean Data'!AC789</f>
        <v>Non-renewable Energy (Grid electricity, Gasoline, etc.)</v>
      </c>
    </row>
    <row r="788">
      <c r="A788" s="63" t="str">
        <f>'Clean Data'!A790</f>
        <v>Pakistan</v>
      </c>
      <c r="B788" s="64" t="str">
        <f>'Clean Data'!AC790</f>
        <v>Non-renewable Energy (Grid electricity, Gasoline, etc.)</v>
      </c>
    </row>
    <row r="789">
      <c r="A789" s="63" t="str">
        <f>'Clean Data'!A791</f>
        <v>Vietnam</v>
      </c>
      <c r="B789" s="64" t="str">
        <f>'Clean Data'!AC791</f>
        <v>Non-renewable Energy (Grid electricity, Gasoline, etc.)</v>
      </c>
    </row>
    <row r="790">
      <c r="A790" s="63" t="str">
        <f>'Clean Data'!A792</f>
        <v>Taiwan</v>
      </c>
      <c r="B790" s="64" t="str">
        <f>'Clean Data'!AC792</f>
        <v>Renewable Energy (Solar, Wind, etc.)</v>
      </c>
    </row>
    <row r="791">
      <c r="A791" s="63" t="str">
        <f>'Clean Data'!A793</f>
        <v>Czech Republic</v>
      </c>
      <c r="B791" s="64" t="str">
        <f>'Clean Data'!AC793</f>
        <v>Non-renewable Energy (Grid electricity, Gasoline, etc.)</v>
      </c>
    </row>
    <row r="792">
      <c r="A792" s="63" t="str">
        <f>'Clean Data'!A794</f>
        <v>Nigeria</v>
      </c>
      <c r="B792" s="64" t="str">
        <f>'Clean Data'!AC794</f>
        <v>Non-renewable Energy (Grid electricity, Gasoline, etc.)</v>
      </c>
    </row>
    <row r="793">
      <c r="A793" s="63" t="str">
        <f>'Clean Data'!A795</f>
        <v>Canada</v>
      </c>
      <c r="B793" s="64" t="str">
        <f>'Clean Data'!AC795</f>
        <v>Renewable Energy (Solar, Wind, etc.)</v>
      </c>
    </row>
    <row r="794">
      <c r="A794" s="63" t="str">
        <f>'Clean Data'!A796</f>
        <v>Brazil</v>
      </c>
      <c r="B794" s="64" t="str">
        <f>'Clean Data'!AC796</f>
        <v>Non-renewable Energy (Grid electricity, Gasoline, etc.)</v>
      </c>
    </row>
    <row r="795">
      <c r="A795" s="63" t="str">
        <f>'Clean Data'!A797</f>
        <v>Denmark</v>
      </c>
      <c r="B795" s="64" t="str">
        <f>'Clean Data'!AC797</f>
        <v>Non-renewable Energy (Grid electricity, Gasoline, etc.)</v>
      </c>
    </row>
    <row r="796">
      <c r="A796" s="63" t="str">
        <f>'Clean Data'!A798</f>
        <v>Norway</v>
      </c>
      <c r="B796" s="64" t="str">
        <f>'Clean Data'!AC798</f>
        <v>Renewable Energy (Solar, Wind, etc.)</v>
      </c>
    </row>
    <row r="797">
      <c r="A797" s="63" t="str">
        <f>'Clean Data'!A605</f>
        <v>United States of America</v>
      </c>
      <c r="B797" s="64" t="str">
        <f>'Clean Data'!AC605</f>
        <v>Renewable Energy (Solar, Wind, etc.)</v>
      </c>
    </row>
    <row r="798">
      <c r="A798" s="63" t="str">
        <f>'Clean Data'!A800</f>
        <v>Austria</v>
      </c>
      <c r="B798" s="64" t="str">
        <f>'Clean Data'!AC800</f>
        <v>Non-renewable Energy (Grid electricity, Gasoline, etc.)</v>
      </c>
    </row>
    <row r="799">
      <c r="A799" s="63" t="str">
        <f>'Clean Data'!A801</f>
        <v>Nigeria</v>
      </c>
      <c r="B799" s="64" t="str">
        <f>'Clean Data'!AC801</f>
        <v>Non-renewable Energy (Grid electricity, Gasoline, etc.)</v>
      </c>
    </row>
    <row r="800">
      <c r="A800" s="63" t="str">
        <f>'Clean Data'!A802</f>
        <v>Serbia</v>
      </c>
      <c r="B800" s="64" t="str">
        <f>'Clean Data'!AC802</f>
        <v>Non-renewable Energy (Grid electricity, Gasoline, etc.)</v>
      </c>
    </row>
    <row r="801">
      <c r="A801" s="63" t="str">
        <f>'Clean Data'!A803</f>
        <v>United States of America</v>
      </c>
      <c r="B801" s="64" t="str">
        <f>'Clean Data'!AC803</f>
        <v>Renewable Energy (Solar, Wind, etc.)</v>
      </c>
    </row>
    <row r="802">
      <c r="A802" s="63" t="str">
        <f>'Clean Data'!A804</f>
        <v>Colombia</v>
      </c>
      <c r="B802" s="64" t="str">
        <f>'Clean Data'!AC804</f>
        <v>Renewable Energy (Solar, Wind, etc.)</v>
      </c>
    </row>
    <row r="803">
      <c r="A803" s="63" t="str">
        <f>'Clean Data'!A805</f>
        <v>United States of America</v>
      </c>
      <c r="B803" s="64" t="str">
        <f>'Clean Data'!AC805</f>
        <v>Non-renewable Energy (Grid electricity, Gasoline, etc.)</v>
      </c>
    </row>
    <row r="804">
      <c r="A804" s="63" t="str">
        <f>'Clean Data'!A806</f>
        <v>Mexico</v>
      </c>
      <c r="B804" s="64" t="str">
        <f>'Clean Data'!AC806</f>
        <v>Renewable Energy (Solar, Wind, etc.)</v>
      </c>
    </row>
    <row r="805">
      <c r="A805" s="63" t="str">
        <f>'Clean Data'!A807</f>
        <v>Sweden</v>
      </c>
      <c r="B805" s="64" t="str">
        <f>'Clean Data'!AC807</f>
        <v>Non-renewable Energy (Grid electricity, Gasoline, etc.)</v>
      </c>
    </row>
    <row r="806">
      <c r="A806" s="63" t="str">
        <f>'Clean Data'!A808</f>
        <v>United States of America</v>
      </c>
      <c r="B806" s="64" t="str">
        <f>'Clean Data'!AC808</f>
        <v>Renewable Energy (Solar, Wind, etc.)</v>
      </c>
    </row>
    <row r="807">
      <c r="A807" s="63" t="str">
        <f>'Clean Data'!A809</f>
        <v>Taiwan</v>
      </c>
      <c r="B807" s="64" t="str">
        <f>'Clean Data'!AC809</f>
        <v>Renewable Energy (Solar, Wind, etc.)</v>
      </c>
    </row>
    <row r="808">
      <c r="A808" s="63" t="str">
        <f>'Clean Data'!A810</f>
        <v>United States of America</v>
      </c>
      <c r="B808" s="64" t="str">
        <f>'Clean Data'!AC810</f>
        <v>Non-renewable Energy (Grid electricity, Gasoline, etc.)</v>
      </c>
    </row>
    <row r="809">
      <c r="A809" s="63" t="str">
        <f>'Clean Data'!A811</f>
        <v>Oman</v>
      </c>
      <c r="B809" s="64" t="str">
        <f>'Clean Data'!AC811</f>
        <v>Renewable Energy (Solar, Wind, etc.)</v>
      </c>
    </row>
    <row r="810">
      <c r="A810" s="63" t="str">
        <f>'Clean Data'!A812</f>
        <v>United States of America</v>
      </c>
      <c r="B810" s="64" t="str">
        <f>'Clean Data'!AC812</f>
        <v>Non-renewable Energy (Grid electricity, Gasoline, etc.)</v>
      </c>
    </row>
    <row r="811">
      <c r="A811" s="63" t="str">
        <f>'Clean Data'!A813</f>
        <v>Malaysia</v>
      </c>
      <c r="B811" s="64" t="str">
        <f>'Clean Data'!AC813</f>
        <v>Renewable Energy (Solar, Wind, etc.)</v>
      </c>
    </row>
    <row r="812">
      <c r="A812" s="63" t="str">
        <f>'Clean Data'!A814</f>
        <v>Sweden</v>
      </c>
      <c r="B812" s="64" t="str">
        <f>'Clean Data'!AC814</f>
        <v>Renewable Energy (Solar, Wind, etc.)</v>
      </c>
    </row>
    <row r="813">
      <c r="A813" s="63" t="str">
        <f>'Clean Data'!A815</f>
        <v>Spain</v>
      </c>
      <c r="B813" s="64" t="str">
        <f>'Clean Data'!AC815</f>
        <v>Non-renewable Energy (Grid electricity, Gasoline, etc.)</v>
      </c>
    </row>
    <row r="814">
      <c r="A814" s="63" t="str">
        <f>'Clean Data'!A816</f>
        <v>France</v>
      </c>
      <c r="B814" s="64" t="str">
        <f>'Clean Data'!AC816</f>
        <v>Renewable Energy (Solar, Wind, etc.)</v>
      </c>
    </row>
    <row r="815">
      <c r="A815" s="63" t="str">
        <f>'Clean Data'!A817</f>
        <v>Unspecified</v>
      </c>
      <c r="B815" s="64" t="str">
        <f>'Clean Data'!AC817</f>
        <v>Renewable Energy (Solar, Wind, etc.)</v>
      </c>
    </row>
    <row r="816">
      <c r="A816" s="63" t="str">
        <f>'Clean Data'!A818</f>
        <v>United Arab Emirates</v>
      </c>
      <c r="B816" s="64" t="str">
        <f>'Clean Data'!AC818</f>
        <v>Non-renewable Energy (Grid electricity, Gasoline, etc.)</v>
      </c>
    </row>
    <row r="817">
      <c r="A817" s="63" t="str">
        <f>'Clean Data'!A819</f>
        <v>Lebanon</v>
      </c>
      <c r="B817" s="64" t="str">
        <f>'Clean Data'!AC819</f>
        <v>Non-renewable Energy (Grid electricity, Gasoline, etc.)</v>
      </c>
    </row>
    <row r="818">
      <c r="A818" s="63" t="str">
        <f>'Clean Data'!A820</f>
        <v>Kenya</v>
      </c>
      <c r="B818" s="64" t="str">
        <f>'Clean Data'!AC820</f>
        <v>Renewable Energy (Solar, Wind, etc.)</v>
      </c>
    </row>
    <row r="819">
      <c r="A819" s="63" t="str">
        <f>'Clean Data'!A821</f>
        <v>Azerbaijan</v>
      </c>
      <c r="B819" s="64" t="str">
        <f>'Clean Data'!AC821</f>
        <v>Non-renewable Energy (Grid electricity, Gasoline, etc.)</v>
      </c>
    </row>
    <row r="820">
      <c r="A820" s="63" t="str">
        <f>'Clean Data'!A822</f>
        <v>Türkiye</v>
      </c>
      <c r="B820" s="64" t="str">
        <f>'Clean Data'!AC822</f>
        <v>Non-renewable Energy (Grid electricity, Gasoline, etc.)</v>
      </c>
    </row>
    <row r="821">
      <c r="A821" s="63" t="str">
        <f>'Clean Data'!A823</f>
        <v>Portugal</v>
      </c>
      <c r="B821" s="64" t="str">
        <f>'Clean Data'!AC823</f>
        <v>Non-renewable Energy (Grid electricity, Gasoline, etc.)</v>
      </c>
    </row>
    <row r="822">
      <c r="A822" s="63" t="str">
        <f>'Clean Data'!A824</f>
        <v>United States of America</v>
      </c>
      <c r="B822" s="64" t="str">
        <f>'Clean Data'!AC824</f>
        <v>Non-renewable Energy (Grid electricity, Gasoline, etc.)</v>
      </c>
    </row>
    <row r="823">
      <c r="A823" s="63" t="str">
        <f>'Clean Data'!A825</f>
        <v>Philippines</v>
      </c>
      <c r="B823" s="64" t="str">
        <f>'Clean Data'!AC825</f>
        <v>Non-renewable Energy (Grid electricity, Gasoline, etc.)</v>
      </c>
    </row>
    <row r="824">
      <c r="A824" s="63" t="str">
        <f>'Clean Data'!A826</f>
        <v>Morocco</v>
      </c>
      <c r="B824" s="64" t="str">
        <f>'Clean Data'!AC826</f>
        <v>Renewable Energy (Solar, Wind, etc.)</v>
      </c>
    </row>
    <row r="825">
      <c r="A825" s="63" t="str">
        <f>'Clean Data'!A827</f>
        <v>Costa Rica</v>
      </c>
      <c r="B825" s="64" t="str">
        <f>'Clean Data'!AC827</f>
        <v>Renewable Energy (Solar, Wind, etc.)</v>
      </c>
    </row>
    <row r="826">
      <c r="A826" s="63" t="str">
        <f>'Clean Data'!A828</f>
        <v>Italy</v>
      </c>
      <c r="B826" s="64" t="str">
        <f>'Clean Data'!AC828</f>
        <v>Non-renewable Energy (Grid electricity, Gasoline, etc.)</v>
      </c>
    </row>
    <row r="827">
      <c r="A827" s="63" t="str">
        <f>'Clean Data'!A829</f>
        <v>Finland</v>
      </c>
      <c r="B827" s="64" t="str">
        <f>'Clean Data'!AC829</f>
        <v>Non-renewable Energy (Grid electricity, Gasoline, etc.)</v>
      </c>
    </row>
    <row r="828">
      <c r="A828" s="63" t="str">
        <f>'Clean Data'!A830</f>
        <v>Kuwait</v>
      </c>
      <c r="B828" s="64" t="str">
        <f>'Clean Data'!AC830</f>
        <v>Non-renewable Energy (Grid electricity, Gasoline, etc.)</v>
      </c>
    </row>
    <row r="829">
      <c r="A829" s="63" t="str">
        <f>'Clean Data'!A831</f>
        <v>Egypt</v>
      </c>
      <c r="B829" s="64" t="str">
        <f>'Clean Data'!AC831</f>
        <v>Renewable Energy (Solar, Wind, etc.)</v>
      </c>
    </row>
    <row r="830">
      <c r="A830" s="63" t="str">
        <f>'Clean Data'!A832</f>
        <v>Korea, Republic of</v>
      </c>
      <c r="B830" s="64" t="str">
        <f>'Clean Data'!AC832</f>
        <v>Renewable Energy (Solar, Wind, etc.)</v>
      </c>
    </row>
    <row r="831">
      <c r="A831" s="63" t="str">
        <f>'Clean Data'!A833</f>
        <v>Pakistan</v>
      </c>
      <c r="B831" s="64" t="str">
        <f>'Clean Data'!AC833</f>
        <v>Renewable Energy (Solar, Wind, etc.)</v>
      </c>
    </row>
    <row r="832">
      <c r="A832" s="63" t="str">
        <f>'Clean Data'!A834</f>
        <v>Estonia</v>
      </c>
      <c r="B832" s="64" t="str">
        <f>'Clean Data'!AC834</f>
        <v>Non-renewable Energy (Grid electricity, Gasoline, etc.)</v>
      </c>
    </row>
    <row r="833">
      <c r="A833" s="63" t="str">
        <f>'Clean Data'!A835</f>
        <v>Dominican Republic</v>
      </c>
      <c r="B833" s="64" t="str">
        <f>'Clean Data'!AC835</f>
        <v>Non-renewable Energy (Grid electricity, Gasoline, etc.)</v>
      </c>
    </row>
    <row r="834">
      <c r="A834" s="63" t="str">
        <f>'Clean Data'!A836</f>
        <v>Kenya</v>
      </c>
      <c r="B834" s="64" t="str">
        <f>'Clean Data'!AC836</f>
        <v>Renewable Energy (Solar, Wind, etc.)</v>
      </c>
    </row>
    <row r="835">
      <c r="A835" s="63" t="str">
        <f>'Clean Data'!A837</f>
        <v>Switzerland</v>
      </c>
      <c r="B835" s="64" t="str">
        <f>'Clean Data'!AC837</f>
        <v>Renewable Energy (Solar, Wind, etc.)</v>
      </c>
    </row>
    <row r="836">
      <c r="A836" s="63" t="str">
        <f>'Clean Data'!A838</f>
        <v>Uzbekistan</v>
      </c>
      <c r="B836" s="64" t="str">
        <f>'Clean Data'!AC838</f>
        <v>Renewable Energy (Solar, Wind, etc.)</v>
      </c>
    </row>
    <row r="837">
      <c r="A837" s="63" t="str">
        <f>'Clean Data'!A839</f>
        <v>Kuwait</v>
      </c>
      <c r="B837" s="64" t="str">
        <f>'Clean Data'!AC839</f>
        <v>Non-renewable Energy (Grid electricity, Gasoline, etc.)</v>
      </c>
    </row>
    <row r="838">
      <c r="A838" s="63" t="str">
        <f>'Clean Data'!A840</f>
        <v>Brazil</v>
      </c>
      <c r="B838" s="64" t="str">
        <f>'Clean Data'!AC840</f>
        <v>Renewable Energy (Solar, Wind, etc.)</v>
      </c>
    </row>
    <row r="839">
      <c r="A839" s="63" t="str">
        <f>'Clean Data'!A841</f>
        <v>United States of America</v>
      </c>
      <c r="B839" s="64" t="str">
        <f>'Clean Data'!AC841</f>
        <v>Renewable Energy (Solar, Wind, etc.)</v>
      </c>
    </row>
    <row r="840">
      <c r="A840" s="63" t="str">
        <f>'Clean Data'!A842</f>
        <v>Egypt</v>
      </c>
      <c r="B840" s="64" t="str">
        <f>'Clean Data'!AC842</f>
        <v>Renewable Energy (Solar, Wind, etc.)</v>
      </c>
    </row>
    <row r="841">
      <c r="A841" s="63" t="str">
        <f>'Clean Data'!A843</f>
        <v>Canada</v>
      </c>
      <c r="B841" s="64" t="str">
        <f>'Clean Data'!AC843</f>
        <v>Non-renewable Energy (Grid electricity, Gasoline, etc.)</v>
      </c>
    </row>
    <row r="842">
      <c r="A842" s="63" t="str">
        <f>'Clean Data'!A844</f>
        <v>Germany</v>
      </c>
      <c r="B842" s="64" t="str">
        <f>'Clean Data'!AC844</f>
        <v>Renewable Energy (Solar, Wind, etc.)</v>
      </c>
    </row>
    <row r="843">
      <c r="A843" s="63" t="str">
        <f>'Clean Data'!A845</f>
        <v>Spain</v>
      </c>
      <c r="B843" s="64" t="str">
        <f>'Clean Data'!AC845</f>
        <v>Renewable Energy (Solar, Wind, etc.)</v>
      </c>
    </row>
    <row r="844">
      <c r="A844" s="63" t="str">
        <f>'Clean Data'!A846</f>
        <v>Senegal</v>
      </c>
      <c r="B844" s="64" t="str">
        <f>'Clean Data'!AC846</f>
        <v>Renewable Energy (Solar, Wind, etc.)</v>
      </c>
    </row>
    <row r="845">
      <c r="A845" s="63" t="str">
        <f>'Clean Data'!A847</f>
        <v>Czech Republic</v>
      </c>
      <c r="B845" s="64" t="str">
        <f>'Clean Data'!AC847</f>
        <v>Non-renewable Energy (Grid electricity, Gasoline, etc.)</v>
      </c>
    </row>
    <row r="846">
      <c r="A846" s="63" t="str">
        <f>'Clean Data'!A848</f>
        <v>Denmark</v>
      </c>
      <c r="B846" s="64" t="str">
        <f>'Clean Data'!AC848</f>
        <v>Renewable Energy (Solar, Wind, etc.)</v>
      </c>
    </row>
    <row r="847">
      <c r="A847" s="63" t="str">
        <f>'Clean Data'!A849</f>
        <v>Türkiye</v>
      </c>
      <c r="B847" s="64" t="str">
        <f>'Clean Data'!AC849</f>
        <v>Renewable Energy (Solar, Wind, etc.)</v>
      </c>
    </row>
    <row r="848">
      <c r="A848" s="63" t="str">
        <f>'Clean Data'!A850</f>
        <v>Thailand</v>
      </c>
      <c r="B848" s="64" t="str">
        <f>'Clean Data'!AC850</f>
        <v>Renewable Energy (Solar, Wind, etc.)</v>
      </c>
    </row>
    <row r="849">
      <c r="A849" s="63" t="str">
        <f>'Clean Data'!A799</f>
        <v>United States of America</v>
      </c>
      <c r="B849" s="64" t="str">
        <f>'Clean Data'!AC799</f>
        <v>Renewable Energy (Solar, Wind, etc.)</v>
      </c>
    </row>
    <row r="850">
      <c r="A850" s="63" t="str">
        <f>'Clean Data'!A852</f>
        <v>Greece</v>
      </c>
      <c r="B850" s="64" t="str">
        <f>'Clean Data'!AC852</f>
        <v>Non-renewable Energy (Grid electricity, Gasoline, etc.)</v>
      </c>
    </row>
    <row r="851">
      <c r="A851" s="63" t="str">
        <f>'Clean Data'!A853</f>
        <v>Estonia</v>
      </c>
      <c r="B851" s="64" t="str">
        <f>'Clean Data'!AC853</f>
        <v>Non-renewable Energy (Grid electricity, Gasoline, etc.)</v>
      </c>
    </row>
    <row r="852">
      <c r="A852" s="63" t="str">
        <f>'Clean Data'!A854</f>
        <v>El Salvador</v>
      </c>
      <c r="B852" s="64" t="str">
        <f>'Clean Data'!AC854</f>
        <v>Non-renewable Energy (Grid electricity, Gasoline, etc.)</v>
      </c>
    </row>
    <row r="853">
      <c r="A853" s="63" t="str">
        <f>'Clean Data'!A855</f>
        <v>Finland</v>
      </c>
      <c r="B853" s="64" t="str">
        <f>'Clean Data'!AC855</f>
        <v>Renewable Energy (Solar, Wind, etc.)</v>
      </c>
    </row>
    <row r="854">
      <c r="A854" s="63" t="str">
        <f>'Clean Data'!A856</f>
        <v>El Salvador</v>
      </c>
      <c r="B854" s="64" t="str">
        <f>'Clean Data'!AC856</f>
        <v>Renewable Energy (Solar, Wind, etc.)</v>
      </c>
    </row>
    <row r="855">
      <c r="A855" s="63" t="str">
        <f>'Clean Data'!A857</f>
        <v>Croatia</v>
      </c>
      <c r="B855" s="64" t="str">
        <f>'Clean Data'!AC857</f>
        <v>Renewable Energy (Solar, Wind, etc.)</v>
      </c>
    </row>
    <row r="856">
      <c r="A856" s="63" t="str">
        <f>'Clean Data'!A858</f>
        <v>Czech Republic</v>
      </c>
      <c r="B856" s="64" t="str">
        <f>'Clean Data'!AC858</f>
        <v>Non-renewable Energy (Grid electricity, Gasoline, etc.)</v>
      </c>
    </row>
    <row r="857">
      <c r="A857" s="63" t="str">
        <f>'Clean Data'!A859</f>
        <v>Italy</v>
      </c>
      <c r="B857" s="64" t="str">
        <f>'Clean Data'!AC859</f>
        <v>Renewable Energy (Solar, Wind, etc.)</v>
      </c>
    </row>
    <row r="858">
      <c r="A858" s="63" t="str">
        <f>'Clean Data'!A860</f>
        <v>United Kingdom</v>
      </c>
      <c r="B858" s="64" t="str">
        <f>'Clean Data'!AC860</f>
        <v>Renewable Energy (Solar, Wind, etc.)</v>
      </c>
    </row>
    <row r="859">
      <c r="A859" s="63" t="str">
        <f>'Clean Data'!A861</f>
        <v>Norway</v>
      </c>
      <c r="B859" s="64" t="str">
        <f>'Clean Data'!AC861</f>
        <v>Non-renewable Energy (Grid electricity, Gasoline, etc.)</v>
      </c>
    </row>
    <row r="860">
      <c r="A860" s="63" t="str">
        <f>'Clean Data'!A862</f>
        <v>Malaysia</v>
      </c>
      <c r="B860" s="64" t="str">
        <f>'Clean Data'!AC862</f>
        <v>Renewable Energy (Solar, Wind, etc.)</v>
      </c>
    </row>
    <row r="861">
      <c r="A861" s="63" t="str">
        <f>'Clean Data'!A863</f>
        <v>Japan</v>
      </c>
      <c r="B861" s="64" t="str">
        <f>'Clean Data'!AC863</f>
        <v>Renewable Energy (Solar, Wind, etc.)</v>
      </c>
    </row>
    <row r="862">
      <c r="A862" s="63" t="str">
        <f>'Clean Data'!A864</f>
        <v>Panama</v>
      </c>
      <c r="B862" s="64" t="str">
        <f>'Clean Data'!AC864</f>
        <v>Renewable Energy (Solar, Wind, etc.)</v>
      </c>
    </row>
    <row r="863">
      <c r="A863" s="63" t="str">
        <f>'Clean Data'!A865</f>
        <v>Uruguay</v>
      </c>
      <c r="B863" s="64" t="str">
        <f>'Clean Data'!AC865</f>
        <v>Non-renewable Energy (Grid electricity, Gasoline, etc.)</v>
      </c>
    </row>
    <row r="864">
      <c r="A864" s="63" t="str">
        <f>'Clean Data'!A866</f>
        <v>Norway</v>
      </c>
      <c r="B864" s="64" t="str">
        <f>'Clean Data'!AC866</f>
        <v>Non-renewable Energy (Grid electricity, Gasoline, etc.)</v>
      </c>
    </row>
    <row r="865">
      <c r="A865" s="63" t="str">
        <f>'Clean Data'!A867</f>
        <v>Morocco</v>
      </c>
      <c r="B865" s="64" t="str">
        <f>'Clean Data'!AC867</f>
        <v>Renewable Energy (Solar, Wind, etc.)</v>
      </c>
    </row>
    <row r="866">
      <c r="A866" s="63" t="str">
        <f>'Clean Data'!A868</f>
        <v>Ukraine</v>
      </c>
      <c r="B866" s="64" t="str">
        <f>'Clean Data'!AC868</f>
        <v>Non-renewable Energy (Grid electricity, Gasoline, etc.)</v>
      </c>
    </row>
    <row r="867">
      <c r="A867" s="63" t="str">
        <f>'Clean Data'!A869</f>
        <v>South Africa</v>
      </c>
      <c r="B867" s="64" t="str">
        <f>'Clean Data'!AC869</f>
        <v>Non-renewable Energy (Grid electricity, Gasoline, etc.)</v>
      </c>
    </row>
    <row r="868">
      <c r="A868" s="63" t="str">
        <f>'Clean Data'!A870</f>
        <v>France</v>
      </c>
      <c r="B868" s="64" t="str">
        <f>'Clean Data'!AC870</f>
        <v>Renewable Energy (Solar, Wind, etc.)</v>
      </c>
    </row>
    <row r="869">
      <c r="A869" s="63" t="str">
        <f>'Clean Data'!A871</f>
        <v>Serbia</v>
      </c>
      <c r="B869" s="64" t="str">
        <f>'Clean Data'!AC871</f>
        <v>Renewable Energy (Solar, Wind, etc.)</v>
      </c>
    </row>
    <row r="870">
      <c r="A870" s="63" t="str">
        <f>'Clean Data'!A872</f>
        <v>Uruguay</v>
      </c>
      <c r="B870" s="64" t="str">
        <f>'Clean Data'!AC872</f>
        <v>Renewable Energy (Solar, Wind, etc.)</v>
      </c>
    </row>
    <row r="871">
      <c r="A871" s="63" t="str">
        <f>'Clean Data'!A873</f>
        <v>Finland</v>
      </c>
      <c r="B871" s="64" t="str">
        <f>'Clean Data'!AC873</f>
        <v>Non-renewable Energy (Grid electricity, Gasoline, etc.)</v>
      </c>
    </row>
    <row r="872">
      <c r="A872" s="63" t="str">
        <f>'Clean Data'!A874</f>
        <v>Indonesia</v>
      </c>
      <c r="B872" s="64" t="str">
        <f>'Clean Data'!AC874</f>
        <v>Non-renewable Energy (Grid electricity, Gasoline, etc.)</v>
      </c>
    </row>
    <row r="873">
      <c r="A873" s="63" t="str">
        <f>'Clean Data'!A875</f>
        <v>Croatia</v>
      </c>
      <c r="B873" s="64" t="str">
        <f>'Clean Data'!AC875</f>
        <v>Non-renewable Energy (Grid electricity, Gasoline, etc.)</v>
      </c>
    </row>
    <row r="874">
      <c r="A874" s="63" t="str">
        <f>'Clean Data'!A876</f>
        <v>Austria</v>
      </c>
      <c r="B874" s="64" t="str">
        <f>'Clean Data'!AC876</f>
        <v>Non-renewable Energy (Grid electricity, Gasoline, etc.)</v>
      </c>
    </row>
    <row r="875">
      <c r="A875" s="63" t="str">
        <f>'Clean Data'!A877</f>
        <v>Armenia</v>
      </c>
      <c r="B875" s="64" t="str">
        <f>'Clean Data'!AC877</f>
        <v>Non-renewable Energy (Grid electricity, Gasoline, etc.)</v>
      </c>
    </row>
    <row r="876">
      <c r="A876" s="63" t="str">
        <f>'Clean Data'!A878</f>
        <v>Taiwan</v>
      </c>
      <c r="B876" s="64" t="str">
        <f>'Clean Data'!AC878</f>
        <v>Non-renewable Energy (Grid electricity, Gasoline, etc.)</v>
      </c>
    </row>
    <row r="877">
      <c r="A877" s="63" t="str">
        <f>'Clean Data'!A851</f>
        <v>United States of America</v>
      </c>
      <c r="B877" s="64" t="str">
        <f>'Clean Data'!AC851</f>
        <v>Renewable Energy (Solar, Wind, etc.)</v>
      </c>
    </row>
    <row r="878">
      <c r="A878" s="63" t="str">
        <f>'Clean Data'!A880</f>
        <v>Ecuador</v>
      </c>
      <c r="B878" s="64" t="str">
        <f>'Clean Data'!AC880</f>
        <v>Renewable Energy (Solar, Wind, etc.)</v>
      </c>
    </row>
    <row r="879">
      <c r="A879" s="63" t="str">
        <f>'Clean Data'!A881</f>
        <v>Brazil</v>
      </c>
      <c r="B879" s="64" t="str">
        <f>'Clean Data'!AC881</f>
        <v>Non-renewable Energy (Grid electricity, Gasoline, etc.)</v>
      </c>
    </row>
    <row r="880">
      <c r="A880" s="63" t="str">
        <f>'Clean Data'!A882</f>
        <v>Chile</v>
      </c>
      <c r="B880" s="64" t="str">
        <f>'Clean Data'!AC882</f>
        <v>Renewable Energy (Solar, Wind, etc.)</v>
      </c>
    </row>
    <row r="881">
      <c r="A881" s="63" t="str">
        <f>'Clean Data'!A883</f>
        <v>United States of America</v>
      </c>
      <c r="B881" s="64" t="str">
        <f>'Clean Data'!AC883</f>
        <v>Non-renewable Energy (Grid electricity, Gasoline, etc.)</v>
      </c>
    </row>
    <row r="882">
      <c r="A882" s="63" t="str">
        <f>'Clean Data'!A884</f>
        <v>North Macedonia</v>
      </c>
      <c r="B882" s="64" t="str">
        <f>'Clean Data'!AC884</f>
        <v>Non-renewable Energy (Grid electricity, Gasoline, etc.)</v>
      </c>
    </row>
    <row r="883">
      <c r="A883" s="63" t="str">
        <f>'Clean Data'!A885</f>
        <v>Malaysia</v>
      </c>
      <c r="B883" s="64" t="str">
        <f>'Clean Data'!AC885</f>
        <v>Renewable Energy (Solar, Wind, etc.)</v>
      </c>
    </row>
    <row r="884">
      <c r="A884" s="63" t="str">
        <f>'Clean Data'!A886</f>
        <v>United States of America</v>
      </c>
      <c r="B884" s="64" t="str">
        <f>'Clean Data'!AC886</f>
        <v>Non-renewable Energy (Grid electricity, Gasoline, etc.)</v>
      </c>
    </row>
    <row r="885">
      <c r="A885" s="63" t="str">
        <f>'Clean Data'!A887</f>
        <v>India</v>
      </c>
      <c r="B885" s="64" t="str">
        <f>'Clean Data'!AC887</f>
        <v>Renewable Energy (Solar, Wind, etc.)</v>
      </c>
    </row>
    <row r="886">
      <c r="A886" s="63" t="str">
        <f>'Clean Data'!A888</f>
        <v>Nigeria</v>
      </c>
      <c r="B886" s="64" t="str">
        <f>'Clean Data'!AC888</f>
        <v>Renewable Energy (Solar, Wind, etc.)</v>
      </c>
    </row>
    <row r="887">
      <c r="A887" s="63" t="str">
        <f>'Clean Data'!A889</f>
        <v>Bulgaria</v>
      </c>
      <c r="B887" s="64" t="str">
        <f>'Clean Data'!AC889</f>
        <v>Non-renewable Energy (Grid electricity, Gasoline, etc.)</v>
      </c>
    </row>
    <row r="888">
      <c r="A888" s="63" t="str">
        <f>'Clean Data'!A890</f>
        <v>Slovakia</v>
      </c>
      <c r="B888" s="64" t="str">
        <f>'Clean Data'!AC890</f>
        <v>Renewable Energy (Solar, Wind, etc.)</v>
      </c>
    </row>
    <row r="889">
      <c r="A889" s="63" t="str">
        <f>'Clean Data'!A891</f>
        <v>Tunisia</v>
      </c>
      <c r="B889" s="64" t="str">
        <f>'Clean Data'!AC891</f>
        <v>Renewable Energy (Solar, Wind, etc.)</v>
      </c>
    </row>
    <row r="890">
      <c r="A890" s="63" t="str">
        <f>'Clean Data'!A892</f>
        <v>Norway</v>
      </c>
      <c r="B890" s="64" t="str">
        <f>'Clean Data'!AC892</f>
        <v>Renewable Energy (Solar, Wind, etc.)</v>
      </c>
    </row>
    <row r="891">
      <c r="A891" s="63" t="str">
        <f>'Clean Data'!A893</f>
        <v>Portugal</v>
      </c>
      <c r="B891" s="64" t="str">
        <f>'Clean Data'!AC893</f>
        <v>Renewable Energy (Solar, Wind, etc.)</v>
      </c>
    </row>
    <row r="892">
      <c r="A892" s="63" t="str">
        <f>'Clean Data'!A894</f>
        <v>Korea, Republic of</v>
      </c>
      <c r="B892" s="64" t="str">
        <f>'Clean Data'!AC894</f>
        <v>Renewable Energy (Solar, Wind, etc.)</v>
      </c>
    </row>
    <row r="893">
      <c r="A893" s="63" t="str">
        <f>'Clean Data'!A895</f>
        <v>United Arab Emirates</v>
      </c>
      <c r="B893" s="64" t="str">
        <f>'Clean Data'!AC895</f>
        <v>Non-renewable Energy (Grid electricity, Gasoline, etc.)</v>
      </c>
    </row>
    <row r="894">
      <c r="A894" s="63" t="str">
        <f>'Clean Data'!A896</f>
        <v>Serbia</v>
      </c>
      <c r="B894" s="64" t="str">
        <f>'Clean Data'!AC896</f>
        <v>Non-renewable Energy (Grid electricity, Gasoline, etc.)</v>
      </c>
    </row>
    <row r="895">
      <c r="A895" s="63" t="str">
        <f>'Clean Data'!A897</f>
        <v>Morocco</v>
      </c>
      <c r="B895" s="64" t="str">
        <f>'Clean Data'!AC897</f>
        <v>Renewable Energy (Solar, Wind, etc.)</v>
      </c>
    </row>
    <row r="896">
      <c r="A896" s="63" t="str">
        <f>'Clean Data'!A898</f>
        <v>Slovakia</v>
      </c>
      <c r="B896" s="64" t="str">
        <f>'Clean Data'!AC898</f>
        <v>Renewable Energy (Solar, Wind, etc.)</v>
      </c>
    </row>
    <row r="897">
      <c r="A897" s="63" t="str">
        <f>'Clean Data'!A899</f>
        <v>Macao</v>
      </c>
      <c r="B897" s="64" t="str">
        <f>'Clean Data'!AC899</f>
        <v>Non-renewable Energy (Grid electricity, Gasoline, etc.)</v>
      </c>
    </row>
    <row r="898">
      <c r="A898" s="63" t="str">
        <f>'Clean Data'!A900</f>
        <v>Australia</v>
      </c>
      <c r="B898" s="64" t="str">
        <f>'Clean Data'!AC900</f>
        <v>Non-renewable Energy (Grid electricity, Gasoline, etc.)</v>
      </c>
    </row>
    <row r="899">
      <c r="A899" s="63" t="str">
        <f>'Clean Data'!A901</f>
        <v>Ecuador</v>
      </c>
      <c r="B899" s="64" t="str">
        <f>'Clean Data'!AC901</f>
        <v>Non-renewable Energy (Grid electricity, Gasoline, etc.)</v>
      </c>
    </row>
    <row r="900">
      <c r="A900" s="63" t="str">
        <f>'Clean Data'!A902</f>
        <v>Slovakia</v>
      </c>
      <c r="B900" s="64" t="str">
        <f>'Clean Data'!AC902</f>
        <v>Renewable Energy (Solar, Wind, etc.)</v>
      </c>
    </row>
    <row r="901">
      <c r="A901" s="63" t="str">
        <f>'Clean Data'!A903</f>
        <v>Morocco</v>
      </c>
      <c r="B901" s="64" t="str">
        <f>'Clean Data'!AC903</f>
        <v>Non-renewable Energy (Grid electricity, Gasoline, etc.)</v>
      </c>
    </row>
    <row r="902">
      <c r="A902" s="63" t="str">
        <f>'Clean Data'!A904</f>
        <v>United Arab Emirates</v>
      </c>
      <c r="B902" s="64" t="str">
        <f>'Clean Data'!AC904</f>
        <v>Non-renewable Energy (Grid electricity, Gasoline, etc.)</v>
      </c>
    </row>
    <row r="903">
      <c r="A903" s="63" t="str">
        <f>'Clean Data'!A905</f>
        <v>Türkiye</v>
      </c>
      <c r="B903" s="64" t="str">
        <f>'Clean Data'!AC905</f>
        <v>Non-renewable Energy (Grid electricity, Gasoline, etc.)</v>
      </c>
    </row>
    <row r="904">
      <c r="A904" s="63" t="str">
        <f>'Clean Data'!A906</f>
        <v>Poland</v>
      </c>
      <c r="B904" s="64" t="str">
        <f>'Clean Data'!AC906</f>
        <v>Non-renewable Energy (Grid electricity, Gasoline, etc.)</v>
      </c>
    </row>
    <row r="905">
      <c r="A905" s="63" t="str">
        <f>'Clean Data'!A907</f>
        <v>Mexico</v>
      </c>
      <c r="B905" s="64" t="str">
        <f>'Clean Data'!AC907</f>
        <v>Renewable Energy (Solar, Wind, etc.)</v>
      </c>
    </row>
    <row r="906">
      <c r="A906" s="63" t="str">
        <f>'Clean Data'!A908</f>
        <v>Romania</v>
      </c>
      <c r="B906" s="64" t="str">
        <f>'Clean Data'!AC908</f>
        <v>Renewable Energy (Solar, Wind, etc.)</v>
      </c>
    </row>
    <row r="907">
      <c r="A907" s="63" t="str">
        <f>'Clean Data'!A909</f>
        <v>Bahrain</v>
      </c>
      <c r="B907" s="64" t="str">
        <f>'Clean Data'!AC909</f>
        <v>Non-renewable Energy (Grid electricity, Gasoline, etc.)</v>
      </c>
    </row>
    <row r="908">
      <c r="A908" s="63" t="str">
        <f>'Clean Data'!A910</f>
        <v>Sweden</v>
      </c>
      <c r="B908" s="64" t="str">
        <f>'Clean Data'!AC910</f>
        <v>Non-renewable Energy (Grid electricity, Gasoline, etc.)</v>
      </c>
    </row>
    <row r="909">
      <c r="A909" s="63" t="str">
        <f>'Clean Data'!A911</f>
        <v>Bulgaria</v>
      </c>
      <c r="B909" s="64" t="str">
        <f>'Clean Data'!AC911</f>
        <v>Renewable Energy (Solar, Wind, etc.)</v>
      </c>
    </row>
    <row r="910">
      <c r="A910" s="63" t="str">
        <f>'Clean Data'!A912</f>
        <v>Romania</v>
      </c>
      <c r="B910" s="64" t="str">
        <f>'Clean Data'!AC912</f>
        <v>Non-renewable Energy (Grid electricity, Gasoline, etc.)</v>
      </c>
    </row>
    <row r="911">
      <c r="A911" s="63" t="str">
        <f>'Clean Data'!A913</f>
        <v>Armenia</v>
      </c>
      <c r="B911" s="64" t="str">
        <f>'Clean Data'!AC913</f>
        <v>Renewable Energy (Solar, Wind, etc.)</v>
      </c>
    </row>
    <row r="912">
      <c r="A912" s="63" t="str">
        <f>'Clean Data'!A914</f>
        <v>Israel</v>
      </c>
      <c r="B912" s="64" t="str">
        <f>'Clean Data'!AC914</f>
        <v>Renewable Energy (Solar, Wind, etc.)</v>
      </c>
    </row>
    <row r="913">
      <c r="A913" s="63" t="str">
        <f>'Clean Data'!A915</f>
        <v>United States of America</v>
      </c>
      <c r="B913" s="64" t="str">
        <f>'Clean Data'!AC915</f>
        <v>Non-renewable Energy (Grid electricity, Gasoline, etc.)</v>
      </c>
    </row>
    <row r="914">
      <c r="A914" s="63" t="str">
        <f>'Clean Data'!A916</f>
        <v>Singapore</v>
      </c>
      <c r="B914" s="64" t="str">
        <f>'Clean Data'!AC916</f>
        <v>Renewable Energy (Solar, Wind, etc.)</v>
      </c>
    </row>
    <row r="915">
      <c r="A915" s="63" t="str">
        <f>'Clean Data'!A917</f>
        <v>Oman</v>
      </c>
      <c r="B915" s="64" t="str">
        <f>'Clean Data'!AC917</f>
        <v>Renewable Energy (Solar, Wind, etc.)</v>
      </c>
    </row>
    <row r="916">
      <c r="A916" s="63" t="str">
        <f>'Clean Data'!A918</f>
        <v>Morocco</v>
      </c>
      <c r="B916" s="64" t="str">
        <f>'Clean Data'!AC918</f>
        <v>Non-renewable Energy (Grid electricity, Gasoline, etc.)</v>
      </c>
    </row>
    <row r="917">
      <c r="A917" s="63" t="str">
        <f>'Clean Data'!A919</f>
        <v>Azerbaijan</v>
      </c>
      <c r="B917" s="64" t="str">
        <f>'Clean Data'!AC919</f>
        <v>Non-renewable Energy (Grid electricity, Gasoline, etc.)</v>
      </c>
    </row>
    <row r="918">
      <c r="A918" s="63" t="str">
        <f>'Clean Data'!A920</f>
        <v>Czech Republic</v>
      </c>
      <c r="B918" s="64" t="str">
        <f>'Clean Data'!AC920</f>
        <v>Non-renewable Energy (Grid electricity, Gasoline, etc.)</v>
      </c>
    </row>
    <row r="919">
      <c r="A919" s="63" t="str">
        <f>'Clean Data'!A921</f>
        <v>Morocco</v>
      </c>
      <c r="B919" s="64" t="str">
        <f>'Clean Data'!AC921</f>
        <v>Non-renewable Energy (Grid electricity, Gasoline, etc.)</v>
      </c>
    </row>
    <row r="920">
      <c r="A920" s="63" t="str">
        <f>'Clean Data'!A922</f>
        <v>Slovenia</v>
      </c>
      <c r="B920" s="64" t="str">
        <f>'Clean Data'!AC922</f>
        <v>Renewable Energy (Solar, Wind, etc.)</v>
      </c>
    </row>
    <row r="921">
      <c r="A921" s="63" t="str">
        <f>'Clean Data'!A923</f>
        <v>United States of America</v>
      </c>
      <c r="B921" s="64" t="str">
        <f>'Clean Data'!AC923</f>
        <v>Renewable Energy (Solar, Wind, etc.)</v>
      </c>
    </row>
    <row r="922">
      <c r="A922" s="63" t="str">
        <f>'Clean Data'!A924</f>
        <v>Indonesia</v>
      </c>
      <c r="B922" s="64" t="str">
        <f>'Clean Data'!AC924</f>
        <v>Renewable Energy (Solar, Wind, etc.)</v>
      </c>
    </row>
    <row r="923">
      <c r="A923" s="63" t="str">
        <f>'Clean Data'!A925</f>
        <v>Costa Rica</v>
      </c>
      <c r="B923" s="64" t="str">
        <f>'Clean Data'!AC925</f>
        <v>Non-renewable Energy (Grid electricity, Gasoline, etc.)</v>
      </c>
    </row>
    <row r="924">
      <c r="A924" s="63" t="str">
        <f>'Clean Data'!A926</f>
        <v>Serbia</v>
      </c>
      <c r="B924" s="64" t="str">
        <f>'Clean Data'!AC926</f>
        <v>Non-renewable Energy (Grid electricity, Gasoline, etc.)</v>
      </c>
    </row>
    <row r="925">
      <c r="A925" s="63" t="str">
        <f>'Clean Data'!A927</f>
        <v>Greece</v>
      </c>
      <c r="B925" s="64" t="str">
        <f>'Clean Data'!AC927</f>
        <v>Non-renewable Energy (Grid electricity, Gasoline, etc.)</v>
      </c>
    </row>
    <row r="926">
      <c r="A926" s="63" t="str">
        <f>'Clean Data'!A928</f>
        <v>India</v>
      </c>
      <c r="B926" s="64" t="str">
        <f>'Clean Data'!AC928</f>
        <v>Non-renewable Energy (Grid electricity, Gasoline, etc.)</v>
      </c>
    </row>
    <row r="927">
      <c r="A927" s="63" t="str">
        <f>'Clean Data'!A929</f>
        <v>Romania</v>
      </c>
      <c r="B927" s="64" t="str">
        <f>'Clean Data'!AC929</f>
        <v>Renewable Energy (Solar, Wind, etc.)</v>
      </c>
    </row>
    <row r="928">
      <c r="A928" s="63" t="str">
        <f>'Clean Data'!A930</f>
        <v>Kazakhstan</v>
      </c>
      <c r="B928" s="64" t="str">
        <f>'Clean Data'!AC930</f>
        <v>Renewable Energy (Solar, Wind, etc.)</v>
      </c>
    </row>
    <row r="929">
      <c r="A929" s="63" t="str">
        <f>'Clean Data'!A931</f>
        <v>Azerbaijan</v>
      </c>
      <c r="B929" s="64" t="str">
        <f>'Clean Data'!AC931</f>
        <v>Non-renewable Energy (Grid electricity, Gasoline, etc.)</v>
      </c>
    </row>
    <row r="930">
      <c r="A930" s="63" t="str">
        <f>'Clean Data'!A932</f>
        <v>Lithuania</v>
      </c>
      <c r="B930" s="64" t="str">
        <f>'Clean Data'!AC932</f>
        <v>Non-renewable Energy (Grid electricity, Gasoline, etc.)</v>
      </c>
    </row>
    <row r="931">
      <c r="A931" s="63" t="str">
        <f>'Clean Data'!A933</f>
        <v>Morocco</v>
      </c>
      <c r="B931" s="64" t="str">
        <f>'Clean Data'!AC933</f>
        <v>Non-renewable Energy (Grid electricity, Gasoline, etc.)</v>
      </c>
    </row>
    <row r="932">
      <c r="A932" s="63" t="str">
        <f>'Clean Data'!A934</f>
        <v>Croatia</v>
      </c>
      <c r="B932" s="64" t="str">
        <f>'Clean Data'!AC934</f>
        <v>Renewable Energy (Solar, Wind, etc.)</v>
      </c>
    </row>
    <row r="933">
      <c r="A933" s="63" t="str">
        <f>'Clean Data'!A935</f>
        <v>Azerbaijan</v>
      </c>
      <c r="B933" s="64" t="str">
        <f>'Clean Data'!AC935</f>
        <v>Non-renewable Energy (Grid electricity, Gasoline, etc.)</v>
      </c>
    </row>
    <row r="934">
      <c r="A934" s="63" t="str">
        <f>'Clean Data'!A936</f>
        <v>Malaysia</v>
      </c>
      <c r="B934" s="64" t="str">
        <f>'Clean Data'!AC936</f>
        <v>Non-renewable Energy (Grid electricity, Gasoline, etc.)</v>
      </c>
    </row>
    <row r="935">
      <c r="A935" s="63" t="str">
        <f>'Clean Data'!A937</f>
        <v>Brazil</v>
      </c>
      <c r="B935" s="64" t="str">
        <f>'Clean Data'!AC937</f>
        <v>Renewable Energy (Solar, Wind, etc.)</v>
      </c>
    </row>
    <row r="936">
      <c r="A936" s="63" t="str">
        <f>'Clean Data'!A938</f>
        <v>Netherlands</v>
      </c>
      <c r="B936" s="64" t="str">
        <f>'Clean Data'!AC938</f>
        <v>Renewable Energy (Solar, Wind, etc.)</v>
      </c>
    </row>
    <row r="937">
      <c r="A937" s="63" t="str">
        <f>'Clean Data'!A939</f>
        <v>Denmark</v>
      </c>
      <c r="B937" s="64" t="str">
        <f>'Clean Data'!AC939</f>
        <v>Renewable Energy (Solar, Wind, etc.)</v>
      </c>
    </row>
    <row r="938">
      <c r="A938" s="63" t="str">
        <f>'Clean Data'!A940</f>
        <v>Italy</v>
      </c>
      <c r="B938" s="64" t="str">
        <f>'Clean Data'!AC940</f>
        <v>Non-renewable Energy (Grid electricity, Gasoline, etc.)</v>
      </c>
    </row>
    <row r="939">
      <c r="A939" s="63" t="str">
        <f>'Clean Data'!A941</f>
        <v>Finland</v>
      </c>
      <c r="B939" s="64" t="str">
        <f>'Clean Data'!AC941</f>
        <v>Non-renewable Energy (Grid electricity, Gasoline, etc.)</v>
      </c>
    </row>
    <row r="940">
      <c r="A940" s="63" t="str">
        <f>'Clean Data'!A942</f>
        <v>South Africa</v>
      </c>
      <c r="B940" s="64" t="str">
        <f>'Clean Data'!AC942</f>
        <v>Non-renewable Energy (Grid electricity, Gasoline, etc.)</v>
      </c>
    </row>
    <row r="941">
      <c r="A941" s="63" t="str">
        <f>'Clean Data'!A943</f>
        <v>Romania</v>
      </c>
      <c r="B941" s="64" t="str">
        <f>'Clean Data'!AC943</f>
        <v>Non-renewable Energy (Grid electricity, Gasoline, etc.)</v>
      </c>
    </row>
    <row r="942">
      <c r="A942" s="63" t="str">
        <f>'Clean Data'!A944</f>
        <v>Pakistan</v>
      </c>
      <c r="B942" s="64" t="str">
        <f>'Clean Data'!AC944</f>
        <v>Renewable Energy (Solar, Wind, etc.)</v>
      </c>
    </row>
    <row r="943">
      <c r="A943" s="63" t="str">
        <f>'Clean Data'!A945</f>
        <v>Croatia</v>
      </c>
      <c r="B943" s="64" t="str">
        <f>'Clean Data'!AC945</f>
        <v>Non-renewable Energy (Grid electricity, Gasoline, etc.)</v>
      </c>
    </row>
    <row r="944">
      <c r="A944" s="63" t="str">
        <f>'Clean Data'!A946</f>
        <v>Iceland</v>
      </c>
      <c r="B944" s="64" t="str">
        <f>'Clean Data'!AC946</f>
        <v>Non-renewable Energy (Grid electricity, Gasoline, etc.)</v>
      </c>
    </row>
    <row r="945">
      <c r="A945" s="63" t="str">
        <f>'Clean Data'!A947</f>
        <v>Malaysia</v>
      </c>
      <c r="B945" s="64" t="str">
        <f>'Clean Data'!AC947</f>
        <v>Renewable Energy (Solar, Wind, etc.)</v>
      </c>
    </row>
    <row r="946">
      <c r="A946" s="63" t="str">
        <f>'Clean Data'!A948</f>
        <v>Spain</v>
      </c>
      <c r="B946" s="64" t="str">
        <f>'Clean Data'!AC948</f>
        <v>Renewable Energy (Solar, Wind, etc.)</v>
      </c>
    </row>
    <row r="947">
      <c r="A947" s="63" t="str">
        <f>'Clean Data'!A949</f>
        <v>Israel</v>
      </c>
      <c r="B947" s="64" t="str">
        <f>'Clean Data'!AC949</f>
        <v>Renewable Energy (Solar, Wind, etc.)</v>
      </c>
    </row>
    <row r="948">
      <c r="A948" s="63" t="str">
        <f>'Clean Data'!A950</f>
        <v>Vietnam</v>
      </c>
      <c r="B948" s="64" t="str">
        <f>'Clean Data'!AC950</f>
        <v>Non-renewable Energy (Grid electricity, Gasoline, etc.)</v>
      </c>
    </row>
    <row r="949">
      <c r="A949" s="63" t="str">
        <f>'Clean Data'!A951</f>
        <v>Luxembourg</v>
      </c>
      <c r="B949" s="64" t="str">
        <f>'Clean Data'!AC951</f>
        <v>Non-renewable Energy (Grid electricity, Gasoline, etc.)</v>
      </c>
    </row>
    <row r="950">
      <c r="A950" s="63" t="str">
        <f>'Clean Data'!A952</f>
        <v>Korea, Republic of</v>
      </c>
      <c r="B950" s="64" t="str">
        <f>'Clean Data'!AC952</f>
        <v>Renewable Energy (Solar, Wind, etc.)</v>
      </c>
    </row>
    <row r="951">
      <c r="A951" s="63" t="str">
        <f>'Clean Data'!A953</f>
        <v>United Arab Emirates</v>
      </c>
      <c r="B951" s="64" t="str">
        <f>'Clean Data'!AC953</f>
        <v>Renewable Energy (Solar, Wind, etc.)</v>
      </c>
    </row>
    <row r="952">
      <c r="A952" s="63" t="str">
        <f>'Clean Data'!A954</f>
        <v>Unspecified</v>
      </c>
      <c r="B952" s="64" t="str">
        <f>'Clean Data'!AC954</f>
        <v>Renewable Energy (Solar, Wind, etc.)</v>
      </c>
    </row>
    <row r="953">
      <c r="A953" s="63" t="str">
        <f>'Clean Data'!A955</f>
        <v>Jordan</v>
      </c>
      <c r="B953" s="64" t="str">
        <f>'Clean Data'!AC955</f>
        <v>Non-renewable Energy (Grid electricity, Gasoline, etc.)</v>
      </c>
    </row>
    <row r="954">
      <c r="A954" s="63" t="str">
        <f>'Clean Data'!A956</f>
        <v>Indonesia</v>
      </c>
      <c r="B954" s="64" t="str">
        <f>'Clean Data'!AC956</f>
        <v>Non-renewable Energy (Grid electricity, Gasoline, etc.)</v>
      </c>
    </row>
    <row r="955">
      <c r="A955" s="63" t="str">
        <f>'Clean Data'!A957</f>
        <v>Malta</v>
      </c>
      <c r="B955" s="64" t="str">
        <f>'Clean Data'!AC957</f>
        <v>Renewable Energy (Solar, Wind, etc.)</v>
      </c>
    </row>
    <row r="956">
      <c r="A956" s="63" t="str">
        <f>'Clean Data'!A958</f>
        <v>South Africa</v>
      </c>
      <c r="B956" s="64" t="str">
        <f>'Clean Data'!AC958</f>
        <v>Renewable Energy (Solar, Wind, etc.)</v>
      </c>
    </row>
    <row r="957">
      <c r="A957" s="63" t="str">
        <f>'Clean Data'!A959</f>
        <v>Morocco</v>
      </c>
      <c r="B957" s="64" t="str">
        <f>'Clean Data'!AC959</f>
        <v>Renewable Energy (Solar, Wind, etc.)</v>
      </c>
    </row>
    <row r="958">
      <c r="A958" s="63" t="str">
        <f>'Clean Data'!A960</f>
        <v>Kenya</v>
      </c>
      <c r="B958" s="64" t="str">
        <f>'Clean Data'!AC960</f>
        <v>Non-renewable Energy (Grid electricity, Gasoline, etc.)</v>
      </c>
    </row>
    <row r="959">
      <c r="A959" s="63" t="str">
        <f>'Clean Data'!A961</f>
        <v>Colombia</v>
      </c>
      <c r="B959" s="64" t="str">
        <f>'Clean Data'!AC961</f>
        <v>Non-renewable Energy (Grid electricity, Gasoline, etc.)</v>
      </c>
    </row>
    <row r="960">
      <c r="A960" s="63" t="str">
        <f>'Clean Data'!A962</f>
        <v>Liechtenstein</v>
      </c>
      <c r="B960" s="64" t="str">
        <f>'Clean Data'!AC962</f>
        <v>Non-renewable Energy (Grid electricity, Gasoline, etc.)</v>
      </c>
    </row>
    <row r="961">
      <c r="A961" s="63" t="str">
        <f>'Clean Data'!A963</f>
        <v>Spain</v>
      </c>
      <c r="B961" s="64" t="str">
        <f>'Clean Data'!AC963</f>
        <v>Non-renewable Energy (Grid electricity, Gasoline, etc.)</v>
      </c>
    </row>
    <row r="962">
      <c r="A962" s="63" t="str">
        <f>'Clean Data'!A964</f>
        <v>Nigeria</v>
      </c>
      <c r="B962" s="64" t="str">
        <f>'Clean Data'!AC964</f>
        <v>Renewable Energy (Solar, Wind, etc.)</v>
      </c>
    </row>
    <row r="963">
      <c r="A963" s="63" t="str">
        <f>'Clean Data'!A965</f>
        <v>Slovakia</v>
      </c>
      <c r="B963" s="64" t="str">
        <f>'Clean Data'!AC965</f>
        <v>Renewable Energy (Solar, Wind, etc.)</v>
      </c>
    </row>
    <row r="964">
      <c r="A964" s="63" t="str">
        <f>'Clean Data'!A966</f>
        <v>Thailand</v>
      </c>
      <c r="B964" s="64" t="str">
        <f>'Clean Data'!AC966</f>
        <v>Non-renewable Energy (Grid electricity, Gasoline, etc.)</v>
      </c>
    </row>
    <row r="965">
      <c r="A965" s="63" t="str">
        <f>'Clean Data'!A967</f>
        <v>Jordan</v>
      </c>
      <c r="B965" s="64" t="str">
        <f>'Clean Data'!AC967</f>
        <v>Renewable Energy (Solar, Wind, etc.)</v>
      </c>
    </row>
    <row r="966">
      <c r="A966" s="63" t="str">
        <f>'Clean Data'!A968</f>
        <v>United Kingdom</v>
      </c>
      <c r="B966" s="64" t="str">
        <f>'Clean Data'!AC968</f>
        <v>Non-renewable Energy (Grid electricity, Gasoline, etc.)</v>
      </c>
    </row>
    <row r="967">
      <c r="A967" s="63" t="str">
        <f>'Clean Data'!A969</f>
        <v>Nigeria</v>
      </c>
      <c r="B967" s="64" t="str">
        <f>'Clean Data'!AC969</f>
        <v>Renewable Energy (Solar, Wind, etc.)</v>
      </c>
    </row>
    <row r="968">
      <c r="A968" s="63" t="str">
        <f>'Clean Data'!A970</f>
        <v>Finland</v>
      </c>
      <c r="B968" s="64" t="str">
        <f>'Clean Data'!AC970</f>
        <v>Renewable Energy (Solar, Wind, etc.)</v>
      </c>
    </row>
    <row r="969">
      <c r="A969" s="63" t="str">
        <f>'Clean Data'!A971</f>
        <v>Hong Kong</v>
      </c>
      <c r="B969" s="64" t="str">
        <f>'Clean Data'!AC971</f>
        <v>Non-renewable Energy (Grid electricity, Gasoline, etc.)</v>
      </c>
    </row>
    <row r="970">
      <c r="A970" s="63" t="str">
        <f>'Clean Data'!A972</f>
        <v>Bosnia and Herzegovina</v>
      </c>
      <c r="B970" s="64" t="str">
        <f>'Clean Data'!AC972</f>
        <v>Non-renewable Energy (Grid electricity, Gasoline, etc.)</v>
      </c>
    </row>
    <row r="971">
      <c r="A971" s="63" t="str">
        <f>'Clean Data'!A973</f>
        <v>Philippines</v>
      </c>
      <c r="B971" s="64" t="str">
        <f>'Clean Data'!AC973</f>
        <v>Non-renewable Energy (Grid electricity, Gasoline, etc.)</v>
      </c>
    </row>
    <row r="972">
      <c r="A972" s="63" t="str">
        <f>'Clean Data'!A974</f>
        <v>China</v>
      </c>
      <c r="B972" s="64" t="str">
        <f>'Clean Data'!AC974</f>
        <v>Non-renewable Energy (Grid electricity, Gasoline, etc.)</v>
      </c>
    </row>
    <row r="973">
      <c r="A973" s="63" t="str">
        <f>'Clean Data'!A975</f>
        <v>New Zealand</v>
      </c>
      <c r="B973" s="64" t="str">
        <f>'Clean Data'!AC975</f>
        <v>Renewable Energy (Solar, Wind, etc.)</v>
      </c>
    </row>
    <row r="974">
      <c r="A974" s="63" t="str">
        <f>'Clean Data'!A976</f>
        <v>State of Palestine</v>
      </c>
      <c r="B974" s="64" t="str">
        <f>'Clean Data'!AC976</f>
        <v>Renewable Energy (Solar, Wind, etc.)</v>
      </c>
    </row>
    <row r="975">
      <c r="A975" s="63" t="str">
        <f>'Clean Data'!A977</f>
        <v>Ireland</v>
      </c>
      <c r="B975" s="64" t="str">
        <f>'Clean Data'!AC977</f>
        <v>Renewable Energy (Solar, Wind, etc.)</v>
      </c>
    </row>
    <row r="976">
      <c r="A976" s="63" t="str">
        <f>'Clean Data'!A978</f>
        <v>Ukraine</v>
      </c>
      <c r="B976" s="64" t="str">
        <f>'Clean Data'!AC978</f>
        <v>Non-renewable Energy (Grid electricity, Gasoline, etc.)</v>
      </c>
    </row>
    <row r="977">
      <c r="A977" s="63" t="str">
        <f>'Clean Data'!A979</f>
        <v>Taiwan</v>
      </c>
      <c r="B977" s="64" t="str">
        <f>'Clean Data'!AC979</f>
        <v>Non-renewable Energy (Grid electricity, Gasoline, etc.)</v>
      </c>
    </row>
    <row r="978">
      <c r="A978" s="63" t="str">
        <f>'Clean Data'!A980</f>
        <v>United States of America</v>
      </c>
      <c r="B978" s="64" t="str">
        <f>'Clean Data'!AC980</f>
        <v>Non-renewable Energy (Grid electricity, Gasoline, etc.)</v>
      </c>
    </row>
    <row r="979">
      <c r="A979" s="63" t="str">
        <f>'Clean Data'!A981</f>
        <v>Sweden</v>
      </c>
      <c r="B979" s="64" t="str">
        <f>'Clean Data'!AC981</f>
        <v>Non-renewable Energy (Grid electricity, Gasoline, etc.)</v>
      </c>
    </row>
    <row r="980">
      <c r="A980" s="63" t="str">
        <f>'Clean Data'!A982</f>
        <v>Slovenia</v>
      </c>
      <c r="B980" s="64" t="str">
        <f>'Clean Data'!AC982</f>
        <v>Non-renewable Energy (Grid electricity, Gasoline, etc.)</v>
      </c>
    </row>
    <row r="981">
      <c r="A981" s="63" t="str">
        <f>'Clean Data'!A983</f>
        <v>Malaysia</v>
      </c>
      <c r="B981" s="64" t="str">
        <f>'Clean Data'!AC983</f>
        <v>Non-renewable Energy (Grid electricity, Gasoline, etc.)</v>
      </c>
    </row>
    <row r="982">
      <c r="A982" s="63" t="str">
        <f>'Clean Data'!A984</f>
        <v>Dominican Republic</v>
      </c>
      <c r="B982" s="64" t="str">
        <f>'Clean Data'!AC984</f>
        <v>Renewable Energy (Solar, Wind, etc.)</v>
      </c>
    </row>
    <row r="983">
      <c r="A983" s="63" t="str">
        <f>'Clean Data'!A985</f>
        <v>Israel</v>
      </c>
      <c r="B983" s="64" t="str">
        <f>'Clean Data'!AC985</f>
        <v>Non-renewable Energy (Grid electricity, Gasoline, etc.)</v>
      </c>
    </row>
    <row r="984">
      <c r="A984" s="63" t="str">
        <f>'Clean Data'!A986</f>
        <v>Morocco</v>
      </c>
      <c r="B984" s="64" t="str">
        <f>'Clean Data'!AC986</f>
        <v>Renewable Energy (Solar, Wind, etc.)</v>
      </c>
    </row>
    <row r="985">
      <c r="A985" s="63" t="str">
        <f>'Clean Data'!A987</f>
        <v>Poland</v>
      </c>
      <c r="B985" s="64" t="str">
        <f>'Clean Data'!AC987</f>
        <v>Non-renewable Energy (Grid electricity, Gasoline, etc.)</v>
      </c>
    </row>
    <row r="986">
      <c r="A986" s="63" t="str">
        <f>'Clean Data'!A988</f>
        <v>Finland</v>
      </c>
      <c r="B986" s="64" t="str">
        <f>'Clean Data'!AC988</f>
        <v>Renewable Energy (Solar, Wind, etc.)</v>
      </c>
    </row>
    <row r="987">
      <c r="A987" s="63" t="str">
        <f>'Clean Data'!A989</f>
        <v>Sri Lanka</v>
      </c>
      <c r="B987" s="64" t="str">
        <f>'Clean Data'!AC989</f>
        <v>Non-renewable Energy (Grid electricity, Gasoline, etc.)</v>
      </c>
    </row>
    <row r="988">
      <c r="A988" s="63" t="str">
        <f>'Clean Data'!A990</f>
        <v>Nigeria</v>
      </c>
      <c r="B988" s="64" t="str">
        <f>'Clean Data'!AC990</f>
        <v>Non-renewable Energy (Grid electricity, Gasoline, etc.)</v>
      </c>
    </row>
    <row r="989">
      <c r="A989" s="63" t="str">
        <f>'Clean Data'!A991</f>
        <v>Canada</v>
      </c>
      <c r="B989" s="64" t="str">
        <f>'Clean Data'!AC991</f>
        <v>Renewable Energy (Solar, Wind, etc.)</v>
      </c>
    </row>
    <row r="990">
      <c r="A990" s="63" t="str">
        <f>'Clean Data'!A992</f>
        <v>Kazakhstan</v>
      </c>
      <c r="B990" s="64" t="str">
        <f>'Clean Data'!AC992</f>
        <v>Renewable Energy (Solar, Wind, etc.)</v>
      </c>
    </row>
    <row r="991">
      <c r="A991" s="63" t="str">
        <f>'Clean Data'!A993</f>
        <v>France</v>
      </c>
      <c r="B991" s="64" t="str">
        <f>'Clean Data'!AC993</f>
        <v>Non-renewable Energy (Grid electricity, Gasoline, etc.)</v>
      </c>
    </row>
    <row r="992">
      <c r="A992" s="63" t="str">
        <f>'Clean Data'!A994</f>
        <v>Mexico</v>
      </c>
      <c r="B992" s="64" t="str">
        <f>'Clean Data'!AC994</f>
        <v>Renewable Energy (Solar, Wind, etc.)</v>
      </c>
    </row>
    <row r="993">
      <c r="A993" s="63" t="str">
        <f>'Clean Data'!A995</f>
        <v>Kuwait</v>
      </c>
      <c r="B993" s="64" t="str">
        <f>'Clean Data'!AC995</f>
        <v>Renewable Energy (Solar, Wind, etc.)</v>
      </c>
    </row>
    <row r="994">
      <c r="A994" s="63" t="str">
        <f>'Clean Data'!A996</f>
        <v>Nigeria</v>
      </c>
      <c r="B994" s="64" t="str">
        <f>'Clean Data'!AC996</f>
        <v>Non-renewable Energy (Grid electricity, Gasoline, etc.)</v>
      </c>
    </row>
    <row r="995">
      <c r="A995" s="63" t="str">
        <f>'Clean Data'!A997</f>
        <v>Egypt</v>
      </c>
      <c r="B995" s="64" t="str">
        <f>'Clean Data'!AC997</f>
        <v>Non-renewable Energy (Grid electricity, Gasoline, etc.)</v>
      </c>
    </row>
    <row r="996">
      <c r="A996" s="63" t="str">
        <f>'Clean Data'!A998</f>
        <v>Portugal</v>
      </c>
      <c r="B996" s="64" t="str">
        <f>'Clean Data'!AC998</f>
        <v>Non-renewable Energy (Grid electricity, Gasoline, etc.)</v>
      </c>
    </row>
    <row r="997">
      <c r="A997" s="63" t="str">
        <f>'Clean Data'!A999</f>
        <v>New Zealand</v>
      </c>
      <c r="B997" s="64" t="str">
        <f>'Clean Data'!AC999</f>
        <v>Renewable Energy (Solar, Wind, etc.)</v>
      </c>
    </row>
    <row r="998">
      <c r="A998" s="63" t="str">
        <f>'Clean Data'!A1000</f>
        <v>Puerto Rico</v>
      </c>
      <c r="B998" s="64" t="str">
        <f>'Clean Data'!AC1000</f>
        <v>Renewable Energy (Solar, Wind, etc.)</v>
      </c>
    </row>
  </sheetData>
  <autoFilter ref="$A$1:$B$998">
    <sortState ref="A1:B998">
      <sortCondition ref="B1:B99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25"/>
    <col customWidth="1" min="2" max="2" width="3.0"/>
    <col customWidth="1" min="3" max="3" width="19.38"/>
    <col customWidth="1" min="4" max="4" width="14.5"/>
    <col customWidth="1" min="5" max="5" width="7.0"/>
    <col customWidth="1" min="6" max="6" width="15.13"/>
    <col customWidth="1" min="7" max="7" width="16.13"/>
    <col customWidth="1" min="8" max="8" width="16.0"/>
    <col customWidth="1" min="9" max="9" width="18.13"/>
    <col customWidth="1" min="10" max="21" width="22.88"/>
    <col customWidth="1" min="22" max="22" width="18.88"/>
    <col customWidth="1" min="23" max="24" width="24.13"/>
  </cols>
  <sheetData>
    <row r="1">
      <c r="A1" s="72"/>
      <c r="B1" s="72"/>
      <c r="C1" s="72"/>
      <c r="D1" s="72"/>
      <c r="E1" s="74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56.25" customHeight="1">
      <c r="A2" s="72"/>
      <c r="B2" s="75"/>
      <c r="C2" s="76" t="s">
        <v>130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15"/>
      <c r="W2" s="72"/>
      <c r="X2" s="72"/>
      <c r="Y2" s="72"/>
      <c r="Z2" s="72"/>
    </row>
    <row r="3">
      <c r="A3" s="72"/>
      <c r="B3" s="75"/>
      <c r="C3" s="75"/>
      <c r="D3" s="77"/>
      <c r="E3" s="78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2"/>
      <c r="W3" s="72"/>
      <c r="X3" s="72"/>
      <c r="Y3" s="72"/>
      <c r="Z3" s="72"/>
    </row>
    <row r="4">
      <c r="A4" s="72"/>
      <c r="B4" s="75"/>
      <c r="C4" s="75"/>
      <c r="D4" s="79" t="s">
        <v>131</v>
      </c>
      <c r="E4" s="44"/>
      <c r="F4" s="15"/>
      <c r="G4" s="79" t="s">
        <v>132</v>
      </c>
      <c r="H4" s="44"/>
      <c r="I4" s="15"/>
      <c r="J4" s="79" t="s">
        <v>133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15"/>
      <c r="V4" s="72"/>
      <c r="W4" s="80"/>
      <c r="X4" s="80"/>
      <c r="Y4" s="80"/>
      <c r="Z4" s="80"/>
    </row>
    <row r="5">
      <c r="A5" s="75"/>
      <c r="B5" s="81"/>
      <c r="C5" s="61" t="s">
        <v>7</v>
      </c>
      <c r="D5" s="82" t="s">
        <v>8</v>
      </c>
      <c r="E5" s="83" t="s">
        <v>9</v>
      </c>
      <c r="F5" s="84" t="s">
        <v>134</v>
      </c>
      <c r="G5" s="85" t="s">
        <v>11</v>
      </c>
      <c r="H5" s="86" t="s">
        <v>12</v>
      </c>
      <c r="I5" s="87" t="s">
        <v>135</v>
      </c>
      <c r="J5" s="88" t="s">
        <v>15</v>
      </c>
      <c r="K5" s="89" t="s">
        <v>16</v>
      </c>
      <c r="L5" s="89" t="s">
        <v>17</v>
      </c>
      <c r="M5" s="89" t="s">
        <v>18</v>
      </c>
      <c r="N5" s="89" t="s">
        <v>19</v>
      </c>
      <c r="O5" s="89" t="s">
        <v>20</v>
      </c>
      <c r="P5" s="89" t="s">
        <v>21</v>
      </c>
      <c r="Q5" s="89" t="s">
        <v>22</v>
      </c>
      <c r="R5" s="89" t="s">
        <v>23</v>
      </c>
      <c r="S5" s="90" t="s">
        <v>24</v>
      </c>
      <c r="T5" s="90" t="s">
        <v>25</v>
      </c>
      <c r="U5" s="91" t="s">
        <v>136</v>
      </c>
      <c r="V5" s="92" t="s">
        <v>32</v>
      </c>
      <c r="W5" s="93" t="s">
        <v>137</v>
      </c>
      <c r="X5" s="94" t="s">
        <v>138</v>
      </c>
      <c r="Y5" s="95"/>
      <c r="Z5" s="95"/>
    </row>
    <row r="6">
      <c r="A6" s="72"/>
      <c r="B6" s="72"/>
      <c r="C6" s="67" t="s">
        <v>33</v>
      </c>
      <c r="D6" s="96">
        <f>VLOOKUP(C6,'Country Representation'!B:D,2,false)</f>
        <v>40486</v>
      </c>
      <c r="E6" s="97">
        <f>VLOOKUP(C6,'Devices PT'!A:B,2,false)</f>
        <v>238</v>
      </c>
      <c r="F6" s="98" t="str">
        <f t="shared" ref="F6:F17" si="1">if(D6&gt;E6, "Correct", "Incorrect")</f>
        <v>Correct</v>
      </c>
      <c r="G6" s="99">
        <f>VLOOKUP(C6,'H&amp;C Output'!A:G,6,FALSE)</f>
        <v>97176.68086</v>
      </c>
      <c r="H6" s="100">
        <f>VLOOKUP(C6,'H&amp;C Output'!A:G,7,FALSE)</f>
        <v>84370.41047</v>
      </c>
      <c r="I6" s="101">
        <f t="shared" ref="I6:I16" si="2">SUM(G6:H6)</f>
        <v>181547.0913</v>
      </c>
      <c r="J6" s="99">
        <f>SUMIF('Clean Data'!A:A,C6,'Clean Data'!G:G)</f>
        <v>10607.76</v>
      </c>
      <c r="K6" s="101">
        <f>SUMIF('Clean Data'!A:A,C6,'Clean Data'!I:I)</f>
        <v>13623.504</v>
      </c>
      <c r="L6" s="101">
        <f>SUMIF('Clean Data'!A:A,C6,'Clean Data'!K:K)</f>
        <v>11185.452</v>
      </c>
      <c r="M6" s="101">
        <f>SUMIF('Clean Data'!A:A,C6,'Clean Data'!M:M)</f>
        <v>36560</v>
      </c>
      <c r="N6" s="101">
        <f>SUMIF('Clean Data'!A:A,C6,'Clean Data'!U:U)</f>
        <v>1032.02</v>
      </c>
      <c r="O6" s="101">
        <f>SUMIF('Clean Data'!A:A,C6,'Clean Data'!O:O)</f>
        <v>440.928</v>
      </c>
      <c r="P6" s="102">
        <f>SUMIF('Clean Data'!A:A,C6,'Clean Data'!Q:Q)</f>
        <v>7892.16</v>
      </c>
      <c r="Q6" s="101">
        <f>SUMIF('Clean Data'!A:A,C6,'Clean Data'!S:S)</f>
        <v>1187.976</v>
      </c>
      <c r="R6" s="101">
        <f>SUMIF('Clean Data'!A:A,C6,'Clean Data'!AA:AA)</f>
        <v>2512.512</v>
      </c>
      <c r="S6" s="101">
        <f>SUM('Clean Data'!A:A,C6,'Clean Data'!W:W)</f>
        <v>10120.032</v>
      </c>
      <c r="T6" s="101">
        <f>SUMIF('Clean Data'!A:A,C6,'Clean Data'!Y:Y)</f>
        <v>2283.984</v>
      </c>
      <c r="U6" s="103">
        <f t="shared" ref="U6:U17" si="3">SUM(J6:T6)</f>
        <v>97446.328</v>
      </c>
      <c r="V6" s="103">
        <f t="shared" ref="V6:V17" si="4">SUM(I6+U6)</f>
        <v>278993.4193</v>
      </c>
      <c r="W6" s="104">
        <f>COUNTIFS('Energy Type'!A:A,C6,'Energy Type'!B:B,$W$5)</f>
        <v>116</v>
      </c>
      <c r="X6" s="105">
        <f>COUNTIFS('Energy Type'!A:A,C6,'Energy Type'!B:B,$X$5)</f>
        <v>122</v>
      </c>
      <c r="Y6" s="72"/>
      <c r="Z6" s="72"/>
    </row>
    <row r="7">
      <c r="A7" s="72"/>
      <c r="B7" s="72"/>
      <c r="C7" s="67" t="s">
        <v>34</v>
      </c>
      <c r="D7" s="96">
        <f>VLOOKUP(C7,'Country Representation'!B:D,2,false)</f>
        <v>16015</v>
      </c>
      <c r="E7" s="97">
        <f>VLOOKUP(C7,'Devices PT'!A:B,2,false)</f>
        <v>6</v>
      </c>
      <c r="F7" s="98" t="str">
        <f t="shared" si="1"/>
        <v>Correct</v>
      </c>
      <c r="G7" s="99">
        <f>VLOOKUP(C7,'H&amp;C Output'!A:G,6,FALSE)</f>
        <v>6892.04382</v>
      </c>
      <c r="H7" s="100">
        <f>VLOOKUP(C7,'H&amp;C Output'!A:G,7,FALSE)</f>
        <v>3329.634031</v>
      </c>
      <c r="I7" s="101">
        <f t="shared" si="2"/>
        <v>10221.67785</v>
      </c>
      <c r="J7" s="99">
        <f>SUMIF('Clean Data'!A:A,C7,'Clean Data'!G:G)</f>
        <v>362.4</v>
      </c>
      <c r="K7" s="101">
        <f>SUMIF('Clean Data'!A:A,C7,'Clean Data'!I:I)</f>
        <v>435.9744</v>
      </c>
      <c r="L7" s="101">
        <f>SUMIF('Clean Data'!A:A,C7,'Clean Data'!K:K)</f>
        <v>547.656</v>
      </c>
      <c r="M7" s="101">
        <f>SUMIF('Clean Data'!A:A,C7,'Clean Data'!M:M)</f>
        <v>1803.2</v>
      </c>
      <c r="N7" s="101">
        <f>SUMIF('Clean Data'!A:A,C7,'Clean Data'!U:U)</f>
        <v>48.08</v>
      </c>
      <c r="O7" s="101">
        <f>SUMIF('Clean Data'!A:A,C7,'Clean Data'!O:O)</f>
        <v>16.16</v>
      </c>
      <c r="P7" s="102">
        <f>SUMIF('Clean Data'!A:A,C7,'Clean Data'!Q:Q)</f>
        <v>192.96</v>
      </c>
      <c r="Q7" s="101">
        <f>SUMIF('Clean Data'!A:A,C7,'Clean Data'!S:S)</f>
        <v>52.464</v>
      </c>
      <c r="R7" s="101">
        <f>SUMIF('Clean Data'!A:A,C7,'Clean Data'!AA:AA)</f>
        <v>73.248</v>
      </c>
      <c r="S7" s="101">
        <f>SUM('Clean Data'!A:A,C7,'Clean Data'!W:W)</f>
        <v>10120.032</v>
      </c>
      <c r="T7" s="101">
        <f>SUMIF('Clean Data'!A:A,C7,'Clean Data'!Y:Y)</f>
        <v>73.632</v>
      </c>
      <c r="U7" s="106">
        <f t="shared" si="3"/>
        <v>13725.8064</v>
      </c>
      <c r="V7" s="107">
        <f t="shared" si="4"/>
        <v>23947.48425</v>
      </c>
      <c r="W7" s="104">
        <f>COUNTIFS('Energy Type'!A:A,C7,'Energy Type'!B:B,$W$5)</f>
        <v>3</v>
      </c>
      <c r="X7" s="105">
        <f>COUNTIFS('Energy Type'!A:A,C7,'Energy Type'!B:B,$X$5)</f>
        <v>3</v>
      </c>
      <c r="Y7" s="72"/>
      <c r="Z7" s="72"/>
    </row>
    <row r="8">
      <c r="A8" s="72"/>
      <c r="B8" s="72"/>
      <c r="C8" s="67" t="s">
        <v>35</v>
      </c>
      <c r="D8" s="96">
        <f>VLOOKUP(C8,'Country Representation'!B:D,2,false)</f>
        <v>3552</v>
      </c>
      <c r="E8" s="97">
        <f>VLOOKUP(C8,'Devices PT'!A:B,2,false)</f>
        <v>7</v>
      </c>
      <c r="F8" s="98" t="str">
        <f t="shared" si="1"/>
        <v>Correct</v>
      </c>
      <c r="G8" s="99">
        <f>VLOOKUP(C8,'H&amp;C Output'!A:G,6,FALSE)</f>
        <v>892.55954</v>
      </c>
      <c r="H8" s="100">
        <f>VLOOKUP(C8,'H&amp;C Output'!A:G,7,FALSE)</f>
        <v>1333.676646</v>
      </c>
      <c r="I8" s="101">
        <f t="shared" si="2"/>
        <v>2226.236186</v>
      </c>
      <c r="J8" s="99">
        <f>SUMIF('Clean Data'!A:A,C8,'Clean Data'!G:G)</f>
        <v>360.24</v>
      </c>
      <c r="K8" s="101">
        <f>SUMIF('Clean Data'!A:A,C8,'Clean Data'!I:I)</f>
        <v>699.0624</v>
      </c>
      <c r="L8" s="101">
        <f>SUMIF('Clean Data'!A:A,C8,'Clean Data'!K:K)</f>
        <v>344.508</v>
      </c>
      <c r="M8" s="101">
        <f>SUMIF('Clean Data'!A:A,C8,'Clean Data'!M:M)</f>
        <v>1708</v>
      </c>
      <c r="N8" s="101">
        <f>SUMIF('Clean Data'!A:A,C8,'Clean Data'!U:U)</f>
        <v>41.2</v>
      </c>
      <c r="O8" s="101">
        <f>SUMIF('Clean Data'!A:A,C8,'Clean Data'!O:O)</f>
        <v>4.12</v>
      </c>
      <c r="P8" s="102">
        <f>SUMIF('Clean Data'!A:A,C8,'Clean Data'!Q:Q)</f>
        <v>313.76</v>
      </c>
      <c r="Q8" s="101">
        <f>SUMIF('Clean Data'!A:A,C8,'Clean Data'!S:S)</f>
        <v>67.608</v>
      </c>
      <c r="R8" s="101">
        <f>SUMIF('Clean Data'!A:A,C8,'Clean Data'!AA:AA)</f>
        <v>49.968</v>
      </c>
      <c r="S8" s="101">
        <f>SUM('Clean Data'!A:A,C8,'Clean Data'!W:W)</f>
        <v>10120.032</v>
      </c>
      <c r="T8" s="101">
        <f>SUMIF('Clean Data'!A:A,C8,'Clean Data'!Y:Y)</f>
        <v>99.216</v>
      </c>
      <c r="U8" s="106">
        <f t="shared" si="3"/>
        <v>13807.7144</v>
      </c>
      <c r="V8" s="107">
        <f t="shared" si="4"/>
        <v>16033.95059</v>
      </c>
      <c r="W8" s="104">
        <f>COUNTIFS('Energy Type'!A:A,C8,'Energy Type'!B:B,$W$5)</f>
        <v>4</v>
      </c>
      <c r="X8" s="105">
        <f>COUNTIFS('Energy Type'!A:A,C8,'Energy Type'!B:B,$X$5)</f>
        <v>3</v>
      </c>
      <c r="Y8" s="72"/>
      <c r="Z8" s="72"/>
    </row>
    <row r="9">
      <c r="A9" s="72"/>
      <c r="B9" s="72"/>
      <c r="C9" s="67" t="s">
        <v>36</v>
      </c>
      <c r="D9" s="96">
        <f>VLOOKUP(C9,'Country Representation'!B:D,2,false)</f>
        <v>3006</v>
      </c>
      <c r="E9" s="97">
        <f>VLOOKUP(C9,'Devices PT'!A:B,2,false)</f>
        <v>11</v>
      </c>
      <c r="F9" s="98" t="str">
        <f t="shared" si="1"/>
        <v>Correct</v>
      </c>
      <c r="G9" s="99">
        <f>VLOOKUP(C9,'H&amp;C Output'!A:G,6,FALSE)</f>
        <v>2996.338825</v>
      </c>
      <c r="H9" s="100">
        <f>VLOOKUP(C9,'H&amp;C Output'!A:G,7,FALSE)</f>
        <v>6794.832751</v>
      </c>
      <c r="I9" s="101">
        <f t="shared" si="2"/>
        <v>9791.171576</v>
      </c>
      <c r="J9" s="99">
        <f>SUMIF('Clean Data'!A:A,C9,'Clean Data'!G:G)</f>
        <v>650.4</v>
      </c>
      <c r="K9" s="101">
        <f>SUMIF('Clean Data'!A:A,C9,'Clean Data'!I:I)</f>
        <v>621.6672</v>
      </c>
      <c r="L9" s="101">
        <f>SUMIF('Clean Data'!A:A,C9,'Clean Data'!K:K)</f>
        <v>896.04</v>
      </c>
      <c r="M9" s="101">
        <f>SUMIF('Clean Data'!A:A,C9,'Clean Data'!M:M)</f>
        <v>1572</v>
      </c>
      <c r="N9" s="101">
        <f>SUMIF('Clean Data'!A:A,C9,'Clean Data'!U:U)</f>
        <v>40.66</v>
      </c>
      <c r="O9" s="101">
        <f>SUMIF('Clean Data'!A:A,C9,'Clean Data'!O:O)</f>
        <v>29.952</v>
      </c>
      <c r="P9" s="102">
        <f>SUMIF('Clean Data'!A:A,C9,'Clean Data'!Q:Q)</f>
        <v>489.76</v>
      </c>
      <c r="Q9" s="101">
        <f>SUMIF('Clean Data'!A:A,C9,'Clean Data'!S:S)</f>
        <v>32.16</v>
      </c>
      <c r="R9" s="101">
        <f>SUMIF('Clean Data'!A:A,C9,'Clean Data'!AA:AA)</f>
        <v>157.632</v>
      </c>
      <c r="S9" s="101">
        <f>SUM('Clean Data'!A:A,C9,'Clean Data'!W:W)</f>
        <v>10120.032</v>
      </c>
      <c r="T9" s="101">
        <f>SUMIF('Clean Data'!A:A,C9,'Clean Data'!Y:Y)</f>
        <v>97.248</v>
      </c>
      <c r="U9" s="106">
        <f t="shared" si="3"/>
        <v>14707.5512</v>
      </c>
      <c r="V9" s="107">
        <f t="shared" si="4"/>
        <v>24498.72278</v>
      </c>
      <c r="W9" s="104">
        <f>COUNTIFS('Energy Type'!A:A,C9,'Energy Type'!B:B,$W$5)</f>
        <v>5</v>
      </c>
      <c r="X9" s="105">
        <f>COUNTIFS('Energy Type'!A:A,C9,'Energy Type'!B:B,$X$5)</f>
        <v>6</v>
      </c>
      <c r="Y9" s="72"/>
      <c r="Z9" s="72"/>
    </row>
    <row r="10">
      <c r="A10" s="72"/>
      <c r="B10" s="72"/>
      <c r="C10" s="67" t="s">
        <v>37</v>
      </c>
      <c r="D10" s="96">
        <f>VLOOKUP(C10,'Country Representation'!B:D,2,false)</f>
        <v>2558</v>
      </c>
      <c r="E10" s="97">
        <f>VLOOKUP(C10,'Devices PT'!A:B,2,false)</f>
        <v>16</v>
      </c>
      <c r="F10" s="98" t="str">
        <f t="shared" si="1"/>
        <v>Correct</v>
      </c>
      <c r="G10" s="99">
        <f>VLOOKUP(C10,'H&amp;C Output'!A:G,6,FALSE)</f>
        <v>4060.436054</v>
      </c>
      <c r="H10" s="100">
        <f>VLOOKUP(C10,'H&amp;C Output'!A:G,7,FALSE)</f>
        <v>6394.669552</v>
      </c>
      <c r="I10" s="101">
        <f t="shared" si="2"/>
        <v>10455.10561</v>
      </c>
      <c r="J10" s="99">
        <f>SUMIF('Clean Data'!A:A,C10,'Clean Data'!G:G)</f>
        <v>478.56</v>
      </c>
      <c r="K10" s="101">
        <f>SUMIF('Clean Data'!A:A,C10,'Clean Data'!I:I)</f>
        <v>890.88</v>
      </c>
      <c r="L10" s="101">
        <f>SUMIF('Clean Data'!A:A,C10,'Clean Data'!K:K)</f>
        <v>544.236</v>
      </c>
      <c r="M10" s="101">
        <f>SUMIF('Clean Data'!A:A,C10,'Clean Data'!M:M)</f>
        <v>2106.4</v>
      </c>
      <c r="N10" s="101">
        <f>SUMIF('Clean Data'!A:A,C10,'Clean Data'!U:U)</f>
        <v>48.16</v>
      </c>
      <c r="O10" s="101">
        <f>SUMIF('Clean Data'!A:A,C10,'Clean Data'!O:O)</f>
        <v>14.928</v>
      </c>
      <c r="P10" s="102">
        <f>SUMIF('Clean Data'!A:A,C10,'Clean Data'!Q:Q)</f>
        <v>614.56</v>
      </c>
      <c r="Q10" s="101">
        <f>SUMIF('Clean Data'!A:A,C10,'Clean Data'!S:S)</f>
        <v>70.056</v>
      </c>
      <c r="R10" s="101">
        <f>SUMIF('Clean Data'!A:A,C10,'Clean Data'!AA:AA)</f>
        <v>129.024</v>
      </c>
      <c r="S10" s="101">
        <f>SUM('Clean Data'!A:A,C10,'Clean Data'!W:W)</f>
        <v>10120.032</v>
      </c>
      <c r="T10" s="101">
        <f>SUMIF('Clean Data'!A:A,C10,'Clean Data'!Y:Y)</f>
        <v>164.544</v>
      </c>
      <c r="U10" s="106">
        <f t="shared" si="3"/>
        <v>15181.38</v>
      </c>
      <c r="V10" s="107">
        <f t="shared" si="4"/>
        <v>25636.48561</v>
      </c>
      <c r="W10" s="104">
        <f>COUNTIFS('Energy Type'!A:A,C10,'Energy Type'!B:B,$W$5)</f>
        <v>9</v>
      </c>
      <c r="X10" s="105">
        <f>COUNTIFS('Energy Type'!A:A,C10,'Energy Type'!B:B,$X$5)</f>
        <v>7</v>
      </c>
      <c r="Y10" s="72"/>
      <c r="Z10" s="72"/>
    </row>
    <row r="11">
      <c r="A11" s="72"/>
      <c r="B11" s="72"/>
      <c r="C11" s="67" t="s">
        <v>13</v>
      </c>
      <c r="D11" s="96">
        <f>VLOOKUP(C11,'Country Representation'!B:D,2,false)</f>
        <v>2478</v>
      </c>
      <c r="E11" s="97">
        <f>VLOOKUP(C11,'Devices PT'!A:B,2,false)</f>
        <v>8</v>
      </c>
      <c r="F11" s="98" t="str">
        <f t="shared" si="1"/>
        <v>Correct</v>
      </c>
      <c r="G11" s="99">
        <f>VLOOKUP(C11,'H&amp;C Output'!A:G,6,FALSE)</f>
        <v>293.397688</v>
      </c>
      <c r="H11" s="100">
        <f>VLOOKUP(C11,'H&amp;C Output'!A:G,7,FALSE)</f>
        <v>725.2262696</v>
      </c>
      <c r="I11" s="101">
        <f t="shared" si="2"/>
        <v>1018.623958</v>
      </c>
      <c r="J11" s="99">
        <f>SUMIF('Clean Data'!A:A,C11,'Clean Data'!G:G)</f>
        <v>374.16</v>
      </c>
      <c r="K11" s="101">
        <f>SUMIF('Clean Data'!A:A,C11,'Clean Data'!I:I)</f>
        <v>287.3088</v>
      </c>
      <c r="L11" s="101">
        <f>SUMIF('Clean Data'!A:A,C11,'Clean Data'!K:K)</f>
        <v>322.392</v>
      </c>
      <c r="M11" s="101">
        <f>SUMIF('Clean Data'!A:A,C11,'Clean Data'!M:M)</f>
        <v>1014.4</v>
      </c>
      <c r="N11" s="101">
        <f>SUMIF('Clean Data'!A:A,C11,'Clean Data'!U:U)</f>
        <v>26.66</v>
      </c>
      <c r="O11" s="101">
        <f>SUMIF('Clean Data'!A:A,C11,'Clean Data'!O:O)</f>
        <v>10.44</v>
      </c>
      <c r="P11" s="102">
        <f>SUMIF('Clean Data'!A:A,C11,'Clean Data'!Q:Q)</f>
        <v>111.36</v>
      </c>
      <c r="Q11" s="101">
        <f>SUMIF('Clean Data'!A:A,C11,'Clean Data'!S:S)</f>
        <v>52.992</v>
      </c>
      <c r="R11" s="101">
        <f>SUMIF('Clean Data'!A:A,C11,'Clean Data'!AA:AA)</f>
        <v>42.336</v>
      </c>
      <c r="S11" s="101">
        <f>SUM('Clean Data'!A:A,C11,'Clean Data'!W:W)</f>
        <v>10120.032</v>
      </c>
      <c r="T11" s="101">
        <f>SUMIF('Clean Data'!A:A,C11,'Clean Data'!Y:Y)</f>
        <v>57.072</v>
      </c>
      <c r="U11" s="106">
        <f t="shared" si="3"/>
        <v>12419.1528</v>
      </c>
      <c r="V11" s="107">
        <f t="shared" si="4"/>
        <v>13437.77676</v>
      </c>
      <c r="W11" s="104">
        <f>COUNTIFS('Energy Type'!A:A,C11,'Energy Type'!B:B,$W$5)</f>
        <v>5</v>
      </c>
      <c r="X11" s="105">
        <f>COUNTIFS('Energy Type'!A:A,C11,'Energy Type'!B:B,$X$5)</f>
        <v>3</v>
      </c>
      <c r="Y11" s="72"/>
      <c r="Z11" s="72"/>
    </row>
    <row r="12">
      <c r="A12" s="72"/>
      <c r="B12" s="72"/>
      <c r="C12" s="67" t="s">
        <v>38</v>
      </c>
      <c r="D12" s="96">
        <f>VLOOKUP(C12,'Country Representation'!B:D,2,false)</f>
        <v>2122</v>
      </c>
      <c r="E12" s="97">
        <f>VLOOKUP(C12,'Devices PT'!A:B,2,false)</f>
        <v>10</v>
      </c>
      <c r="F12" s="98" t="str">
        <f t="shared" si="1"/>
        <v>Correct</v>
      </c>
      <c r="G12" s="99">
        <f>VLOOKUP(C12,'H&amp;C Output'!A:G,6,FALSE)</f>
        <v>5179.501325</v>
      </c>
      <c r="H12" s="100">
        <f>VLOOKUP(C12,'H&amp;C Output'!A:G,7,FALSE)</f>
        <v>2578.743283</v>
      </c>
      <c r="I12" s="101">
        <f t="shared" si="2"/>
        <v>7758.244608</v>
      </c>
      <c r="J12" s="99">
        <f>SUMIF('Clean Data'!A:A,C12,'Clean Data'!G:G)</f>
        <v>223.44</v>
      </c>
      <c r="K12" s="101">
        <f>SUMIF('Clean Data'!A:A,C12,'Clean Data'!I:I)</f>
        <v>270.6048</v>
      </c>
      <c r="L12" s="101">
        <f>SUMIF('Clean Data'!A:A,C12,'Clean Data'!K:K)</f>
        <v>173.28</v>
      </c>
      <c r="M12" s="101">
        <f>SUMIF('Clean Data'!A:A,C12,'Clean Data'!M:M)</f>
        <v>566.4</v>
      </c>
      <c r="N12" s="101">
        <f>SUMIF('Clean Data'!A:A,C12,'Clean Data'!U:U)</f>
        <v>22.5</v>
      </c>
      <c r="O12" s="101">
        <f>SUMIF('Clean Data'!A:A,C12,'Clean Data'!O:O)</f>
        <v>8.504</v>
      </c>
      <c r="P12" s="102">
        <f>SUMIF('Clean Data'!A:A,C12,'Clean Data'!Q:Q)</f>
        <v>281.76</v>
      </c>
      <c r="Q12" s="101">
        <f>SUMIF('Clean Data'!A:A,C12,'Clean Data'!S:S)</f>
        <v>23.424</v>
      </c>
      <c r="R12" s="101">
        <f>SUMIF('Clean Data'!A:A,C12,'Clean Data'!AA:AA)</f>
        <v>54.72</v>
      </c>
      <c r="S12" s="101">
        <f>SUM('Clean Data'!A:A,C12,'Clean Data'!W:W)</f>
        <v>10120.032</v>
      </c>
      <c r="T12" s="101">
        <f>SUMIF('Clean Data'!A:A,C12,'Clean Data'!Y:Y)</f>
        <v>89.376</v>
      </c>
      <c r="U12" s="106">
        <f t="shared" si="3"/>
        <v>11834.0408</v>
      </c>
      <c r="V12" s="107">
        <f t="shared" si="4"/>
        <v>19592.28541</v>
      </c>
      <c r="W12" s="104">
        <f>COUNTIFS('Energy Type'!A:A,C12,'Energy Type'!B:B,$W$5)</f>
        <v>2</v>
      </c>
      <c r="X12" s="105">
        <f>COUNTIFS('Energy Type'!A:A,C12,'Energy Type'!B:B,$X$5)</f>
        <v>8</v>
      </c>
      <c r="Y12" s="72"/>
      <c r="Z12" s="72"/>
    </row>
    <row r="13">
      <c r="A13" s="72"/>
      <c r="B13" s="72"/>
      <c r="C13" s="67" t="s">
        <v>39</v>
      </c>
      <c r="D13" s="96">
        <f>VLOOKUP(C13,'Country Representation'!B:D,2,false)</f>
        <v>1419</v>
      </c>
      <c r="E13" s="97">
        <f>VLOOKUP(C13,'Devices PT'!A:B,2,false)</f>
        <v>6</v>
      </c>
      <c r="F13" s="98" t="str">
        <f t="shared" si="1"/>
        <v>Correct</v>
      </c>
      <c r="G13" s="99">
        <f>VLOOKUP(C13,'H&amp;C Output'!A:G,6,FALSE)</f>
        <v>3181.887066</v>
      </c>
      <c r="H13" s="100">
        <f>VLOOKUP(C13,'H&amp;C Output'!A:G,7,FALSE)</f>
        <v>4957.922391</v>
      </c>
      <c r="I13" s="101">
        <f t="shared" si="2"/>
        <v>8139.809457</v>
      </c>
      <c r="J13" s="99">
        <f>SUMIF('Clean Data'!A:A,C13,'Clean Data'!G:G)</f>
        <v>275.52</v>
      </c>
      <c r="K13" s="101">
        <f>SUMIF('Clean Data'!A:A,C13,'Clean Data'!I:I)</f>
        <v>619.7184</v>
      </c>
      <c r="L13" s="101">
        <f>SUMIF('Clean Data'!A:A,C13,'Clean Data'!K:K)</f>
        <v>364.8</v>
      </c>
      <c r="M13" s="101">
        <f>SUMIF('Clean Data'!A:A,C13,'Clean Data'!M:M)</f>
        <v>1630.4</v>
      </c>
      <c r="N13" s="101">
        <f>SUMIF('Clean Data'!A:A,C13,'Clean Data'!U:U)</f>
        <v>43.16</v>
      </c>
      <c r="O13" s="101">
        <f>SUMIF('Clean Data'!A:A,C13,'Clean Data'!O:O)</f>
        <v>17.328</v>
      </c>
      <c r="P13" s="102">
        <f>SUMIF('Clean Data'!A:A,C13,'Clean Data'!Q:Q)</f>
        <v>399.68</v>
      </c>
      <c r="Q13" s="101">
        <f>SUMIF('Clean Data'!A:A,C13,'Clean Data'!S:S)</f>
        <v>37.296</v>
      </c>
      <c r="R13" s="101">
        <f>SUMIF('Clean Data'!A:A,C13,'Clean Data'!AA:AA)</f>
        <v>121.248</v>
      </c>
      <c r="S13" s="101">
        <f>SUM('Clean Data'!A:A,C13,'Clean Data'!W:W)</f>
        <v>10120.032</v>
      </c>
      <c r="T13" s="101">
        <f>SUMIF('Clean Data'!A:A,C13,'Clean Data'!Y:Y)</f>
        <v>48.96</v>
      </c>
      <c r="U13" s="106">
        <f t="shared" si="3"/>
        <v>13678.1424</v>
      </c>
      <c r="V13" s="107">
        <f t="shared" si="4"/>
        <v>21817.95186</v>
      </c>
      <c r="W13" s="104">
        <f>COUNTIFS('Energy Type'!A:A,C13,'Energy Type'!B:B,$W$5)</f>
        <v>3</v>
      </c>
      <c r="X13" s="105">
        <f>COUNTIFS('Energy Type'!A:A,C13,'Energy Type'!B:B,$X$5)</f>
        <v>3</v>
      </c>
      <c r="Y13" s="72"/>
      <c r="Z13" s="72"/>
    </row>
    <row r="14">
      <c r="A14" s="72"/>
      <c r="B14" s="72"/>
      <c r="C14" s="67" t="s">
        <v>40</v>
      </c>
      <c r="D14" s="96">
        <f>VLOOKUP(C14,'Country Representation'!B:D,2,false)</f>
        <v>1413</v>
      </c>
      <c r="E14" s="97">
        <f>VLOOKUP(C14,'Devices PT'!A:B,2,false)</f>
        <v>6</v>
      </c>
      <c r="F14" s="98" t="str">
        <f t="shared" si="1"/>
        <v>Correct</v>
      </c>
      <c r="G14" s="99">
        <f>VLOOKUP(C14,'H&amp;C Output'!A:G,6,FALSE)</f>
        <v>1544.339748</v>
      </c>
      <c r="H14" s="100">
        <f>VLOOKUP(C14,'H&amp;C Output'!A:G,7,FALSE)</f>
        <v>1142.049776</v>
      </c>
      <c r="I14" s="101">
        <f t="shared" si="2"/>
        <v>2686.389524</v>
      </c>
      <c r="J14" s="99">
        <f>SUMIF('Clean Data'!A:A,C14,'Clean Data'!G:G)</f>
        <v>268.08</v>
      </c>
      <c r="K14" s="101">
        <f>SUMIF('Clean Data'!A:A,C14,'Clean Data'!I:I)</f>
        <v>335.7504</v>
      </c>
      <c r="L14" s="101">
        <f>SUMIF('Clean Data'!A:A,C14,'Clean Data'!K:K)</f>
        <v>239.628</v>
      </c>
      <c r="M14" s="101">
        <f>SUMIF('Clean Data'!A:A,C14,'Clean Data'!M:M)</f>
        <v>866.4</v>
      </c>
      <c r="N14" s="101">
        <f>SUMIF('Clean Data'!A:A,C14,'Clean Data'!U:U)</f>
        <v>1.4</v>
      </c>
      <c r="O14" s="101">
        <f>SUMIF('Clean Data'!A:A,C14,'Clean Data'!O:O)</f>
        <v>14.696</v>
      </c>
      <c r="P14" s="102">
        <f>SUMIF('Clean Data'!A:A,C14,'Clean Data'!Q:Q)</f>
        <v>287.36</v>
      </c>
      <c r="Q14" s="101">
        <f>SUMIF('Clean Data'!A:A,C14,'Clean Data'!S:S)</f>
        <v>15.48</v>
      </c>
      <c r="R14" s="101">
        <f>SUMIF('Clean Data'!A:A,C14,'Clean Data'!AA:AA)</f>
        <v>77.712</v>
      </c>
      <c r="S14" s="101">
        <f>SUM('Clean Data'!A:A,C14,'Clean Data'!W:W)</f>
        <v>10120.032</v>
      </c>
      <c r="T14" s="101">
        <f>SUMIF('Clean Data'!A:A,C14,'Clean Data'!Y:Y)</f>
        <v>38.352</v>
      </c>
      <c r="U14" s="106">
        <f t="shared" si="3"/>
        <v>12264.8904</v>
      </c>
      <c r="V14" s="107">
        <f t="shared" si="4"/>
        <v>14951.27992</v>
      </c>
      <c r="W14" s="104">
        <f>COUNTIFS('Energy Type'!A:A,C14,'Energy Type'!B:B,$W$5)</f>
        <v>5</v>
      </c>
      <c r="X14" s="105">
        <f>COUNTIFS('Energy Type'!A:A,C14,'Energy Type'!B:B,$X$5)</f>
        <v>1</v>
      </c>
      <c r="Y14" s="72"/>
      <c r="Z14" s="72"/>
    </row>
    <row r="15">
      <c r="A15" s="72"/>
      <c r="B15" s="72"/>
      <c r="C15" s="67" t="s">
        <v>41</v>
      </c>
      <c r="D15" s="96">
        <f>VLOOKUP(C15,'Country Representation'!B:D,2,false)</f>
        <v>1325</v>
      </c>
      <c r="E15" s="97">
        <f>VLOOKUP(C15,'Devices PT'!A:B,2,false)</f>
        <v>10</v>
      </c>
      <c r="F15" s="98" t="str">
        <f t="shared" si="1"/>
        <v>Correct</v>
      </c>
      <c r="G15" s="99">
        <f>VLOOKUP(C15,'H&amp;C Output'!A:G,6,FALSE)</f>
        <v>6618.33035</v>
      </c>
      <c r="H15" s="100">
        <f>VLOOKUP(C15,'H&amp;C Output'!A:G,7,FALSE)</f>
        <v>5645.272975</v>
      </c>
      <c r="I15" s="101">
        <f t="shared" si="2"/>
        <v>12263.60332</v>
      </c>
      <c r="J15" s="99">
        <f>SUMIF('Clean Data'!A:A,C15,'Clean Data'!G:G)</f>
        <v>998.4</v>
      </c>
      <c r="K15" s="101">
        <f>SUMIF('Clean Data'!A:A,C15,'Clean Data'!I:I)</f>
        <v>881.136</v>
      </c>
      <c r="L15" s="101">
        <f>SUMIF('Clean Data'!A:A,C15,'Clean Data'!K:K)</f>
        <v>755.592</v>
      </c>
      <c r="M15" s="101">
        <f>SUMIF('Clean Data'!A:A,C15,'Clean Data'!M:M)</f>
        <v>3539.2</v>
      </c>
      <c r="N15" s="101">
        <f>SUMIF('Clean Data'!A:A,C15,'Clean Data'!U:U)</f>
        <v>84.88</v>
      </c>
      <c r="O15" s="101">
        <f>SUMIF('Clean Data'!A:A,C15,'Clean Data'!O:O)</f>
        <v>19.256</v>
      </c>
      <c r="P15" s="102">
        <f>SUMIF('Clean Data'!A:A,C15,'Clean Data'!Q:Q)</f>
        <v>765.44</v>
      </c>
      <c r="Q15" s="101">
        <f>SUMIF('Clean Data'!A:A,C15,'Clean Data'!S:S)</f>
        <v>83.808</v>
      </c>
      <c r="R15" s="101">
        <f>SUMIF('Clean Data'!A:A,C15,'Clean Data'!AA:AA)</f>
        <v>217.584</v>
      </c>
      <c r="S15" s="101">
        <f>SUM('Clean Data'!A:A,C15,'Clean Data'!W:W)</f>
        <v>10120.032</v>
      </c>
      <c r="T15" s="101">
        <f>SUMIF('Clean Data'!A:A,C15,'Clean Data'!Y:Y)</f>
        <v>138</v>
      </c>
      <c r="U15" s="106">
        <f t="shared" si="3"/>
        <v>17603.328</v>
      </c>
      <c r="V15" s="107">
        <f t="shared" si="4"/>
        <v>29866.93132</v>
      </c>
      <c r="W15" s="104">
        <f>COUNTIFS('Energy Type'!A:A,C15,'Energy Type'!B:B,$W$5)</f>
        <v>7</v>
      </c>
      <c r="X15" s="105">
        <f>COUNTIFS('Energy Type'!A:A,C15,'Energy Type'!B:B,$X$5)</f>
        <v>3</v>
      </c>
      <c r="Y15" s="72"/>
      <c r="Z15" s="72"/>
    </row>
    <row r="16">
      <c r="A16" s="72"/>
      <c r="B16" s="72"/>
      <c r="C16" s="67" t="s">
        <v>42</v>
      </c>
      <c r="D16" s="96">
        <f>VLOOKUP(C16,'Country Representation'!B:D,2,false)</f>
        <v>987</v>
      </c>
      <c r="E16" s="97">
        <f>VLOOKUP(C16,'Devices PT'!A:B,2,false)</f>
        <v>6</v>
      </c>
      <c r="F16" s="98" t="str">
        <f t="shared" si="1"/>
        <v>Correct</v>
      </c>
      <c r="G16" s="99">
        <f>VLOOKUP(C16,'H&amp;C Output'!A:G,6,FALSE)</f>
        <v>1288.46472</v>
      </c>
      <c r="H16" s="100">
        <f>VLOOKUP(C16,'H&amp;C Output'!A:G,7,FALSE)</f>
        <v>2057.247722</v>
      </c>
      <c r="I16" s="101">
        <f t="shared" si="2"/>
        <v>3345.712442</v>
      </c>
      <c r="J16" s="99">
        <f>SUMIF('Clean Data'!A:A,C16,'Clean Data'!G:G)</f>
        <v>431.04</v>
      </c>
      <c r="K16" s="101">
        <f>SUMIF('Clean Data'!A:A,C16,'Clean Data'!I:I)</f>
        <v>371.664</v>
      </c>
      <c r="L16" s="101">
        <f>SUMIF('Clean Data'!A:A,C16,'Clean Data'!K:K)</f>
        <v>247.836</v>
      </c>
      <c r="M16" s="101">
        <f>SUMIF('Clean Data'!A:A,C16,'Clean Data'!M:M)</f>
        <v>1572</v>
      </c>
      <c r="N16" s="101">
        <f>SUMIF('Clean Data'!A:A,C16,'Clean Data'!U:U)</f>
        <v>41.54</v>
      </c>
      <c r="O16" s="101">
        <f>SUMIF('Clean Data'!A:A,C16,'Clean Data'!O:O)</f>
        <v>20.6</v>
      </c>
      <c r="P16" s="102">
        <f>SUMIF('Clean Data'!A:A,C16,'Clean Data'!Q:Q)</f>
        <v>304</v>
      </c>
      <c r="Q16" s="101">
        <f>SUMIF('Clean Data'!A:A,C16,'Clean Data'!S:S)</f>
        <v>25.704</v>
      </c>
      <c r="R16" s="101">
        <f>SUMIF('Clean Data'!A:A,C16,'Clean Data'!AA:AA)</f>
        <v>78.144</v>
      </c>
      <c r="S16" s="101">
        <f>SUM('Clean Data'!A:A,C16,'Clean Data'!W:W)</f>
        <v>10120.032</v>
      </c>
      <c r="T16" s="101">
        <f>SUMIF('Clean Data'!A:A,C16,'Clean Data'!Y:Y)</f>
        <v>79.296</v>
      </c>
      <c r="U16" s="106">
        <f t="shared" si="3"/>
        <v>13291.856</v>
      </c>
      <c r="V16" s="107">
        <f t="shared" si="4"/>
        <v>16637.56844</v>
      </c>
      <c r="W16" s="104">
        <f>COUNTIFS('Energy Type'!A:A,C16,'Energy Type'!B:B,$W$5)</f>
        <v>3</v>
      </c>
      <c r="X16" s="105">
        <f>COUNTIFS('Energy Type'!A:A,C16,'Energy Type'!B:B,$X$5)</f>
        <v>3</v>
      </c>
      <c r="Y16" s="72"/>
      <c r="Z16" s="72"/>
    </row>
    <row r="17">
      <c r="A17" s="72"/>
      <c r="B17" s="72"/>
      <c r="C17" s="108" t="s">
        <v>139</v>
      </c>
      <c r="D17" s="96">
        <f>VLOOKUP(C17,'Country Representation'!B:D,2,false)</f>
        <v>11298</v>
      </c>
      <c r="E17" s="74">
        <f>SUM(E20:E105)</f>
        <v>673</v>
      </c>
      <c r="F17" s="75" t="str">
        <f t="shared" si="1"/>
        <v>Correct</v>
      </c>
      <c r="G17" s="109">
        <f t="shared" ref="G17:T17" si="5">SUM(G20:G105)</f>
        <v>158493.3654</v>
      </c>
      <c r="H17" s="110">
        <f t="shared" si="5"/>
        <v>192442.3</v>
      </c>
      <c r="I17" s="110">
        <f t="shared" si="5"/>
        <v>350935.6654</v>
      </c>
      <c r="J17" s="109">
        <f t="shared" si="5"/>
        <v>28305.36</v>
      </c>
      <c r="K17" s="110">
        <f t="shared" si="5"/>
        <v>35938.3776</v>
      </c>
      <c r="L17" s="110">
        <f t="shared" si="5"/>
        <v>31097.376</v>
      </c>
      <c r="M17" s="110">
        <f t="shared" si="5"/>
        <v>102397.6</v>
      </c>
      <c r="N17" s="110">
        <f t="shared" si="5"/>
        <v>2507.02</v>
      </c>
      <c r="O17" s="110">
        <f t="shared" si="5"/>
        <v>1052.784</v>
      </c>
      <c r="P17" s="110">
        <f t="shared" si="5"/>
        <v>20765.76</v>
      </c>
      <c r="Q17" s="110">
        <f t="shared" si="5"/>
        <v>3148.488</v>
      </c>
      <c r="R17" s="110">
        <f t="shared" si="5"/>
        <v>6403.632</v>
      </c>
      <c r="S17" s="110">
        <f t="shared" si="5"/>
        <v>870322.752</v>
      </c>
      <c r="T17" s="101">
        <f t="shared" si="5"/>
        <v>6123.84</v>
      </c>
      <c r="U17" s="106">
        <f t="shared" si="3"/>
        <v>1108062.99</v>
      </c>
      <c r="V17" s="107">
        <f t="shared" si="4"/>
        <v>1458998.655</v>
      </c>
      <c r="W17" s="104">
        <f t="shared" ref="W17:X17" si="6">SUM(W20:W105)</f>
        <v>325</v>
      </c>
      <c r="X17" s="105">
        <f t="shared" si="6"/>
        <v>348</v>
      </c>
      <c r="Y17" s="72"/>
      <c r="Z17" s="72"/>
    </row>
    <row r="18">
      <c r="A18" s="72"/>
      <c r="B18" s="73"/>
      <c r="C18" s="111" t="s">
        <v>140</v>
      </c>
      <c r="D18" s="112">
        <f t="shared" ref="D18:E18" si="7">SUM(D6:D17)</f>
        <v>86659</v>
      </c>
      <c r="E18" s="113">
        <f t="shared" si="7"/>
        <v>997</v>
      </c>
      <c r="F18" s="114"/>
      <c r="G18" s="115">
        <f t="shared" ref="G18:X18" si="8">SUM(G6:G17)</f>
        <v>288617.3454</v>
      </c>
      <c r="H18" s="116">
        <f t="shared" si="8"/>
        <v>311771.9859</v>
      </c>
      <c r="I18" s="117">
        <f t="shared" si="8"/>
        <v>600389.3312</v>
      </c>
      <c r="J18" s="115">
        <f t="shared" si="8"/>
        <v>43335.36</v>
      </c>
      <c r="K18" s="116">
        <f t="shared" si="8"/>
        <v>54975.648</v>
      </c>
      <c r="L18" s="116">
        <f t="shared" si="8"/>
        <v>46718.796</v>
      </c>
      <c r="M18" s="116">
        <f t="shared" si="8"/>
        <v>155336</v>
      </c>
      <c r="N18" s="116">
        <f t="shared" si="8"/>
        <v>3937.28</v>
      </c>
      <c r="O18" s="116">
        <f t="shared" si="8"/>
        <v>1649.696</v>
      </c>
      <c r="P18" s="116">
        <f t="shared" si="8"/>
        <v>32418.56</v>
      </c>
      <c r="Q18" s="116">
        <f t="shared" si="8"/>
        <v>4797.456</v>
      </c>
      <c r="R18" s="116">
        <f t="shared" si="8"/>
        <v>9917.76</v>
      </c>
      <c r="S18" s="116">
        <f t="shared" si="8"/>
        <v>981643.104</v>
      </c>
      <c r="T18" s="118">
        <f t="shared" si="8"/>
        <v>9293.52</v>
      </c>
      <c r="U18" s="119">
        <f t="shared" si="8"/>
        <v>1344023.18</v>
      </c>
      <c r="V18" s="120">
        <f t="shared" si="8"/>
        <v>1944412.511</v>
      </c>
      <c r="W18" s="121">
        <f t="shared" si="8"/>
        <v>487</v>
      </c>
      <c r="X18" s="121">
        <f t="shared" si="8"/>
        <v>510</v>
      </c>
      <c r="Y18" s="72"/>
      <c r="Z18" s="72"/>
    </row>
    <row r="19">
      <c r="A19" s="72"/>
      <c r="B19" s="72"/>
      <c r="C19" s="72"/>
      <c r="D19" s="72"/>
      <c r="E19" s="74"/>
      <c r="F19" s="75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72"/>
      <c r="B20" s="122" t="s">
        <v>139</v>
      </c>
      <c r="C20" s="69" t="s">
        <v>43</v>
      </c>
      <c r="D20" s="123">
        <f>VLOOKUP(C20,'Country Representation'!F:H,2,false)</f>
        <v>813</v>
      </c>
      <c r="E20" s="124">
        <f>VLOOKUP(C20,'Devices PT'!A:B,2,false)</f>
        <v>11</v>
      </c>
      <c r="F20" s="125" t="str">
        <f t="shared" ref="F20:F72" si="9">if(D20&gt;E20, "Correct", "Incorrect")</f>
        <v>Correct</v>
      </c>
      <c r="G20" s="126">
        <f>VLOOKUP(C20,'H&amp;C Output'!A:G,6,FALSE)</f>
        <v>395.13035</v>
      </c>
      <c r="H20" s="127">
        <f>VLOOKUP(C20,'H&amp;C Output'!A:G,7,FALSE)</f>
        <v>843.629791</v>
      </c>
      <c r="I20" s="103">
        <f t="shared" ref="I20:I105" si="10">sum(G20:H20)</f>
        <v>1238.760141</v>
      </c>
      <c r="J20" s="126">
        <f>SUMIF('Clean Data'!A:A,C20,'Clean Data'!G:G)</f>
        <v>731.04</v>
      </c>
      <c r="K20" s="128">
        <f>SUMIF('Clean Data'!A:A,C20,'Clean Data'!I:I)</f>
        <v>494.9952</v>
      </c>
      <c r="L20" s="128">
        <f>SUMIF('Clean Data'!A:A,C20,'Clean Data'!K:K)</f>
        <v>465.576</v>
      </c>
      <c r="M20" s="128">
        <f>SUMIF('Clean Data'!A:A,C20,'Clean Data'!M:M)</f>
        <v>3276</v>
      </c>
      <c r="N20" s="128">
        <f>SUMIF('Clean Data'!A:A,C20,'Clean Data'!U:U)</f>
        <v>47.38</v>
      </c>
      <c r="O20" s="128">
        <f>SUMIF('Clean Data'!A:A,C20,'Clean Data'!O:O)</f>
        <v>25.232</v>
      </c>
      <c r="P20" s="129">
        <f>SUMIF('Clean Data'!A:A,C20,'Clean Data'!Q:Q)</f>
        <v>501.44</v>
      </c>
      <c r="Q20" s="128">
        <f>SUMIF('Clean Data'!A:A,C20,'Clean Data'!S:S)</f>
        <v>65.904</v>
      </c>
      <c r="R20" s="128">
        <f>SUMIF('Clean Data'!A:A,C20,'Clean Data'!AA:AA)</f>
        <v>180.72</v>
      </c>
      <c r="S20" s="128">
        <f>SUM('Clean Data'!A:A,C20,'Clean Data'!W:W)</f>
        <v>10120.032</v>
      </c>
      <c r="T20" s="128">
        <f>SUMIF('Clean Data'!A:A,C20,'Clean Data'!Y:Y)</f>
        <v>149.424</v>
      </c>
      <c r="U20" s="103">
        <f t="shared" ref="U20:U105" si="11">sum(J20:T20)</f>
        <v>16057.7432</v>
      </c>
      <c r="V20" s="103">
        <f t="shared" ref="V20:V105" si="12">sum(J20:U20)</f>
        <v>32115.4864</v>
      </c>
      <c r="W20" s="130">
        <f>COUNTIFS('Energy Type'!A:A,C20,'Energy Type'!B:B,$W$5)</f>
        <v>6</v>
      </c>
      <c r="X20" s="131">
        <f>COUNTIFS('Energy Type'!A:A,C20,'Energy Type'!B:B,$X$5)</f>
        <v>5</v>
      </c>
      <c r="Y20" s="72"/>
      <c r="Z20" s="72"/>
    </row>
    <row r="21">
      <c r="A21" s="72"/>
      <c r="C21" s="67" t="s">
        <v>44</v>
      </c>
      <c r="D21" s="132">
        <f>VLOOKUP(C21,'Country Representation'!F:H,2,false)</f>
        <v>738</v>
      </c>
      <c r="E21" s="74">
        <f>VLOOKUP(C21,'Devices PT'!A:B,2,false)</f>
        <v>13</v>
      </c>
      <c r="F21" s="75" t="str">
        <f t="shared" si="9"/>
        <v>Correct</v>
      </c>
      <c r="G21" s="99">
        <f>VLOOKUP(C21,'H&amp;C Output'!A:G,6,FALSE)</f>
        <v>1784.870947</v>
      </c>
      <c r="H21" s="100">
        <f>VLOOKUP(C21,'H&amp;C Output'!A:G,7,FALSE)</f>
        <v>5031.902759</v>
      </c>
      <c r="I21" s="106">
        <f t="shared" si="10"/>
        <v>6816.773706</v>
      </c>
      <c r="J21" s="99">
        <f>SUMIF('Clean Data'!A:A,C21,'Clean Data'!G:G)</f>
        <v>546.72</v>
      </c>
      <c r="K21" s="101">
        <f>SUMIF('Clean Data'!A:A,C21,'Clean Data'!I:I)</f>
        <v>576.0096</v>
      </c>
      <c r="L21" s="101">
        <f>SUMIF('Clean Data'!A:A,C21,'Clean Data'!K:K)</f>
        <v>1012.092</v>
      </c>
      <c r="M21" s="101">
        <f>SUMIF('Clean Data'!A:A,C21,'Clean Data'!M:M)</f>
        <v>2858.4</v>
      </c>
      <c r="N21" s="101">
        <f>SUMIF('Clean Data'!A:A,C21,'Clean Data'!U:U)</f>
        <v>38.12</v>
      </c>
      <c r="O21" s="101">
        <f>SUMIF('Clean Data'!A:A,C21,'Clean Data'!O:O)</f>
        <v>26.736</v>
      </c>
      <c r="P21" s="102">
        <f>SUMIF('Clean Data'!A:A,C21,'Clean Data'!Q:Q)</f>
        <v>354.88</v>
      </c>
      <c r="Q21" s="101">
        <f>SUMIF('Clean Data'!A:A,C21,'Clean Data'!S:S)</f>
        <v>39.984</v>
      </c>
      <c r="R21" s="101">
        <f>SUMIF('Clean Data'!A:A,C21,'Clean Data'!AA:AA)</f>
        <v>159.696</v>
      </c>
      <c r="S21" s="101">
        <f>SUM('Clean Data'!A:A,C21,'Clean Data'!W:W)</f>
        <v>10120.032</v>
      </c>
      <c r="T21" s="101">
        <f>SUMIF('Clean Data'!A:A,C21,'Clean Data'!Y:Y)</f>
        <v>122.928</v>
      </c>
      <c r="U21" s="106">
        <f t="shared" si="11"/>
        <v>15855.5976</v>
      </c>
      <c r="V21" s="106">
        <f t="shared" si="12"/>
        <v>31711.1952</v>
      </c>
      <c r="W21" s="104">
        <f>COUNTIFS('Energy Type'!A:A,C21,'Energy Type'!B:B,$W$5)</f>
        <v>6</v>
      </c>
      <c r="X21" s="105">
        <f>COUNTIFS('Energy Type'!A:A,C21,'Energy Type'!B:B,$X$5)</f>
        <v>7</v>
      </c>
      <c r="Y21" s="72"/>
      <c r="Z21" s="72"/>
    </row>
    <row r="22">
      <c r="A22" s="72"/>
      <c r="C22" s="67" t="s">
        <v>45</v>
      </c>
      <c r="D22" s="132">
        <f>VLOOKUP(C22,'Country Representation'!F:H,2,false)</f>
        <v>726</v>
      </c>
      <c r="E22" s="74">
        <f>VLOOKUP(C22,'Devices PT'!A:B,2,false)</f>
        <v>10</v>
      </c>
      <c r="F22" s="75" t="str">
        <f t="shared" si="9"/>
        <v>Correct</v>
      </c>
      <c r="G22" s="99">
        <f>VLOOKUP(C22,'H&amp;C Output'!A:G,6,FALSE)</f>
        <v>1993.18271</v>
      </c>
      <c r="H22" s="100">
        <f>VLOOKUP(C22,'H&amp;C Output'!A:G,7,FALSE)</f>
        <v>2581.068373</v>
      </c>
      <c r="I22" s="106">
        <f t="shared" si="10"/>
        <v>4574.251083</v>
      </c>
      <c r="J22" s="99">
        <f>SUMIF('Clean Data'!A:A,C22,'Clean Data'!G:G)</f>
        <v>381.36</v>
      </c>
      <c r="K22" s="101">
        <f>SUMIF('Clean Data'!A:A,C22,'Clean Data'!I:I)</f>
        <v>627.2352</v>
      </c>
      <c r="L22" s="101">
        <f>SUMIF('Clean Data'!A:A,C22,'Clean Data'!K:K)</f>
        <v>459.192</v>
      </c>
      <c r="M22" s="101">
        <f>SUMIF('Clean Data'!A:A,C22,'Clean Data'!M:M)</f>
        <v>1823.2</v>
      </c>
      <c r="N22" s="101">
        <f>SUMIF('Clean Data'!A:A,C22,'Clean Data'!U:U)</f>
        <v>28.98</v>
      </c>
      <c r="O22" s="101">
        <f>SUMIF('Clean Data'!A:A,C22,'Clean Data'!O:O)</f>
        <v>15.488</v>
      </c>
      <c r="P22" s="102">
        <f>SUMIF('Clean Data'!A:A,C22,'Clean Data'!Q:Q)</f>
        <v>309.92</v>
      </c>
      <c r="Q22" s="101">
        <f>SUMIF('Clean Data'!A:A,C22,'Clean Data'!S:S)</f>
        <v>52.56</v>
      </c>
      <c r="R22" s="101">
        <f>SUMIF('Clean Data'!A:A,C22,'Clean Data'!AA:AA)</f>
        <v>72.72</v>
      </c>
      <c r="S22" s="101">
        <f>SUM('Clean Data'!A:A,C22,'Clean Data'!W:W)</f>
        <v>10120.032</v>
      </c>
      <c r="T22" s="101">
        <f>SUMIF('Clean Data'!A:A,C22,'Clean Data'!Y:Y)</f>
        <v>72.432</v>
      </c>
      <c r="U22" s="106">
        <f t="shared" si="11"/>
        <v>13963.1192</v>
      </c>
      <c r="V22" s="106">
        <f t="shared" si="12"/>
        <v>27926.2384</v>
      </c>
      <c r="W22" s="104">
        <f>COUNTIFS('Energy Type'!A:A,C22,'Energy Type'!B:B,$W$5)</f>
        <v>3</v>
      </c>
      <c r="X22" s="105">
        <f>COUNTIFS('Energy Type'!A:A,C22,'Energy Type'!B:B,$X$5)</f>
        <v>7</v>
      </c>
      <c r="Y22" s="72"/>
      <c r="Z22" s="72"/>
    </row>
    <row r="23">
      <c r="A23" s="72"/>
      <c r="C23" s="67" t="s">
        <v>46</v>
      </c>
      <c r="D23" s="132">
        <f>VLOOKUP(C23,'Country Representation'!F:H,2,false)</f>
        <v>571</v>
      </c>
      <c r="E23" s="74">
        <f>VLOOKUP(C23,'Devices PT'!A:B,2,false)</f>
        <v>11</v>
      </c>
      <c r="F23" s="75" t="str">
        <f t="shared" si="9"/>
        <v>Correct</v>
      </c>
      <c r="G23" s="99">
        <f>VLOOKUP(C23,'H&amp;C Output'!A:G,6,FALSE)</f>
        <v>1034.854184</v>
      </c>
      <c r="H23" s="100">
        <f>VLOOKUP(C23,'H&amp;C Output'!A:G,7,FALSE)</f>
        <v>1387.645602</v>
      </c>
      <c r="I23" s="106">
        <f t="shared" si="10"/>
        <v>2422.499786</v>
      </c>
      <c r="J23" s="99">
        <f>SUMIF('Clean Data'!A:A,C23,'Clean Data'!G:G)</f>
        <v>621.6</v>
      </c>
      <c r="K23" s="101">
        <f>SUMIF('Clean Data'!A:A,C23,'Clean Data'!I:I)</f>
        <v>793.9968</v>
      </c>
      <c r="L23" s="101">
        <f>SUMIF('Clean Data'!A:A,C23,'Clean Data'!K:K)</f>
        <v>393.528</v>
      </c>
      <c r="M23" s="101">
        <f>SUMIF('Clean Data'!A:A,C23,'Clean Data'!M:M)</f>
        <v>1815.2</v>
      </c>
      <c r="N23" s="101">
        <f>SUMIF('Clean Data'!A:A,C23,'Clean Data'!U:U)</f>
        <v>49.06</v>
      </c>
      <c r="O23" s="101">
        <f>SUMIF('Clean Data'!A:A,C23,'Clean Data'!O:O)</f>
        <v>25.632</v>
      </c>
      <c r="P23" s="102">
        <f>SUMIF('Clean Data'!A:A,C23,'Clean Data'!Q:Q)</f>
        <v>359.68</v>
      </c>
      <c r="Q23" s="101">
        <f>SUMIF('Clean Data'!A:A,C23,'Clean Data'!S:S)</f>
        <v>59.136</v>
      </c>
      <c r="R23" s="101">
        <f>SUMIF('Clean Data'!A:A,C23,'Clean Data'!AA:AA)</f>
        <v>118.752</v>
      </c>
      <c r="S23" s="101">
        <f>SUM('Clean Data'!A:A,C23,'Clean Data'!W:W)</f>
        <v>10120.032</v>
      </c>
      <c r="T23" s="101">
        <f>SUMIF('Clean Data'!A:A,C23,'Clean Data'!Y:Y)</f>
        <v>147.36</v>
      </c>
      <c r="U23" s="106">
        <f t="shared" si="11"/>
        <v>14503.9768</v>
      </c>
      <c r="V23" s="106">
        <f t="shared" si="12"/>
        <v>29007.9536</v>
      </c>
      <c r="W23" s="104">
        <f>COUNTIFS('Energy Type'!A:A,C23,'Energy Type'!B:B,$W$5)</f>
        <v>7</v>
      </c>
      <c r="X23" s="105">
        <f>COUNTIFS('Energy Type'!A:A,C23,'Energy Type'!B:B,$X$5)</f>
        <v>4</v>
      </c>
      <c r="Y23" s="72"/>
      <c r="Z23" s="72"/>
    </row>
    <row r="24">
      <c r="A24" s="72"/>
      <c r="C24" s="67" t="s">
        <v>47</v>
      </c>
      <c r="D24" s="132">
        <f>VLOOKUP(C24,'Country Representation'!F:H,2,false)</f>
        <v>560</v>
      </c>
      <c r="E24" s="74">
        <f>VLOOKUP(C24,'Devices PT'!A:B,2,false)</f>
        <v>7</v>
      </c>
      <c r="F24" s="75" t="str">
        <f t="shared" si="9"/>
        <v>Correct</v>
      </c>
      <c r="G24" s="99">
        <f>VLOOKUP(C24,'H&amp;C Output'!A:G,6,FALSE)</f>
        <v>592.46944</v>
      </c>
      <c r="H24" s="100">
        <f>VLOOKUP(C24,'H&amp;C Output'!A:G,7,FALSE)</f>
        <v>934.3274536</v>
      </c>
      <c r="I24" s="106">
        <f t="shared" si="10"/>
        <v>1526.796894</v>
      </c>
      <c r="J24" s="99">
        <f>SUMIF('Clean Data'!A:A,C24,'Clean Data'!G:G)</f>
        <v>301.68</v>
      </c>
      <c r="K24" s="101">
        <f>SUMIF('Clean Data'!A:A,C24,'Clean Data'!I:I)</f>
        <v>305.6832</v>
      </c>
      <c r="L24" s="101">
        <f>SUMIF('Clean Data'!A:A,C24,'Clean Data'!K:K)</f>
        <v>234.612</v>
      </c>
      <c r="M24" s="101">
        <f>SUMIF('Clean Data'!A:A,C24,'Clean Data'!M:M)</f>
        <v>1176.8</v>
      </c>
      <c r="N24" s="101">
        <f>SUMIF('Clean Data'!A:A,C24,'Clean Data'!U:U)</f>
        <v>22.74</v>
      </c>
      <c r="O24" s="101">
        <f>SUMIF('Clean Data'!A:A,C24,'Clean Data'!O:O)</f>
        <v>6.624</v>
      </c>
      <c r="P24" s="102">
        <f>SUMIF('Clean Data'!A:A,C24,'Clean Data'!Q:Q)</f>
        <v>160.96</v>
      </c>
      <c r="Q24" s="101">
        <f>SUMIF('Clean Data'!A:A,C24,'Clean Data'!S:S)</f>
        <v>40.848</v>
      </c>
      <c r="R24" s="101">
        <f>SUMIF('Clean Data'!A:A,C24,'Clean Data'!AA:AA)</f>
        <v>74.832</v>
      </c>
      <c r="S24" s="101">
        <f>SUM('Clean Data'!A:A,C24,'Clean Data'!W:W)</f>
        <v>10120.032</v>
      </c>
      <c r="T24" s="101">
        <f>SUMIF('Clean Data'!A:A,C24,'Clean Data'!Y:Y)</f>
        <v>86.88</v>
      </c>
      <c r="U24" s="106">
        <f t="shared" si="11"/>
        <v>12531.6912</v>
      </c>
      <c r="V24" s="106">
        <f t="shared" si="12"/>
        <v>25063.3824</v>
      </c>
      <c r="W24" s="104">
        <f>COUNTIFS('Energy Type'!A:A,C24,'Energy Type'!B:B,$W$5)</f>
        <v>4</v>
      </c>
      <c r="X24" s="105">
        <f>COUNTIFS('Energy Type'!A:A,C24,'Energy Type'!B:B,$X$5)</f>
        <v>3</v>
      </c>
      <c r="Y24" s="72"/>
      <c r="Z24" s="72"/>
    </row>
    <row r="25">
      <c r="A25" s="72"/>
      <c r="C25" s="67" t="s">
        <v>48</v>
      </c>
      <c r="D25" s="132">
        <f>VLOOKUP(C25,'Country Representation'!F:H,2,false)</f>
        <v>512</v>
      </c>
      <c r="E25" s="74">
        <f>VLOOKUP(C25,'Devices PT'!A:B,2,false)</f>
        <v>7</v>
      </c>
      <c r="F25" s="75" t="str">
        <f t="shared" si="9"/>
        <v>Correct</v>
      </c>
      <c r="G25" s="99">
        <f>VLOOKUP(C25,'H&amp;C Output'!A:G,6,FALSE)</f>
        <v>3.137</v>
      </c>
      <c r="H25" s="100">
        <f>VLOOKUP(C25,'H&amp;C Output'!A:G,7,FALSE)</f>
        <v>42.356356</v>
      </c>
      <c r="I25" s="106">
        <f t="shared" si="10"/>
        <v>45.493356</v>
      </c>
      <c r="J25" s="99">
        <f>SUMIF('Clean Data'!A:A,C25,'Clean Data'!G:G)</f>
        <v>114.24</v>
      </c>
      <c r="K25" s="101">
        <f>SUMIF('Clean Data'!A:A,C25,'Clean Data'!I:I)</f>
        <v>339.3696</v>
      </c>
      <c r="L25" s="101">
        <f>SUMIF('Clean Data'!A:A,C25,'Clean Data'!K:K)</f>
        <v>191.748</v>
      </c>
      <c r="M25" s="101">
        <f>SUMIF('Clean Data'!A:A,C25,'Clean Data'!M:M)</f>
        <v>658.4</v>
      </c>
      <c r="N25" s="101">
        <f>SUMIF('Clean Data'!A:A,C25,'Clean Data'!U:U)</f>
        <v>14.58</v>
      </c>
      <c r="O25" s="101">
        <f>SUMIF('Clean Data'!A:A,C25,'Clean Data'!O:O)</f>
        <v>10.72</v>
      </c>
      <c r="P25" s="102">
        <f>SUMIF('Clean Data'!A:A,C25,'Clean Data'!Q:Q)</f>
        <v>175.36</v>
      </c>
      <c r="Q25" s="101">
        <f>SUMIF('Clean Data'!A:A,C25,'Clean Data'!S:S)</f>
        <v>29.52</v>
      </c>
      <c r="R25" s="101">
        <f>SUMIF('Clean Data'!A:A,C25,'Clean Data'!AA:AA)</f>
        <v>40.512</v>
      </c>
      <c r="S25" s="101">
        <f>SUM('Clean Data'!A:A,C25,'Clean Data'!W:W)</f>
        <v>10120.032</v>
      </c>
      <c r="T25" s="101">
        <f>SUMIF('Clean Data'!A:A,C25,'Clean Data'!Y:Y)</f>
        <v>81.264</v>
      </c>
      <c r="U25" s="106">
        <f t="shared" si="11"/>
        <v>11775.7456</v>
      </c>
      <c r="V25" s="106">
        <f t="shared" si="12"/>
        <v>23551.4912</v>
      </c>
      <c r="W25" s="104">
        <f>COUNTIFS('Energy Type'!A:A,C25,'Energy Type'!B:B,$W$5)</f>
        <v>3</v>
      </c>
      <c r="X25" s="105">
        <f>COUNTIFS('Energy Type'!A:A,C25,'Energy Type'!B:B,$X$5)</f>
        <v>4</v>
      </c>
      <c r="Y25" s="72"/>
      <c r="Z25" s="72"/>
    </row>
    <row r="26">
      <c r="A26" s="72"/>
      <c r="C26" s="67" t="s">
        <v>49</v>
      </c>
      <c r="D26" s="132">
        <f>VLOOKUP(C26,'Country Representation'!F:H,2,false)</f>
        <v>512</v>
      </c>
      <c r="E26" s="74">
        <f>VLOOKUP(C26,'Devices PT'!A:B,2,false)</f>
        <v>13</v>
      </c>
      <c r="F26" s="75" t="str">
        <f t="shared" si="9"/>
        <v>Correct</v>
      </c>
      <c r="G26" s="99">
        <f>VLOOKUP(C26,'H&amp;C Output'!A:G,6,FALSE)</f>
        <v>3457.526004</v>
      </c>
      <c r="H26" s="100">
        <f>VLOOKUP(C26,'H&amp;C Output'!A:G,7,FALSE)</f>
        <v>1753.760825</v>
      </c>
      <c r="I26" s="106">
        <f t="shared" si="10"/>
        <v>5211.286829</v>
      </c>
      <c r="J26" s="99">
        <f>SUMIF('Clean Data'!A:A,C26,'Clean Data'!G:G)</f>
        <v>808.56</v>
      </c>
      <c r="K26" s="101">
        <f>SUMIF('Clean Data'!A:A,C26,'Clean Data'!I:I)</f>
        <v>832.416</v>
      </c>
      <c r="L26" s="101">
        <f>SUMIF('Clean Data'!A:A,C26,'Clean Data'!K:K)</f>
        <v>570.912</v>
      </c>
      <c r="M26" s="101">
        <f>SUMIF('Clean Data'!A:A,C26,'Clean Data'!M:M)</f>
        <v>3824.8</v>
      </c>
      <c r="N26" s="101">
        <f>SUMIF('Clean Data'!A:A,C26,'Clean Data'!U:U)</f>
        <v>52.54</v>
      </c>
      <c r="O26" s="101">
        <f>SUMIF('Clean Data'!A:A,C26,'Clean Data'!O:O)</f>
        <v>21.632</v>
      </c>
      <c r="P26" s="102">
        <f>SUMIF('Clean Data'!A:A,C26,'Clean Data'!Q:Q)</f>
        <v>484</v>
      </c>
      <c r="Q26" s="101">
        <f>SUMIF('Clean Data'!A:A,C26,'Clean Data'!S:S)</f>
        <v>92.04</v>
      </c>
      <c r="R26" s="101">
        <f>SUMIF('Clean Data'!A:A,C26,'Clean Data'!AA:AA)</f>
        <v>178.464</v>
      </c>
      <c r="S26" s="101">
        <f>SUM('Clean Data'!A:A,C26,'Clean Data'!W:W)</f>
        <v>10120.032</v>
      </c>
      <c r="T26" s="101">
        <f>SUMIF('Clean Data'!A:A,C26,'Clean Data'!Y:Y)</f>
        <v>141.888</v>
      </c>
      <c r="U26" s="106">
        <f t="shared" si="11"/>
        <v>17127.284</v>
      </c>
      <c r="V26" s="106">
        <f t="shared" si="12"/>
        <v>34254.568</v>
      </c>
      <c r="W26" s="104">
        <f>COUNTIFS('Energy Type'!A:A,C26,'Energy Type'!B:B,$W$5)</f>
        <v>6</v>
      </c>
      <c r="X26" s="105">
        <f>COUNTIFS('Energy Type'!A:A,C26,'Energy Type'!B:B,$X$5)</f>
        <v>7</v>
      </c>
      <c r="Y26" s="72"/>
      <c r="Z26" s="72"/>
    </row>
    <row r="27">
      <c r="A27" s="72"/>
      <c r="C27" s="67" t="s">
        <v>50</v>
      </c>
      <c r="D27" s="132">
        <f>VLOOKUP(C27,'Country Representation'!F:H,2,false)</f>
        <v>456</v>
      </c>
      <c r="E27" s="74">
        <f>VLOOKUP(C27,'Devices PT'!A:B,2,false)</f>
        <v>2</v>
      </c>
      <c r="F27" s="75" t="str">
        <f t="shared" si="9"/>
        <v>Correct</v>
      </c>
      <c r="G27" s="99">
        <f>VLOOKUP(C27,'H&amp;C Output'!A:G,6,FALSE)</f>
        <v>6.21072</v>
      </c>
      <c r="H27" s="100">
        <f>VLOOKUP(C27,'H&amp;C Output'!A:G,7,FALSE)</f>
        <v>416.433865</v>
      </c>
      <c r="I27" s="106">
        <f t="shared" si="10"/>
        <v>422.644585</v>
      </c>
      <c r="J27" s="99">
        <f>SUMIF('Clean Data'!A:A,C27,'Clean Data'!G:G)</f>
        <v>51.84</v>
      </c>
      <c r="K27" s="101">
        <f>SUMIF('Clean Data'!A:A,C27,'Clean Data'!I:I)</f>
        <v>200.448</v>
      </c>
      <c r="L27" s="101">
        <f>SUMIF('Clean Data'!A:A,C27,'Clean Data'!K:K)</f>
        <v>87.552</v>
      </c>
      <c r="M27" s="101">
        <f>SUMIF('Clean Data'!A:A,C27,'Clean Data'!M:M)</f>
        <v>57.6</v>
      </c>
      <c r="N27" s="101">
        <f>SUMIF('Clean Data'!A:A,C27,'Clean Data'!U:U)</f>
        <v>9.6</v>
      </c>
      <c r="O27" s="101">
        <f>SUMIF('Clean Data'!A:A,C27,'Clean Data'!O:O)</f>
        <v>1.92</v>
      </c>
      <c r="P27" s="102">
        <f>SUMIF('Clean Data'!A:A,C27,'Clean Data'!Q:Q)</f>
        <v>38.4</v>
      </c>
      <c r="Q27" s="101">
        <f>SUMIF('Clean Data'!A:A,C27,'Clean Data'!S:S)</f>
        <v>1.728</v>
      </c>
      <c r="R27" s="101">
        <f>SUMIF('Clean Data'!A:A,C27,'Clean Data'!AA:AA)</f>
        <v>16.128</v>
      </c>
      <c r="S27" s="101">
        <f>SUM('Clean Data'!A:A,C27,'Clean Data'!W:W)</f>
        <v>10120.032</v>
      </c>
      <c r="T27" s="101">
        <f>SUMIF('Clean Data'!A:A,C27,'Clean Data'!Y:Y)</f>
        <v>24.192</v>
      </c>
      <c r="U27" s="106">
        <f t="shared" si="11"/>
        <v>10609.44</v>
      </c>
      <c r="V27" s="106">
        <f t="shared" si="12"/>
        <v>21218.88</v>
      </c>
      <c r="W27" s="104">
        <f>COUNTIFS('Energy Type'!A:A,C27,'Energy Type'!B:B,$W$5)</f>
        <v>2</v>
      </c>
      <c r="X27" s="105">
        <f>COUNTIFS('Energy Type'!A:A,C27,'Energy Type'!B:B,$X$5)</f>
        <v>0</v>
      </c>
      <c r="Y27" s="72"/>
      <c r="Z27" s="72"/>
    </row>
    <row r="28">
      <c r="A28" s="72"/>
      <c r="C28" s="67" t="s">
        <v>51</v>
      </c>
      <c r="D28" s="132">
        <f>VLOOKUP(C28,'Country Representation'!F:H,2,false)</f>
        <v>417</v>
      </c>
      <c r="E28" s="74">
        <f>VLOOKUP(C28,'Devices PT'!A:B,2,false)</f>
        <v>15</v>
      </c>
      <c r="F28" s="75" t="str">
        <f t="shared" si="9"/>
        <v>Correct</v>
      </c>
      <c r="G28" s="99">
        <f>VLOOKUP(C28,'H&amp;C Output'!A:G,6,FALSE)</f>
        <v>1401.721821</v>
      </c>
      <c r="H28" s="100">
        <f>VLOOKUP(C28,'H&amp;C Output'!A:G,7,FALSE)</f>
        <v>1645.751101</v>
      </c>
      <c r="I28" s="106">
        <f t="shared" si="10"/>
        <v>3047.472922</v>
      </c>
      <c r="J28" s="99">
        <f>SUMIF('Clean Data'!A:A,C28,'Clean Data'!G:G)</f>
        <v>330.72</v>
      </c>
      <c r="K28" s="101">
        <f>SUMIF('Clean Data'!A:A,C28,'Clean Data'!I:I)</f>
        <v>1148.4</v>
      </c>
      <c r="L28" s="101">
        <f>SUMIF('Clean Data'!A:A,C28,'Clean Data'!K:K)</f>
        <v>765.168</v>
      </c>
      <c r="M28" s="101">
        <f>SUMIF('Clean Data'!A:A,C28,'Clean Data'!M:M)</f>
        <v>1641.6</v>
      </c>
      <c r="N28" s="101">
        <f>SUMIF('Clean Data'!A:A,C28,'Clean Data'!U:U)</f>
        <v>52.48</v>
      </c>
      <c r="O28" s="101">
        <f>SUMIF('Clean Data'!A:A,C28,'Clean Data'!O:O)</f>
        <v>23.368</v>
      </c>
      <c r="P28" s="102">
        <f>SUMIF('Clean Data'!A:A,C28,'Clean Data'!Q:Q)</f>
        <v>324.16</v>
      </c>
      <c r="Q28" s="101">
        <f>SUMIF('Clean Data'!A:A,C28,'Clean Data'!S:S)</f>
        <v>75.168</v>
      </c>
      <c r="R28" s="101">
        <f>SUMIF('Clean Data'!A:A,C28,'Clean Data'!AA:AA)</f>
        <v>155.04</v>
      </c>
      <c r="S28" s="101">
        <f>SUM('Clean Data'!A:A,C28,'Clean Data'!W:W)</f>
        <v>10120.032</v>
      </c>
      <c r="T28" s="101">
        <f>SUMIF('Clean Data'!A:A,C28,'Clean Data'!Y:Y)</f>
        <v>143.856</v>
      </c>
      <c r="U28" s="106">
        <f t="shared" si="11"/>
        <v>14779.992</v>
      </c>
      <c r="V28" s="106">
        <f t="shared" si="12"/>
        <v>29559.984</v>
      </c>
      <c r="W28" s="104">
        <f>COUNTIFS('Energy Type'!A:A,C28,'Energy Type'!B:B,$W$5)</f>
        <v>9</v>
      </c>
      <c r="X28" s="105">
        <f>COUNTIFS('Energy Type'!A:A,C28,'Energy Type'!B:B,$X$5)</f>
        <v>6</v>
      </c>
      <c r="Y28" s="72"/>
      <c r="Z28" s="72"/>
    </row>
    <row r="29">
      <c r="A29" s="72"/>
      <c r="C29" s="67" t="s">
        <v>52</v>
      </c>
      <c r="D29" s="132">
        <f>VLOOKUP(C29,'Country Representation'!F:H,2,false)</f>
        <v>383</v>
      </c>
      <c r="E29" s="74">
        <f>VLOOKUP(C29,'Devices PT'!A:B,2,false)</f>
        <v>7</v>
      </c>
      <c r="F29" s="75" t="str">
        <f t="shared" si="9"/>
        <v>Correct</v>
      </c>
      <c r="G29" s="99">
        <f>VLOOKUP(C29,'H&amp;C Output'!A:G,6,FALSE)</f>
        <v>1523.265413</v>
      </c>
      <c r="H29" s="100">
        <f>VLOOKUP(C29,'H&amp;C Output'!A:G,7,FALSE)</f>
        <v>1051.309729</v>
      </c>
      <c r="I29" s="106">
        <f t="shared" si="10"/>
        <v>2574.575142</v>
      </c>
      <c r="J29" s="99">
        <f>SUMIF('Clean Data'!A:A,C29,'Clean Data'!G:G)</f>
        <v>372.72</v>
      </c>
      <c r="K29" s="101">
        <f>SUMIF('Clean Data'!A:A,C29,'Clean Data'!I:I)</f>
        <v>418.4352</v>
      </c>
      <c r="L29" s="101">
        <f>SUMIF('Clean Data'!A:A,C29,'Clean Data'!K:K)</f>
        <v>249.204</v>
      </c>
      <c r="M29" s="101">
        <f>SUMIF('Clean Data'!A:A,C29,'Clean Data'!M:M)</f>
        <v>888</v>
      </c>
      <c r="N29" s="101">
        <f>SUMIF('Clean Data'!A:A,C29,'Clean Data'!U:U)</f>
        <v>14.76</v>
      </c>
      <c r="O29" s="101">
        <f>SUMIF('Clean Data'!A:A,C29,'Clean Data'!O:O)</f>
        <v>10.336</v>
      </c>
      <c r="P29" s="102">
        <f>SUMIF('Clean Data'!A:A,C29,'Clean Data'!Q:Q)</f>
        <v>97.76</v>
      </c>
      <c r="Q29" s="101">
        <f>SUMIF('Clean Data'!A:A,C29,'Clean Data'!S:S)</f>
        <v>22.8</v>
      </c>
      <c r="R29" s="101">
        <f>SUMIF('Clean Data'!A:A,C29,'Clean Data'!AA:AA)</f>
        <v>55.824</v>
      </c>
      <c r="S29" s="101">
        <f>SUM('Clean Data'!A:A,C29,'Clean Data'!W:W)</f>
        <v>10120.032</v>
      </c>
      <c r="T29" s="101">
        <f>SUMIF('Clean Data'!A:A,C29,'Clean Data'!Y:Y)</f>
        <v>38.592</v>
      </c>
      <c r="U29" s="106">
        <f t="shared" si="11"/>
        <v>12288.4632</v>
      </c>
      <c r="V29" s="106">
        <f t="shared" si="12"/>
        <v>24576.9264</v>
      </c>
      <c r="W29" s="104">
        <f>COUNTIFS('Energy Type'!A:A,C29,'Energy Type'!B:B,$W$5)</f>
        <v>2</v>
      </c>
      <c r="X29" s="105">
        <f>COUNTIFS('Energy Type'!A:A,C29,'Energy Type'!B:B,$X$5)</f>
        <v>5</v>
      </c>
      <c r="Y29" s="72"/>
      <c r="Z29" s="72"/>
    </row>
    <row r="30">
      <c r="A30" s="72"/>
      <c r="C30" s="67" t="s">
        <v>53</v>
      </c>
      <c r="D30" s="132">
        <f>VLOOKUP(C30,'Country Representation'!F:H,2,false)</f>
        <v>374</v>
      </c>
      <c r="E30" s="74">
        <f>VLOOKUP(C30,'Devices PT'!A:B,2,false)</f>
        <v>11</v>
      </c>
      <c r="F30" s="75" t="str">
        <f t="shared" si="9"/>
        <v>Correct</v>
      </c>
      <c r="G30" s="99">
        <f>VLOOKUP(C30,'H&amp;C Output'!A:G,6,FALSE)</f>
        <v>418.317726</v>
      </c>
      <c r="H30" s="100">
        <f>VLOOKUP(C30,'H&amp;C Output'!A:G,7,FALSE)</f>
        <v>3797.208542</v>
      </c>
      <c r="I30" s="106">
        <f t="shared" si="10"/>
        <v>4215.526268</v>
      </c>
      <c r="J30" s="99">
        <f>SUMIF('Clean Data'!A:A,C30,'Clean Data'!G:G)</f>
        <v>388.32</v>
      </c>
      <c r="K30" s="101">
        <f>SUMIF('Clean Data'!A:A,C30,'Clean Data'!I:I)</f>
        <v>985.8144</v>
      </c>
      <c r="L30" s="101">
        <f>SUMIF('Clean Data'!A:A,C30,'Clean Data'!K:K)</f>
        <v>536.712</v>
      </c>
      <c r="M30" s="101">
        <f>SUMIF('Clean Data'!A:A,C30,'Clean Data'!M:M)</f>
        <v>1409.6</v>
      </c>
      <c r="N30" s="101">
        <f>SUMIF('Clean Data'!A:A,C30,'Clean Data'!U:U)</f>
        <v>68.42</v>
      </c>
      <c r="O30" s="101">
        <f>SUMIF('Clean Data'!A:A,C30,'Clean Data'!O:O)</f>
        <v>16.32</v>
      </c>
      <c r="P30" s="102">
        <f>SUMIF('Clean Data'!A:A,C30,'Clean Data'!Q:Q)</f>
        <v>484</v>
      </c>
      <c r="Q30" s="101">
        <f>SUMIF('Clean Data'!A:A,C30,'Clean Data'!S:S)</f>
        <v>57.24</v>
      </c>
      <c r="R30" s="101">
        <f>SUMIF('Clean Data'!A:A,C30,'Clean Data'!AA:AA)</f>
        <v>87.408</v>
      </c>
      <c r="S30" s="101">
        <f>SUM('Clean Data'!A:A,C30,'Clean Data'!W:W)</f>
        <v>10120.032</v>
      </c>
      <c r="T30" s="101">
        <f>SUMIF('Clean Data'!A:A,C30,'Clean Data'!Y:Y)</f>
        <v>151.056</v>
      </c>
      <c r="U30" s="106">
        <f t="shared" si="11"/>
        <v>14304.9224</v>
      </c>
      <c r="V30" s="106">
        <f t="shared" si="12"/>
        <v>28609.8448</v>
      </c>
      <c r="W30" s="104">
        <f>COUNTIFS('Energy Type'!A:A,C30,'Energy Type'!B:B,$W$5)</f>
        <v>2</v>
      </c>
      <c r="X30" s="105">
        <f>COUNTIFS('Energy Type'!A:A,C30,'Energy Type'!B:B,$X$5)</f>
        <v>9</v>
      </c>
      <c r="Y30" s="72"/>
      <c r="Z30" s="72"/>
    </row>
    <row r="31">
      <c r="A31" s="72"/>
      <c r="C31" s="67" t="s">
        <v>54</v>
      </c>
      <c r="D31" s="132">
        <f>VLOOKUP(C31,'Country Representation'!F:H,2,false)</f>
        <v>355</v>
      </c>
      <c r="E31" s="74">
        <f>VLOOKUP(C31,'Devices PT'!A:B,2,false)</f>
        <v>11</v>
      </c>
      <c r="F31" s="75" t="str">
        <f t="shared" si="9"/>
        <v>Correct</v>
      </c>
      <c r="G31" s="99">
        <f>VLOOKUP(C31,'H&amp;C Output'!A:G,6,FALSE)</f>
        <v>29.338083</v>
      </c>
      <c r="H31" s="100">
        <f>VLOOKUP(C31,'H&amp;C Output'!A:G,7,FALSE)</f>
        <v>342.5707746</v>
      </c>
      <c r="I31" s="106">
        <f t="shared" si="10"/>
        <v>371.9088576</v>
      </c>
      <c r="J31" s="99">
        <f>SUMIF('Clean Data'!A:A,C31,'Clean Data'!G:G)</f>
        <v>456.72</v>
      </c>
      <c r="K31" s="101">
        <f>SUMIF('Clean Data'!A:A,C31,'Clean Data'!I:I)</f>
        <v>529.2384</v>
      </c>
      <c r="L31" s="101">
        <f>SUMIF('Clean Data'!A:A,C31,'Clean Data'!K:K)</f>
        <v>233.016</v>
      </c>
      <c r="M31" s="101">
        <f>SUMIF('Clean Data'!A:A,C31,'Clean Data'!M:M)</f>
        <v>992.8</v>
      </c>
      <c r="N31" s="101">
        <f>SUMIF('Clean Data'!A:A,C31,'Clean Data'!U:U)</f>
        <v>28.82</v>
      </c>
      <c r="O31" s="101">
        <f>SUMIF('Clean Data'!A:A,C31,'Clean Data'!O:O)</f>
        <v>8.168</v>
      </c>
      <c r="P31" s="102">
        <f>SUMIF('Clean Data'!A:A,C31,'Clean Data'!Q:Q)</f>
        <v>291.04</v>
      </c>
      <c r="Q31" s="101">
        <f>SUMIF('Clean Data'!A:A,C31,'Clean Data'!S:S)</f>
        <v>35.712</v>
      </c>
      <c r="R31" s="101">
        <f>SUMIF('Clean Data'!A:A,C31,'Clean Data'!AA:AA)</f>
        <v>117.072</v>
      </c>
      <c r="S31" s="101">
        <f>SUM('Clean Data'!A:A,C31,'Clean Data'!W:W)</f>
        <v>10120.032</v>
      </c>
      <c r="T31" s="101">
        <f>SUMIF('Clean Data'!A:A,C31,'Clean Data'!Y:Y)</f>
        <v>61.44</v>
      </c>
      <c r="U31" s="106">
        <f t="shared" si="11"/>
        <v>12874.0584</v>
      </c>
      <c r="V31" s="106">
        <f t="shared" si="12"/>
        <v>25748.1168</v>
      </c>
      <c r="W31" s="104">
        <f>COUNTIFS('Energy Type'!A:A,C31,'Energy Type'!B:B,$W$5)</f>
        <v>4</v>
      </c>
      <c r="X31" s="105">
        <f>COUNTIFS('Energy Type'!A:A,C31,'Energy Type'!B:B,$X$5)</f>
        <v>7</v>
      </c>
      <c r="Y31" s="72"/>
      <c r="Z31" s="72"/>
    </row>
    <row r="32">
      <c r="A32" s="72"/>
      <c r="C32" s="67" t="s">
        <v>55</v>
      </c>
      <c r="D32" s="132">
        <f>VLOOKUP(C32,'Country Representation'!F:H,2,false)</f>
        <v>343</v>
      </c>
      <c r="E32" s="74">
        <f>VLOOKUP(C32,'Devices PT'!A:B,2,false)</f>
        <v>7</v>
      </c>
      <c r="F32" s="75" t="str">
        <f t="shared" si="9"/>
        <v>Correct</v>
      </c>
      <c r="G32" s="99">
        <f>VLOOKUP(C32,'H&amp;C Output'!A:G,6,FALSE)</f>
        <v>1463.960652</v>
      </c>
      <c r="H32" s="100">
        <f>VLOOKUP(C32,'H&amp;C Output'!A:G,7,FALSE)</f>
        <v>3212.289854</v>
      </c>
      <c r="I32" s="106">
        <f t="shared" si="10"/>
        <v>4676.250506</v>
      </c>
      <c r="J32" s="99">
        <f>SUMIF('Clean Data'!A:A,C32,'Clean Data'!G:G)</f>
        <v>259.68</v>
      </c>
      <c r="K32" s="101">
        <f>SUMIF('Clean Data'!A:A,C32,'Clean Data'!I:I)</f>
        <v>246.9408</v>
      </c>
      <c r="L32" s="101">
        <f>SUMIF('Clean Data'!A:A,C32,'Clean Data'!K:K)</f>
        <v>118.788</v>
      </c>
      <c r="M32" s="101">
        <f>SUMIF('Clean Data'!A:A,C32,'Clean Data'!M:M)</f>
        <v>899.2</v>
      </c>
      <c r="N32" s="101">
        <f>SUMIF('Clean Data'!A:A,C32,'Clean Data'!U:U)</f>
        <v>14.56</v>
      </c>
      <c r="O32" s="101">
        <f>SUMIF('Clean Data'!A:A,C32,'Clean Data'!O:O)</f>
        <v>7.872</v>
      </c>
      <c r="P32" s="102">
        <f>SUMIF('Clean Data'!A:A,C32,'Clean Data'!Q:Q)</f>
        <v>153.44</v>
      </c>
      <c r="Q32" s="101">
        <f>SUMIF('Clean Data'!A:A,C32,'Clean Data'!S:S)</f>
        <v>24.408</v>
      </c>
      <c r="R32" s="101">
        <f>SUMIF('Clean Data'!A:A,C32,'Clean Data'!AA:AA)</f>
        <v>16.032</v>
      </c>
      <c r="S32" s="101">
        <f>SUM('Clean Data'!A:A,C32,'Clean Data'!W:W)</f>
        <v>10120.032</v>
      </c>
      <c r="T32" s="101">
        <f>SUMIF('Clean Data'!A:A,C32,'Clean Data'!Y:Y)</f>
        <v>55.152</v>
      </c>
      <c r="U32" s="106">
        <f t="shared" si="11"/>
        <v>11916.1048</v>
      </c>
      <c r="V32" s="106">
        <f t="shared" si="12"/>
        <v>23832.2096</v>
      </c>
      <c r="W32" s="104">
        <f>COUNTIFS('Energy Type'!A:A,C32,'Energy Type'!B:B,$W$5)</f>
        <v>3</v>
      </c>
      <c r="X32" s="105">
        <f>COUNTIFS('Energy Type'!A:A,C32,'Energy Type'!B:B,$X$5)</f>
        <v>4</v>
      </c>
      <c r="Y32" s="72"/>
      <c r="Z32" s="72"/>
    </row>
    <row r="33">
      <c r="A33" s="72"/>
      <c r="C33" s="67" t="s">
        <v>56</v>
      </c>
      <c r="D33" s="132">
        <f>VLOOKUP(C33,'Country Representation'!F:H,2,false)</f>
        <v>327</v>
      </c>
      <c r="E33" s="74">
        <f>VLOOKUP(C33,'Devices PT'!A:B,2,false)</f>
        <v>13</v>
      </c>
      <c r="F33" s="75" t="str">
        <f t="shared" si="9"/>
        <v>Correct</v>
      </c>
      <c r="G33" s="99">
        <f>VLOOKUP(C33,'H&amp;C Output'!A:G,6,FALSE)</f>
        <v>1747.785065</v>
      </c>
      <c r="H33" s="100">
        <f>VLOOKUP(C33,'H&amp;C Output'!A:G,7,FALSE)</f>
        <v>5648.657307</v>
      </c>
      <c r="I33" s="106">
        <f t="shared" si="10"/>
        <v>7396.442372</v>
      </c>
      <c r="J33" s="99">
        <f>SUMIF('Clean Data'!A:A,C33,'Clean Data'!G:G)</f>
        <v>765.84</v>
      </c>
      <c r="K33" s="101">
        <f>SUMIF('Clean Data'!A:A,C33,'Clean Data'!I:I)</f>
        <v>826.2912</v>
      </c>
      <c r="L33" s="101">
        <f>SUMIF('Clean Data'!A:A,C33,'Clean Data'!K:K)</f>
        <v>1318.524</v>
      </c>
      <c r="M33" s="101">
        <f>SUMIF('Clean Data'!A:A,C33,'Clean Data'!M:M)</f>
        <v>2550.4</v>
      </c>
      <c r="N33" s="101">
        <f>SUMIF('Clean Data'!A:A,C33,'Clean Data'!U:U)</f>
        <v>86.68</v>
      </c>
      <c r="O33" s="101">
        <f>SUMIF('Clean Data'!A:A,C33,'Clean Data'!O:O)</f>
        <v>24.768</v>
      </c>
      <c r="P33" s="102">
        <f>SUMIF('Clean Data'!A:A,C33,'Clean Data'!Q:Q)</f>
        <v>548.48</v>
      </c>
      <c r="Q33" s="101">
        <f>SUMIF('Clean Data'!A:A,C33,'Clean Data'!S:S)</f>
        <v>96.12</v>
      </c>
      <c r="R33" s="101">
        <f>SUMIF('Clean Data'!A:A,C33,'Clean Data'!AA:AA)</f>
        <v>176.112</v>
      </c>
      <c r="S33" s="101">
        <f>SUM('Clean Data'!A:A,C33,'Clean Data'!W:W)</f>
        <v>10120.032</v>
      </c>
      <c r="T33" s="101">
        <f>SUMIF('Clean Data'!A:A,C33,'Clean Data'!Y:Y)</f>
        <v>135.84</v>
      </c>
      <c r="U33" s="106">
        <f t="shared" si="11"/>
        <v>16649.0872</v>
      </c>
      <c r="V33" s="106">
        <f t="shared" si="12"/>
        <v>33298.1744</v>
      </c>
      <c r="W33" s="104">
        <f>COUNTIFS('Energy Type'!A:A,C33,'Energy Type'!B:B,$W$5)</f>
        <v>8</v>
      </c>
      <c r="X33" s="105">
        <f>COUNTIFS('Energy Type'!A:A,C33,'Energy Type'!B:B,$X$5)</f>
        <v>5</v>
      </c>
      <c r="Y33" s="72"/>
      <c r="Z33" s="72"/>
    </row>
    <row r="34">
      <c r="A34" s="72"/>
      <c r="C34" s="67" t="s">
        <v>57</v>
      </c>
      <c r="D34" s="132">
        <f>VLOOKUP(C34,'Country Representation'!F:H,2,false)</f>
        <v>303</v>
      </c>
      <c r="E34" s="74">
        <f>VLOOKUP(C34,'Devices PT'!A:B,2,false)</f>
        <v>9</v>
      </c>
      <c r="F34" s="75" t="str">
        <f t="shared" si="9"/>
        <v>Correct</v>
      </c>
      <c r="G34" s="99">
        <f>VLOOKUP(C34,'H&amp;C Output'!A:G,6,FALSE)</f>
        <v>52.977375</v>
      </c>
      <c r="H34" s="100">
        <f>VLOOKUP(C34,'H&amp;C Output'!A:G,7,FALSE)</f>
        <v>52.041539</v>
      </c>
      <c r="I34" s="106">
        <f t="shared" si="10"/>
        <v>105.018914</v>
      </c>
      <c r="J34" s="99">
        <f>SUMIF('Clean Data'!A:A,C34,'Clean Data'!G:G)</f>
        <v>180.48</v>
      </c>
      <c r="K34" s="101">
        <f>SUMIF('Clean Data'!A:A,C34,'Clean Data'!I:I)</f>
        <v>181.7952</v>
      </c>
      <c r="L34" s="101">
        <f>SUMIF('Clean Data'!A:A,C34,'Clean Data'!K:K)</f>
        <v>374.148</v>
      </c>
      <c r="M34" s="101">
        <f>SUMIF('Clean Data'!A:A,C34,'Clean Data'!M:M)</f>
        <v>643.2</v>
      </c>
      <c r="N34" s="101">
        <f>SUMIF('Clean Data'!A:A,C34,'Clean Data'!U:U)</f>
        <v>33.94</v>
      </c>
      <c r="O34" s="101">
        <f>SUMIF('Clean Data'!A:A,C34,'Clean Data'!O:O)</f>
        <v>11.2</v>
      </c>
      <c r="P34" s="102">
        <f>SUMIF('Clean Data'!A:A,C34,'Clean Data'!Q:Q)</f>
        <v>141.6</v>
      </c>
      <c r="Q34" s="101">
        <f>SUMIF('Clean Data'!A:A,C34,'Clean Data'!S:S)</f>
        <v>34.176</v>
      </c>
      <c r="R34" s="101">
        <f>SUMIF('Clean Data'!A:A,C34,'Clean Data'!AA:AA)</f>
        <v>52.656</v>
      </c>
      <c r="S34" s="101">
        <f>SUM('Clean Data'!A:A,C34,'Clean Data'!W:W)</f>
        <v>10120.032</v>
      </c>
      <c r="T34" s="101">
        <f>SUMIF('Clean Data'!A:A,C34,'Clean Data'!Y:Y)</f>
        <v>79.488</v>
      </c>
      <c r="U34" s="106">
        <f t="shared" si="11"/>
        <v>11852.7152</v>
      </c>
      <c r="V34" s="106">
        <f t="shared" si="12"/>
        <v>23705.4304</v>
      </c>
      <c r="W34" s="104">
        <f>COUNTIFS('Energy Type'!A:A,C34,'Energy Type'!B:B,$W$5)</f>
        <v>4</v>
      </c>
      <c r="X34" s="105">
        <f>COUNTIFS('Energy Type'!A:A,C34,'Energy Type'!B:B,$X$5)</f>
        <v>5</v>
      </c>
      <c r="Y34" s="72"/>
      <c r="Z34" s="72"/>
    </row>
    <row r="35">
      <c r="A35" s="72"/>
      <c r="C35" s="67" t="s">
        <v>58</v>
      </c>
      <c r="D35" s="132">
        <f>VLOOKUP(C35,'Country Representation'!F:H,2,false)</f>
        <v>240</v>
      </c>
      <c r="E35" s="74">
        <f>VLOOKUP(C35,'Devices PT'!A:B,2,false)</f>
        <v>18</v>
      </c>
      <c r="F35" s="75" t="str">
        <f t="shared" si="9"/>
        <v>Correct</v>
      </c>
      <c r="G35" s="99">
        <f>VLOOKUP(C35,'H&amp;C Output'!A:G,6,FALSE)</f>
        <v>3668.23467</v>
      </c>
      <c r="H35" s="100">
        <f>VLOOKUP(C35,'H&amp;C Output'!A:G,7,FALSE)</f>
        <v>9427.895367</v>
      </c>
      <c r="I35" s="106">
        <f t="shared" si="10"/>
        <v>13096.13004</v>
      </c>
      <c r="J35" s="99">
        <f>SUMIF('Clean Data'!A:A,C35,'Clean Data'!G:G)</f>
        <v>590.88</v>
      </c>
      <c r="K35" s="101">
        <f>SUMIF('Clean Data'!A:A,C35,'Clean Data'!I:I)</f>
        <v>678.7392</v>
      </c>
      <c r="L35" s="101">
        <f>SUMIF('Clean Data'!A:A,C35,'Clean Data'!K:K)</f>
        <v>470.364</v>
      </c>
      <c r="M35" s="101">
        <f>SUMIF('Clean Data'!A:A,C35,'Clean Data'!M:M)</f>
        <v>1995.2</v>
      </c>
      <c r="N35" s="101">
        <f>SUMIF('Clean Data'!A:A,C35,'Clean Data'!U:U)</f>
        <v>62.78</v>
      </c>
      <c r="O35" s="101">
        <f>SUMIF('Clean Data'!A:A,C35,'Clean Data'!O:O)</f>
        <v>23.72</v>
      </c>
      <c r="P35" s="102">
        <f>SUMIF('Clean Data'!A:A,C35,'Clean Data'!Q:Q)</f>
        <v>400.32</v>
      </c>
      <c r="Q35" s="101">
        <f>SUMIF('Clean Data'!A:A,C35,'Clean Data'!S:S)</f>
        <v>52.968</v>
      </c>
      <c r="R35" s="101">
        <f>SUMIF('Clean Data'!A:A,C35,'Clean Data'!AA:AA)</f>
        <v>97.2</v>
      </c>
      <c r="S35" s="101">
        <f>SUM('Clean Data'!A:A,C35,'Clean Data'!W:W)</f>
        <v>10120.032</v>
      </c>
      <c r="T35" s="101">
        <f>SUMIF('Clean Data'!A:A,C35,'Clean Data'!Y:Y)</f>
        <v>150.96</v>
      </c>
      <c r="U35" s="106">
        <f t="shared" si="11"/>
        <v>14643.1632</v>
      </c>
      <c r="V35" s="106">
        <f t="shared" si="12"/>
        <v>29286.3264</v>
      </c>
      <c r="W35" s="104">
        <f>COUNTIFS('Energy Type'!A:A,C35,'Energy Type'!B:B,$W$5)</f>
        <v>10</v>
      </c>
      <c r="X35" s="105">
        <f>COUNTIFS('Energy Type'!A:A,C35,'Energy Type'!B:B,$X$5)</f>
        <v>8</v>
      </c>
      <c r="Y35" s="72"/>
      <c r="Z35" s="72"/>
    </row>
    <row r="36">
      <c r="A36" s="72"/>
      <c r="C36" s="67" t="s">
        <v>59</v>
      </c>
      <c r="D36" s="132">
        <f>VLOOKUP(C36,'Country Representation'!F:H,2,false)</f>
        <v>230</v>
      </c>
      <c r="E36" s="74">
        <f>VLOOKUP(C36,'Devices PT'!A:B,2,false)</f>
        <v>3</v>
      </c>
      <c r="F36" s="75" t="str">
        <f t="shared" si="9"/>
        <v>Correct</v>
      </c>
      <c r="G36" s="99">
        <f>VLOOKUP(C36,'H&amp;C Output'!A:G,6,FALSE)</f>
        <v>1821.036</v>
      </c>
      <c r="H36" s="100">
        <f>VLOOKUP(C36,'H&amp;C Output'!A:G,7,FALSE)</f>
        <v>3041.902115</v>
      </c>
      <c r="I36" s="106">
        <f t="shared" si="10"/>
        <v>4862.938115</v>
      </c>
      <c r="J36" s="99">
        <f>SUMIF('Clean Data'!A:A,C36,'Clean Data'!G:G)</f>
        <v>100.56</v>
      </c>
      <c r="K36" s="101">
        <f>SUMIF('Clean Data'!A:A,C36,'Clean Data'!I:I)</f>
        <v>148.1088</v>
      </c>
      <c r="L36" s="101">
        <f>SUMIF('Clean Data'!A:A,C36,'Clean Data'!K:K)</f>
        <v>249.66</v>
      </c>
      <c r="M36" s="101">
        <f>SUMIF('Clean Data'!A:A,C36,'Clean Data'!M:M)</f>
        <v>511.2</v>
      </c>
      <c r="N36" s="101">
        <f>SUMIF('Clean Data'!A:A,C36,'Clean Data'!U:U)</f>
        <v>18.2</v>
      </c>
      <c r="O36" s="101">
        <f>SUMIF('Clean Data'!A:A,C36,'Clean Data'!O:O)</f>
        <v>5.688</v>
      </c>
      <c r="P36" s="102">
        <f>SUMIF('Clean Data'!A:A,C36,'Clean Data'!Q:Q)</f>
        <v>90.72</v>
      </c>
      <c r="Q36" s="101">
        <f>SUMIF('Clean Data'!A:A,C36,'Clean Data'!S:S)</f>
        <v>14.256</v>
      </c>
      <c r="R36" s="101">
        <f>SUMIF('Clean Data'!A:A,C36,'Clean Data'!AA:AA)</f>
        <v>15.984</v>
      </c>
      <c r="S36" s="101">
        <f>SUM('Clean Data'!A:A,C36,'Clean Data'!W:W)</f>
        <v>10120.032</v>
      </c>
      <c r="T36" s="101">
        <f>SUMIF('Clean Data'!A:A,C36,'Clean Data'!Y:Y)</f>
        <v>3.456</v>
      </c>
      <c r="U36" s="106">
        <f t="shared" si="11"/>
        <v>11277.8648</v>
      </c>
      <c r="V36" s="106">
        <f t="shared" si="12"/>
        <v>22555.7296</v>
      </c>
      <c r="W36" s="104">
        <f>COUNTIFS('Energy Type'!A:A,C36,'Energy Type'!B:B,$W$5)</f>
        <v>1</v>
      </c>
      <c r="X36" s="105">
        <f>COUNTIFS('Energy Type'!A:A,C36,'Energy Type'!B:B,$X$5)</f>
        <v>2</v>
      </c>
      <c r="Y36" s="72"/>
      <c r="Z36" s="72"/>
    </row>
    <row r="37">
      <c r="A37" s="72"/>
      <c r="C37" s="67" t="s">
        <v>60</v>
      </c>
      <c r="D37" s="132">
        <f>VLOOKUP(C37,'Country Representation'!F:H,2,false)</f>
        <v>210</v>
      </c>
      <c r="E37" s="74">
        <f>VLOOKUP(C37,'Devices PT'!A:B,2,false)</f>
        <v>11</v>
      </c>
      <c r="F37" s="75" t="str">
        <f t="shared" si="9"/>
        <v>Correct</v>
      </c>
      <c r="G37" s="99">
        <f>VLOOKUP(C37,'H&amp;C Output'!A:G,6,FALSE)</f>
        <v>8848.694056</v>
      </c>
      <c r="H37" s="100">
        <f>VLOOKUP(C37,'H&amp;C Output'!A:G,7,FALSE)</f>
        <v>6180.179844</v>
      </c>
      <c r="I37" s="106">
        <f t="shared" si="10"/>
        <v>15028.8739</v>
      </c>
      <c r="J37" s="99">
        <f>SUMIF('Clean Data'!A:A,C37,'Clean Data'!G:G)</f>
        <v>438.48</v>
      </c>
      <c r="K37" s="101">
        <f>SUMIF('Clean Data'!A:A,C37,'Clean Data'!I:I)</f>
        <v>919.2768</v>
      </c>
      <c r="L37" s="101">
        <f>SUMIF('Clean Data'!A:A,C37,'Clean Data'!K:K)</f>
        <v>623.58</v>
      </c>
      <c r="M37" s="101">
        <f>SUMIF('Clean Data'!A:A,C37,'Clean Data'!M:M)</f>
        <v>2267.2</v>
      </c>
      <c r="N37" s="101">
        <f>SUMIF('Clean Data'!A:A,C37,'Clean Data'!U:U)</f>
        <v>43.62</v>
      </c>
      <c r="O37" s="101">
        <f>SUMIF('Clean Data'!A:A,C37,'Clean Data'!O:O)</f>
        <v>29.904</v>
      </c>
      <c r="P37" s="102">
        <f>SUMIF('Clean Data'!A:A,C37,'Clean Data'!Q:Q)</f>
        <v>480.48</v>
      </c>
      <c r="Q37" s="101">
        <f>SUMIF('Clean Data'!A:A,C37,'Clean Data'!S:S)</f>
        <v>66.792</v>
      </c>
      <c r="R37" s="101">
        <f>SUMIF('Clean Data'!A:A,C37,'Clean Data'!AA:AA)</f>
        <v>97.056</v>
      </c>
      <c r="S37" s="101">
        <f>SUM('Clean Data'!A:A,C37,'Clean Data'!W:W)</f>
        <v>10120.032</v>
      </c>
      <c r="T37" s="101">
        <f>SUMIF('Clean Data'!A:A,C37,'Clean Data'!Y:Y)</f>
        <v>51.936</v>
      </c>
      <c r="U37" s="106">
        <f t="shared" si="11"/>
        <v>15138.3568</v>
      </c>
      <c r="V37" s="106">
        <f t="shared" si="12"/>
        <v>30276.7136</v>
      </c>
      <c r="W37" s="104">
        <f>COUNTIFS('Energy Type'!A:A,C37,'Energy Type'!B:B,$W$5)</f>
        <v>6</v>
      </c>
      <c r="X37" s="105">
        <f>COUNTIFS('Energy Type'!A:A,C37,'Energy Type'!B:B,$X$5)</f>
        <v>5</v>
      </c>
      <c r="Y37" s="72"/>
      <c r="Z37" s="72"/>
    </row>
    <row r="38">
      <c r="A38" s="72"/>
      <c r="C38" s="67" t="s">
        <v>61</v>
      </c>
      <c r="D38" s="132">
        <f>VLOOKUP(C38,'Country Representation'!F:H,2,false)</f>
        <v>195</v>
      </c>
      <c r="E38" s="74">
        <f>VLOOKUP(C38,'Devices PT'!A:B,2,false)</f>
        <v>11</v>
      </c>
      <c r="F38" s="75" t="str">
        <f t="shared" si="9"/>
        <v>Correct</v>
      </c>
      <c r="G38" s="99">
        <f>VLOOKUP(C38,'H&amp;C Output'!A:G,6,FALSE)</f>
        <v>0.963664</v>
      </c>
      <c r="H38" s="100">
        <f>VLOOKUP(C38,'H&amp;C Output'!A:G,7,FALSE)</f>
        <v>2.71479096</v>
      </c>
      <c r="I38" s="106">
        <f t="shared" si="10"/>
        <v>3.67845496</v>
      </c>
      <c r="J38" s="99">
        <f>SUMIF('Clean Data'!A:A,C38,'Clean Data'!G:G)</f>
        <v>573.84</v>
      </c>
      <c r="K38" s="101">
        <f>SUMIF('Clean Data'!A:A,C38,'Clean Data'!I:I)</f>
        <v>1024.512</v>
      </c>
      <c r="L38" s="101">
        <f>SUMIF('Clean Data'!A:A,C38,'Clean Data'!K:K)</f>
        <v>865.716</v>
      </c>
      <c r="M38" s="101">
        <f>SUMIF('Clean Data'!A:A,C38,'Clean Data'!M:M)</f>
        <v>2154.4</v>
      </c>
      <c r="N38" s="101">
        <f>SUMIF('Clean Data'!A:A,C38,'Clean Data'!U:U)</f>
        <v>36.36</v>
      </c>
      <c r="O38" s="101">
        <f>SUMIF('Clean Data'!A:A,C38,'Clean Data'!O:O)</f>
        <v>19.416</v>
      </c>
      <c r="P38" s="102">
        <f>SUMIF('Clean Data'!A:A,C38,'Clean Data'!Q:Q)</f>
        <v>433.28</v>
      </c>
      <c r="Q38" s="101">
        <f>SUMIF('Clean Data'!A:A,C38,'Clean Data'!S:S)</f>
        <v>43.176</v>
      </c>
      <c r="R38" s="101">
        <f>SUMIF('Clean Data'!A:A,C38,'Clean Data'!AA:AA)</f>
        <v>179.424</v>
      </c>
      <c r="S38" s="101">
        <f>SUM('Clean Data'!A:A,C38,'Clean Data'!W:W)</f>
        <v>10120.032</v>
      </c>
      <c r="T38" s="101">
        <f>SUMIF('Clean Data'!A:A,C38,'Clean Data'!Y:Y)</f>
        <v>168.144</v>
      </c>
      <c r="U38" s="106">
        <f t="shared" si="11"/>
        <v>15618.3</v>
      </c>
      <c r="V38" s="106">
        <f t="shared" si="12"/>
        <v>31236.6</v>
      </c>
      <c r="W38" s="104">
        <f>COUNTIFS('Energy Type'!A:A,C38,'Energy Type'!B:B,$W$5)</f>
        <v>8</v>
      </c>
      <c r="X38" s="105">
        <f>COUNTIFS('Energy Type'!A:A,C38,'Energy Type'!B:B,$X$5)</f>
        <v>3</v>
      </c>
      <c r="Y38" s="72"/>
      <c r="Z38" s="72"/>
    </row>
    <row r="39">
      <c r="A39" s="72"/>
      <c r="C39" s="67" t="s">
        <v>62</v>
      </c>
      <c r="D39" s="132">
        <f>VLOOKUP(C39,'Country Representation'!F:H,2,false)</f>
        <v>188</v>
      </c>
      <c r="E39" s="74">
        <f>VLOOKUP(C39,'Devices PT'!A:B,2,false)</f>
        <v>15</v>
      </c>
      <c r="F39" s="75" t="str">
        <f t="shared" si="9"/>
        <v>Correct</v>
      </c>
      <c r="G39" s="99">
        <f>VLOOKUP(C39,'H&amp;C Output'!A:G,6,FALSE)</f>
        <v>7519.60056</v>
      </c>
      <c r="H39" s="100">
        <f>VLOOKUP(C39,'H&amp;C Output'!A:G,7,FALSE)</f>
        <v>8762.560441</v>
      </c>
      <c r="I39" s="106">
        <f t="shared" si="10"/>
        <v>16282.161</v>
      </c>
      <c r="J39" s="99">
        <f>SUMIF('Clean Data'!A:A,C39,'Clean Data'!G:G)</f>
        <v>564.48</v>
      </c>
      <c r="K39" s="101">
        <f>SUMIF('Clean Data'!A:A,C39,'Clean Data'!I:I)</f>
        <v>537.0336</v>
      </c>
      <c r="L39" s="101">
        <f>SUMIF('Clean Data'!A:A,C39,'Clean Data'!K:K)</f>
        <v>487.92</v>
      </c>
      <c r="M39" s="101">
        <f>SUMIF('Clean Data'!A:A,C39,'Clean Data'!M:M)</f>
        <v>2339.2</v>
      </c>
      <c r="N39" s="101">
        <f>SUMIF('Clean Data'!A:A,C39,'Clean Data'!U:U)</f>
        <v>55.9</v>
      </c>
      <c r="O39" s="101">
        <f>SUMIF('Clean Data'!A:A,C39,'Clean Data'!O:O)</f>
        <v>17.64</v>
      </c>
      <c r="P39" s="102">
        <f>SUMIF('Clean Data'!A:A,C39,'Clean Data'!Q:Q)</f>
        <v>460.48</v>
      </c>
      <c r="Q39" s="101">
        <f>SUMIF('Clean Data'!A:A,C39,'Clean Data'!S:S)</f>
        <v>59.832</v>
      </c>
      <c r="R39" s="101">
        <f>SUMIF('Clean Data'!A:A,C39,'Clean Data'!AA:AA)</f>
        <v>171.408</v>
      </c>
      <c r="S39" s="101">
        <f>SUM('Clean Data'!A:A,C39,'Clean Data'!W:W)</f>
        <v>10120.032</v>
      </c>
      <c r="T39" s="101">
        <f>SUMIF('Clean Data'!A:A,C39,'Clean Data'!Y:Y)</f>
        <v>136.32</v>
      </c>
      <c r="U39" s="106">
        <f t="shared" si="11"/>
        <v>14950.2456</v>
      </c>
      <c r="V39" s="106">
        <f t="shared" si="12"/>
        <v>29900.4912</v>
      </c>
      <c r="W39" s="104">
        <f>COUNTIFS('Energy Type'!A:A,C39,'Energy Type'!B:B,$W$5)</f>
        <v>9</v>
      </c>
      <c r="X39" s="105">
        <f>COUNTIFS('Energy Type'!A:A,C39,'Energy Type'!B:B,$X$5)</f>
        <v>6</v>
      </c>
      <c r="Y39" s="72"/>
      <c r="Z39" s="72"/>
    </row>
    <row r="40">
      <c r="A40" s="72"/>
      <c r="C40" s="67" t="s">
        <v>63</v>
      </c>
      <c r="D40" s="132">
        <f>VLOOKUP(C40,'Country Representation'!F:H,2,false)</f>
        <v>178</v>
      </c>
      <c r="E40" s="74">
        <f>VLOOKUP(C40,'Devices PT'!A:B,2,false)</f>
        <v>5</v>
      </c>
      <c r="F40" s="75" t="str">
        <f t="shared" si="9"/>
        <v>Correct</v>
      </c>
      <c r="G40" s="99">
        <f>VLOOKUP(C40,'H&amp;C Output'!A:G,6,FALSE)</f>
        <v>1508.119738</v>
      </c>
      <c r="H40" s="100">
        <f>VLOOKUP(C40,'H&amp;C Output'!A:G,7,FALSE)</f>
        <v>5773.06401</v>
      </c>
      <c r="I40" s="106">
        <f t="shared" si="10"/>
        <v>7281.183748</v>
      </c>
      <c r="J40" s="99">
        <f>SUMIF('Clean Data'!A:A,C40,'Clean Data'!G:G)</f>
        <v>300.72</v>
      </c>
      <c r="K40" s="101">
        <f>SUMIF('Clean Data'!A:A,C40,'Clean Data'!I:I)</f>
        <v>223.2768</v>
      </c>
      <c r="L40" s="101">
        <f>SUMIF('Clean Data'!A:A,C40,'Clean Data'!K:K)</f>
        <v>91.2</v>
      </c>
      <c r="M40" s="101">
        <f>SUMIF('Clean Data'!A:A,C40,'Clean Data'!M:M)</f>
        <v>1174.4</v>
      </c>
      <c r="N40" s="101">
        <f>SUMIF('Clean Data'!A:A,C40,'Clean Data'!U:U)</f>
        <v>27.06</v>
      </c>
      <c r="O40" s="101">
        <f>SUMIF('Clean Data'!A:A,C40,'Clean Data'!O:O)</f>
        <v>2.752</v>
      </c>
      <c r="P40" s="102">
        <f>SUMIF('Clean Data'!A:A,C40,'Clean Data'!Q:Q)</f>
        <v>128.16</v>
      </c>
      <c r="Q40" s="101">
        <f>SUMIF('Clean Data'!A:A,C40,'Clean Data'!S:S)</f>
        <v>28.392</v>
      </c>
      <c r="R40" s="101">
        <f>SUMIF('Clean Data'!A:A,C40,'Clean Data'!AA:AA)</f>
        <v>46.368</v>
      </c>
      <c r="S40" s="101">
        <f>SUM('Clean Data'!A:A,C40,'Clean Data'!W:W)</f>
        <v>10120.032</v>
      </c>
      <c r="T40" s="101">
        <f>SUMIF('Clean Data'!A:A,C40,'Clean Data'!Y:Y)</f>
        <v>80.496</v>
      </c>
      <c r="U40" s="106">
        <f t="shared" si="11"/>
        <v>12222.8568</v>
      </c>
      <c r="V40" s="106">
        <f t="shared" si="12"/>
        <v>24445.7136</v>
      </c>
      <c r="W40" s="104">
        <f>COUNTIFS('Energy Type'!A:A,C40,'Energy Type'!B:B,$W$5)</f>
        <v>1</v>
      </c>
      <c r="X40" s="105">
        <f>COUNTIFS('Energy Type'!A:A,C40,'Energy Type'!B:B,$X$5)</f>
        <v>4</v>
      </c>
      <c r="Y40" s="72"/>
      <c r="Z40" s="72"/>
    </row>
    <row r="41">
      <c r="A41" s="72"/>
      <c r="C41" s="67" t="s">
        <v>64</v>
      </c>
      <c r="D41" s="132">
        <f>VLOOKUP(C41,'Country Representation'!F:H,2,false)</f>
        <v>177</v>
      </c>
      <c r="E41" s="74">
        <f>VLOOKUP(C41,'Devices PT'!A:B,2,false)</f>
        <v>8</v>
      </c>
      <c r="F41" s="75" t="str">
        <f t="shared" si="9"/>
        <v>Correct</v>
      </c>
      <c r="G41" s="99">
        <f>VLOOKUP(C41,'H&amp;C Output'!A:G,6,FALSE)</f>
        <v>5898.91721</v>
      </c>
      <c r="H41" s="100">
        <f>VLOOKUP(C41,'H&amp;C Output'!A:G,7,FALSE)</f>
        <v>4010.561026</v>
      </c>
      <c r="I41" s="106">
        <f t="shared" si="10"/>
        <v>9909.478236</v>
      </c>
      <c r="J41" s="99">
        <f>SUMIF('Clean Data'!A:A,C41,'Clean Data'!G:G)</f>
        <v>386.4</v>
      </c>
      <c r="K41" s="101">
        <f>SUMIF('Clean Data'!A:A,C41,'Clean Data'!I:I)</f>
        <v>623.0592</v>
      </c>
      <c r="L41" s="101">
        <f>SUMIF('Clean Data'!A:A,C41,'Clean Data'!K:K)</f>
        <v>136.572</v>
      </c>
      <c r="M41" s="101">
        <f>SUMIF('Clean Data'!A:A,C41,'Clean Data'!M:M)</f>
        <v>1496</v>
      </c>
      <c r="N41" s="101">
        <f>SUMIF('Clean Data'!A:A,C41,'Clean Data'!U:U)</f>
        <v>42.76</v>
      </c>
      <c r="O41" s="101">
        <f>SUMIF('Clean Data'!A:A,C41,'Clean Data'!O:O)</f>
        <v>15.256</v>
      </c>
      <c r="P41" s="102">
        <f>SUMIF('Clean Data'!A:A,C41,'Clean Data'!Q:Q)</f>
        <v>202.4</v>
      </c>
      <c r="Q41" s="101">
        <f>SUMIF('Clean Data'!A:A,C41,'Clean Data'!S:S)</f>
        <v>46.92</v>
      </c>
      <c r="R41" s="101">
        <f>SUMIF('Clean Data'!A:A,C41,'Clean Data'!AA:AA)</f>
        <v>87.072</v>
      </c>
      <c r="S41" s="101">
        <f>SUM('Clean Data'!A:A,C41,'Clean Data'!W:W)</f>
        <v>10120.032</v>
      </c>
      <c r="T41" s="101">
        <f>SUMIF('Clean Data'!A:A,C41,'Clean Data'!Y:Y)</f>
        <v>72.624</v>
      </c>
      <c r="U41" s="106">
        <f t="shared" si="11"/>
        <v>13229.0952</v>
      </c>
      <c r="V41" s="106">
        <f t="shared" si="12"/>
        <v>26458.1904</v>
      </c>
      <c r="W41" s="104">
        <f>COUNTIFS('Energy Type'!A:A,C41,'Energy Type'!B:B,$W$5)</f>
        <v>4</v>
      </c>
      <c r="X41" s="105">
        <f>COUNTIFS('Energy Type'!A:A,C41,'Energy Type'!B:B,$X$5)</f>
        <v>4</v>
      </c>
      <c r="Y41" s="72"/>
      <c r="Z41" s="72"/>
    </row>
    <row r="42">
      <c r="A42" s="72"/>
      <c r="C42" s="67" t="s">
        <v>65</v>
      </c>
      <c r="D42" s="132">
        <f>VLOOKUP(C42,'Country Representation'!F:H,2,false)</f>
        <v>152</v>
      </c>
      <c r="E42" s="74">
        <f>VLOOKUP(C42,'Devices PT'!A:B,2,false)</f>
        <v>9</v>
      </c>
      <c r="F42" s="75" t="str">
        <f t="shared" si="9"/>
        <v>Correct</v>
      </c>
      <c r="G42" s="99">
        <f>VLOOKUP(C42,'H&amp;C Output'!A:G,6,FALSE)</f>
        <v>1818.784962</v>
      </c>
      <c r="H42" s="100">
        <f>VLOOKUP(C42,'H&amp;C Output'!A:G,7,FALSE)</f>
        <v>4867.623985</v>
      </c>
      <c r="I42" s="106">
        <f t="shared" si="10"/>
        <v>6686.408947</v>
      </c>
      <c r="J42" s="99">
        <f>SUMIF('Clean Data'!A:A,C42,'Clean Data'!G:G)</f>
        <v>758.4</v>
      </c>
      <c r="K42" s="101">
        <f>SUMIF('Clean Data'!A:A,C42,'Clean Data'!I:I)</f>
        <v>654.5184</v>
      </c>
      <c r="L42" s="101">
        <f>SUMIF('Clean Data'!A:A,C42,'Clean Data'!K:K)</f>
        <v>400.824</v>
      </c>
      <c r="M42" s="101">
        <f>SUMIF('Clean Data'!A:A,C42,'Clean Data'!M:M)</f>
        <v>2296.8</v>
      </c>
      <c r="N42" s="101">
        <f>SUMIF('Clean Data'!A:A,C42,'Clean Data'!U:U)</f>
        <v>42.06</v>
      </c>
      <c r="O42" s="101">
        <f>SUMIF('Clean Data'!A:A,C42,'Clean Data'!O:O)</f>
        <v>11.536</v>
      </c>
      <c r="P42" s="102">
        <f>SUMIF('Clean Data'!A:A,C42,'Clean Data'!Q:Q)</f>
        <v>364.64</v>
      </c>
      <c r="Q42" s="101">
        <f>SUMIF('Clean Data'!A:A,C42,'Clean Data'!S:S)</f>
        <v>57.888</v>
      </c>
      <c r="R42" s="101">
        <f>SUMIF('Clean Data'!A:A,C42,'Clean Data'!AA:AA)</f>
        <v>107.904</v>
      </c>
      <c r="S42" s="101">
        <f>SUM('Clean Data'!A:A,C42,'Clean Data'!W:W)</f>
        <v>10120.032</v>
      </c>
      <c r="T42" s="101">
        <f>SUMIF('Clean Data'!A:A,C42,'Clean Data'!Y:Y)</f>
        <v>106.512</v>
      </c>
      <c r="U42" s="106">
        <f t="shared" si="11"/>
        <v>14921.1144</v>
      </c>
      <c r="V42" s="106">
        <f t="shared" si="12"/>
        <v>29842.2288</v>
      </c>
      <c r="W42" s="104">
        <f>COUNTIFS('Energy Type'!A:A,C42,'Energy Type'!B:B,$W$5)</f>
        <v>3</v>
      </c>
      <c r="X42" s="105">
        <f>COUNTIFS('Energy Type'!A:A,C42,'Energy Type'!B:B,$X$5)</f>
        <v>6</v>
      </c>
      <c r="Y42" s="72"/>
      <c r="Z42" s="72"/>
    </row>
    <row r="43">
      <c r="A43" s="72"/>
      <c r="C43" s="67" t="s">
        <v>66</v>
      </c>
      <c r="D43" s="132">
        <f>VLOOKUP(C43,'Country Representation'!F:H,2,false)</f>
        <v>151</v>
      </c>
      <c r="E43" s="74">
        <f>VLOOKUP(C43,'Devices PT'!A:B,2,false)</f>
        <v>15</v>
      </c>
      <c r="F43" s="75" t="str">
        <f t="shared" si="9"/>
        <v>Correct</v>
      </c>
      <c r="G43" s="99">
        <f>VLOOKUP(C43,'H&amp;C Output'!A:G,6,FALSE)</f>
        <v>886.072728</v>
      </c>
      <c r="H43" s="100">
        <f>VLOOKUP(C43,'H&amp;C Output'!A:G,7,FALSE)</f>
        <v>4270.723753</v>
      </c>
      <c r="I43" s="106">
        <f t="shared" si="10"/>
        <v>5156.796481</v>
      </c>
      <c r="J43" s="99">
        <f>SUMIF('Clean Data'!A:A,C43,'Clean Data'!G:G)</f>
        <v>225.36</v>
      </c>
      <c r="K43" s="101">
        <f>SUMIF('Clean Data'!A:A,C43,'Clean Data'!I:I)</f>
        <v>375.2832</v>
      </c>
      <c r="L43" s="101">
        <f>SUMIF('Clean Data'!A:A,C43,'Clean Data'!K:K)</f>
        <v>431.832</v>
      </c>
      <c r="M43" s="101">
        <f>SUMIF('Clean Data'!A:A,C43,'Clean Data'!M:M)</f>
        <v>1135.2</v>
      </c>
      <c r="N43" s="101">
        <f>SUMIF('Clean Data'!A:A,C43,'Clean Data'!U:U)</f>
        <v>21.24</v>
      </c>
      <c r="O43" s="101">
        <f>SUMIF('Clean Data'!A:A,C43,'Clean Data'!O:O)</f>
        <v>10.976</v>
      </c>
      <c r="P43" s="102">
        <f>SUMIF('Clean Data'!A:A,C43,'Clean Data'!Q:Q)</f>
        <v>222.4</v>
      </c>
      <c r="Q43" s="101">
        <f>SUMIF('Clean Data'!A:A,C43,'Clean Data'!S:S)</f>
        <v>55.968</v>
      </c>
      <c r="R43" s="101">
        <f>SUMIF('Clean Data'!A:A,C43,'Clean Data'!AA:AA)</f>
        <v>52.896</v>
      </c>
      <c r="S43" s="101">
        <f>SUM('Clean Data'!A:A,C43,'Clean Data'!W:W)</f>
        <v>10120.032</v>
      </c>
      <c r="T43" s="101">
        <f>SUMIF('Clean Data'!A:A,C43,'Clean Data'!Y:Y)</f>
        <v>44.064</v>
      </c>
      <c r="U43" s="106">
        <f t="shared" si="11"/>
        <v>12695.2512</v>
      </c>
      <c r="V43" s="106">
        <f t="shared" si="12"/>
        <v>25390.5024</v>
      </c>
      <c r="W43" s="104">
        <f>COUNTIFS('Energy Type'!A:A,C43,'Energy Type'!B:B,$W$5)</f>
        <v>11</v>
      </c>
      <c r="X43" s="105">
        <f>COUNTIFS('Energy Type'!A:A,C43,'Energy Type'!B:B,$X$5)</f>
        <v>4</v>
      </c>
      <c r="Y43" s="72"/>
      <c r="Z43" s="72"/>
    </row>
    <row r="44">
      <c r="A44" s="72"/>
      <c r="C44" s="67" t="s">
        <v>67</v>
      </c>
      <c r="D44" s="132">
        <f>VLOOKUP(C44,'Country Representation'!F:H,2,false)</f>
        <v>150</v>
      </c>
      <c r="E44" s="74">
        <f>VLOOKUP(C44,'Devices PT'!A:B,2,false)</f>
        <v>10</v>
      </c>
      <c r="F44" s="75" t="str">
        <f t="shared" si="9"/>
        <v>Correct</v>
      </c>
      <c r="G44" s="99">
        <f>VLOOKUP(C44,'H&amp;C Output'!A:G,6,FALSE)</f>
        <v>37.478275</v>
      </c>
      <c r="H44" s="100">
        <f>VLOOKUP(C44,'H&amp;C Output'!A:G,7,FALSE)</f>
        <v>1834.442396</v>
      </c>
      <c r="I44" s="106">
        <f t="shared" si="10"/>
        <v>1871.920671</v>
      </c>
      <c r="J44" s="99">
        <f>SUMIF('Clean Data'!A:A,C44,'Clean Data'!G:G)</f>
        <v>396.48</v>
      </c>
      <c r="K44" s="101">
        <f>SUMIF('Clean Data'!A:A,C44,'Clean Data'!I:I)</f>
        <v>419.2704</v>
      </c>
      <c r="L44" s="101">
        <f>SUMIF('Clean Data'!A:A,C44,'Clean Data'!K:K)</f>
        <v>692.208</v>
      </c>
      <c r="M44" s="101">
        <f>SUMIF('Clean Data'!A:A,C44,'Clean Data'!M:M)</f>
        <v>1147.2</v>
      </c>
      <c r="N44" s="101">
        <f>SUMIF('Clean Data'!A:A,C44,'Clean Data'!U:U)</f>
        <v>43.88</v>
      </c>
      <c r="O44" s="101">
        <f>SUMIF('Clean Data'!A:A,C44,'Clean Data'!O:O)</f>
        <v>18.896</v>
      </c>
      <c r="P44" s="102">
        <f>SUMIF('Clean Data'!A:A,C44,'Clean Data'!Q:Q)</f>
        <v>137.28</v>
      </c>
      <c r="Q44" s="101">
        <f>SUMIF('Clean Data'!A:A,C44,'Clean Data'!S:S)</f>
        <v>32.928</v>
      </c>
      <c r="R44" s="101">
        <f>SUMIF('Clean Data'!A:A,C44,'Clean Data'!AA:AA)</f>
        <v>41.088</v>
      </c>
      <c r="S44" s="101">
        <f>SUM('Clean Data'!A:A,C44,'Clean Data'!W:W)</f>
        <v>10120.032</v>
      </c>
      <c r="T44" s="101">
        <f>SUMIF('Clean Data'!A:A,C44,'Clean Data'!Y:Y)</f>
        <v>42.048</v>
      </c>
      <c r="U44" s="106">
        <f t="shared" si="11"/>
        <v>13091.3104</v>
      </c>
      <c r="V44" s="106">
        <f t="shared" si="12"/>
        <v>26182.6208</v>
      </c>
      <c r="W44" s="104">
        <f>COUNTIFS('Energy Type'!A:A,C44,'Energy Type'!B:B,$W$5)</f>
        <v>7</v>
      </c>
      <c r="X44" s="105">
        <f>COUNTIFS('Energy Type'!A:A,C44,'Energy Type'!B:B,$X$5)</f>
        <v>3</v>
      </c>
      <c r="Y44" s="72"/>
      <c r="Z44" s="72"/>
    </row>
    <row r="45">
      <c r="A45" s="72"/>
      <c r="C45" s="67" t="s">
        <v>68</v>
      </c>
      <c r="D45" s="132">
        <f>VLOOKUP(C45,'Country Representation'!F:H,2,false)</f>
        <v>142</v>
      </c>
      <c r="E45" s="74">
        <f>VLOOKUP(C45,'Devices PT'!A:B,2,false)</f>
        <v>9</v>
      </c>
      <c r="F45" s="75" t="str">
        <f t="shared" si="9"/>
        <v>Correct</v>
      </c>
      <c r="G45" s="99">
        <f>VLOOKUP(C45,'H&amp;C Output'!A:G,6,FALSE)</f>
        <v>3207.303549</v>
      </c>
      <c r="H45" s="100">
        <f>VLOOKUP(C45,'H&amp;C Output'!A:G,7,FALSE)</f>
        <v>4202.58644</v>
      </c>
      <c r="I45" s="106">
        <f t="shared" si="10"/>
        <v>7409.889989</v>
      </c>
      <c r="J45" s="99">
        <f>SUMIF('Clean Data'!A:A,C45,'Clean Data'!G:G)</f>
        <v>393.36</v>
      </c>
      <c r="K45" s="101">
        <f>SUMIF('Clean Data'!A:A,C45,'Clean Data'!I:I)</f>
        <v>581.2992</v>
      </c>
      <c r="L45" s="101">
        <f>SUMIF('Clean Data'!A:A,C45,'Clean Data'!K:K)</f>
        <v>567.036</v>
      </c>
      <c r="M45" s="101">
        <f>SUMIF('Clean Data'!A:A,C45,'Clean Data'!M:M)</f>
        <v>1456.8</v>
      </c>
      <c r="N45" s="101">
        <f>SUMIF('Clean Data'!A:A,C45,'Clean Data'!U:U)</f>
        <v>54.84</v>
      </c>
      <c r="O45" s="101">
        <f>SUMIF('Clean Data'!A:A,C45,'Clean Data'!O:O)</f>
        <v>11.648</v>
      </c>
      <c r="P45" s="102">
        <f>SUMIF('Clean Data'!A:A,C45,'Clean Data'!Q:Q)</f>
        <v>190.08</v>
      </c>
      <c r="Q45" s="101">
        <f>SUMIF('Clean Data'!A:A,C45,'Clean Data'!S:S)</f>
        <v>61.656</v>
      </c>
      <c r="R45" s="101">
        <f>SUMIF('Clean Data'!A:A,C45,'Clean Data'!AA:AA)</f>
        <v>114.24</v>
      </c>
      <c r="S45" s="101">
        <f>SUM('Clean Data'!A:A,C45,'Clean Data'!W:W)</f>
        <v>10120.032</v>
      </c>
      <c r="T45" s="101">
        <f>SUMIF('Clean Data'!A:A,C45,'Clean Data'!Y:Y)</f>
        <v>75.408</v>
      </c>
      <c r="U45" s="106">
        <f t="shared" si="11"/>
        <v>13626.3992</v>
      </c>
      <c r="V45" s="106">
        <f t="shared" si="12"/>
        <v>27252.7984</v>
      </c>
      <c r="W45" s="104">
        <f>COUNTIFS('Energy Type'!A:A,C45,'Energy Type'!B:B,$W$5)</f>
        <v>5</v>
      </c>
      <c r="X45" s="105">
        <f>COUNTIFS('Energy Type'!A:A,C45,'Energy Type'!B:B,$X$5)</f>
        <v>4</v>
      </c>
      <c r="Y45" s="72"/>
      <c r="Z45" s="72"/>
    </row>
    <row r="46">
      <c r="A46" s="72"/>
      <c r="C46" s="67" t="s">
        <v>69</v>
      </c>
      <c r="D46" s="132">
        <f>VLOOKUP(C46,'Country Representation'!F:H,2,false)</f>
        <v>140</v>
      </c>
      <c r="E46" s="74">
        <f>VLOOKUP(C46,'Devices PT'!A:B,2,false)</f>
        <v>8</v>
      </c>
      <c r="F46" s="75" t="str">
        <f t="shared" si="9"/>
        <v>Correct</v>
      </c>
      <c r="G46" s="99">
        <f>VLOOKUP(C46,'H&amp;C Output'!A:G,6,FALSE)</f>
        <v>825.409244</v>
      </c>
      <c r="H46" s="100">
        <f>VLOOKUP(C46,'H&amp;C Output'!A:G,7,FALSE)</f>
        <v>469.2012943</v>
      </c>
      <c r="I46" s="106">
        <f t="shared" si="10"/>
        <v>1294.610538</v>
      </c>
      <c r="J46" s="99">
        <f>SUMIF('Clean Data'!A:A,C46,'Clean Data'!G:G)</f>
        <v>390.24</v>
      </c>
      <c r="K46" s="101">
        <f>SUMIF('Clean Data'!A:A,C46,'Clean Data'!I:I)</f>
        <v>398.6688</v>
      </c>
      <c r="L46" s="101">
        <f>SUMIF('Clean Data'!A:A,C46,'Clean Data'!K:K)</f>
        <v>188.556</v>
      </c>
      <c r="M46" s="101">
        <f>SUMIF('Clean Data'!A:A,C46,'Clean Data'!M:M)</f>
        <v>1326.4</v>
      </c>
      <c r="N46" s="101">
        <f>SUMIF('Clean Data'!A:A,C46,'Clean Data'!U:U)</f>
        <v>22.52</v>
      </c>
      <c r="O46" s="101">
        <f>SUMIF('Clean Data'!A:A,C46,'Clean Data'!O:O)</f>
        <v>3.752</v>
      </c>
      <c r="P46" s="102">
        <f>SUMIF('Clean Data'!A:A,C46,'Clean Data'!Q:Q)</f>
        <v>78.72</v>
      </c>
      <c r="Q46" s="101">
        <f>SUMIF('Clean Data'!A:A,C46,'Clean Data'!S:S)</f>
        <v>0.192</v>
      </c>
      <c r="R46" s="101">
        <f>SUMIF('Clean Data'!A:A,C46,'Clean Data'!AA:AA)</f>
        <v>78.624</v>
      </c>
      <c r="S46" s="101">
        <f>SUM('Clean Data'!A:A,C46,'Clean Data'!W:W)</f>
        <v>10120.032</v>
      </c>
      <c r="T46" s="101">
        <f>SUMIF('Clean Data'!A:A,C46,'Clean Data'!Y:Y)</f>
        <v>59.424</v>
      </c>
      <c r="U46" s="106">
        <f t="shared" si="11"/>
        <v>12667.1288</v>
      </c>
      <c r="V46" s="106">
        <f t="shared" si="12"/>
        <v>25334.2576</v>
      </c>
      <c r="W46" s="104">
        <f>COUNTIFS('Energy Type'!A:A,C46,'Energy Type'!B:B,$W$5)</f>
        <v>4</v>
      </c>
      <c r="X46" s="105">
        <f>COUNTIFS('Energy Type'!A:A,C46,'Energy Type'!B:B,$X$5)</f>
        <v>4</v>
      </c>
      <c r="Y46" s="72"/>
      <c r="Z46" s="72"/>
    </row>
    <row r="47">
      <c r="A47" s="72"/>
      <c r="C47" s="67" t="s">
        <v>70</v>
      </c>
      <c r="D47" s="132">
        <f>VLOOKUP(C47,'Country Representation'!F:H,2,false)</f>
        <v>140</v>
      </c>
      <c r="E47" s="74">
        <f>VLOOKUP(C47,'Devices PT'!A:B,2,false)</f>
        <v>18</v>
      </c>
      <c r="F47" s="75" t="str">
        <f t="shared" si="9"/>
        <v>Correct</v>
      </c>
      <c r="G47" s="99">
        <f>VLOOKUP(C47,'H&amp;C Output'!A:G,6,FALSE)</f>
        <v>1293.404448</v>
      </c>
      <c r="H47" s="100">
        <f>VLOOKUP(C47,'H&amp;C Output'!A:G,7,FALSE)</f>
        <v>1458.304679</v>
      </c>
      <c r="I47" s="106">
        <f t="shared" si="10"/>
        <v>2751.709127</v>
      </c>
      <c r="J47" s="99">
        <f>SUMIF('Clean Data'!A:A,C47,'Clean Data'!G:G)</f>
        <v>654.72</v>
      </c>
      <c r="K47" s="101">
        <f>SUMIF('Clean Data'!A:A,C47,'Clean Data'!I:I)</f>
        <v>1205.7504</v>
      </c>
      <c r="L47" s="101">
        <f>SUMIF('Clean Data'!A:A,C47,'Clean Data'!K:K)</f>
        <v>1167.816</v>
      </c>
      <c r="M47" s="101">
        <f>SUMIF('Clean Data'!A:A,C47,'Clean Data'!M:M)</f>
        <v>3471.2</v>
      </c>
      <c r="N47" s="101">
        <f>SUMIF('Clean Data'!A:A,C47,'Clean Data'!U:U)</f>
        <v>62.2</v>
      </c>
      <c r="O47" s="101">
        <f>SUMIF('Clean Data'!A:A,C47,'Clean Data'!O:O)</f>
        <v>32.048</v>
      </c>
      <c r="P47" s="102">
        <f>SUMIF('Clean Data'!A:A,C47,'Clean Data'!Q:Q)</f>
        <v>490.24</v>
      </c>
      <c r="Q47" s="101">
        <f>SUMIF('Clean Data'!A:A,C47,'Clean Data'!S:S)</f>
        <v>127.512</v>
      </c>
      <c r="R47" s="101">
        <f>SUMIF('Clean Data'!A:A,C47,'Clean Data'!AA:AA)</f>
        <v>128.544</v>
      </c>
      <c r="S47" s="101">
        <f>SUM('Clean Data'!A:A,C47,'Clean Data'!W:W)</f>
        <v>10120.032</v>
      </c>
      <c r="T47" s="101">
        <f>SUMIF('Clean Data'!A:A,C47,'Clean Data'!Y:Y)</f>
        <v>129.456</v>
      </c>
      <c r="U47" s="106">
        <f t="shared" si="11"/>
        <v>17589.5184</v>
      </c>
      <c r="V47" s="106">
        <f t="shared" si="12"/>
        <v>35179.0368</v>
      </c>
      <c r="W47" s="104">
        <f>COUNTIFS('Energy Type'!A:A,C47,'Energy Type'!B:B,$W$5)</f>
        <v>8</v>
      </c>
      <c r="X47" s="105">
        <f>COUNTIFS('Energy Type'!A:A,C47,'Energy Type'!B:B,$X$5)</f>
        <v>10</v>
      </c>
      <c r="Y47" s="72"/>
      <c r="Z47" s="72"/>
    </row>
    <row r="48">
      <c r="A48" s="72"/>
      <c r="C48" s="67" t="s">
        <v>71</v>
      </c>
      <c r="D48" s="132">
        <f>VLOOKUP(C48,'Country Representation'!F:H,2,false)</f>
        <v>121</v>
      </c>
      <c r="E48" s="74">
        <f>VLOOKUP(C48,'Devices PT'!A:B,2,false)</f>
        <v>8</v>
      </c>
      <c r="F48" s="75" t="str">
        <f t="shared" si="9"/>
        <v>Correct</v>
      </c>
      <c r="G48" s="99">
        <f>VLOOKUP(C48,'H&amp;C Output'!A:G,6,FALSE)</f>
        <v>4250.840075</v>
      </c>
      <c r="H48" s="100">
        <f>VLOOKUP(C48,'H&amp;C Output'!A:G,7,FALSE)</f>
        <v>3335.062083</v>
      </c>
      <c r="I48" s="106">
        <f t="shared" si="10"/>
        <v>7585.902158</v>
      </c>
      <c r="J48" s="99">
        <f>SUMIF('Clean Data'!A:A,C48,'Clean Data'!G:G)</f>
        <v>164.64</v>
      </c>
      <c r="K48" s="101">
        <f>SUMIF('Clean Data'!A:A,C48,'Clean Data'!I:I)</f>
        <v>248.8896</v>
      </c>
      <c r="L48" s="101">
        <f>SUMIF('Clean Data'!A:A,C48,'Clean Data'!K:K)</f>
        <v>214.776</v>
      </c>
      <c r="M48" s="101">
        <f>SUMIF('Clean Data'!A:A,C48,'Clean Data'!M:M)</f>
        <v>576</v>
      </c>
      <c r="N48" s="101">
        <f>SUMIF('Clean Data'!A:A,C48,'Clean Data'!U:U)</f>
        <v>17.32</v>
      </c>
      <c r="O48" s="101">
        <f>SUMIF('Clean Data'!A:A,C48,'Clean Data'!O:O)</f>
        <v>7.072</v>
      </c>
      <c r="P48" s="102">
        <f>SUMIF('Clean Data'!A:A,C48,'Clean Data'!Q:Q)</f>
        <v>214.4</v>
      </c>
      <c r="Q48" s="101">
        <f>SUMIF('Clean Data'!A:A,C48,'Clean Data'!S:S)</f>
        <v>31.104</v>
      </c>
      <c r="R48" s="101">
        <f>SUMIF('Clean Data'!A:A,C48,'Clean Data'!AA:AA)</f>
        <v>52.224</v>
      </c>
      <c r="S48" s="101">
        <f>SUM('Clean Data'!A:A,C48,'Clean Data'!W:W)</f>
        <v>10120.032</v>
      </c>
      <c r="T48" s="101">
        <f>SUMIF('Clean Data'!A:A,C48,'Clean Data'!Y:Y)</f>
        <v>55.296</v>
      </c>
      <c r="U48" s="106">
        <f t="shared" si="11"/>
        <v>11701.7536</v>
      </c>
      <c r="V48" s="106">
        <f t="shared" si="12"/>
        <v>23403.5072</v>
      </c>
      <c r="W48" s="104">
        <f>COUNTIFS('Energy Type'!A:A,C48,'Energy Type'!B:B,$W$5)</f>
        <v>3</v>
      </c>
      <c r="X48" s="105">
        <f>COUNTIFS('Energy Type'!A:A,C48,'Energy Type'!B:B,$X$5)</f>
        <v>5</v>
      </c>
      <c r="Y48" s="72"/>
      <c r="Z48" s="72"/>
    </row>
    <row r="49">
      <c r="A49" s="72"/>
      <c r="C49" s="67" t="s">
        <v>72</v>
      </c>
      <c r="D49" s="132">
        <f>VLOOKUP(C49,'Country Representation'!F:H,2,false)</f>
        <v>118</v>
      </c>
      <c r="E49" s="74">
        <f>VLOOKUP(C49,'Devices PT'!A:B,2,false)</f>
        <v>12</v>
      </c>
      <c r="F49" s="75" t="str">
        <f t="shared" si="9"/>
        <v>Correct</v>
      </c>
      <c r="G49" s="99">
        <f>VLOOKUP(C49,'H&amp;C Output'!A:G,6,FALSE)</f>
        <v>2826.627564</v>
      </c>
      <c r="H49" s="100">
        <f>VLOOKUP(C49,'H&amp;C Output'!A:G,7,FALSE)</f>
        <v>3291.789979</v>
      </c>
      <c r="I49" s="106">
        <f t="shared" si="10"/>
        <v>6118.417543</v>
      </c>
      <c r="J49" s="99">
        <f>SUMIF('Clean Data'!A:A,C49,'Clean Data'!G:G)</f>
        <v>421.44</v>
      </c>
      <c r="K49" s="101">
        <f>SUMIF('Clean Data'!A:A,C49,'Clean Data'!I:I)</f>
        <v>580.1856</v>
      </c>
      <c r="L49" s="101">
        <f>SUMIF('Clean Data'!A:A,C49,'Clean Data'!K:K)</f>
        <v>481.764</v>
      </c>
      <c r="M49" s="101">
        <f>SUMIF('Clean Data'!A:A,C49,'Clean Data'!M:M)</f>
        <v>1930.4</v>
      </c>
      <c r="N49" s="101">
        <f>SUMIF('Clean Data'!A:A,C49,'Clean Data'!U:U)</f>
        <v>51.34</v>
      </c>
      <c r="O49" s="101">
        <f>SUMIF('Clean Data'!A:A,C49,'Clean Data'!O:O)</f>
        <v>17.936</v>
      </c>
      <c r="P49" s="102">
        <f>SUMIF('Clean Data'!A:A,C49,'Clean Data'!Q:Q)</f>
        <v>300</v>
      </c>
      <c r="Q49" s="101">
        <f>SUMIF('Clean Data'!A:A,C49,'Clean Data'!S:S)</f>
        <v>67.464</v>
      </c>
      <c r="R49" s="101">
        <f>SUMIF('Clean Data'!A:A,C49,'Clean Data'!AA:AA)</f>
        <v>87.648</v>
      </c>
      <c r="S49" s="101">
        <f>SUM('Clean Data'!A:A,C49,'Clean Data'!W:W)</f>
        <v>10120.032</v>
      </c>
      <c r="T49" s="101">
        <f>SUMIF('Clean Data'!A:A,C49,'Clean Data'!Y:Y)</f>
        <v>107.472</v>
      </c>
      <c r="U49" s="106">
        <f t="shared" si="11"/>
        <v>14165.6816</v>
      </c>
      <c r="V49" s="106">
        <f t="shared" si="12"/>
        <v>28331.3632</v>
      </c>
      <c r="W49" s="104">
        <f>COUNTIFS('Energy Type'!A:A,C49,'Energy Type'!B:B,$W$5)</f>
        <v>7</v>
      </c>
      <c r="X49" s="105">
        <f>COUNTIFS('Energy Type'!A:A,C49,'Energy Type'!B:B,$X$5)</f>
        <v>5</v>
      </c>
      <c r="Y49" s="72"/>
      <c r="Z49" s="72"/>
    </row>
    <row r="50">
      <c r="A50" s="72"/>
      <c r="C50" s="67" t="s">
        <v>73</v>
      </c>
      <c r="D50" s="132">
        <f>VLOOKUP(C50,'Country Representation'!F:H,2,false)</f>
        <v>113</v>
      </c>
      <c r="E50" s="74">
        <f>VLOOKUP(C50,'Devices PT'!A:B,2,false)</f>
        <v>14</v>
      </c>
      <c r="F50" s="75" t="str">
        <f t="shared" si="9"/>
        <v>Correct</v>
      </c>
      <c r="G50" s="99">
        <f>VLOOKUP(C50,'H&amp;C Output'!A:G,6,FALSE)</f>
        <v>469.76285</v>
      </c>
      <c r="H50" s="100">
        <f>VLOOKUP(C50,'H&amp;C Output'!A:G,7,FALSE)</f>
        <v>1207.673476</v>
      </c>
      <c r="I50" s="106">
        <f t="shared" si="10"/>
        <v>1677.436326</v>
      </c>
      <c r="J50" s="99">
        <f>SUMIF('Clean Data'!A:A,C50,'Clean Data'!G:G)</f>
        <v>600</v>
      </c>
      <c r="K50" s="101">
        <f>SUMIF('Clean Data'!A:A,C50,'Clean Data'!I:I)</f>
        <v>775.6224</v>
      </c>
      <c r="L50" s="101">
        <f>SUMIF('Clean Data'!A:A,C50,'Clean Data'!K:K)</f>
        <v>675.108</v>
      </c>
      <c r="M50" s="101">
        <f>SUMIF('Clean Data'!A:A,C50,'Clean Data'!M:M)</f>
        <v>2610.4</v>
      </c>
      <c r="N50" s="101">
        <f>SUMIF('Clean Data'!A:A,C50,'Clean Data'!U:U)</f>
        <v>26</v>
      </c>
      <c r="O50" s="101">
        <f>SUMIF('Clean Data'!A:A,C50,'Clean Data'!O:O)</f>
        <v>25.112</v>
      </c>
      <c r="P50" s="102">
        <f>SUMIF('Clean Data'!A:A,C50,'Clean Data'!Q:Q)</f>
        <v>480.96</v>
      </c>
      <c r="Q50" s="101">
        <f>SUMIF('Clean Data'!A:A,C50,'Clean Data'!S:S)</f>
        <v>49.824</v>
      </c>
      <c r="R50" s="101">
        <f>SUMIF('Clean Data'!A:A,C50,'Clean Data'!AA:AA)</f>
        <v>152.688</v>
      </c>
      <c r="S50" s="101">
        <f>SUM('Clean Data'!A:A,C50,'Clean Data'!W:W)</f>
        <v>10120.032</v>
      </c>
      <c r="T50" s="101">
        <f>SUMIF('Clean Data'!A:A,C50,'Clean Data'!Y:Y)</f>
        <v>121.632</v>
      </c>
      <c r="U50" s="106">
        <f t="shared" si="11"/>
        <v>15637.3784</v>
      </c>
      <c r="V50" s="106">
        <f t="shared" si="12"/>
        <v>31274.7568</v>
      </c>
      <c r="W50" s="104">
        <f>COUNTIFS('Energy Type'!A:A,C50,'Energy Type'!B:B,$W$5)</f>
        <v>4</v>
      </c>
      <c r="X50" s="105">
        <f>COUNTIFS('Energy Type'!A:A,C50,'Energy Type'!B:B,$X$5)</f>
        <v>10</v>
      </c>
      <c r="Y50" s="72"/>
      <c r="Z50" s="72"/>
    </row>
    <row r="51">
      <c r="A51" s="72"/>
      <c r="C51" s="67" t="s">
        <v>74</v>
      </c>
      <c r="D51" s="132">
        <f>VLOOKUP(C51,'Country Representation'!F:H,2,false)</f>
        <v>103</v>
      </c>
      <c r="E51" s="74">
        <f>VLOOKUP(C51,'Devices PT'!A:B,2,false)</f>
        <v>7</v>
      </c>
      <c r="F51" s="75" t="str">
        <f t="shared" si="9"/>
        <v>Correct</v>
      </c>
      <c r="G51" s="99">
        <f>VLOOKUP(C51,'H&amp;C Output'!A:G,6,FALSE)</f>
        <v>2157.569568</v>
      </c>
      <c r="H51" s="100">
        <f>VLOOKUP(C51,'H&amp;C Output'!A:G,7,FALSE)</f>
        <v>1745.537526</v>
      </c>
      <c r="I51" s="106">
        <f t="shared" si="10"/>
        <v>3903.107094</v>
      </c>
      <c r="J51" s="99">
        <f>SUMIF('Clean Data'!A:A,C51,'Clean Data'!G:G)</f>
        <v>44.64</v>
      </c>
      <c r="K51" s="101">
        <f>SUMIF('Clean Data'!A:A,C51,'Clean Data'!I:I)</f>
        <v>341.04</v>
      </c>
      <c r="L51" s="101">
        <f>SUMIF('Clean Data'!A:A,C51,'Clean Data'!K:K)</f>
        <v>217.74</v>
      </c>
      <c r="M51" s="101">
        <f>SUMIF('Clean Data'!A:A,C51,'Clean Data'!M:M)</f>
        <v>711.2</v>
      </c>
      <c r="N51" s="101">
        <f>SUMIF('Clean Data'!A:A,C51,'Clean Data'!U:U)</f>
        <v>11.98</v>
      </c>
      <c r="O51" s="101">
        <f>SUMIF('Clean Data'!A:A,C51,'Clean Data'!O:O)</f>
        <v>8.736</v>
      </c>
      <c r="P51" s="102">
        <f>SUMIF('Clean Data'!A:A,C51,'Clean Data'!Q:Q)</f>
        <v>222.72</v>
      </c>
      <c r="Q51" s="101">
        <f>SUMIF('Clean Data'!A:A,C51,'Clean Data'!S:S)</f>
        <v>10.536</v>
      </c>
      <c r="R51" s="101">
        <f>SUMIF('Clean Data'!A:A,C51,'Clean Data'!AA:AA)</f>
        <v>45.888</v>
      </c>
      <c r="S51" s="101">
        <f>SUM('Clean Data'!A:A,C51,'Clean Data'!W:W)</f>
        <v>10120.032</v>
      </c>
      <c r="T51" s="101">
        <f>SUMIF('Clean Data'!A:A,C51,'Clean Data'!Y:Y)</f>
        <v>34.992</v>
      </c>
      <c r="U51" s="106">
        <f t="shared" si="11"/>
        <v>11769.504</v>
      </c>
      <c r="V51" s="106">
        <f t="shared" si="12"/>
        <v>23539.008</v>
      </c>
      <c r="W51" s="104">
        <f>COUNTIFS('Energy Type'!A:A,C51,'Energy Type'!B:B,$W$5)</f>
        <v>3</v>
      </c>
      <c r="X51" s="105">
        <f>COUNTIFS('Energy Type'!A:A,C51,'Energy Type'!B:B,$X$5)</f>
        <v>4</v>
      </c>
      <c r="Y51" s="72"/>
      <c r="Z51" s="72"/>
    </row>
    <row r="52">
      <c r="A52" s="72"/>
      <c r="C52" s="67" t="s">
        <v>75</v>
      </c>
      <c r="D52" s="132">
        <f>VLOOKUP(C52,'Country Representation'!F:H,2,false)</f>
        <v>88</v>
      </c>
      <c r="E52" s="74">
        <f>VLOOKUP(C52,'Devices PT'!A:B,2,false)</f>
        <v>9</v>
      </c>
      <c r="F52" s="75" t="str">
        <f t="shared" si="9"/>
        <v>Correct</v>
      </c>
      <c r="G52" s="99">
        <f>VLOOKUP(C52,'H&amp;C Output'!A:G,6,FALSE)</f>
        <v>7920.892859</v>
      </c>
      <c r="H52" s="100">
        <f>VLOOKUP(C52,'H&amp;C Output'!A:G,7,FALSE)</f>
        <v>2268.611501</v>
      </c>
      <c r="I52" s="106">
        <f t="shared" si="10"/>
        <v>10189.50436</v>
      </c>
      <c r="J52" s="99">
        <f>SUMIF('Clean Data'!A:A,C52,'Clean Data'!G:G)</f>
        <v>808.8</v>
      </c>
      <c r="K52" s="101">
        <f>SUMIF('Clean Data'!A:A,C52,'Clean Data'!I:I)</f>
        <v>994.7232</v>
      </c>
      <c r="L52" s="101">
        <f>SUMIF('Clean Data'!A:A,C52,'Clean Data'!K:K)</f>
        <v>631.104</v>
      </c>
      <c r="M52" s="101">
        <f>SUMIF('Clean Data'!A:A,C52,'Clean Data'!M:M)</f>
        <v>2816.8</v>
      </c>
      <c r="N52" s="101">
        <f>SUMIF('Clean Data'!A:A,C52,'Clean Data'!U:U)</f>
        <v>52.16</v>
      </c>
      <c r="O52" s="101">
        <f>SUMIF('Clean Data'!A:A,C52,'Clean Data'!O:O)</f>
        <v>23.744</v>
      </c>
      <c r="P52" s="102">
        <f>SUMIF('Clean Data'!A:A,C52,'Clean Data'!Q:Q)</f>
        <v>482.08</v>
      </c>
      <c r="Q52" s="101">
        <f>SUMIF('Clean Data'!A:A,C52,'Clean Data'!S:S)</f>
        <v>40.776</v>
      </c>
      <c r="R52" s="101">
        <f>SUMIF('Clean Data'!A:A,C52,'Clean Data'!AA:AA)</f>
        <v>136.992</v>
      </c>
      <c r="S52" s="101">
        <f>SUM('Clean Data'!A:A,C52,'Clean Data'!W:W)</f>
        <v>10120.032</v>
      </c>
      <c r="T52" s="101">
        <f>SUMIF('Clean Data'!A:A,C52,'Clean Data'!Y:Y)</f>
        <v>117.216</v>
      </c>
      <c r="U52" s="106">
        <f t="shared" si="11"/>
        <v>16224.4272</v>
      </c>
      <c r="V52" s="106">
        <f t="shared" si="12"/>
        <v>32448.8544</v>
      </c>
      <c r="W52" s="104">
        <f>COUNTIFS('Energy Type'!A:A,C52,'Energy Type'!B:B,$W$5)</f>
        <v>4</v>
      </c>
      <c r="X52" s="105">
        <f>COUNTIFS('Energy Type'!A:A,C52,'Energy Type'!B:B,$X$5)</f>
        <v>5</v>
      </c>
      <c r="Y52" s="72"/>
      <c r="Z52" s="72"/>
    </row>
    <row r="53">
      <c r="A53" s="72"/>
      <c r="C53" s="67" t="s">
        <v>76</v>
      </c>
      <c r="D53" s="132">
        <f>VLOOKUP(C53,'Country Representation'!F:H,2,false)</f>
        <v>79</v>
      </c>
      <c r="E53" s="74">
        <f>VLOOKUP(C53,'Devices PT'!A:B,2,false)</f>
        <v>13</v>
      </c>
      <c r="F53" s="75" t="str">
        <f t="shared" si="9"/>
        <v>Correct</v>
      </c>
      <c r="G53" s="99">
        <f>VLOOKUP(C53,'H&amp;C Output'!A:G,6,FALSE)</f>
        <v>4669.492328</v>
      </c>
      <c r="H53" s="100">
        <f>VLOOKUP(C53,'H&amp;C Output'!A:G,7,FALSE)</f>
        <v>4456.554081</v>
      </c>
      <c r="I53" s="106">
        <f t="shared" si="10"/>
        <v>9126.046409</v>
      </c>
      <c r="J53" s="99">
        <f>SUMIF('Clean Data'!A:A,C53,'Clean Data'!G:G)</f>
        <v>381.6</v>
      </c>
      <c r="K53" s="101">
        <f>SUMIF('Clean Data'!A:A,C53,'Clean Data'!I:I)</f>
        <v>450.1728</v>
      </c>
      <c r="L53" s="101">
        <f>SUMIF('Clean Data'!A:A,C53,'Clean Data'!K:K)</f>
        <v>635.208</v>
      </c>
      <c r="M53" s="101">
        <f>SUMIF('Clean Data'!A:A,C53,'Clean Data'!M:M)</f>
        <v>1376.8</v>
      </c>
      <c r="N53" s="101">
        <f>SUMIF('Clean Data'!A:A,C53,'Clean Data'!U:U)</f>
        <v>33.04</v>
      </c>
      <c r="O53" s="101">
        <f>SUMIF('Clean Data'!A:A,C53,'Clean Data'!O:O)</f>
        <v>22.528</v>
      </c>
      <c r="P53" s="102">
        <f>SUMIF('Clean Data'!A:A,C53,'Clean Data'!Q:Q)</f>
        <v>227.04</v>
      </c>
      <c r="Q53" s="101">
        <f>SUMIF('Clean Data'!A:A,C53,'Clean Data'!S:S)</f>
        <v>44.016</v>
      </c>
      <c r="R53" s="101">
        <f>SUMIF('Clean Data'!A:A,C53,'Clean Data'!AA:AA)</f>
        <v>59.568</v>
      </c>
      <c r="S53" s="101">
        <f>SUM('Clean Data'!A:A,C53,'Clean Data'!W:W)</f>
        <v>10120.032</v>
      </c>
      <c r="T53" s="101">
        <f>SUMIF('Clean Data'!A:A,C53,'Clean Data'!Y:Y)</f>
        <v>93.456</v>
      </c>
      <c r="U53" s="106">
        <f t="shared" si="11"/>
        <v>13443.4608</v>
      </c>
      <c r="V53" s="106">
        <f t="shared" si="12"/>
        <v>26886.9216</v>
      </c>
      <c r="W53" s="104">
        <f>COUNTIFS('Energy Type'!A:A,C53,'Energy Type'!B:B,$W$5)</f>
        <v>6</v>
      </c>
      <c r="X53" s="105">
        <f>COUNTIFS('Energy Type'!A:A,C53,'Energy Type'!B:B,$X$5)</f>
        <v>7</v>
      </c>
      <c r="Y53" s="72"/>
      <c r="Z53" s="72"/>
    </row>
    <row r="54">
      <c r="A54" s="72"/>
      <c r="C54" s="67" t="s">
        <v>77</v>
      </c>
      <c r="D54" s="132">
        <f>VLOOKUP(C54,'Country Representation'!F:H,2,false)</f>
        <v>76</v>
      </c>
      <c r="E54" s="74">
        <f>VLOOKUP(C54,'Devices PT'!A:B,2,false)</f>
        <v>8</v>
      </c>
      <c r="F54" s="75" t="str">
        <f t="shared" si="9"/>
        <v>Correct</v>
      </c>
      <c r="G54" s="99">
        <f>VLOOKUP(C54,'H&amp;C Output'!A:G,6,FALSE)</f>
        <v>3482.231968</v>
      </c>
      <c r="H54" s="100">
        <f>VLOOKUP(C54,'H&amp;C Output'!A:G,7,FALSE)</f>
        <v>567.1332813</v>
      </c>
      <c r="I54" s="106">
        <f t="shared" si="10"/>
        <v>4049.365249</v>
      </c>
      <c r="J54" s="99">
        <f>SUMIF('Clean Data'!A:A,C54,'Clean Data'!G:G)</f>
        <v>283.2</v>
      </c>
      <c r="K54" s="101">
        <f>SUMIF('Clean Data'!A:A,C54,'Clean Data'!I:I)</f>
        <v>135.3024</v>
      </c>
      <c r="L54" s="101">
        <f>SUMIF('Clean Data'!A:A,C54,'Clean Data'!K:K)</f>
        <v>380.76</v>
      </c>
      <c r="M54" s="101">
        <f>SUMIF('Clean Data'!A:A,C54,'Clean Data'!M:M)</f>
        <v>710.4</v>
      </c>
      <c r="N54" s="101">
        <f>SUMIF('Clean Data'!A:A,C54,'Clean Data'!U:U)</f>
        <v>18.76</v>
      </c>
      <c r="O54" s="101">
        <f>SUMIF('Clean Data'!A:A,C54,'Clean Data'!O:O)</f>
        <v>17.536</v>
      </c>
      <c r="P54" s="102">
        <f>SUMIF('Clean Data'!A:A,C54,'Clean Data'!Q:Q)</f>
        <v>234.88</v>
      </c>
      <c r="Q54" s="101">
        <f>SUMIF('Clean Data'!A:A,C54,'Clean Data'!S:S)</f>
        <v>25.584</v>
      </c>
      <c r="R54" s="101">
        <f>SUMIF('Clean Data'!A:A,C54,'Clean Data'!AA:AA)</f>
        <v>80.4</v>
      </c>
      <c r="S54" s="101">
        <f>SUM('Clean Data'!A:A,C54,'Clean Data'!W:W)</f>
        <v>10120.032</v>
      </c>
      <c r="T54" s="101">
        <f>SUMIF('Clean Data'!A:A,C54,'Clean Data'!Y:Y)</f>
        <v>86.64</v>
      </c>
      <c r="U54" s="106">
        <f t="shared" si="11"/>
        <v>12093.4944</v>
      </c>
      <c r="V54" s="106">
        <f t="shared" si="12"/>
        <v>24186.9888</v>
      </c>
      <c r="W54" s="104">
        <f>COUNTIFS('Energy Type'!A:A,C54,'Energy Type'!B:B,$W$5)</f>
        <v>3</v>
      </c>
      <c r="X54" s="105">
        <f>COUNTIFS('Energy Type'!A:A,C54,'Energy Type'!B:B,$X$5)</f>
        <v>5</v>
      </c>
      <c r="Y54" s="72"/>
      <c r="Z54" s="72"/>
    </row>
    <row r="55">
      <c r="A55" s="72"/>
      <c r="C55" s="67" t="s">
        <v>78</v>
      </c>
      <c r="D55" s="132">
        <f>VLOOKUP(C55,'Country Representation'!F:H,2,false)</f>
        <v>69</v>
      </c>
      <c r="E55" s="74">
        <f>VLOOKUP(C55,'Devices PT'!A:B,2,false)</f>
        <v>8</v>
      </c>
      <c r="F55" s="75" t="str">
        <f t="shared" si="9"/>
        <v>Correct</v>
      </c>
      <c r="G55" s="99">
        <f>VLOOKUP(C55,'H&amp;C Output'!A:G,6,FALSE)</f>
        <v>2965.710874</v>
      </c>
      <c r="H55" s="100">
        <f>VLOOKUP(C55,'H&amp;C Output'!A:G,7,FALSE)</f>
        <v>2174.80819</v>
      </c>
      <c r="I55" s="106">
        <f t="shared" si="10"/>
        <v>5140.519064</v>
      </c>
      <c r="J55" s="99">
        <f>SUMIF('Clean Data'!A:A,C55,'Clean Data'!G:G)</f>
        <v>304.08</v>
      </c>
      <c r="K55" s="101">
        <f>SUMIF('Clean Data'!A:A,C55,'Clean Data'!I:I)</f>
        <v>341.8752</v>
      </c>
      <c r="L55" s="101">
        <f>SUMIF('Clean Data'!A:A,C55,'Clean Data'!K:K)</f>
        <v>195.396</v>
      </c>
      <c r="M55" s="101">
        <f>SUMIF('Clean Data'!A:A,C55,'Clean Data'!M:M)</f>
        <v>749.6</v>
      </c>
      <c r="N55" s="101">
        <f>SUMIF('Clean Data'!A:A,C55,'Clean Data'!U:U)</f>
        <v>11.16</v>
      </c>
      <c r="O55" s="101">
        <f>SUMIF('Clean Data'!A:A,C55,'Clean Data'!O:O)</f>
        <v>12.92</v>
      </c>
      <c r="P55" s="102">
        <f>SUMIF('Clean Data'!A:A,C55,'Clean Data'!Q:Q)</f>
        <v>235.2</v>
      </c>
      <c r="Q55" s="101">
        <f>SUMIF('Clean Data'!A:A,C55,'Clean Data'!S:S)</f>
        <v>28.512</v>
      </c>
      <c r="R55" s="101">
        <f>SUMIF('Clean Data'!A:A,C55,'Clean Data'!AA:AA)</f>
        <v>81.936</v>
      </c>
      <c r="S55" s="101">
        <f>SUM('Clean Data'!A:A,C55,'Clean Data'!W:W)</f>
        <v>10120.032</v>
      </c>
      <c r="T55" s="101">
        <f>SUMIF('Clean Data'!A:A,C55,'Clean Data'!Y:Y)</f>
        <v>74.496</v>
      </c>
      <c r="U55" s="106">
        <f t="shared" si="11"/>
        <v>12155.2072</v>
      </c>
      <c r="V55" s="106">
        <f t="shared" si="12"/>
        <v>24310.4144</v>
      </c>
      <c r="W55" s="104">
        <f>COUNTIFS('Energy Type'!A:A,C55,'Energy Type'!B:B,$W$5)</f>
        <v>5</v>
      </c>
      <c r="X55" s="105">
        <f>COUNTIFS('Energy Type'!A:A,C55,'Energy Type'!B:B,$X$5)</f>
        <v>3</v>
      </c>
      <c r="Y55" s="72"/>
      <c r="Z55" s="72"/>
    </row>
    <row r="56">
      <c r="A56" s="72"/>
      <c r="C56" s="67" t="s">
        <v>79</v>
      </c>
      <c r="D56" s="132">
        <f>VLOOKUP(C56,'Country Representation'!F:H,2,false)</f>
        <v>67</v>
      </c>
      <c r="E56" s="74">
        <f>VLOOKUP(C56,'Devices PT'!A:B,2,false)</f>
        <v>11</v>
      </c>
      <c r="F56" s="75" t="str">
        <f t="shared" si="9"/>
        <v>Correct</v>
      </c>
      <c r="G56" s="99">
        <f>VLOOKUP(C56,'H&amp;C Output'!A:G,6,FALSE)</f>
        <v>816.435344</v>
      </c>
      <c r="H56" s="100">
        <f>VLOOKUP(C56,'H&amp;C Output'!A:G,7,FALSE)</f>
        <v>1889.463056</v>
      </c>
      <c r="I56" s="106">
        <f t="shared" si="10"/>
        <v>2705.8984</v>
      </c>
      <c r="J56" s="99">
        <f>SUMIF('Clean Data'!A:A,C56,'Clean Data'!G:G)</f>
        <v>508.56</v>
      </c>
      <c r="K56" s="101">
        <f>SUMIF('Clean Data'!A:A,C56,'Clean Data'!I:I)</f>
        <v>596.8896</v>
      </c>
      <c r="L56" s="101">
        <f>SUMIF('Clean Data'!A:A,C56,'Clean Data'!K:K)</f>
        <v>623.352</v>
      </c>
      <c r="M56" s="101">
        <f>SUMIF('Clean Data'!A:A,C56,'Clean Data'!M:M)</f>
        <v>1322.4</v>
      </c>
      <c r="N56" s="101">
        <f>SUMIF('Clean Data'!A:A,C56,'Clean Data'!U:U)</f>
        <v>39.02</v>
      </c>
      <c r="O56" s="101">
        <f>SUMIF('Clean Data'!A:A,C56,'Clean Data'!O:O)</f>
        <v>10.992</v>
      </c>
      <c r="P56" s="102">
        <f>SUMIF('Clean Data'!A:A,C56,'Clean Data'!Q:Q)</f>
        <v>410.08</v>
      </c>
      <c r="Q56" s="101">
        <f>SUMIF('Clean Data'!A:A,C56,'Clean Data'!S:S)</f>
        <v>40.848</v>
      </c>
      <c r="R56" s="101">
        <f>SUMIF('Clean Data'!A:A,C56,'Clean Data'!AA:AA)</f>
        <v>103.2</v>
      </c>
      <c r="S56" s="101">
        <f>SUM('Clean Data'!A:A,C56,'Clean Data'!W:W)</f>
        <v>10120.032</v>
      </c>
      <c r="T56" s="101">
        <f>SUMIF('Clean Data'!A:A,C56,'Clean Data'!Y:Y)</f>
        <v>101.76</v>
      </c>
      <c r="U56" s="106">
        <f t="shared" si="11"/>
        <v>13877.1336</v>
      </c>
      <c r="V56" s="106">
        <f t="shared" si="12"/>
        <v>27754.2672</v>
      </c>
      <c r="W56" s="104">
        <f>COUNTIFS('Energy Type'!A:A,C56,'Energy Type'!B:B,$W$5)</f>
        <v>6</v>
      </c>
      <c r="X56" s="105">
        <f>COUNTIFS('Energy Type'!A:A,C56,'Energy Type'!B:B,$X$5)</f>
        <v>5</v>
      </c>
      <c r="Y56" s="72"/>
      <c r="Z56" s="72"/>
    </row>
    <row r="57">
      <c r="A57" s="72"/>
      <c r="C57" s="67" t="s">
        <v>80</v>
      </c>
      <c r="D57" s="132">
        <f>VLOOKUP(C57,'Country Representation'!F:H,2,false)</f>
        <v>65</v>
      </c>
      <c r="E57" s="74">
        <f>VLOOKUP(C57,'Devices PT'!A:B,2,false)</f>
        <v>8</v>
      </c>
      <c r="F57" s="75" t="str">
        <f t="shared" si="9"/>
        <v>Correct</v>
      </c>
      <c r="G57" s="99">
        <f>VLOOKUP(C57,'H&amp;C Output'!A:G,6,FALSE)</f>
        <v>601.15582</v>
      </c>
      <c r="H57" s="100">
        <f>VLOOKUP(C57,'H&amp;C Output'!A:G,7,FALSE)</f>
        <v>1128.417932</v>
      </c>
      <c r="I57" s="106">
        <f t="shared" si="10"/>
        <v>1729.573752</v>
      </c>
      <c r="J57" s="99">
        <f>SUMIF('Clean Data'!A:A,C57,'Clean Data'!G:G)</f>
        <v>660.48</v>
      </c>
      <c r="K57" s="101">
        <f>SUMIF('Clean Data'!A:A,C57,'Clean Data'!I:I)</f>
        <v>868.608</v>
      </c>
      <c r="L57" s="101">
        <f>SUMIF('Clean Data'!A:A,C57,'Clean Data'!K:K)</f>
        <v>339.264</v>
      </c>
      <c r="M57" s="101">
        <f>SUMIF('Clean Data'!A:A,C57,'Clean Data'!M:M)</f>
        <v>2406.4</v>
      </c>
      <c r="N57" s="101">
        <f>SUMIF('Clean Data'!A:A,C57,'Clean Data'!U:U)</f>
        <v>45.58</v>
      </c>
      <c r="O57" s="101">
        <f>SUMIF('Clean Data'!A:A,C57,'Clean Data'!O:O)</f>
        <v>23.88</v>
      </c>
      <c r="P57" s="102">
        <f>SUMIF('Clean Data'!A:A,C57,'Clean Data'!Q:Q)</f>
        <v>251.04</v>
      </c>
      <c r="Q57" s="101">
        <f>SUMIF('Clean Data'!A:A,C57,'Clean Data'!S:S)</f>
        <v>80.256</v>
      </c>
      <c r="R57" s="101">
        <f>SUMIF('Clean Data'!A:A,C57,'Clean Data'!AA:AA)</f>
        <v>134.4</v>
      </c>
      <c r="S57" s="101">
        <f>SUM('Clean Data'!A:A,C57,'Clean Data'!W:W)</f>
        <v>10120.032</v>
      </c>
      <c r="T57" s="101">
        <f>SUMIF('Clean Data'!A:A,C57,'Clean Data'!Y:Y)</f>
        <v>108.864</v>
      </c>
      <c r="U57" s="106">
        <f t="shared" si="11"/>
        <v>15038.804</v>
      </c>
      <c r="V57" s="106">
        <f t="shared" si="12"/>
        <v>30077.608</v>
      </c>
      <c r="W57" s="104">
        <f>COUNTIFS('Energy Type'!A:A,C57,'Energy Type'!B:B,$W$5)</f>
        <v>3</v>
      </c>
      <c r="X57" s="105">
        <f>COUNTIFS('Energy Type'!A:A,C57,'Energy Type'!B:B,$X$5)</f>
        <v>5</v>
      </c>
      <c r="Y57" s="72"/>
      <c r="Z57" s="72"/>
    </row>
    <row r="58">
      <c r="A58" s="72"/>
      <c r="C58" s="67" t="s">
        <v>81</v>
      </c>
      <c r="D58" s="132">
        <f>VLOOKUP(C58,'Country Representation'!F:H,2,false)</f>
        <v>63</v>
      </c>
      <c r="E58" s="74">
        <f>VLOOKUP(C58,'Devices PT'!A:B,2,false)</f>
        <v>9</v>
      </c>
      <c r="F58" s="75" t="str">
        <f t="shared" si="9"/>
        <v>Correct</v>
      </c>
      <c r="G58" s="99">
        <f>VLOOKUP(C58,'H&amp;C Output'!A:G,6,FALSE)</f>
        <v>6300.760104</v>
      </c>
      <c r="H58" s="100">
        <f>VLOOKUP(C58,'H&amp;C Output'!A:G,7,FALSE)</f>
        <v>2089.823805</v>
      </c>
      <c r="I58" s="106">
        <f t="shared" si="10"/>
        <v>8390.583909</v>
      </c>
      <c r="J58" s="99">
        <f>SUMIF('Clean Data'!A:A,C58,'Clean Data'!G:G)</f>
        <v>382.32</v>
      </c>
      <c r="K58" s="101">
        <f>SUMIF('Clean Data'!A:A,C58,'Clean Data'!I:I)</f>
        <v>677.3472</v>
      </c>
      <c r="L58" s="101">
        <f>SUMIF('Clean Data'!A:A,C58,'Clean Data'!K:K)</f>
        <v>278.388</v>
      </c>
      <c r="M58" s="101">
        <f>SUMIF('Clean Data'!A:A,C58,'Clean Data'!M:M)</f>
        <v>1615.2</v>
      </c>
      <c r="N58" s="101">
        <f>SUMIF('Clean Data'!A:A,C58,'Clean Data'!U:U)</f>
        <v>45.18</v>
      </c>
      <c r="O58" s="101">
        <f>SUMIF('Clean Data'!A:A,C58,'Clean Data'!O:O)</f>
        <v>19.152</v>
      </c>
      <c r="P58" s="102">
        <f>SUMIF('Clean Data'!A:A,C58,'Clean Data'!Q:Q)</f>
        <v>398.4</v>
      </c>
      <c r="Q58" s="101">
        <f>SUMIF('Clean Data'!A:A,C58,'Clean Data'!S:S)</f>
        <v>58.68</v>
      </c>
      <c r="R58" s="101">
        <f>SUMIF('Clean Data'!A:A,C58,'Clean Data'!AA:AA)</f>
        <v>104.256</v>
      </c>
      <c r="S58" s="101">
        <f>SUM('Clean Data'!A:A,C58,'Clean Data'!W:W)</f>
        <v>10120.032</v>
      </c>
      <c r="T58" s="101">
        <f>SUMIF('Clean Data'!A:A,C58,'Clean Data'!Y:Y)</f>
        <v>45.936</v>
      </c>
      <c r="U58" s="106">
        <f t="shared" si="11"/>
        <v>13744.8912</v>
      </c>
      <c r="V58" s="106">
        <f t="shared" si="12"/>
        <v>27489.7824</v>
      </c>
      <c r="W58" s="104">
        <f>COUNTIFS('Energy Type'!A:A,C58,'Energy Type'!B:B,$W$5)</f>
        <v>2</v>
      </c>
      <c r="X58" s="105">
        <f>COUNTIFS('Energy Type'!A:A,C58,'Energy Type'!B:B,$X$5)</f>
        <v>7</v>
      </c>
      <c r="Y58" s="72"/>
      <c r="Z58" s="72"/>
    </row>
    <row r="59">
      <c r="A59" s="72"/>
      <c r="C59" s="67" t="s">
        <v>82</v>
      </c>
      <c r="D59" s="132">
        <f>VLOOKUP(C59,'Country Representation'!F:H,2,false)</f>
        <v>58</v>
      </c>
      <c r="E59" s="74">
        <f>VLOOKUP(C59,'Devices PT'!A:B,2,false)</f>
        <v>14</v>
      </c>
      <c r="F59" s="75" t="str">
        <f t="shared" si="9"/>
        <v>Correct</v>
      </c>
      <c r="G59" s="99">
        <f>VLOOKUP(C59,'H&amp;C Output'!A:G,6,FALSE)</f>
        <v>1370.843712</v>
      </c>
      <c r="H59" s="100">
        <f>VLOOKUP(C59,'H&amp;C Output'!A:G,7,FALSE)</f>
        <v>1297.727565</v>
      </c>
      <c r="I59" s="106">
        <f t="shared" si="10"/>
        <v>2668.571277</v>
      </c>
      <c r="J59" s="99">
        <f>SUMIF('Clean Data'!A:A,C59,'Clean Data'!G:G)</f>
        <v>783.36</v>
      </c>
      <c r="K59" s="101">
        <f>SUMIF('Clean Data'!A:A,C59,'Clean Data'!I:I)</f>
        <v>829.632</v>
      </c>
      <c r="L59" s="101">
        <f>SUMIF('Clean Data'!A:A,C59,'Clean Data'!K:K)</f>
        <v>603.06</v>
      </c>
      <c r="M59" s="101">
        <f>SUMIF('Clean Data'!A:A,C59,'Clean Data'!M:M)</f>
        <v>857.6</v>
      </c>
      <c r="N59" s="101">
        <f>SUMIF('Clean Data'!A:A,C59,'Clean Data'!U:U)</f>
        <v>47.22</v>
      </c>
      <c r="O59" s="101">
        <f>SUMIF('Clean Data'!A:A,C59,'Clean Data'!O:O)</f>
        <v>13.904</v>
      </c>
      <c r="P59" s="102">
        <f>SUMIF('Clean Data'!A:A,C59,'Clean Data'!Q:Q)</f>
        <v>387.68</v>
      </c>
      <c r="Q59" s="101">
        <f>SUMIF('Clean Data'!A:A,C59,'Clean Data'!S:S)</f>
        <v>73.872</v>
      </c>
      <c r="R59" s="101">
        <f>SUMIF('Clean Data'!A:A,C59,'Clean Data'!AA:AA)</f>
        <v>126.72</v>
      </c>
      <c r="S59" s="101">
        <f>SUM('Clean Data'!A:A,C59,'Clean Data'!W:W)</f>
        <v>10120.032</v>
      </c>
      <c r="T59" s="101">
        <f>SUMIF('Clean Data'!A:A,C59,'Clean Data'!Y:Y)</f>
        <v>142.656</v>
      </c>
      <c r="U59" s="106">
        <f t="shared" si="11"/>
        <v>13985.736</v>
      </c>
      <c r="V59" s="106">
        <f t="shared" si="12"/>
        <v>27971.472</v>
      </c>
      <c r="W59" s="104">
        <f>COUNTIFS('Energy Type'!A:A,C59,'Energy Type'!B:B,$W$5)</f>
        <v>9</v>
      </c>
      <c r="X59" s="105">
        <f>COUNTIFS('Energy Type'!A:A,C59,'Energy Type'!B:B,$X$5)</f>
        <v>5</v>
      </c>
      <c r="Y59" s="72"/>
      <c r="Z59" s="72"/>
    </row>
    <row r="60">
      <c r="A60" s="72"/>
      <c r="C60" s="67" t="s">
        <v>83</v>
      </c>
      <c r="D60" s="132">
        <f>VLOOKUP(C60,'Country Representation'!F:H,2,false)</f>
        <v>56</v>
      </c>
      <c r="E60" s="74">
        <f>VLOOKUP(C60,'Devices PT'!A:B,2,false)</f>
        <v>11</v>
      </c>
      <c r="F60" s="75" t="str">
        <f t="shared" si="9"/>
        <v>Correct</v>
      </c>
      <c r="G60" s="99">
        <f>VLOOKUP(C60,'H&amp;C Output'!A:G,6,FALSE)</f>
        <v>791.08208</v>
      </c>
      <c r="H60" s="100">
        <f>VLOOKUP(C60,'H&amp;C Output'!A:G,7,FALSE)</f>
        <v>3129.633741</v>
      </c>
      <c r="I60" s="106">
        <f t="shared" si="10"/>
        <v>3920.715821</v>
      </c>
      <c r="J60" s="99">
        <f>SUMIF('Clean Data'!A:A,C60,'Clean Data'!G:G)</f>
        <v>481.68</v>
      </c>
      <c r="K60" s="101">
        <f>SUMIF('Clean Data'!A:A,C60,'Clean Data'!I:I)</f>
        <v>187.3632</v>
      </c>
      <c r="L60" s="101">
        <f>SUMIF('Clean Data'!A:A,C60,'Clean Data'!K:K)</f>
        <v>502.056</v>
      </c>
      <c r="M60" s="101">
        <f>SUMIF('Clean Data'!A:A,C60,'Clean Data'!M:M)</f>
        <v>1194.4</v>
      </c>
      <c r="N60" s="101">
        <f>SUMIF('Clean Data'!A:A,C60,'Clean Data'!U:U)</f>
        <v>46.7</v>
      </c>
      <c r="O60" s="101">
        <f>SUMIF('Clean Data'!A:A,C60,'Clean Data'!O:O)</f>
        <v>17.416</v>
      </c>
      <c r="P60" s="102">
        <f>SUMIF('Clean Data'!A:A,C60,'Clean Data'!Q:Q)</f>
        <v>305.76</v>
      </c>
      <c r="Q60" s="101">
        <f>SUMIF('Clean Data'!A:A,C60,'Clean Data'!S:S)</f>
        <v>44.28</v>
      </c>
      <c r="R60" s="101">
        <f>SUMIF('Clean Data'!A:A,C60,'Clean Data'!AA:AA)</f>
        <v>123.888</v>
      </c>
      <c r="S60" s="101">
        <f>SUM('Clean Data'!A:A,C60,'Clean Data'!W:W)</f>
        <v>10120.032</v>
      </c>
      <c r="T60" s="101">
        <f>SUMIF('Clean Data'!A:A,C60,'Clean Data'!Y:Y)</f>
        <v>151.92</v>
      </c>
      <c r="U60" s="106">
        <f t="shared" si="11"/>
        <v>13175.4952</v>
      </c>
      <c r="V60" s="106">
        <f t="shared" si="12"/>
        <v>26350.9904</v>
      </c>
      <c r="W60" s="104">
        <f>COUNTIFS('Energy Type'!A:A,C60,'Energy Type'!B:B,$W$5)</f>
        <v>4</v>
      </c>
      <c r="X60" s="105">
        <f>COUNTIFS('Energy Type'!A:A,C60,'Energy Type'!B:B,$X$5)</f>
        <v>7</v>
      </c>
      <c r="Y60" s="72"/>
      <c r="Z60" s="72"/>
    </row>
    <row r="61">
      <c r="A61" s="72"/>
      <c r="C61" s="67" t="s">
        <v>84</v>
      </c>
      <c r="D61" s="132">
        <f>VLOOKUP(C61,'Country Representation'!F:H,2,false)</f>
        <v>52</v>
      </c>
      <c r="E61" s="74">
        <f>VLOOKUP(C61,'Devices PT'!A:B,2,false)</f>
        <v>6</v>
      </c>
      <c r="F61" s="75" t="str">
        <f t="shared" si="9"/>
        <v>Correct</v>
      </c>
      <c r="G61" s="99">
        <f>VLOOKUP(C61,'H&amp;C Output'!A:G,6,FALSE)</f>
        <v>852.847392</v>
      </c>
      <c r="H61" s="100">
        <f>VLOOKUP(C61,'H&amp;C Output'!A:G,7,FALSE)</f>
        <v>713.5805965</v>
      </c>
      <c r="I61" s="106">
        <f t="shared" si="10"/>
        <v>1566.427988</v>
      </c>
      <c r="J61" s="99">
        <f>SUMIF('Clean Data'!A:A,C61,'Clean Data'!G:G)</f>
        <v>246.24</v>
      </c>
      <c r="K61" s="101">
        <f>SUMIF('Clean Data'!A:A,C61,'Clean Data'!I:I)</f>
        <v>66.2592</v>
      </c>
      <c r="L61" s="101">
        <f>SUMIF('Clean Data'!A:A,C61,'Clean Data'!K:K)</f>
        <v>77.976</v>
      </c>
      <c r="M61" s="101">
        <f>SUMIF('Clean Data'!A:A,C61,'Clean Data'!M:M)</f>
        <v>409.6</v>
      </c>
      <c r="N61" s="101">
        <f>SUMIF('Clean Data'!A:A,C61,'Clean Data'!U:U)</f>
        <v>5.16</v>
      </c>
      <c r="O61" s="101">
        <f>SUMIF('Clean Data'!A:A,C61,'Clean Data'!O:O)</f>
        <v>2.864</v>
      </c>
      <c r="P61" s="102">
        <f>SUMIF('Clean Data'!A:A,C61,'Clean Data'!Q:Q)</f>
        <v>145.28</v>
      </c>
      <c r="Q61" s="101">
        <f>SUMIF('Clean Data'!A:A,C61,'Clean Data'!S:S)</f>
        <v>15.792</v>
      </c>
      <c r="R61" s="101">
        <f>SUMIF('Clean Data'!A:A,C61,'Clean Data'!AA:AA)</f>
        <v>19.872</v>
      </c>
      <c r="S61" s="101">
        <f>SUM('Clean Data'!A:A,C61,'Clean Data'!W:W)</f>
        <v>10120.032</v>
      </c>
      <c r="T61" s="101">
        <f>SUMIF('Clean Data'!A:A,C61,'Clean Data'!Y:Y)</f>
        <v>5.568</v>
      </c>
      <c r="U61" s="106">
        <f t="shared" si="11"/>
        <v>11114.6432</v>
      </c>
      <c r="V61" s="106">
        <f t="shared" si="12"/>
        <v>22229.2864</v>
      </c>
      <c r="W61" s="104">
        <f>COUNTIFS('Energy Type'!A:A,C61,'Energy Type'!B:B,$W$5)</f>
        <v>5</v>
      </c>
      <c r="X61" s="105">
        <f>COUNTIFS('Energy Type'!A:A,C61,'Energy Type'!B:B,$X$5)</f>
        <v>1</v>
      </c>
      <c r="Y61" s="72"/>
      <c r="Z61" s="72"/>
    </row>
    <row r="62">
      <c r="A62" s="72"/>
      <c r="C62" s="67" t="s">
        <v>85</v>
      </c>
      <c r="D62" s="132">
        <f>VLOOKUP(C62,'Country Representation'!F:H,2,false)</f>
        <v>51</v>
      </c>
      <c r="E62" s="74">
        <f>VLOOKUP(C62,'Devices PT'!A:B,2,false)</f>
        <v>14</v>
      </c>
      <c r="F62" s="75" t="str">
        <f t="shared" si="9"/>
        <v>Correct</v>
      </c>
      <c r="G62" s="99">
        <f>VLOOKUP(C62,'H&amp;C Output'!A:G,6,FALSE)</f>
        <v>1376.2399</v>
      </c>
      <c r="H62" s="100">
        <f>VLOOKUP(C62,'H&amp;C Output'!A:G,7,FALSE)</f>
        <v>1919.331431</v>
      </c>
      <c r="I62" s="106">
        <f t="shared" si="10"/>
        <v>3295.571331</v>
      </c>
      <c r="J62" s="99">
        <f>SUMIF('Clean Data'!A:A,C62,'Clean Data'!G:G)</f>
        <v>345.6</v>
      </c>
      <c r="K62" s="101">
        <f>SUMIF('Clean Data'!A:A,C62,'Clean Data'!I:I)</f>
        <v>833.2512</v>
      </c>
      <c r="L62" s="101">
        <f>SUMIF('Clean Data'!A:A,C62,'Clean Data'!K:K)</f>
        <v>477.204</v>
      </c>
      <c r="M62" s="101">
        <f>SUMIF('Clean Data'!A:A,C62,'Clean Data'!M:M)</f>
        <v>1433.6</v>
      </c>
      <c r="N62" s="101">
        <f>SUMIF('Clean Data'!A:A,C62,'Clean Data'!U:U)</f>
        <v>30.26</v>
      </c>
      <c r="O62" s="101">
        <f>SUMIF('Clean Data'!A:A,C62,'Clean Data'!O:O)</f>
        <v>15.752</v>
      </c>
      <c r="P62" s="102">
        <f>SUMIF('Clean Data'!A:A,C62,'Clean Data'!Q:Q)</f>
        <v>240.32</v>
      </c>
      <c r="Q62" s="101">
        <f>SUMIF('Clean Data'!A:A,C62,'Clean Data'!S:S)</f>
        <v>22.464</v>
      </c>
      <c r="R62" s="101">
        <f>SUMIF('Clean Data'!A:A,C62,'Clean Data'!AA:AA)</f>
        <v>59.76</v>
      </c>
      <c r="S62" s="101">
        <f>SUM('Clean Data'!A:A,C62,'Clean Data'!W:W)</f>
        <v>10120.032</v>
      </c>
      <c r="T62" s="101">
        <f>SUMIF('Clean Data'!A:A,C62,'Clean Data'!Y:Y)</f>
        <v>61.2</v>
      </c>
      <c r="U62" s="106">
        <f t="shared" si="11"/>
        <v>13639.4432</v>
      </c>
      <c r="V62" s="106">
        <f t="shared" si="12"/>
        <v>27278.8864</v>
      </c>
      <c r="W62" s="104">
        <f>COUNTIFS('Energy Type'!A:A,C62,'Energy Type'!B:B,$W$5)</f>
        <v>6</v>
      </c>
      <c r="X62" s="105">
        <f>COUNTIFS('Energy Type'!A:A,C62,'Energy Type'!B:B,$X$5)</f>
        <v>8</v>
      </c>
      <c r="Y62" s="72"/>
      <c r="Z62" s="72"/>
    </row>
    <row r="63">
      <c r="A63" s="72"/>
      <c r="C63" s="67" t="s">
        <v>86</v>
      </c>
      <c r="D63" s="132">
        <f>VLOOKUP(C63,'Country Representation'!F:H,2,false)</f>
        <v>46</v>
      </c>
      <c r="E63" s="74">
        <f>VLOOKUP(C63,'Devices PT'!A:B,2,false)</f>
        <v>13</v>
      </c>
      <c r="F63" s="75" t="str">
        <f t="shared" si="9"/>
        <v>Correct</v>
      </c>
      <c r="G63" s="99">
        <f>VLOOKUP(C63,'H&amp;C Output'!A:G,6,FALSE)</f>
        <v>2497.9724</v>
      </c>
      <c r="H63" s="100">
        <f>VLOOKUP(C63,'H&amp;C Output'!A:G,7,FALSE)</f>
        <v>1964.777584</v>
      </c>
      <c r="I63" s="106">
        <f t="shared" si="10"/>
        <v>4462.749984</v>
      </c>
      <c r="J63" s="99">
        <f>SUMIF('Clean Data'!A:A,C63,'Clean Data'!G:G)</f>
        <v>594</v>
      </c>
      <c r="K63" s="101">
        <f>SUMIF('Clean Data'!A:A,C63,'Clean Data'!I:I)</f>
        <v>700.4544</v>
      </c>
      <c r="L63" s="101">
        <f>SUMIF('Clean Data'!A:A,C63,'Clean Data'!K:K)</f>
        <v>645.696</v>
      </c>
      <c r="M63" s="101">
        <f>SUMIF('Clean Data'!A:A,C63,'Clean Data'!M:M)</f>
        <v>2179.2</v>
      </c>
      <c r="N63" s="101">
        <f>SUMIF('Clean Data'!A:A,C63,'Clean Data'!U:U)</f>
        <v>21.58</v>
      </c>
      <c r="O63" s="101">
        <f>SUMIF('Clean Data'!A:A,C63,'Clean Data'!O:O)</f>
        <v>21.224</v>
      </c>
      <c r="P63" s="102">
        <f>SUMIF('Clean Data'!A:A,C63,'Clean Data'!Q:Q)</f>
        <v>250.4</v>
      </c>
      <c r="Q63" s="101">
        <f>SUMIF('Clean Data'!A:A,C63,'Clean Data'!S:S)</f>
        <v>49.536</v>
      </c>
      <c r="R63" s="101">
        <f>SUMIF('Clean Data'!A:A,C63,'Clean Data'!AA:AA)</f>
        <v>190.032</v>
      </c>
      <c r="S63" s="101">
        <f>SUM('Clean Data'!A:A,C63,'Clean Data'!W:W)</f>
        <v>10120.032</v>
      </c>
      <c r="T63" s="101">
        <f>SUMIF('Clean Data'!A:A,C63,'Clean Data'!Y:Y)</f>
        <v>64.512</v>
      </c>
      <c r="U63" s="106">
        <f t="shared" si="11"/>
        <v>14836.6664</v>
      </c>
      <c r="V63" s="106">
        <f t="shared" si="12"/>
        <v>29673.3328</v>
      </c>
      <c r="W63" s="104">
        <f>COUNTIFS('Energy Type'!A:A,C63,'Energy Type'!B:B,$W$5)</f>
        <v>2</v>
      </c>
      <c r="X63" s="105">
        <f>COUNTIFS('Energy Type'!A:A,C63,'Energy Type'!B:B,$X$5)</f>
        <v>11</v>
      </c>
      <c r="Y63" s="72"/>
      <c r="Z63" s="72"/>
    </row>
    <row r="64">
      <c r="A64" s="72"/>
      <c r="C64" s="67" t="s">
        <v>87</v>
      </c>
      <c r="D64" s="132">
        <f>VLOOKUP(C64,'Country Representation'!F:H,2,false)</f>
        <v>39</v>
      </c>
      <c r="E64" s="74">
        <f>VLOOKUP(C64,'Devices PT'!A:B,2,false)</f>
        <v>5</v>
      </c>
      <c r="F64" s="75" t="str">
        <f t="shared" si="9"/>
        <v>Correct</v>
      </c>
      <c r="G64" s="99">
        <f>VLOOKUP(C64,'H&amp;C Output'!A:G,6,FALSE)</f>
        <v>44.913302</v>
      </c>
      <c r="H64" s="100">
        <f>VLOOKUP(C64,'H&amp;C Output'!A:G,7,FALSE)</f>
        <v>107.3356231</v>
      </c>
      <c r="I64" s="106">
        <f t="shared" si="10"/>
        <v>152.2489251</v>
      </c>
      <c r="J64" s="99">
        <f>SUMIF('Clean Data'!A:A,C64,'Clean Data'!G:G)</f>
        <v>30.96</v>
      </c>
      <c r="K64" s="101">
        <f>SUMIF('Clean Data'!A:A,C64,'Clean Data'!I:I)</f>
        <v>103.5648</v>
      </c>
      <c r="L64" s="101">
        <f>SUMIF('Clean Data'!A:A,C64,'Clean Data'!K:K)</f>
        <v>26.448</v>
      </c>
      <c r="M64" s="101">
        <f>SUMIF('Clean Data'!A:A,C64,'Clean Data'!M:M)</f>
        <v>12.8</v>
      </c>
      <c r="N64" s="101">
        <f>SUMIF('Clean Data'!A:A,C64,'Clean Data'!U:U)</f>
        <v>5.34</v>
      </c>
      <c r="O64" s="101">
        <f>SUMIF('Clean Data'!A:A,C64,'Clean Data'!O:O)</f>
        <v>2.616</v>
      </c>
      <c r="P64" s="102">
        <f>SUMIF('Clean Data'!A:A,C64,'Clean Data'!Q:Q)</f>
        <v>20.16</v>
      </c>
      <c r="Q64" s="101">
        <f>SUMIF('Clean Data'!A:A,C64,'Clean Data'!S:S)</f>
        <v>4.08</v>
      </c>
      <c r="R64" s="101">
        <f>SUMIF('Clean Data'!A:A,C64,'Clean Data'!AA:AA)</f>
        <v>10.656</v>
      </c>
      <c r="S64" s="101">
        <f>SUM('Clean Data'!A:A,C64,'Clean Data'!W:W)</f>
        <v>10120.032</v>
      </c>
      <c r="T64" s="101">
        <f>SUMIF('Clean Data'!A:A,C64,'Clean Data'!Y:Y)</f>
        <v>16.224</v>
      </c>
      <c r="U64" s="106">
        <f t="shared" si="11"/>
        <v>10352.8808</v>
      </c>
      <c r="V64" s="106">
        <f t="shared" si="12"/>
        <v>20705.7616</v>
      </c>
      <c r="W64" s="104">
        <f>COUNTIFS('Energy Type'!A:A,C64,'Energy Type'!B:B,$W$5)</f>
        <v>3</v>
      </c>
      <c r="X64" s="105">
        <f>COUNTIFS('Energy Type'!A:A,C64,'Energy Type'!B:B,$X$5)</f>
        <v>2</v>
      </c>
      <c r="Y64" s="72"/>
      <c r="Z64" s="72"/>
    </row>
    <row r="65">
      <c r="A65" s="72"/>
      <c r="C65" s="67" t="s">
        <v>88</v>
      </c>
      <c r="D65" s="132">
        <f>VLOOKUP(C65,'Country Representation'!F:H,2,false)</f>
        <v>24</v>
      </c>
      <c r="E65" s="74">
        <f>VLOOKUP(C65,'Devices PT'!A:B,2,false)</f>
        <v>10</v>
      </c>
      <c r="F65" s="75" t="str">
        <f t="shared" si="9"/>
        <v>Correct</v>
      </c>
      <c r="G65" s="99">
        <f>VLOOKUP(C65,'H&amp;C Output'!A:G,6,FALSE)</f>
        <v>590.8115</v>
      </c>
      <c r="H65" s="100">
        <f>VLOOKUP(C65,'H&amp;C Output'!A:G,7,FALSE)</f>
        <v>743.909989</v>
      </c>
      <c r="I65" s="106">
        <f t="shared" si="10"/>
        <v>1334.721489</v>
      </c>
      <c r="J65" s="99">
        <f>SUMIF('Clean Data'!A:A,C65,'Clean Data'!G:G)</f>
        <v>627.12</v>
      </c>
      <c r="K65" s="101">
        <f>SUMIF('Clean Data'!A:A,C65,'Clean Data'!I:I)</f>
        <v>577.4016</v>
      </c>
      <c r="L65" s="101">
        <f>SUMIF('Clean Data'!A:A,C65,'Clean Data'!K:K)</f>
        <v>749.208</v>
      </c>
      <c r="M65" s="101">
        <f>SUMIF('Clean Data'!A:A,C65,'Clean Data'!M:M)</f>
        <v>1970.4</v>
      </c>
      <c r="N65" s="101">
        <f>SUMIF('Clean Data'!A:A,C65,'Clean Data'!U:U)</f>
        <v>15.84</v>
      </c>
      <c r="O65" s="101">
        <f>SUMIF('Clean Data'!A:A,C65,'Clean Data'!O:O)</f>
        <v>12.744</v>
      </c>
      <c r="P65" s="102">
        <f>SUMIF('Clean Data'!A:A,C65,'Clean Data'!Q:Q)</f>
        <v>352.16</v>
      </c>
      <c r="Q65" s="101">
        <f>SUMIF('Clean Data'!A:A,C65,'Clean Data'!S:S)</f>
        <v>50.472</v>
      </c>
      <c r="R65" s="101">
        <f>SUMIF('Clean Data'!A:A,C65,'Clean Data'!AA:AA)</f>
        <v>36.336</v>
      </c>
      <c r="S65" s="101">
        <f>SUM('Clean Data'!A:A,C65,'Clean Data'!W:W)</f>
        <v>10120.032</v>
      </c>
      <c r="T65" s="101">
        <f>SUMIF('Clean Data'!A:A,C65,'Clean Data'!Y:Y)</f>
        <v>124.8</v>
      </c>
      <c r="U65" s="106">
        <f t="shared" si="11"/>
        <v>14636.5136</v>
      </c>
      <c r="V65" s="106">
        <f t="shared" si="12"/>
        <v>29273.0272</v>
      </c>
      <c r="W65" s="104">
        <f>COUNTIFS('Energy Type'!A:A,C65,'Energy Type'!B:B,$W$5)</f>
        <v>7</v>
      </c>
      <c r="X65" s="105">
        <f>COUNTIFS('Energy Type'!A:A,C65,'Energy Type'!B:B,$X$5)</f>
        <v>3</v>
      </c>
      <c r="Y65" s="72"/>
      <c r="Z65" s="72"/>
    </row>
    <row r="66">
      <c r="A66" s="72"/>
      <c r="C66" s="67" t="s">
        <v>89</v>
      </c>
      <c r="D66" s="132">
        <f>VLOOKUP(C66,'Country Representation'!F:H,2,false)</f>
        <v>21</v>
      </c>
      <c r="E66" s="74">
        <f>VLOOKUP(C66,'Devices PT'!A:B,2,false)</f>
        <v>16</v>
      </c>
      <c r="F66" s="75" t="str">
        <f t="shared" si="9"/>
        <v>Correct</v>
      </c>
      <c r="G66" s="99">
        <f>VLOOKUP(C66,'H&amp;C Output'!A:G,6,FALSE)</f>
        <v>6143.989121</v>
      </c>
      <c r="H66" s="100">
        <f>VLOOKUP(C66,'H&amp;C Output'!A:G,7,FALSE)</f>
        <v>14254.34391</v>
      </c>
      <c r="I66" s="106">
        <f t="shared" si="10"/>
        <v>20398.33303</v>
      </c>
      <c r="J66" s="99">
        <f>SUMIF('Clean Data'!A:A,C66,'Clean Data'!G:G)</f>
        <v>1198.56</v>
      </c>
      <c r="K66" s="101">
        <f>SUMIF('Clean Data'!A:A,C66,'Clean Data'!I:I)</f>
        <v>635.5872</v>
      </c>
      <c r="L66" s="101">
        <f>SUMIF('Clean Data'!A:A,C66,'Clean Data'!K:K)</f>
        <v>828.552</v>
      </c>
      <c r="M66" s="101">
        <f>SUMIF('Clean Data'!A:A,C66,'Clean Data'!M:M)</f>
        <v>3377.6</v>
      </c>
      <c r="N66" s="101">
        <f>SUMIF('Clean Data'!A:A,C66,'Clean Data'!U:U)</f>
        <v>82.78</v>
      </c>
      <c r="O66" s="101">
        <f>SUMIF('Clean Data'!A:A,C66,'Clean Data'!O:O)</f>
        <v>32.4</v>
      </c>
      <c r="P66" s="102">
        <f>SUMIF('Clean Data'!A:A,C66,'Clean Data'!Q:Q)</f>
        <v>651.2</v>
      </c>
      <c r="Q66" s="101">
        <f>SUMIF('Clean Data'!A:A,C66,'Clean Data'!S:S)</f>
        <v>86.736</v>
      </c>
      <c r="R66" s="101">
        <f>SUMIF('Clean Data'!A:A,C66,'Clean Data'!AA:AA)</f>
        <v>221.04</v>
      </c>
      <c r="S66" s="101">
        <f>SUM('Clean Data'!A:A,C66,'Clean Data'!W:W)</f>
        <v>10120.032</v>
      </c>
      <c r="T66" s="101">
        <f>SUMIF('Clean Data'!A:A,C66,'Clean Data'!Y:Y)</f>
        <v>135.216</v>
      </c>
      <c r="U66" s="106">
        <f t="shared" si="11"/>
        <v>17369.7032</v>
      </c>
      <c r="V66" s="106">
        <f t="shared" si="12"/>
        <v>34739.4064</v>
      </c>
      <c r="W66" s="104">
        <f>COUNTIFS('Energy Type'!A:A,C66,'Energy Type'!B:B,$W$5)</f>
        <v>10</v>
      </c>
      <c r="X66" s="105">
        <f>COUNTIFS('Energy Type'!A:A,C66,'Energy Type'!B:B,$X$5)</f>
        <v>6</v>
      </c>
      <c r="Y66" s="72"/>
      <c r="Z66" s="72"/>
    </row>
    <row r="67">
      <c r="A67" s="72"/>
      <c r="C67" s="67" t="s">
        <v>90</v>
      </c>
      <c r="D67" s="132">
        <f>VLOOKUP(C67,'Country Representation'!F:H,2,false)</f>
        <v>20</v>
      </c>
      <c r="E67" s="74">
        <f>VLOOKUP(C67,'Devices PT'!A:B,2,false)</f>
        <v>17</v>
      </c>
      <c r="F67" s="75" t="str">
        <f t="shared" si="9"/>
        <v>Correct</v>
      </c>
      <c r="G67" s="99">
        <f>VLOOKUP(C67,'H&amp;C Output'!A:G,6,FALSE)</f>
        <v>1936.4371</v>
      </c>
      <c r="H67" s="100">
        <f>VLOOKUP(C67,'H&amp;C Output'!A:G,7,FALSE)</f>
        <v>4294.290358</v>
      </c>
      <c r="I67" s="106">
        <f t="shared" si="10"/>
        <v>6230.727458</v>
      </c>
      <c r="J67" s="99">
        <f>SUMIF('Clean Data'!A:A,C67,'Clean Data'!G:G)</f>
        <v>680.16</v>
      </c>
      <c r="K67" s="101">
        <f>SUMIF('Clean Data'!A:A,C67,'Clean Data'!I:I)</f>
        <v>548.7264</v>
      </c>
      <c r="L67" s="101">
        <f>SUMIF('Clean Data'!A:A,C67,'Clean Data'!K:K)</f>
        <v>728.46</v>
      </c>
      <c r="M67" s="101">
        <f>SUMIF('Clean Data'!A:A,C67,'Clean Data'!M:M)</f>
        <v>1178.4</v>
      </c>
      <c r="N67" s="101">
        <f>SUMIF('Clean Data'!A:A,C67,'Clean Data'!U:U)</f>
        <v>67.74</v>
      </c>
      <c r="O67" s="101">
        <f>SUMIF('Clean Data'!A:A,C67,'Clean Data'!O:O)</f>
        <v>29.92</v>
      </c>
      <c r="P67" s="102">
        <f>SUMIF('Clean Data'!A:A,C67,'Clean Data'!Q:Q)</f>
        <v>615.36</v>
      </c>
      <c r="Q67" s="101">
        <f>SUMIF('Clean Data'!A:A,C67,'Clean Data'!S:S)</f>
        <v>54.504</v>
      </c>
      <c r="R67" s="101">
        <f>SUMIF('Clean Data'!A:A,C67,'Clean Data'!AA:AA)</f>
        <v>72</v>
      </c>
      <c r="S67" s="101">
        <f>SUM('Clean Data'!A:A,C67,'Clean Data'!W:W)</f>
        <v>10120.032</v>
      </c>
      <c r="T67" s="101">
        <f>SUMIF('Clean Data'!A:A,C67,'Clean Data'!Y:Y)</f>
        <v>168.432</v>
      </c>
      <c r="U67" s="106">
        <f t="shared" si="11"/>
        <v>14263.7344</v>
      </c>
      <c r="V67" s="106">
        <f t="shared" si="12"/>
        <v>28527.4688</v>
      </c>
      <c r="W67" s="104">
        <f>COUNTIFS('Energy Type'!A:A,C67,'Energy Type'!B:B,$W$5)</f>
        <v>6</v>
      </c>
      <c r="X67" s="105">
        <f>COUNTIFS('Energy Type'!A:A,C67,'Energy Type'!B:B,$X$5)</f>
        <v>11</v>
      </c>
      <c r="Y67" s="72"/>
      <c r="Z67" s="72"/>
    </row>
    <row r="68">
      <c r="A68" s="72"/>
      <c r="C68" s="67" t="s">
        <v>91</v>
      </c>
      <c r="D68" s="132">
        <f>VLOOKUP(C68,'Country Representation'!F:H,2,false)</f>
        <v>19</v>
      </c>
      <c r="E68" s="74">
        <f>VLOOKUP(C68,'Devices PT'!A:B,2,false)</f>
        <v>11</v>
      </c>
      <c r="F68" s="75" t="str">
        <f t="shared" si="9"/>
        <v>Correct</v>
      </c>
      <c r="G68" s="99">
        <f>VLOOKUP(C68,'H&amp;C Output'!A:G,6,FALSE)</f>
        <v>1909.402</v>
      </c>
      <c r="H68" s="100">
        <f>VLOOKUP(C68,'H&amp;C Output'!A:G,7,FALSE)</f>
        <v>1293.108069</v>
      </c>
      <c r="I68" s="106">
        <f t="shared" si="10"/>
        <v>3202.510069</v>
      </c>
      <c r="J68" s="99">
        <f>SUMIF('Clean Data'!A:A,C68,'Clean Data'!G:G)</f>
        <v>656.88</v>
      </c>
      <c r="K68" s="101">
        <f>SUMIF('Clean Data'!A:A,C68,'Clean Data'!I:I)</f>
        <v>224.9472</v>
      </c>
      <c r="L68" s="101">
        <f>SUMIF('Clean Data'!A:A,C68,'Clean Data'!K:K)</f>
        <v>503.424</v>
      </c>
      <c r="M68" s="101">
        <f>SUMIF('Clean Data'!A:A,C68,'Clean Data'!M:M)</f>
        <v>919.2</v>
      </c>
      <c r="N68" s="101">
        <f>SUMIF('Clean Data'!A:A,C68,'Clean Data'!U:U)</f>
        <v>44.88</v>
      </c>
      <c r="O68" s="101">
        <f>SUMIF('Clean Data'!A:A,C68,'Clean Data'!O:O)</f>
        <v>21.432</v>
      </c>
      <c r="P68" s="102">
        <f>SUMIF('Clean Data'!A:A,C68,'Clean Data'!Q:Q)</f>
        <v>280.64</v>
      </c>
      <c r="Q68" s="101">
        <f>SUMIF('Clean Data'!A:A,C68,'Clean Data'!S:S)</f>
        <v>110.448</v>
      </c>
      <c r="R68" s="101">
        <f>SUMIF('Clean Data'!A:A,C68,'Clean Data'!AA:AA)</f>
        <v>172.992</v>
      </c>
      <c r="S68" s="101">
        <f>SUM('Clean Data'!A:A,C68,'Clean Data'!W:W)</f>
        <v>10120.032</v>
      </c>
      <c r="T68" s="101">
        <f>SUMIF('Clean Data'!A:A,C68,'Clean Data'!Y:Y)</f>
        <v>134.688</v>
      </c>
      <c r="U68" s="106">
        <f t="shared" si="11"/>
        <v>13189.5632</v>
      </c>
      <c r="V68" s="106">
        <f t="shared" si="12"/>
        <v>26379.1264</v>
      </c>
      <c r="W68" s="104">
        <f>COUNTIFS('Energy Type'!A:A,C68,'Energy Type'!B:B,$W$5)</f>
        <v>4</v>
      </c>
      <c r="X68" s="105">
        <f>COUNTIFS('Energy Type'!A:A,C68,'Energy Type'!B:B,$X$5)</f>
        <v>7</v>
      </c>
      <c r="Y68" s="72"/>
      <c r="Z68" s="72"/>
    </row>
    <row r="69">
      <c r="A69" s="72"/>
      <c r="C69" s="67" t="s">
        <v>92</v>
      </c>
      <c r="D69" s="132">
        <f>VLOOKUP(C69,'Country Representation'!F:H,2,false)</f>
        <v>19</v>
      </c>
      <c r="E69" s="74">
        <f>VLOOKUP(C69,'Devices PT'!A:B,2,false)</f>
        <v>10</v>
      </c>
      <c r="F69" s="75" t="str">
        <f t="shared" si="9"/>
        <v>Correct</v>
      </c>
      <c r="G69" s="99">
        <f>VLOOKUP(C69,'H&amp;C Output'!A:G,6,FALSE)</f>
        <v>3662.252097</v>
      </c>
      <c r="H69" s="100">
        <f>VLOOKUP(C69,'H&amp;C Output'!A:G,7,FALSE)</f>
        <v>5173.434596</v>
      </c>
      <c r="I69" s="106">
        <f t="shared" si="10"/>
        <v>8835.686693</v>
      </c>
      <c r="J69" s="99">
        <f>SUMIF('Clean Data'!A:A,C69,'Clean Data'!G:G)</f>
        <v>347.28</v>
      </c>
      <c r="K69" s="101">
        <f>SUMIF('Clean Data'!A:A,C69,'Clean Data'!I:I)</f>
        <v>703.7952</v>
      </c>
      <c r="L69" s="101">
        <f>SUMIF('Clean Data'!A:A,C69,'Clean Data'!K:K)</f>
        <v>491.34</v>
      </c>
      <c r="M69" s="101">
        <f>SUMIF('Clean Data'!A:A,C69,'Clean Data'!M:M)</f>
        <v>1190.4</v>
      </c>
      <c r="N69" s="101">
        <f>SUMIF('Clean Data'!A:A,C69,'Clean Data'!U:U)</f>
        <v>44.76</v>
      </c>
      <c r="O69" s="101">
        <f>SUMIF('Clean Data'!A:A,C69,'Clean Data'!O:O)</f>
        <v>26.744</v>
      </c>
      <c r="P69" s="102">
        <f>SUMIF('Clean Data'!A:A,C69,'Clean Data'!Q:Q)</f>
        <v>488.8</v>
      </c>
      <c r="Q69" s="101">
        <f>SUMIF('Clean Data'!A:A,C69,'Clean Data'!S:S)</f>
        <v>98.112</v>
      </c>
      <c r="R69" s="101">
        <f>SUMIF('Clean Data'!A:A,C69,'Clean Data'!AA:AA)</f>
        <v>172.608</v>
      </c>
      <c r="S69" s="101">
        <f>SUM('Clean Data'!A:A,C69,'Clean Data'!W:W)</f>
        <v>10120.032</v>
      </c>
      <c r="T69" s="101">
        <f>SUMIF('Clean Data'!A:A,C69,'Clean Data'!Y:Y)</f>
        <v>152.256</v>
      </c>
      <c r="U69" s="106">
        <f t="shared" si="11"/>
        <v>13836.1272</v>
      </c>
      <c r="V69" s="106">
        <f t="shared" si="12"/>
        <v>27672.2544</v>
      </c>
      <c r="W69" s="104">
        <f>COUNTIFS('Energy Type'!A:A,C69,'Energy Type'!B:B,$W$5)</f>
        <v>6</v>
      </c>
      <c r="X69" s="105">
        <f>COUNTIFS('Energy Type'!A:A,C69,'Energy Type'!B:B,$X$5)</f>
        <v>4</v>
      </c>
      <c r="Y69" s="72"/>
      <c r="Z69" s="72"/>
    </row>
    <row r="70">
      <c r="A70" s="72"/>
      <c r="C70" s="67" t="s">
        <v>93</v>
      </c>
      <c r="D70" s="132">
        <f>VLOOKUP(C70,'Country Representation'!F:H,2,false)</f>
        <v>18</v>
      </c>
      <c r="E70" s="74">
        <f>VLOOKUP(C70,'Devices PT'!A:B,2,false)</f>
        <v>10</v>
      </c>
      <c r="F70" s="75" t="str">
        <f t="shared" si="9"/>
        <v>Correct</v>
      </c>
      <c r="G70" s="99">
        <f>VLOOKUP(C70,'H&amp;C Output'!A:G,6,FALSE)</f>
        <v>154.422912</v>
      </c>
      <c r="H70" s="100">
        <f>VLOOKUP(C70,'H&amp;C Output'!A:G,7,FALSE)</f>
        <v>1182.634096</v>
      </c>
      <c r="I70" s="106">
        <f t="shared" si="10"/>
        <v>1337.057008</v>
      </c>
      <c r="J70" s="99">
        <f>SUMIF('Clean Data'!A:A,C70,'Clean Data'!G:G)</f>
        <v>311.28</v>
      </c>
      <c r="K70" s="101">
        <f>SUMIF('Clean Data'!A:A,C70,'Clean Data'!I:I)</f>
        <v>712.4256</v>
      </c>
      <c r="L70" s="101">
        <f>SUMIF('Clean Data'!A:A,C70,'Clean Data'!K:K)</f>
        <v>711.132</v>
      </c>
      <c r="M70" s="101">
        <f>SUMIF('Clean Data'!A:A,C70,'Clean Data'!M:M)</f>
        <v>856</v>
      </c>
      <c r="N70" s="101">
        <f>SUMIF('Clean Data'!A:A,C70,'Clean Data'!U:U)</f>
        <v>61.96</v>
      </c>
      <c r="O70" s="101">
        <f>SUMIF('Clean Data'!A:A,C70,'Clean Data'!O:O)</f>
        <v>7.96</v>
      </c>
      <c r="P70" s="102">
        <f>SUMIF('Clean Data'!A:A,C70,'Clean Data'!Q:Q)</f>
        <v>413.44</v>
      </c>
      <c r="Q70" s="101">
        <f>SUMIF('Clean Data'!A:A,C70,'Clean Data'!S:S)</f>
        <v>31.776</v>
      </c>
      <c r="R70" s="101">
        <f>SUMIF('Clean Data'!A:A,C70,'Clean Data'!AA:AA)</f>
        <v>51.696</v>
      </c>
      <c r="S70" s="101">
        <f>SUM('Clean Data'!A:A,C70,'Clean Data'!W:W)</f>
        <v>10120.032</v>
      </c>
      <c r="T70" s="101">
        <f>SUMIF('Clean Data'!A:A,C70,'Clean Data'!Y:Y)</f>
        <v>132.48</v>
      </c>
      <c r="U70" s="106">
        <f t="shared" si="11"/>
        <v>13410.1816</v>
      </c>
      <c r="V70" s="106">
        <f t="shared" si="12"/>
        <v>26820.3632</v>
      </c>
      <c r="W70" s="104">
        <f>COUNTIFS('Energy Type'!A:A,C70,'Energy Type'!B:B,$W$5)</f>
        <v>4</v>
      </c>
      <c r="X70" s="105">
        <f>COUNTIFS('Energy Type'!A:A,C70,'Energy Type'!B:B,$X$5)</f>
        <v>6</v>
      </c>
      <c r="Y70" s="72"/>
      <c r="Z70" s="72"/>
    </row>
    <row r="71">
      <c r="A71" s="72"/>
      <c r="C71" s="67" t="s">
        <v>94</v>
      </c>
      <c r="D71" s="132">
        <f>VLOOKUP(C71,'Country Representation'!F:H,2,false)</f>
        <v>18</v>
      </c>
      <c r="E71" s="74">
        <f>VLOOKUP(C71,'Devices PT'!A:B,2,false)</f>
        <v>9</v>
      </c>
      <c r="F71" s="75" t="str">
        <f t="shared" si="9"/>
        <v>Correct</v>
      </c>
      <c r="G71" s="99">
        <f>VLOOKUP(C71,'H&amp;C Output'!A:G,6,FALSE)</f>
        <v>7143.886431</v>
      </c>
      <c r="H71" s="100">
        <f>VLOOKUP(C71,'H&amp;C Output'!A:G,7,FALSE)</f>
        <v>3216.164375</v>
      </c>
      <c r="I71" s="106">
        <f t="shared" si="10"/>
        <v>10360.05081</v>
      </c>
      <c r="J71" s="99">
        <f>SUMIF('Clean Data'!A:A,C71,'Clean Data'!G:G)</f>
        <v>213.36</v>
      </c>
      <c r="K71" s="101">
        <f>SUMIF('Clean Data'!A:A,C71,'Clean Data'!I:I)</f>
        <v>403.9584</v>
      </c>
      <c r="L71" s="101">
        <f>SUMIF('Clean Data'!A:A,C71,'Clean Data'!K:K)</f>
        <v>434.568</v>
      </c>
      <c r="M71" s="101">
        <f>SUMIF('Clean Data'!A:A,C71,'Clean Data'!M:M)</f>
        <v>2298.4</v>
      </c>
      <c r="N71" s="101">
        <f>SUMIF('Clean Data'!A:A,C71,'Clean Data'!U:U)</f>
        <v>10.84</v>
      </c>
      <c r="O71" s="101">
        <f>SUMIF('Clean Data'!A:A,C71,'Clean Data'!O:O)</f>
        <v>4.864</v>
      </c>
      <c r="P71" s="102">
        <f>SUMIF('Clean Data'!A:A,C71,'Clean Data'!Q:Q)</f>
        <v>342.72</v>
      </c>
      <c r="Q71" s="101">
        <f>SUMIF('Clean Data'!A:A,C71,'Clean Data'!S:S)</f>
        <v>29.568</v>
      </c>
      <c r="R71" s="101">
        <f>SUMIF('Clean Data'!A:A,C71,'Clean Data'!AA:AA)</f>
        <v>39.888</v>
      </c>
      <c r="S71" s="101">
        <f>SUM('Clean Data'!A:A,C71,'Clean Data'!W:W)</f>
        <v>10120.032</v>
      </c>
      <c r="T71" s="101">
        <f>SUMIF('Clean Data'!A:A,C71,'Clean Data'!Y:Y)</f>
        <v>78.72</v>
      </c>
      <c r="U71" s="106">
        <f t="shared" si="11"/>
        <v>13976.9184</v>
      </c>
      <c r="V71" s="106">
        <f t="shared" si="12"/>
        <v>27953.8368</v>
      </c>
      <c r="W71" s="104">
        <f>COUNTIFS('Energy Type'!A:A,C71,'Energy Type'!B:B,$W$5)</f>
        <v>5</v>
      </c>
      <c r="X71" s="105">
        <f>COUNTIFS('Energy Type'!A:A,C71,'Energy Type'!B:B,$X$5)</f>
        <v>4</v>
      </c>
      <c r="Y71" s="72"/>
      <c r="Z71" s="72"/>
    </row>
    <row r="72">
      <c r="A72" s="72"/>
      <c r="C72" s="67" t="s">
        <v>95</v>
      </c>
      <c r="D72" s="132">
        <f>VLOOKUP(C72,'Country Representation'!F:H,2,false)</f>
        <v>15</v>
      </c>
      <c r="E72" s="74">
        <f>VLOOKUP(C72,'Devices PT'!A:B,2,false)</f>
        <v>12</v>
      </c>
      <c r="F72" s="75" t="str">
        <f t="shared" si="9"/>
        <v>Correct</v>
      </c>
      <c r="G72" s="99">
        <f>VLOOKUP(C72,'H&amp;C Output'!A:G,6,FALSE)</f>
        <v>4019.795544</v>
      </c>
      <c r="H72" s="100">
        <f>VLOOKUP(C72,'H&amp;C Output'!A:G,7,FALSE)</f>
        <v>4806.092903</v>
      </c>
      <c r="I72" s="106">
        <f t="shared" si="10"/>
        <v>8825.888447</v>
      </c>
      <c r="J72" s="99">
        <f>SUMIF('Clean Data'!A:A,C72,'Clean Data'!G:G)</f>
        <v>445.44</v>
      </c>
      <c r="K72" s="101">
        <f>SUMIF('Clean Data'!A:A,C72,'Clean Data'!I:I)</f>
        <v>521.1648</v>
      </c>
      <c r="L72" s="101">
        <f>SUMIF('Clean Data'!A:A,C72,'Clean Data'!K:K)</f>
        <v>558.372</v>
      </c>
      <c r="M72" s="101">
        <f>SUMIF('Clean Data'!A:A,C72,'Clean Data'!M:M)</f>
        <v>1450.4</v>
      </c>
      <c r="N72" s="101">
        <f>SUMIF('Clean Data'!A:A,C72,'Clean Data'!U:U)</f>
        <v>39.74</v>
      </c>
      <c r="O72" s="101">
        <f>SUMIF('Clean Data'!A:A,C72,'Clean Data'!O:O)</f>
        <v>9.008</v>
      </c>
      <c r="P72" s="102">
        <f>SUMIF('Clean Data'!A:A,C72,'Clean Data'!Q:Q)</f>
        <v>301.76</v>
      </c>
      <c r="Q72" s="101">
        <f>SUMIF('Clean Data'!A:A,C72,'Clean Data'!S:S)</f>
        <v>47.64</v>
      </c>
      <c r="R72" s="101">
        <f>SUMIF('Clean Data'!A:A,C72,'Clean Data'!AA:AA)</f>
        <v>64.128</v>
      </c>
      <c r="S72" s="101">
        <f>SUM('Clean Data'!A:A,C72,'Clean Data'!W:W)</f>
        <v>10120.032</v>
      </c>
      <c r="T72" s="101">
        <f>SUMIF('Clean Data'!A:A,C72,'Clean Data'!Y:Y)</f>
        <v>103.056</v>
      </c>
      <c r="U72" s="106">
        <f t="shared" si="11"/>
        <v>13660.7408</v>
      </c>
      <c r="V72" s="106">
        <f t="shared" si="12"/>
        <v>27321.4816</v>
      </c>
      <c r="W72" s="104">
        <f>COUNTIFS('Energy Type'!A:A,C72,'Energy Type'!B:B,$W$5)</f>
        <v>7</v>
      </c>
      <c r="X72" s="105">
        <f>COUNTIFS('Energy Type'!A:A,C72,'Energy Type'!B:B,$X$5)</f>
        <v>5</v>
      </c>
      <c r="Y72" s="72"/>
      <c r="Z72" s="72"/>
    </row>
    <row r="73">
      <c r="A73" s="72"/>
      <c r="C73" s="67" t="s">
        <v>96</v>
      </c>
      <c r="D73" s="132">
        <f>VLOOKUP(C73,'Country Representation'!F:H,2,false)</f>
        <v>15</v>
      </c>
      <c r="E73" s="74">
        <f>VLOOKUP(C73,'Devices PT'!A:B,2,false)</f>
        <v>15</v>
      </c>
      <c r="F73" s="75" t="str">
        <f>if(D73&gt;=E73, "Correct", "Incorrect")</f>
        <v>Correct</v>
      </c>
      <c r="G73" s="99">
        <f>VLOOKUP(C73,'H&amp;C Output'!A:G,6,FALSE)</f>
        <v>8024.858646</v>
      </c>
      <c r="H73" s="100">
        <f>VLOOKUP(C73,'H&amp;C Output'!A:G,7,FALSE)</f>
        <v>4524.666691</v>
      </c>
      <c r="I73" s="106">
        <f t="shared" si="10"/>
        <v>12549.52534</v>
      </c>
      <c r="J73" s="99">
        <f>SUMIF('Clean Data'!A:A,C73,'Clean Data'!G:G)</f>
        <v>436.32</v>
      </c>
      <c r="K73" s="101">
        <f>SUMIF('Clean Data'!A:A,C73,'Clean Data'!I:I)</f>
        <v>476.6208</v>
      </c>
      <c r="L73" s="101">
        <f>SUMIF('Clean Data'!A:A,C73,'Clean Data'!K:K)</f>
        <v>663.024</v>
      </c>
      <c r="M73" s="101">
        <f>SUMIF('Clean Data'!A:A,C73,'Clean Data'!M:M)</f>
        <v>2202.4</v>
      </c>
      <c r="N73" s="101">
        <f>SUMIF('Clean Data'!A:A,C73,'Clean Data'!U:U)</f>
        <v>23.46</v>
      </c>
      <c r="O73" s="101">
        <f>SUMIF('Clean Data'!A:A,C73,'Clean Data'!O:O)</f>
        <v>17.792</v>
      </c>
      <c r="P73" s="102">
        <f>SUMIF('Clean Data'!A:A,C73,'Clean Data'!Q:Q)</f>
        <v>374.56</v>
      </c>
      <c r="Q73" s="101">
        <f>SUMIF('Clean Data'!A:A,C73,'Clean Data'!S:S)</f>
        <v>74.808</v>
      </c>
      <c r="R73" s="101">
        <f>SUMIF('Clean Data'!A:A,C73,'Clean Data'!AA:AA)</f>
        <v>145.632</v>
      </c>
      <c r="S73" s="101">
        <f>SUM('Clean Data'!A:A,C73,'Clean Data'!W:W)</f>
        <v>10120.032</v>
      </c>
      <c r="T73" s="101">
        <f>SUMIF('Clean Data'!A:A,C73,'Clean Data'!Y:Y)</f>
        <v>179.616</v>
      </c>
      <c r="U73" s="106">
        <f t="shared" si="11"/>
        <v>14714.2648</v>
      </c>
      <c r="V73" s="106">
        <f t="shared" si="12"/>
        <v>29428.5296</v>
      </c>
      <c r="W73" s="104">
        <f>COUNTIFS('Energy Type'!A:A,C73,'Energy Type'!B:B,$W$5)</f>
        <v>7</v>
      </c>
      <c r="X73" s="105">
        <f>COUNTIFS('Energy Type'!A:A,C73,'Energy Type'!B:B,$X$5)</f>
        <v>8</v>
      </c>
      <c r="Y73" s="72"/>
      <c r="Z73" s="72"/>
    </row>
    <row r="74">
      <c r="A74" s="72"/>
      <c r="C74" s="67" t="s">
        <v>97</v>
      </c>
      <c r="D74" s="132">
        <f>VLOOKUP(C74,'Country Representation'!F:H,2,false)</f>
        <v>14</v>
      </c>
      <c r="E74" s="74">
        <f>VLOOKUP(C74,'Devices PT'!A:B,2,false)</f>
        <v>5</v>
      </c>
      <c r="F74" s="75" t="str">
        <f t="shared" ref="F74:F102" si="13">if(D74&gt;E74, "Correct", "Incorrect")</f>
        <v>Correct</v>
      </c>
      <c r="G74" s="99">
        <f>VLOOKUP(C74,'H&amp;C Output'!A:G,6,FALSE)</f>
        <v>3060.517905</v>
      </c>
      <c r="H74" s="100">
        <f>VLOOKUP(C74,'H&amp;C Output'!A:G,7,FALSE)</f>
        <v>5153.150977</v>
      </c>
      <c r="I74" s="106">
        <f t="shared" si="10"/>
        <v>8213.668882</v>
      </c>
      <c r="J74" s="99">
        <f>SUMIF('Clean Data'!A:A,C74,'Clean Data'!G:G)</f>
        <v>117.6</v>
      </c>
      <c r="K74" s="101">
        <f>SUMIF('Clean Data'!A:A,C74,'Clean Data'!I:I)</f>
        <v>646.1664</v>
      </c>
      <c r="L74" s="101">
        <f>SUMIF('Clean Data'!A:A,C74,'Clean Data'!K:K)</f>
        <v>501.372</v>
      </c>
      <c r="M74" s="101">
        <f>SUMIF('Clean Data'!A:A,C74,'Clean Data'!M:M)</f>
        <v>1094.4</v>
      </c>
      <c r="N74" s="101">
        <f>SUMIF('Clean Data'!A:A,C74,'Clean Data'!U:U)</f>
        <v>19.4</v>
      </c>
      <c r="O74" s="101">
        <f>SUMIF('Clean Data'!A:A,C74,'Clean Data'!O:O)</f>
        <v>13.384</v>
      </c>
      <c r="P74" s="102">
        <f>SUMIF('Clean Data'!A:A,C74,'Clean Data'!Q:Q)</f>
        <v>123.52</v>
      </c>
      <c r="Q74" s="101">
        <f>SUMIF('Clean Data'!A:A,C74,'Clean Data'!S:S)</f>
        <v>15.48</v>
      </c>
      <c r="R74" s="101">
        <f>SUMIF('Clean Data'!A:A,C74,'Clean Data'!AA:AA)</f>
        <v>56.88</v>
      </c>
      <c r="S74" s="101">
        <f>SUM('Clean Data'!A:A,C74,'Clean Data'!W:W)</f>
        <v>10120.032</v>
      </c>
      <c r="T74" s="101">
        <f>SUMIF('Clean Data'!A:A,C74,'Clean Data'!Y:Y)</f>
        <v>85.104</v>
      </c>
      <c r="U74" s="106">
        <f t="shared" si="11"/>
        <v>12793.3384</v>
      </c>
      <c r="V74" s="106">
        <f t="shared" si="12"/>
        <v>25586.6768</v>
      </c>
      <c r="W74" s="104">
        <f>COUNTIFS('Energy Type'!A:A,C74,'Energy Type'!B:B,$W$5)</f>
        <v>3</v>
      </c>
      <c r="X74" s="105">
        <f>COUNTIFS('Energy Type'!A:A,C74,'Energy Type'!B:B,$X$5)</f>
        <v>2</v>
      </c>
      <c r="Y74" s="72"/>
      <c r="Z74" s="72"/>
    </row>
    <row r="75">
      <c r="A75" s="72"/>
      <c r="C75" s="67" t="s">
        <v>98</v>
      </c>
      <c r="D75" s="132">
        <f>VLOOKUP(C75,'Country Representation'!F:H,2,false)</f>
        <v>13</v>
      </c>
      <c r="E75" s="74">
        <f>VLOOKUP(C75,'Devices PT'!A:B,2,false)</f>
        <v>11</v>
      </c>
      <c r="F75" s="75" t="str">
        <f t="shared" si="13"/>
        <v>Correct</v>
      </c>
      <c r="G75" s="99">
        <f>VLOOKUP(C75,'H&amp;C Output'!A:G,6,FALSE)</f>
        <v>4308.300146</v>
      </c>
      <c r="H75" s="100">
        <f>VLOOKUP(C75,'H&amp;C Output'!A:G,7,FALSE)</f>
        <v>4566.675133</v>
      </c>
      <c r="I75" s="106">
        <f t="shared" si="10"/>
        <v>8874.975279</v>
      </c>
      <c r="J75" s="99">
        <f>SUMIF('Clean Data'!A:A,C75,'Clean Data'!G:G)</f>
        <v>547.44</v>
      </c>
      <c r="K75" s="101">
        <f>SUMIF('Clean Data'!A:A,C75,'Clean Data'!I:I)</f>
        <v>1135.3152</v>
      </c>
      <c r="L75" s="101">
        <f>SUMIF('Clean Data'!A:A,C75,'Clean Data'!K:K)</f>
        <v>670.092</v>
      </c>
      <c r="M75" s="101">
        <f>SUMIF('Clean Data'!A:A,C75,'Clean Data'!M:M)</f>
        <v>2145.6</v>
      </c>
      <c r="N75" s="101">
        <f>SUMIF('Clean Data'!A:A,C75,'Clean Data'!U:U)</f>
        <v>71.88</v>
      </c>
      <c r="O75" s="101">
        <f>SUMIF('Clean Data'!A:A,C75,'Clean Data'!O:O)</f>
        <v>24.776</v>
      </c>
      <c r="P75" s="102">
        <f>SUMIF('Clean Data'!A:A,C75,'Clean Data'!Q:Q)</f>
        <v>614.08</v>
      </c>
      <c r="Q75" s="101">
        <f>SUMIF('Clean Data'!A:A,C75,'Clean Data'!S:S)</f>
        <v>61.104</v>
      </c>
      <c r="R75" s="101">
        <f>SUMIF('Clean Data'!A:A,C75,'Clean Data'!AA:AA)</f>
        <v>159.744</v>
      </c>
      <c r="S75" s="101">
        <f>SUM('Clean Data'!A:A,C75,'Clean Data'!W:W)</f>
        <v>10120.032</v>
      </c>
      <c r="T75" s="101">
        <f>SUMIF('Clean Data'!A:A,C75,'Clean Data'!Y:Y)</f>
        <v>132.192</v>
      </c>
      <c r="U75" s="106">
        <f t="shared" si="11"/>
        <v>15682.2552</v>
      </c>
      <c r="V75" s="106">
        <f t="shared" si="12"/>
        <v>31364.5104</v>
      </c>
      <c r="W75" s="104">
        <f>COUNTIFS('Energy Type'!A:A,C75,'Energy Type'!B:B,$W$5)</f>
        <v>4</v>
      </c>
      <c r="X75" s="105">
        <f>COUNTIFS('Energy Type'!A:A,C75,'Energy Type'!B:B,$X$5)</f>
        <v>7</v>
      </c>
      <c r="Y75" s="72"/>
      <c r="Z75" s="72"/>
    </row>
    <row r="76">
      <c r="A76" s="72"/>
      <c r="C76" s="67" t="s">
        <v>99</v>
      </c>
      <c r="D76" s="132">
        <f>VLOOKUP(C76,'Country Representation'!F:H,2,false)</f>
        <v>13</v>
      </c>
      <c r="E76" s="74">
        <f>VLOOKUP(C76,'Devices PT'!A:B,2,false)</f>
        <v>8</v>
      </c>
      <c r="F76" s="75" t="str">
        <f t="shared" si="13"/>
        <v>Correct</v>
      </c>
      <c r="G76" s="99">
        <f>VLOOKUP(C76,'H&amp;C Output'!A:G,6,FALSE)</f>
        <v>1301.877036</v>
      </c>
      <c r="H76" s="100">
        <f>VLOOKUP(C76,'H&amp;C Output'!A:G,7,FALSE)</f>
        <v>2108.88893</v>
      </c>
      <c r="I76" s="106">
        <f t="shared" si="10"/>
        <v>3410.765966</v>
      </c>
      <c r="J76" s="99">
        <f>SUMIF('Clean Data'!A:A,C76,'Clean Data'!G:G)</f>
        <v>232.08</v>
      </c>
      <c r="K76" s="101">
        <f>SUMIF('Clean Data'!A:A,C76,'Clean Data'!I:I)</f>
        <v>381.1296</v>
      </c>
      <c r="L76" s="101">
        <f>SUMIF('Clean Data'!A:A,C76,'Clean Data'!K:K)</f>
        <v>239.628</v>
      </c>
      <c r="M76" s="101">
        <f>SUMIF('Clean Data'!A:A,C76,'Clean Data'!M:M)</f>
        <v>1656</v>
      </c>
      <c r="N76" s="101">
        <f>SUMIF('Clean Data'!A:A,C76,'Clean Data'!U:U)</f>
        <v>39.98</v>
      </c>
      <c r="O76" s="101">
        <f>SUMIF('Clean Data'!A:A,C76,'Clean Data'!O:O)</f>
        <v>13.584</v>
      </c>
      <c r="P76" s="102">
        <f>SUMIF('Clean Data'!A:A,C76,'Clean Data'!Q:Q)</f>
        <v>278.72</v>
      </c>
      <c r="Q76" s="101">
        <f>SUMIF('Clean Data'!A:A,C76,'Clean Data'!S:S)</f>
        <v>50.544</v>
      </c>
      <c r="R76" s="101">
        <f>SUMIF('Clean Data'!A:A,C76,'Clean Data'!AA:AA)</f>
        <v>37.968</v>
      </c>
      <c r="S76" s="101">
        <f>SUM('Clean Data'!A:A,C76,'Clean Data'!W:W)</f>
        <v>10120.032</v>
      </c>
      <c r="T76" s="101">
        <f>SUMIF('Clean Data'!A:A,C76,'Clean Data'!Y:Y)</f>
        <v>64.56</v>
      </c>
      <c r="U76" s="106">
        <f t="shared" si="11"/>
        <v>13114.2256</v>
      </c>
      <c r="V76" s="106">
        <f t="shared" si="12"/>
        <v>26228.4512</v>
      </c>
      <c r="W76" s="104">
        <f>COUNTIFS('Energy Type'!A:A,C76,'Energy Type'!B:B,$W$5)</f>
        <v>4</v>
      </c>
      <c r="X76" s="105">
        <f>COUNTIFS('Energy Type'!A:A,C76,'Energy Type'!B:B,$X$5)</f>
        <v>4</v>
      </c>
      <c r="Y76" s="72"/>
      <c r="Z76" s="72"/>
    </row>
    <row r="77">
      <c r="A77" s="72"/>
      <c r="C77" s="67" t="s">
        <v>100</v>
      </c>
      <c r="D77" s="132">
        <f>VLOOKUP(C77,'Country Representation'!F:H,2,false)</f>
        <v>12</v>
      </c>
      <c r="E77" s="74">
        <f>VLOOKUP(C77,'Devices PT'!A:B,2,false)</f>
        <v>10</v>
      </c>
      <c r="F77" s="75" t="str">
        <f t="shared" si="13"/>
        <v>Correct</v>
      </c>
      <c r="G77" s="99">
        <f>VLOOKUP(C77,'H&amp;C Output'!A:G,6,FALSE)</f>
        <v>95.419404</v>
      </c>
      <c r="H77" s="100">
        <f>VLOOKUP(C77,'H&amp;C Output'!A:G,7,FALSE)</f>
        <v>2213.905653</v>
      </c>
      <c r="I77" s="106">
        <f t="shared" si="10"/>
        <v>2309.325057</v>
      </c>
      <c r="J77" s="99">
        <f>SUMIF('Clean Data'!A:A,C77,'Clean Data'!G:G)</f>
        <v>414.96</v>
      </c>
      <c r="K77" s="101">
        <f>SUMIF('Clean Data'!A:A,C77,'Clean Data'!I:I)</f>
        <v>211.0272</v>
      </c>
      <c r="L77" s="101">
        <f>SUMIF('Clean Data'!A:A,C77,'Clean Data'!K:K)</f>
        <v>342</v>
      </c>
      <c r="M77" s="101">
        <f>SUMIF('Clean Data'!A:A,C77,'Clean Data'!M:M)</f>
        <v>1228.8</v>
      </c>
      <c r="N77" s="101">
        <f>SUMIF('Clean Data'!A:A,C77,'Clean Data'!U:U)</f>
        <v>44.34</v>
      </c>
      <c r="O77" s="101">
        <f>SUMIF('Clean Data'!A:A,C77,'Clean Data'!O:O)</f>
        <v>10.736</v>
      </c>
      <c r="P77" s="102">
        <f>SUMIF('Clean Data'!A:A,C77,'Clean Data'!Q:Q)</f>
        <v>332.64</v>
      </c>
      <c r="Q77" s="101">
        <f>SUMIF('Clean Data'!A:A,C77,'Clean Data'!S:S)</f>
        <v>18.36</v>
      </c>
      <c r="R77" s="101">
        <f>SUMIF('Clean Data'!A:A,C77,'Clean Data'!AA:AA)</f>
        <v>113.136</v>
      </c>
      <c r="S77" s="101">
        <f>SUM('Clean Data'!A:A,C77,'Clean Data'!W:W)</f>
        <v>10120.032</v>
      </c>
      <c r="T77" s="101">
        <f>SUMIF('Clean Data'!A:A,C77,'Clean Data'!Y:Y)</f>
        <v>27.888</v>
      </c>
      <c r="U77" s="106">
        <f t="shared" si="11"/>
        <v>12863.9192</v>
      </c>
      <c r="V77" s="106">
        <f t="shared" si="12"/>
        <v>25727.8384</v>
      </c>
      <c r="W77" s="104">
        <f>COUNTIFS('Energy Type'!A:A,C77,'Energy Type'!B:B,$W$5)</f>
        <v>5</v>
      </c>
      <c r="X77" s="105">
        <f>COUNTIFS('Energy Type'!A:A,C77,'Energy Type'!B:B,$X$5)</f>
        <v>5</v>
      </c>
      <c r="Y77" s="72"/>
      <c r="Z77" s="72"/>
    </row>
    <row r="78">
      <c r="A78" s="72"/>
      <c r="C78" s="67" t="s">
        <v>101</v>
      </c>
      <c r="D78" s="132">
        <f>VLOOKUP(C78,'Country Representation'!F:H,2,false)</f>
        <v>12</v>
      </c>
      <c r="E78" s="74">
        <f>VLOOKUP(C78,'Devices PT'!A:B,2,false)</f>
        <v>6</v>
      </c>
      <c r="F78" s="75" t="str">
        <f t="shared" si="13"/>
        <v>Correct</v>
      </c>
      <c r="G78" s="99">
        <f>VLOOKUP(C78,'H&amp;C Output'!A:G,6,FALSE)</f>
        <v>37.017324</v>
      </c>
      <c r="H78" s="100">
        <f>VLOOKUP(C78,'H&amp;C Output'!A:G,7,FALSE)</f>
        <v>1757.040728</v>
      </c>
      <c r="I78" s="106">
        <f t="shared" si="10"/>
        <v>1794.058052</v>
      </c>
      <c r="J78" s="99">
        <f>SUMIF('Clean Data'!A:A,C78,'Clean Data'!G:G)</f>
        <v>225.84</v>
      </c>
      <c r="K78" s="101">
        <f>SUMIF('Clean Data'!A:A,C78,'Clean Data'!I:I)</f>
        <v>788.1504</v>
      </c>
      <c r="L78" s="101">
        <f>SUMIF('Clean Data'!A:A,C78,'Clean Data'!K:K)</f>
        <v>484.728</v>
      </c>
      <c r="M78" s="101">
        <f>SUMIF('Clean Data'!A:A,C78,'Clean Data'!M:M)</f>
        <v>1612.8</v>
      </c>
      <c r="N78" s="101">
        <f>SUMIF('Clean Data'!A:A,C78,'Clean Data'!U:U)</f>
        <v>61.84</v>
      </c>
      <c r="O78" s="101">
        <f>SUMIF('Clean Data'!A:A,C78,'Clean Data'!O:O)</f>
        <v>13.968</v>
      </c>
      <c r="P78" s="102">
        <f>SUMIF('Clean Data'!A:A,C78,'Clean Data'!Q:Q)</f>
        <v>485.6</v>
      </c>
      <c r="Q78" s="101">
        <f>SUMIF('Clean Data'!A:A,C78,'Clean Data'!S:S)</f>
        <v>68.4</v>
      </c>
      <c r="R78" s="101">
        <f>SUMIF('Clean Data'!A:A,C78,'Clean Data'!AA:AA)</f>
        <v>112.896</v>
      </c>
      <c r="S78" s="101">
        <f>SUM('Clean Data'!A:A,C78,'Clean Data'!W:W)</f>
        <v>10120.032</v>
      </c>
      <c r="T78" s="101">
        <f>SUMIF('Clean Data'!A:A,C78,'Clean Data'!Y:Y)</f>
        <v>72.528</v>
      </c>
      <c r="U78" s="106">
        <f t="shared" si="11"/>
        <v>14046.7824</v>
      </c>
      <c r="V78" s="106">
        <f t="shared" si="12"/>
        <v>28093.5648</v>
      </c>
      <c r="W78" s="104">
        <f>COUNTIFS('Energy Type'!A:A,C78,'Energy Type'!B:B,$W$5)</f>
        <v>3</v>
      </c>
      <c r="X78" s="105">
        <f>COUNTIFS('Energy Type'!A:A,C78,'Energy Type'!B:B,$X$5)</f>
        <v>3</v>
      </c>
      <c r="Y78" s="72"/>
      <c r="Z78" s="72"/>
    </row>
    <row r="79">
      <c r="A79" s="72"/>
      <c r="C79" s="67" t="s">
        <v>102</v>
      </c>
      <c r="D79" s="132">
        <f>VLOOKUP(C79,'Country Representation'!F:H,2,false)</f>
        <v>10</v>
      </c>
      <c r="E79" s="74">
        <f>VLOOKUP(C79,'Devices PT'!A:B,2,false)</f>
        <v>7</v>
      </c>
      <c r="F79" s="75" t="str">
        <f t="shared" si="13"/>
        <v>Correct</v>
      </c>
      <c r="G79" s="99">
        <f>VLOOKUP(C79,'H&amp;C Output'!A:G,6,FALSE)</f>
        <v>68.810348</v>
      </c>
      <c r="H79" s="100">
        <f>VLOOKUP(C79,'H&amp;C Output'!A:G,7,FALSE)</f>
        <v>722.911146</v>
      </c>
      <c r="I79" s="106">
        <f t="shared" si="10"/>
        <v>791.721494</v>
      </c>
      <c r="J79" s="99">
        <f>SUMIF('Clean Data'!A:A,C79,'Clean Data'!G:G)</f>
        <v>182.88</v>
      </c>
      <c r="K79" s="101">
        <f>SUMIF('Clean Data'!A:A,C79,'Clean Data'!I:I)</f>
        <v>200.1696</v>
      </c>
      <c r="L79" s="101">
        <f>SUMIF('Clean Data'!A:A,C79,'Clean Data'!K:K)</f>
        <v>135.888</v>
      </c>
      <c r="M79" s="101">
        <f>SUMIF('Clean Data'!A:A,C79,'Clean Data'!M:M)</f>
        <v>613.6</v>
      </c>
      <c r="N79" s="101">
        <f>SUMIF('Clean Data'!A:A,C79,'Clean Data'!U:U)</f>
        <v>19.84</v>
      </c>
      <c r="O79" s="101">
        <f>SUMIF('Clean Data'!A:A,C79,'Clean Data'!O:O)</f>
        <v>2.792</v>
      </c>
      <c r="P79" s="102">
        <f>SUMIF('Clean Data'!A:A,C79,'Clean Data'!Q:Q)</f>
        <v>96.64</v>
      </c>
      <c r="Q79" s="101">
        <f>SUMIF('Clean Data'!A:A,C79,'Clean Data'!S:S)</f>
        <v>14.448</v>
      </c>
      <c r="R79" s="101">
        <f>SUMIF('Clean Data'!A:A,C79,'Clean Data'!AA:AA)</f>
        <v>26.496</v>
      </c>
      <c r="S79" s="101">
        <f>SUM('Clean Data'!A:A,C79,'Clean Data'!W:W)</f>
        <v>10120.032</v>
      </c>
      <c r="T79" s="101">
        <f>SUMIF('Clean Data'!A:A,C79,'Clean Data'!Y:Y)</f>
        <v>36.384</v>
      </c>
      <c r="U79" s="106">
        <f t="shared" si="11"/>
        <v>11449.1696</v>
      </c>
      <c r="V79" s="106">
        <f t="shared" si="12"/>
        <v>22898.3392</v>
      </c>
      <c r="W79" s="104">
        <f>COUNTIFS('Energy Type'!A:A,C79,'Energy Type'!B:B,$W$5)</f>
        <v>4</v>
      </c>
      <c r="X79" s="105">
        <f>COUNTIFS('Energy Type'!A:A,C79,'Energy Type'!B:B,$X$5)</f>
        <v>3</v>
      </c>
      <c r="Y79" s="72"/>
      <c r="Z79" s="72"/>
    </row>
    <row r="80">
      <c r="A80" s="72"/>
      <c r="C80" s="67" t="s">
        <v>103</v>
      </c>
      <c r="D80" s="132">
        <f>VLOOKUP(C80,'Country Representation'!F:H,2,false)</f>
        <v>8</v>
      </c>
      <c r="E80" s="74">
        <f>VLOOKUP(C80,'Devices PT'!A:B,2,false)</f>
        <v>6</v>
      </c>
      <c r="F80" s="75" t="str">
        <f t="shared" si="13"/>
        <v>Correct</v>
      </c>
      <c r="G80" s="99">
        <f>VLOOKUP(C80,'H&amp;C Output'!A:G,6,FALSE)</f>
        <v>63.68217</v>
      </c>
      <c r="H80" s="100">
        <f>VLOOKUP(C80,'H&amp;C Output'!A:G,7,FALSE)</f>
        <v>3981.48427</v>
      </c>
      <c r="I80" s="106">
        <f t="shared" si="10"/>
        <v>4045.16644</v>
      </c>
      <c r="J80" s="99">
        <f>SUMIF('Clean Data'!A:A,C80,'Clean Data'!G:G)</f>
        <v>344.64</v>
      </c>
      <c r="K80" s="101">
        <f>SUMIF('Clean Data'!A:A,C80,'Clean Data'!I:I)</f>
        <v>357.4656</v>
      </c>
      <c r="L80" s="101">
        <f>SUMIF('Clean Data'!A:A,C80,'Clean Data'!K:K)</f>
        <v>536.256</v>
      </c>
      <c r="M80" s="101">
        <f>SUMIF('Clean Data'!A:A,C80,'Clean Data'!M:M)</f>
        <v>1966.4</v>
      </c>
      <c r="N80" s="101">
        <f>SUMIF('Clean Data'!A:A,C80,'Clean Data'!U:U)</f>
        <v>42</v>
      </c>
      <c r="O80" s="101">
        <f>SUMIF('Clean Data'!A:A,C80,'Clean Data'!O:O)</f>
        <v>12.464</v>
      </c>
      <c r="P80" s="102">
        <f>SUMIF('Clean Data'!A:A,C80,'Clean Data'!Q:Q)</f>
        <v>384.64</v>
      </c>
      <c r="Q80" s="101">
        <f>SUMIF('Clean Data'!A:A,C80,'Clean Data'!S:S)</f>
        <v>23.472</v>
      </c>
      <c r="R80" s="101">
        <f>SUMIF('Clean Data'!A:A,C80,'Clean Data'!AA:AA)</f>
        <v>78.912</v>
      </c>
      <c r="S80" s="101">
        <f>SUM('Clean Data'!A:A,C80,'Clean Data'!W:W)</f>
        <v>10120.032</v>
      </c>
      <c r="T80" s="101">
        <f>SUMIF('Clean Data'!A:A,C80,'Clean Data'!Y:Y)</f>
        <v>79.872</v>
      </c>
      <c r="U80" s="106">
        <f t="shared" si="11"/>
        <v>13946.1536</v>
      </c>
      <c r="V80" s="106">
        <f t="shared" si="12"/>
        <v>27892.3072</v>
      </c>
      <c r="W80" s="104">
        <f>COUNTIFS('Energy Type'!A:A,C80,'Energy Type'!B:B,$W$5)</f>
        <v>2</v>
      </c>
      <c r="X80" s="105">
        <f>COUNTIFS('Energy Type'!A:A,C80,'Energy Type'!B:B,$X$5)</f>
        <v>4</v>
      </c>
      <c r="Y80" s="72"/>
      <c r="Z80" s="72"/>
    </row>
    <row r="81">
      <c r="A81" s="72"/>
      <c r="C81" s="67" t="s">
        <v>104</v>
      </c>
      <c r="D81" s="132">
        <f>VLOOKUP(C81,'Country Representation'!F:H,2,false)</f>
        <v>7</v>
      </c>
      <c r="E81" s="74">
        <f>VLOOKUP(C81,'Devices PT'!A:B,2,false)</f>
        <v>5</v>
      </c>
      <c r="F81" s="75" t="str">
        <f t="shared" si="13"/>
        <v>Correct</v>
      </c>
      <c r="G81" s="99">
        <f>VLOOKUP(C81,'H&amp;C Output'!A:G,6,FALSE)</f>
        <v>559.833183</v>
      </c>
      <c r="H81" s="100">
        <f>VLOOKUP(C81,'H&amp;C Output'!A:G,7,FALSE)</f>
        <v>1998.730761</v>
      </c>
      <c r="I81" s="106">
        <f t="shared" si="10"/>
        <v>2558.563944</v>
      </c>
      <c r="J81" s="99">
        <f>SUMIF('Clean Data'!A:A,C81,'Clean Data'!G:G)</f>
        <v>73.44</v>
      </c>
      <c r="K81" s="101">
        <f>SUMIF('Clean Data'!A:A,C81,'Clean Data'!I:I)</f>
        <v>228.5664</v>
      </c>
      <c r="L81" s="101">
        <f>SUMIF('Clean Data'!A:A,C81,'Clean Data'!K:K)</f>
        <v>203.148</v>
      </c>
      <c r="M81" s="101">
        <f>SUMIF('Clean Data'!A:A,C81,'Clean Data'!M:M)</f>
        <v>87.2</v>
      </c>
      <c r="N81" s="101">
        <f>SUMIF('Clean Data'!A:A,C81,'Clean Data'!U:U)</f>
        <v>25.98</v>
      </c>
      <c r="O81" s="101">
        <f>SUMIF('Clean Data'!A:A,C81,'Clean Data'!O:O)</f>
        <v>3.552</v>
      </c>
      <c r="P81" s="102">
        <f>SUMIF('Clean Data'!A:A,C81,'Clean Data'!Q:Q)</f>
        <v>148</v>
      </c>
      <c r="Q81" s="101">
        <f>SUMIF('Clean Data'!A:A,C81,'Clean Data'!S:S)</f>
        <v>5.256</v>
      </c>
      <c r="R81" s="101">
        <f>SUMIF('Clean Data'!A:A,C81,'Clean Data'!AA:AA)</f>
        <v>35.088</v>
      </c>
      <c r="S81" s="101">
        <f>SUM('Clean Data'!A:A,C81,'Clean Data'!W:W)</f>
        <v>10120.032</v>
      </c>
      <c r="T81" s="101">
        <f>SUMIF('Clean Data'!A:A,C81,'Clean Data'!Y:Y)</f>
        <v>7.296</v>
      </c>
      <c r="U81" s="106">
        <f t="shared" si="11"/>
        <v>10937.5584</v>
      </c>
      <c r="V81" s="106">
        <f t="shared" si="12"/>
        <v>21875.1168</v>
      </c>
      <c r="W81" s="104">
        <f>COUNTIFS('Energy Type'!A:A,C81,'Energy Type'!B:B,$W$5)</f>
        <v>2</v>
      </c>
      <c r="X81" s="105">
        <f>COUNTIFS('Energy Type'!A:A,C81,'Energy Type'!B:B,$X$5)</f>
        <v>3</v>
      </c>
      <c r="Y81" s="72"/>
      <c r="Z81" s="72"/>
    </row>
    <row r="82">
      <c r="A82" s="72"/>
      <c r="C82" s="67" t="s">
        <v>105</v>
      </c>
      <c r="D82" s="132">
        <f>VLOOKUP(C82,'Country Representation'!F:H,2,false)</f>
        <v>6</v>
      </c>
      <c r="E82" s="74">
        <f>VLOOKUP(C82,'Devices PT'!A:B,2,false)</f>
        <v>3</v>
      </c>
      <c r="F82" s="75" t="str">
        <f t="shared" si="13"/>
        <v>Correct</v>
      </c>
      <c r="G82" s="99">
        <f>VLOOKUP(C82,'H&amp;C Output'!A:G,6,FALSE)</f>
        <v>477.28845</v>
      </c>
      <c r="H82" s="100">
        <f>VLOOKUP(C82,'H&amp;C Output'!A:G,7,FALSE)</f>
        <v>231.8406624</v>
      </c>
      <c r="I82" s="106">
        <f t="shared" si="10"/>
        <v>709.1291124</v>
      </c>
      <c r="J82" s="99">
        <f>SUMIF('Clean Data'!A:A,C82,'Clean Data'!G:G)</f>
        <v>105.6</v>
      </c>
      <c r="K82" s="101">
        <f>SUMIF('Clean Data'!A:A,C82,'Clean Data'!I:I)</f>
        <v>220.4928</v>
      </c>
      <c r="L82" s="101">
        <f>SUMIF('Clean Data'!A:A,C82,'Clean Data'!K:K)</f>
        <v>125.856</v>
      </c>
      <c r="M82" s="101">
        <f>SUMIF('Clean Data'!A:A,C82,'Clean Data'!M:M)</f>
        <v>48</v>
      </c>
      <c r="N82" s="101">
        <f>SUMIF('Clean Data'!A:A,C82,'Clean Data'!U:U)</f>
        <v>16.72</v>
      </c>
      <c r="O82" s="101">
        <f>SUMIF('Clean Data'!A:A,C82,'Clean Data'!O:O)</f>
        <v>7.776</v>
      </c>
      <c r="P82" s="102">
        <f>SUMIF('Clean Data'!A:A,C82,'Clean Data'!Q:Q)</f>
        <v>130.56</v>
      </c>
      <c r="Q82" s="101">
        <f>SUMIF('Clean Data'!A:A,C82,'Clean Data'!S:S)</f>
        <v>11.232</v>
      </c>
      <c r="R82" s="101">
        <f>SUMIF('Clean Data'!A:A,C82,'Clean Data'!AA:AA)</f>
        <v>14.976</v>
      </c>
      <c r="S82" s="101">
        <f>SUM('Clean Data'!A:A,C82,'Clean Data'!W:W)</f>
        <v>10120.032</v>
      </c>
      <c r="T82" s="101">
        <f>SUMIF('Clean Data'!A:A,C82,'Clean Data'!Y:Y)</f>
        <v>30.528</v>
      </c>
      <c r="U82" s="106">
        <f t="shared" si="11"/>
        <v>10831.7728</v>
      </c>
      <c r="V82" s="106">
        <f t="shared" si="12"/>
        <v>21663.5456</v>
      </c>
      <c r="W82" s="104">
        <f>COUNTIFS('Energy Type'!A:A,C82,'Energy Type'!B:B,$W$5)</f>
        <v>1</v>
      </c>
      <c r="X82" s="105">
        <f>COUNTIFS('Energy Type'!A:A,C82,'Energy Type'!B:B,$X$5)</f>
        <v>2</v>
      </c>
      <c r="Y82" s="72"/>
      <c r="Z82" s="72"/>
    </row>
    <row r="83">
      <c r="A83" s="72"/>
      <c r="C83" s="67" t="s">
        <v>106</v>
      </c>
      <c r="D83" s="132">
        <f>VLOOKUP(C83,'Country Representation'!F:H,2,false)</f>
        <v>6</v>
      </c>
      <c r="E83" s="74">
        <f>VLOOKUP(C83,'Devices PT'!A:B,2,false)</f>
        <v>3</v>
      </c>
      <c r="F83" s="75" t="str">
        <f t="shared" si="13"/>
        <v>Correct</v>
      </c>
      <c r="G83" s="99">
        <f>VLOOKUP(C83,'H&amp;C Output'!A:G,6,FALSE)</f>
        <v>428.22516</v>
      </c>
      <c r="H83" s="100">
        <f>VLOOKUP(C83,'H&amp;C Output'!A:G,7,FALSE)</f>
        <v>451.2313894</v>
      </c>
      <c r="I83" s="106">
        <f t="shared" si="10"/>
        <v>879.4565494</v>
      </c>
      <c r="J83" s="99">
        <f>SUMIF('Clean Data'!A:A,C83,'Clean Data'!G:G)</f>
        <v>222.72</v>
      </c>
      <c r="K83" s="101">
        <f>SUMIF('Clean Data'!A:A,C83,'Clean Data'!I:I)</f>
        <v>79.6224</v>
      </c>
      <c r="L83" s="101">
        <f>SUMIF('Clean Data'!A:A,C83,'Clean Data'!K:K)</f>
        <v>146.832</v>
      </c>
      <c r="M83" s="101">
        <f>SUMIF('Clean Data'!A:A,C83,'Clean Data'!M:M)</f>
        <v>742.4</v>
      </c>
      <c r="N83" s="101">
        <f>SUMIF('Clean Data'!A:A,C83,'Clean Data'!U:U)</f>
        <v>11.28</v>
      </c>
      <c r="O83" s="101">
        <f>SUMIF('Clean Data'!A:A,C83,'Clean Data'!O:O)</f>
        <v>10.48</v>
      </c>
      <c r="P83" s="102">
        <f>SUMIF('Clean Data'!A:A,C83,'Clean Data'!Q:Q)</f>
        <v>105.6</v>
      </c>
      <c r="Q83" s="101">
        <f>SUMIF('Clean Data'!A:A,C83,'Clean Data'!S:S)</f>
        <v>38.304</v>
      </c>
      <c r="R83" s="101">
        <f>SUMIF('Clean Data'!A:A,C83,'Clean Data'!AA:AA)</f>
        <v>13.728</v>
      </c>
      <c r="S83" s="101">
        <f>SUM('Clean Data'!A:A,C83,'Clean Data'!W:W)</f>
        <v>10120.032</v>
      </c>
      <c r="T83" s="101">
        <f>SUMIF('Clean Data'!A:A,C83,'Clean Data'!Y:Y)</f>
        <v>13.728</v>
      </c>
      <c r="U83" s="106">
        <f t="shared" si="11"/>
        <v>11504.7264</v>
      </c>
      <c r="V83" s="106">
        <f t="shared" si="12"/>
        <v>23009.4528</v>
      </c>
      <c r="W83" s="104">
        <f>COUNTIFS('Energy Type'!A:A,C83,'Energy Type'!B:B,$W$5)</f>
        <v>2</v>
      </c>
      <c r="X83" s="105">
        <f>COUNTIFS('Energy Type'!A:A,C83,'Energy Type'!B:B,$X$5)</f>
        <v>1</v>
      </c>
      <c r="Y83" s="72"/>
      <c r="Z83" s="72"/>
    </row>
    <row r="84">
      <c r="A84" s="72"/>
      <c r="C84" s="67" t="s">
        <v>107</v>
      </c>
      <c r="D84" s="132">
        <f>VLOOKUP(C84,'Country Representation'!F:H,2,false)</f>
        <v>6</v>
      </c>
      <c r="E84" s="74">
        <f>VLOOKUP(C84,'Devices PT'!A:B,2,false)</f>
        <v>3</v>
      </c>
      <c r="F84" s="75" t="str">
        <f t="shared" si="13"/>
        <v>Correct</v>
      </c>
      <c r="G84" s="99">
        <f>VLOOKUP(C84,'H&amp;C Output'!A:G,6,FALSE)</f>
        <v>3701.472999</v>
      </c>
      <c r="H84" s="100">
        <f>VLOOKUP(C84,'H&amp;C Output'!A:G,7,FALSE)</f>
        <v>2830.813635</v>
      </c>
      <c r="I84" s="106">
        <f t="shared" si="10"/>
        <v>6532.286634</v>
      </c>
      <c r="J84" s="99">
        <f>SUMIF('Clean Data'!A:A,C84,'Clean Data'!G:G)</f>
        <v>311.04</v>
      </c>
      <c r="K84" s="101">
        <f>SUMIF('Clean Data'!A:A,C84,'Clean Data'!I:I)</f>
        <v>119.1552</v>
      </c>
      <c r="L84" s="101">
        <f>SUMIF('Clean Data'!A:A,C84,'Clean Data'!K:K)</f>
        <v>6.384</v>
      </c>
      <c r="M84" s="101">
        <f>SUMIF('Clean Data'!A:A,C84,'Clean Data'!M:M)</f>
        <v>396.8</v>
      </c>
      <c r="N84" s="101">
        <f>SUMIF('Clean Data'!A:A,C84,'Clean Data'!U:U)</f>
        <v>24.56</v>
      </c>
      <c r="O84" s="101">
        <f>SUMIF('Clean Data'!A:A,C84,'Clean Data'!O:O)</f>
        <v>9.6</v>
      </c>
      <c r="P84" s="102">
        <f>SUMIF('Clean Data'!A:A,C84,'Clean Data'!Q:Q)</f>
        <v>233.6</v>
      </c>
      <c r="Q84" s="101">
        <f>SUMIF('Clean Data'!A:A,C84,'Clean Data'!S:S)</f>
        <v>12.576</v>
      </c>
      <c r="R84" s="101">
        <f>SUMIF('Clean Data'!A:A,C84,'Clean Data'!AA:AA)</f>
        <v>83.328</v>
      </c>
      <c r="S84" s="101">
        <f>SUM('Clean Data'!A:A,C84,'Clean Data'!W:W)</f>
        <v>10120.032</v>
      </c>
      <c r="T84" s="101">
        <f>SUMIF('Clean Data'!A:A,C84,'Clean Data'!Y:Y)</f>
        <v>23.808</v>
      </c>
      <c r="U84" s="106">
        <f t="shared" si="11"/>
        <v>11340.8832</v>
      </c>
      <c r="V84" s="106">
        <f t="shared" si="12"/>
        <v>22681.7664</v>
      </c>
      <c r="W84" s="104">
        <f>COUNTIFS('Energy Type'!A:A,C84,'Energy Type'!B:B,$W$5)</f>
        <v>1</v>
      </c>
      <c r="X84" s="105">
        <f>COUNTIFS('Energy Type'!A:A,C84,'Energy Type'!B:B,$X$5)</f>
        <v>2</v>
      </c>
      <c r="Y84" s="72"/>
      <c r="Z84" s="72"/>
    </row>
    <row r="85">
      <c r="A85" s="72"/>
      <c r="C85" s="67" t="s">
        <v>108</v>
      </c>
      <c r="D85" s="132">
        <f>VLOOKUP(C85,'Country Representation'!F:H,2,false)</f>
        <v>6</v>
      </c>
      <c r="E85" s="74">
        <f>VLOOKUP(C85,'Devices PT'!A:B,2,false)</f>
        <v>3</v>
      </c>
      <c r="F85" s="75" t="str">
        <f t="shared" si="13"/>
        <v>Correct</v>
      </c>
      <c r="G85" s="99">
        <f>VLOOKUP(C85,'H&amp;C Output'!A:G,6,FALSE)</f>
        <v>29.162244</v>
      </c>
      <c r="H85" s="100">
        <f>VLOOKUP(C85,'H&amp;C Output'!A:G,7,FALSE)</f>
        <v>5.62263624</v>
      </c>
      <c r="I85" s="106">
        <f t="shared" si="10"/>
        <v>34.78488024</v>
      </c>
      <c r="J85" s="99">
        <f>SUMIF('Clean Data'!A:A,C85,'Clean Data'!G:G)</f>
        <v>77.04</v>
      </c>
      <c r="K85" s="101">
        <f>SUMIF('Clean Data'!A:A,C85,'Clean Data'!I:I)</f>
        <v>35.0784</v>
      </c>
      <c r="L85" s="101">
        <f>SUMIF('Clean Data'!A:A,C85,'Clean Data'!K:K)</f>
        <v>44.46</v>
      </c>
      <c r="M85" s="101">
        <f>SUMIF('Clean Data'!A:A,C85,'Clean Data'!M:M)</f>
        <v>171.2</v>
      </c>
      <c r="N85" s="101">
        <f>SUMIF('Clean Data'!A:A,C85,'Clean Data'!U:U)</f>
        <v>3.9</v>
      </c>
      <c r="O85" s="101">
        <f>SUMIF('Clean Data'!A:A,C85,'Clean Data'!O:O)</f>
        <v>1.512</v>
      </c>
      <c r="P85" s="102">
        <f>SUMIF('Clean Data'!A:A,C85,'Clean Data'!Q:Q)</f>
        <v>0</v>
      </c>
      <c r="Q85" s="101">
        <f>SUMIF('Clean Data'!A:A,C85,'Clean Data'!S:S)</f>
        <v>1.512</v>
      </c>
      <c r="R85" s="101">
        <f>SUMIF('Clean Data'!A:A,C85,'Clean Data'!AA:AA)</f>
        <v>8.16</v>
      </c>
      <c r="S85" s="101">
        <f>SUM('Clean Data'!A:A,C85,'Clean Data'!W:W)</f>
        <v>10120.032</v>
      </c>
      <c r="T85" s="101">
        <f>SUMIF('Clean Data'!A:A,C85,'Clean Data'!Y:Y)</f>
        <v>2.112</v>
      </c>
      <c r="U85" s="106">
        <f t="shared" si="11"/>
        <v>10465.0064</v>
      </c>
      <c r="V85" s="106">
        <f t="shared" si="12"/>
        <v>20930.0128</v>
      </c>
      <c r="W85" s="104">
        <f>COUNTIFS('Energy Type'!A:A,C85,'Energy Type'!B:B,$W$5)</f>
        <v>1</v>
      </c>
      <c r="X85" s="105">
        <f>COUNTIFS('Energy Type'!A:A,C85,'Energy Type'!B:B,$X$5)</f>
        <v>2</v>
      </c>
      <c r="Y85" s="72"/>
      <c r="Z85" s="72"/>
    </row>
    <row r="86">
      <c r="A86" s="72"/>
      <c r="C86" s="67" t="s">
        <v>109</v>
      </c>
      <c r="D86" s="132">
        <f>VLOOKUP(C86,'Country Representation'!F:H,2,false)</f>
        <v>5</v>
      </c>
      <c r="E86" s="74">
        <f>VLOOKUP(C86,'Devices PT'!A:B,2,false)</f>
        <v>1</v>
      </c>
      <c r="F86" s="75" t="str">
        <f t="shared" si="13"/>
        <v>Correct</v>
      </c>
      <c r="G86" s="99">
        <f>VLOOKUP(C86,'H&amp;C Output'!A:G,6,FALSE)</f>
        <v>17.421949</v>
      </c>
      <c r="H86" s="100">
        <f>VLOOKUP(C86,'H&amp;C Output'!A:G,7,FALSE)</f>
        <v>1067.490091</v>
      </c>
      <c r="I86" s="106">
        <f t="shared" si="10"/>
        <v>1084.91204</v>
      </c>
      <c r="J86" s="99">
        <f>SUMIF('Clean Data'!A:A,C86,'Clean Data'!G:G)</f>
        <v>0</v>
      </c>
      <c r="K86" s="101">
        <f>SUMIF('Clean Data'!A:A,C86,'Clean Data'!I:I)</f>
        <v>86.8608</v>
      </c>
      <c r="L86" s="101">
        <f>SUMIF('Clean Data'!A:A,C86,'Clean Data'!K:K)</f>
        <v>0</v>
      </c>
      <c r="M86" s="101">
        <f>SUMIF('Clean Data'!A:A,C86,'Clean Data'!M:M)</f>
        <v>249.6</v>
      </c>
      <c r="N86" s="101">
        <f>SUMIF('Clean Data'!A:A,C86,'Clean Data'!U:U)</f>
        <v>9.36</v>
      </c>
      <c r="O86" s="101">
        <f>SUMIF('Clean Data'!A:A,C86,'Clean Data'!O:O)</f>
        <v>2.496</v>
      </c>
      <c r="P86" s="102">
        <f>SUMIF('Clean Data'!A:A,C86,'Clean Data'!Q:Q)</f>
        <v>49.92</v>
      </c>
      <c r="Q86" s="101">
        <f>SUMIF('Clean Data'!A:A,C86,'Clean Data'!S:S)</f>
        <v>3.744</v>
      </c>
      <c r="R86" s="101">
        <f>SUMIF('Clean Data'!A:A,C86,'Clean Data'!AA:AA)</f>
        <v>14.976</v>
      </c>
      <c r="S86" s="101">
        <f>SUM('Clean Data'!A:A,C86,'Clean Data'!W:W)</f>
        <v>10120.032</v>
      </c>
      <c r="T86" s="101">
        <f>SUMIF('Clean Data'!A:A,C86,'Clean Data'!Y:Y)</f>
        <v>7.488</v>
      </c>
      <c r="U86" s="106">
        <f t="shared" si="11"/>
        <v>10544.4768</v>
      </c>
      <c r="V86" s="106">
        <f t="shared" si="12"/>
        <v>21088.9536</v>
      </c>
      <c r="W86" s="104">
        <f>COUNTIFS('Energy Type'!A:A,C86,'Energy Type'!B:B,$W$5)</f>
        <v>0</v>
      </c>
      <c r="X86" s="105">
        <f>COUNTIFS('Energy Type'!A:A,C86,'Energy Type'!B:B,$X$5)</f>
        <v>1</v>
      </c>
      <c r="Y86" s="72"/>
      <c r="Z86" s="72"/>
    </row>
    <row r="87">
      <c r="A87" s="72"/>
      <c r="C87" s="67" t="s">
        <v>110</v>
      </c>
      <c r="D87" s="132">
        <f>VLOOKUP(C87,'Country Representation'!F:H,2,false)</f>
        <v>5</v>
      </c>
      <c r="E87" s="74">
        <f>VLOOKUP(C87,'Devices PT'!A:B,2,false)</f>
        <v>3</v>
      </c>
      <c r="F87" s="75" t="str">
        <f t="shared" si="13"/>
        <v>Correct</v>
      </c>
      <c r="G87" s="99">
        <f>VLOOKUP(C87,'H&amp;C Output'!A:G,6,FALSE)</f>
        <v>1207.902984</v>
      </c>
      <c r="H87" s="100">
        <f>VLOOKUP(C87,'H&amp;C Output'!A:G,7,FALSE)</f>
        <v>686.8608746</v>
      </c>
      <c r="I87" s="106">
        <f t="shared" si="10"/>
        <v>1894.763859</v>
      </c>
      <c r="J87" s="99">
        <f>SUMIF('Clean Data'!A:A,C87,'Clean Data'!G:G)</f>
        <v>338.16</v>
      </c>
      <c r="K87" s="101">
        <f>SUMIF('Clean Data'!A:A,C87,'Clean Data'!I:I)</f>
        <v>214.9248</v>
      </c>
      <c r="L87" s="101">
        <f>SUMIF('Clean Data'!A:A,C87,'Clean Data'!K:K)</f>
        <v>222.3</v>
      </c>
      <c r="M87" s="101">
        <f>SUMIF('Clean Data'!A:A,C87,'Clean Data'!M:M)</f>
        <v>1010.4</v>
      </c>
      <c r="N87" s="101">
        <f>SUMIF('Clean Data'!A:A,C87,'Clean Data'!U:U)</f>
        <v>12.38</v>
      </c>
      <c r="O87" s="101">
        <f>SUMIF('Clean Data'!A:A,C87,'Clean Data'!O:O)</f>
        <v>10.248</v>
      </c>
      <c r="P87" s="102">
        <f>SUMIF('Clean Data'!A:A,C87,'Clean Data'!Q:Q)</f>
        <v>79.68</v>
      </c>
      <c r="Q87" s="101">
        <f>SUMIF('Clean Data'!A:A,C87,'Clean Data'!S:S)</f>
        <v>20.664</v>
      </c>
      <c r="R87" s="101">
        <f>SUMIF('Clean Data'!A:A,C87,'Clean Data'!AA:AA)</f>
        <v>67.632</v>
      </c>
      <c r="S87" s="101">
        <f>SUM('Clean Data'!A:A,C87,'Clean Data'!W:W)</f>
        <v>10120.032</v>
      </c>
      <c r="T87" s="101">
        <f>SUMIF('Clean Data'!A:A,C87,'Clean Data'!Y:Y)</f>
        <v>44.064</v>
      </c>
      <c r="U87" s="106">
        <f t="shared" si="11"/>
        <v>12140.4848</v>
      </c>
      <c r="V87" s="106">
        <f t="shared" si="12"/>
        <v>24280.9696</v>
      </c>
      <c r="W87" s="104">
        <f>COUNTIFS('Energy Type'!A:A,C87,'Energy Type'!B:B,$W$5)</f>
        <v>0</v>
      </c>
      <c r="X87" s="105">
        <f>COUNTIFS('Energy Type'!A:A,C87,'Energy Type'!B:B,$X$5)</f>
        <v>3</v>
      </c>
      <c r="Y87" s="72"/>
      <c r="Z87" s="72"/>
    </row>
    <row r="88">
      <c r="A88" s="72"/>
      <c r="C88" s="67" t="s">
        <v>111</v>
      </c>
      <c r="D88" s="132">
        <f>VLOOKUP(C88,'Country Representation'!F:H,2,false)</f>
        <v>5</v>
      </c>
      <c r="E88" s="74">
        <f>VLOOKUP(C88,'Devices PT'!A:B,2,false)</f>
        <v>2</v>
      </c>
      <c r="F88" s="75" t="str">
        <f t="shared" si="13"/>
        <v>Correct</v>
      </c>
      <c r="G88" s="99">
        <f>VLOOKUP(C88,'H&amp;C Output'!A:G,6,FALSE)</f>
        <v>3754.049184</v>
      </c>
      <c r="H88" s="100">
        <f>VLOOKUP(C88,'H&amp;C Output'!A:G,7,FALSE)</f>
        <v>3875.620608</v>
      </c>
      <c r="I88" s="106">
        <f t="shared" si="10"/>
        <v>7629.669792</v>
      </c>
      <c r="J88" s="99">
        <f>SUMIF('Clean Data'!A:A,C88,'Clean Data'!G:G)</f>
        <v>192</v>
      </c>
      <c r="K88" s="101">
        <f>SUMIF('Clean Data'!A:A,C88,'Clean Data'!I:I)</f>
        <v>244.992</v>
      </c>
      <c r="L88" s="101">
        <f>SUMIF('Clean Data'!A:A,C88,'Clean Data'!K:K)</f>
        <v>300.96</v>
      </c>
      <c r="M88" s="101">
        <f>SUMIF('Clean Data'!A:A,C88,'Clean Data'!M:M)</f>
        <v>0</v>
      </c>
      <c r="N88" s="101">
        <f>SUMIF('Clean Data'!A:A,C88,'Clean Data'!U:U)</f>
        <v>21.2</v>
      </c>
      <c r="O88" s="101">
        <f>SUMIF('Clean Data'!A:A,C88,'Clean Data'!O:O)</f>
        <v>12</v>
      </c>
      <c r="P88" s="102">
        <f>SUMIF('Clean Data'!A:A,C88,'Clean Data'!Q:Q)</f>
        <v>297.6</v>
      </c>
      <c r="Q88" s="101">
        <f>SUMIF('Clean Data'!A:A,C88,'Clean Data'!S:S)</f>
        <v>44.64</v>
      </c>
      <c r="R88" s="101">
        <f>SUMIF('Clean Data'!A:A,C88,'Clean Data'!AA:AA)</f>
        <v>25.92</v>
      </c>
      <c r="S88" s="101">
        <f>SUM('Clean Data'!A:A,C88,'Clean Data'!W:W)</f>
        <v>10120.032</v>
      </c>
      <c r="T88" s="101">
        <f>SUMIF('Clean Data'!A:A,C88,'Clean Data'!Y:Y)</f>
        <v>72</v>
      </c>
      <c r="U88" s="106">
        <f t="shared" si="11"/>
        <v>11331.344</v>
      </c>
      <c r="V88" s="106">
        <f t="shared" si="12"/>
        <v>22662.688</v>
      </c>
      <c r="W88" s="104">
        <f>COUNTIFS('Energy Type'!A:A,C88,'Energy Type'!B:B,$W$5)</f>
        <v>2</v>
      </c>
      <c r="X88" s="105">
        <f>COUNTIFS('Energy Type'!A:A,C88,'Energy Type'!B:B,$X$5)</f>
        <v>0</v>
      </c>
      <c r="Y88" s="72"/>
      <c r="Z88" s="72"/>
    </row>
    <row r="89">
      <c r="A89" s="72"/>
      <c r="C89" s="67" t="s">
        <v>112</v>
      </c>
      <c r="D89" s="132">
        <f>VLOOKUP(C89,'Country Representation'!F:H,2,false)</f>
        <v>4</v>
      </c>
      <c r="E89" s="74">
        <f>VLOOKUP(C89,'Devices PT'!A:B,2,false)</f>
        <v>2</v>
      </c>
      <c r="F89" s="75" t="str">
        <f t="shared" si="13"/>
        <v>Correct</v>
      </c>
      <c r="G89" s="99">
        <f>VLOOKUP(C89,'H&amp;C Output'!A:G,6,FALSE)</f>
        <v>88.355344</v>
      </c>
      <c r="H89" s="100">
        <f>VLOOKUP(C89,'H&amp;C Output'!A:G,7,FALSE)</f>
        <v>22.41554304</v>
      </c>
      <c r="I89" s="106">
        <f t="shared" si="10"/>
        <v>110.770887</v>
      </c>
      <c r="J89" s="99">
        <f>SUMIF('Clean Data'!A:A,C89,'Clean Data'!G:G)</f>
        <v>48.96</v>
      </c>
      <c r="K89" s="101">
        <f>SUMIF('Clean Data'!A:A,C89,'Clean Data'!I:I)</f>
        <v>163.6992</v>
      </c>
      <c r="L89" s="101">
        <f>SUMIF('Clean Data'!A:A,C89,'Clean Data'!K:K)</f>
        <v>139.536</v>
      </c>
      <c r="M89" s="101">
        <f>SUMIF('Clean Data'!A:A,C89,'Clean Data'!M:M)</f>
        <v>332.8</v>
      </c>
      <c r="N89" s="101">
        <f>SUMIF('Clean Data'!A:A,C89,'Clean Data'!U:U)</f>
        <v>0.16</v>
      </c>
      <c r="O89" s="101">
        <f>SUMIF('Clean Data'!A:A,C89,'Clean Data'!O:O)</f>
        <v>4.896</v>
      </c>
      <c r="P89" s="102">
        <f>SUMIF('Clean Data'!A:A,C89,'Clean Data'!Q:Q)</f>
        <v>33.92</v>
      </c>
      <c r="Q89" s="101">
        <f>SUMIF('Clean Data'!A:A,C89,'Clean Data'!S:S)</f>
        <v>5.088</v>
      </c>
      <c r="R89" s="101">
        <f>SUMIF('Clean Data'!A:A,C89,'Clean Data'!AA:AA)</f>
        <v>29.376</v>
      </c>
      <c r="S89" s="101">
        <f>SUM('Clean Data'!A:A,C89,'Clean Data'!W:W)</f>
        <v>10120.032</v>
      </c>
      <c r="T89" s="101">
        <f>SUMIF('Clean Data'!A:A,C89,'Clean Data'!Y:Y)</f>
        <v>10.56</v>
      </c>
      <c r="U89" s="106">
        <f t="shared" si="11"/>
        <v>10889.0272</v>
      </c>
      <c r="V89" s="106">
        <f t="shared" si="12"/>
        <v>21778.0544</v>
      </c>
      <c r="W89" s="104">
        <f>COUNTIFS('Energy Type'!A:A,C89,'Energy Type'!B:B,$W$5)</f>
        <v>1</v>
      </c>
      <c r="X89" s="105">
        <f>COUNTIFS('Energy Type'!A:A,C89,'Energy Type'!B:B,$X$5)</f>
        <v>1</v>
      </c>
      <c r="Y89" s="72"/>
      <c r="Z89" s="72"/>
    </row>
    <row r="90">
      <c r="A90" s="72"/>
      <c r="C90" s="67" t="s">
        <v>113</v>
      </c>
      <c r="D90" s="132">
        <f>VLOOKUP(C90,'Country Representation'!F:H,2,false)</f>
        <v>4</v>
      </c>
      <c r="E90" s="74">
        <f>VLOOKUP(C90,'Devices PT'!A:B,2,false)</f>
        <v>1</v>
      </c>
      <c r="F90" s="75" t="str">
        <f t="shared" si="13"/>
        <v>Correct</v>
      </c>
      <c r="G90" s="99">
        <f>VLOOKUP(C90,'H&amp;C Output'!A:G,6,FALSE)</f>
        <v>18.580401</v>
      </c>
      <c r="H90" s="100">
        <f>VLOOKUP(C90,'H&amp;C Output'!A:G,7,FALSE)</f>
        <v>718.162079</v>
      </c>
      <c r="I90" s="106">
        <f t="shared" si="10"/>
        <v>736.74248</v>
      </c>
      <c r="J90" s="99">
        <f>SUMIF('Clean Data'!A:A,C90,'Clean Data'!G:G)</f>
        <v>53.76</v>
      </c>
      <c r="K90" s="101">
        <f>SUMIF('Clean Data'!A:A,C90,'Clean Data'!I:I)</f>
        <v>62.3616</v>
      </c>
      <c r="L90" s="101">
        <f>SUMIF('Clean Data'!A:A,C90,'Clean Data'!K:K)</f>
        <v>25.536</v>
      </c>
      <c r="M90" s="101">
        <f>SUMIF('Clean Data'!A:A,C90,'Clean Data'!M:M)</f>
        <v>0</v>
      </c>
      <c r="N90" s="101">
        <f>SUMIF('Clean Data'!A:A,C90,'Clean Data'!U:U)</f>
        <v>6.72</v>
      </c>
      <c r="O90" s="101">
        <f>SUMIF('Clean Data'!A:A,C90,'Clean Data'!O:O)</f>
        <v>0</v>
      </c>
      <c r="P90" s="102">
        <f>SUMIF('Clean Data'!A:A,C90,'Clean Data'!Q:Q)</f>
        <v>0</v>
      </c>
      <c r="Q90" s="101">
        <f>SUMIF('Clean Data'!A:A,C90,'Clean Data'!S:S)</f>
        <v>2.688</v>
      </c>
      <c r="R90" s="101">
        <f>SUMIF('Clean Data'!A:A,C90,'Clean Data'!AA:AA)</f>
        <v>10.752</v>
      </c>
      <c r="S90" s="101">
        <f>SUM('Clean Data'!A:A,C90,'Clean Data'!W:W)</f>
        <v>10120.032</v>
      </c>
      <c r="T90" s="101">
        <f>SUMIF('Clean Data'!A:A,C90,'Clean Data'!Y:Y)</f>
        <v>0</v>
      </c>
      <c r="U90" s="106">
        <f t="shared" si="11"/>
        <v>10281.8496</v>
      </c>
      <c r="V90" s="106">
        <f t="shared" si="12"/>
        <v>20563.6992</v>
      </c>
      <c r="W90" s="104">
        <f>COUNTIFS('Energy Type'!A:A,C90,'Energy Type'!B:B,$W$5)</f>
        <v>0</v>
      </c>
      <c r="X90" s="105">
        <f>COUNTIFS('Energy Type'!A:A,C90,'Energy Type'!B:B,$X$5)</f>
        <v>1</v>
      </c>
      <c r="Y90" s="72"/>
      <c r="Z90" s="72"/>
    </row>
    <row r="91">
      <c r="A91" s="72"/>
      <c r="C91" s="67" t="s">
        <v>114</v>
      </c>
      <c r="D91" s="132">
        <f>VLOOKUP(C91,'Country Representation'!F:H,2,false)</f>
        <v>4</v>
      </c>
      <c r="E91" s="74">
        <f>VLOOKUP(C91,'Devices PT'!A:B,2,false)</f>
        <v>3</v>
      </c>
      <c r="F91" s="75" t="str">
        <f t="shared" si="13"/>
        <v>Correct</v>
      </c>
      <c r="G91" s="99">
        <f>VLOOKUP(C91,'H&amp;C Output'!A:G,6,FALSE)</f>
        <v>8.251392</v>
      </c>
      <c r="H91" s="100">
        <f>VLOOKUP(C91,'H&amp;C Output'!A:G,7,FALSE)</f>
        <v>373.9275392</v>
      </c>
      <c r="I91" s="106">
        <f t="shared" si="10"/>
        <v>382.1789312</v>
      </c>
      <c r="J91" s="99">
        <f>SUMIF('Clean Data'!A:A,C91,'Clean Data'!G:G)</f>
        <v>141.6</v>
      </c>
      <c r="K91" s="101">
        <f>SUMIF('Clean Data'!A:A,C91,'Clean Data'!I:I)</f>
        <v>244.992</v>
      </c>
      <c r="L91" s="101">
        <f>SUMIF('Clean Data'!A:A,C91,'Clean Data'!K:K)</f>
        <v>100.32</v>
      </c>
      <c r="M91" s="101">
        <f>SUMIF('Clean Data'!A:A,C91,'Clean Data'!M:M)</f>
        <v>520</v>
      </c>
      <c r="N91" s="101">
        <f>SUMIF('Clean Data'!A:A,C91,'Clean Data'!U:U)</f>
        <v>15.6</v>
      </c>
      <c r="O91" s="101">
        <f>SUMIF('Clean Data'!A:A,C91,'Clean Data'!O:O)</f>
        <v>2.24</v>
      </c>
      <c r="P91" s="102">
        <f>SUMIF('Clean Data'!A:A,C91,'Clean Data'!Q:Q)</f>
        <v>70.4</v>
      </c>
      <c r="Q91" s="101">
        <f>SUMIF('Clean Data'!A:A,C91,'Clean Data'!S:S)</f>
        <v>12</v>
      </c>
      <c r="R91" s="101">
        <f>SUMIF('Clean Data'!A:A,C91,'Clean Data'!AA:AA)</f>
        <v>57.12</v>
      </c>
      <c r="S91" s="101">
        <f>SUM('Clean Data'!A:A,C91,'Clean Data'!W:W)</f>
        <v>10120.032</v>
      </c>
      <c r="T91" s="101">
        <f>SUMIF('Clean Data'!A:A,C91,'Clean Data'!Y:Y)</f>
        <v>34.56</v>
      </c>
      <c r="U91" s="106">
        <f t="shared" si="11"/>
        <v>11318.864</v>
      </c>
      <c r="V91" s="106">
        <f t="shared" si="12"/>
        <v>22637.728</v>
      </c>
      <c r="W91" s="104">
        <f>COUNTIFS('Energy Type'!A:A,C91,'Energy Type'!B:B,$W$5)</f>
        <v>1</v>
      </c>
      <c r="X91" s="105">
        <f>COUNTIFS('Energy Type'!A:A,C91,'Energy Type'!B:B,$X$5)</f>
        <v>2</v>
      </c>
      <c r="Y91" s="72"/>
      <c r="Z91" s="72"/>
    </row>
    <row r="92">
      <c r="A92" s="72"/>
      <c r="C92" s="67" t="s">
        <v>115</v>
      </c>
      <c r="D92" s="132">
        <f>VLOOKUP(C92,'Country Representation'!F:H,2,false)</f>
        <v>4</v>
      </c>
      <c r="E92" s="74">
        <f>VLOOKUP(C92,'Devices PT'!A:B,2,false)</f>
        <v>2</v>
      </c>
      <c r="F92" s="75" t="str">
        <f t="shared" si="13"/>
        <v>Correct</v>
      </c>
      <c r="G92" s="99">
        <f>VLOOKUP(C92,'H&amp;C Output'!A:G,6,FALSE)</f>
        <v>4.54</v>
      </c>
      <c r="H92" s="100">
        <f>VLOOKUP(C92,'H&amp;C Output'!A:G,7,FALSE)</f>
        <v>81.85122</v>
      </c>
      <c r="I92" s="106">
        <f t="shared" si="10"/>
        <v>86.39122</v>
      </c>
      <c r="J92" s="99">
        <f>SUMIF('Clean Data'!A:A,C92,'Clean Data'!G:G)</f>
        <v>7.2</v>
      </c>
      <c r="K92" s="101">
        <f>SUMIF('Clean Data'!A:A,C92,'Clean Data'!I:I)</f>
        <v>60.1344</v>
      </c>
      <c r="L92" s="101">
        <f>SUMIF('Clean Data'!A:A,C92,'Clean Data'!K:K)</f>
        <v>28.728</v>
      </c>
      <c r="M92" s="101">
        <f>SUMIF('Clean Data'!A:A,C92,'Clean Data'!M:M)</f>
        <v>175.2</v>
      </c>
      <c r="N92" s="101">
        <f>SUMIF('Clean Data'!A:A,C92,'Clean Data'!U:U)</f>
        <v>2.52</v>
      </c>
      <c r="O92" s="101">
        <f>SUMIF('Clean Data'!A:A,C92,'Clean Data'!O:O)</f>
        <v>1.488</v>
      </c>
      <c r="P92" s="102">
        <f>SUMIF('Clean Data'!A:A,C92,'Clean Data'!Q:Q)</f>
        <v>35.04</v>
      </c>
      <c r="Q92" s="101">
        <f>SUMIF('Clean Data'!A:A,C92,'Clean Data'!S:S)</f>
        <v>0.72</v>
      </c>
      <c r="R92" s="101">
        <f>SUMIF('Clean Data'!A:A,C92,'Clean Data'!AA:AA)</f>
        <v>7.488</v>
      </c>
      <c r="S92" s="101">
        <f>SUM('Clean Data'!A:A,C92,'Clean Data'!W:W)</f>
        <v>10120.032</v>
      </c>
      <c r="T92" s="101">
        <f>SUMIF('Clean Data'!A:A,C92,'Clean Data'!Y:Y)</f>
        <v>6.048</v>
      </c>
      <c r="U92" s="106">
        <f t="shared" si="11"/>
        <v>10444.5984</v>
      </c>
      <c r="V92" s="106">
        <f t="shared" si="12"/>
        <v>20889.1968</v>
      </c>
      <c r="W92" s="104">
        <f>COUNTIFS('Energy Type'!A:A,C92,'Energy Type'!B:B,$W$5)</f>
        <v>1</v>
      </c>
      <c r="X92" s="105">
        <f>COUNTIFS('Energy Type'!A:A,C92,'Energy Type'!B:B,$X$5)</f>
        <v>1</v>
      </c>
      <c r="Y92" s="72"/>
      <c r="Z92" s="72"/>
    </row>
    <row r="93">
      <c r="A93" s="72"/>
      <c r="C93" s="67" t="s">
        <v>116</v>
      </c>
      <c r="D93" s="132">
        <f>VLOOKUP(C93,'Country Representation'!F:H,2,false)</f>
        <v>4</v>
      </c>
      <c r="E93" s="74">
        <f>VLOOKUP(C93,'Devices PT'!A:B,2,false)</f>
        <v>3</v>
      </c>
      <c r="F93" s="75" t="str">
        <f t="shared" si="13"/>
        <v>Correct</v>
      </c>
      <c r="G93" s="99">
        <f>VLOOKUP(C93,'H&amp;C Output'!A:G,6,FALSE)</f>
        <v>5405.498712</v>
      </c>
      <c r="H93" s="100">
        <f>VLOOKUP(C93,'H&amp;C Output'!A:G,7,FALSE)</f>
        <v>1059.960293</v>
      </c>
      <c r="I93" s="106">
        <f t="shared" si="10"/>
        <v>6465.459005</v>
      </c>
      <c r="J93" s="99">
        <f>SUMIF('Clean Data'!A:A,C93,'Clean Data'!G:G)</f>
        <v>141.12</v>
      </c>
      <c r="K93" s="101">
        <f>SUMIF('Clean Data'!A:A,C93,'Clean Data'!I:I)</f>
        <v>164.256</v>
      </c>
      <c r="L93" s="101">
        <f>SUMIF('Clean Data'!A:A,C93,'Clean Data'!K:K)</f>
        <v>134.064</v>
      </c>
      <c r="M93" s="101">
        <f>SUMIF('Clean Data'!A:A,C93,'Clean Data'!M:M)</f>
        <v>632</v>
      </c>
      <c r="N93" s="101">
        <f>SUMIF('Clean Data'!A:A,C93,'Clean Data'!U:U)</f>
        <v>0</v>
      </c>
      <c r="O93" s="101">
        <f>SUMIF('Clean Data'!A:A,C93,'Clean Data'!O:O)</f>
        <v>3.68</v>
      </c>
      <c r="P93" s="102">
        <f>SUMIF('Clean Data'!A:A,C93,'Clean Data'!Q:Q)</f>
        <v>104.64</v>
      </c>
      <c r="Q93" s="101">
        <f>SUMIF('Clean Data'!A:A,C93,'Clean Data'!S:S)</f>
        <v>29.952</v>
      </c>
      <c r="R93" s="101">
        <f>SUMIF('Clean Data'!A:A,C93,'Clean Data'!AA:AA)</f>
        <v>31.392</v>
      </c>
      <c r="S93" s="101">
        <f>SUM('Clean Data'!A:A,C93,'Clean Data'!W:W)</f>
        <v>10120.032</v>
      </c>
      <c r="T93" s="101">
        <f>SUMIF('Clean Data'!A:A,C93,'Clean Data'!Y:Y)</f>
        <v>47.328</v>
      </c>
      <c r="U93" s="106">
        <f t="shared" si="11"/>
        <v>11408.464</v>
      </c>
      <c r="V93" s="106">
        <f t="shared" si="12"/>
        <v>22816.928</v>
      </c>
      <c r="W93" s="104">
        <f>COUNTIFS('Energy Type'!A:A,C93,'Energy Type'!B:B,$W$5)</f>
        <v>1</v>
      </c>
      <c r="X93" s="105">
        <f>COUNTIFS('Energy Type'!A:A,C93,'Energy Type'!B:B,$X$5)</f>
        <v>2</v>
      </c>
      <c r="Y93" s="72"/>
      <c r="Z93" s="72"/>
    </row>
    <row r="94">
      <c r="A94" s="72"/>
      <c r="C94" s="67" t="s">
        <v>117</v>
      </c>
      <c r="D94" s="132">
        <f>VLOOKUP(C94,'Country Representation'!F:H,2,false)</f>
        <v>4</v>
      </c>
      <c r="E94" s="74">
        <f>VLOOKUP(C94,'Devices PT'!A:B,2,false)</f>
        <v>2</v>
      </c>
      <c r="F94" s="75" t="str">
        <f t="shared" si="13"/>
        <v>Correct</v>
      </c>
      <c r="G94" s="99">
        <f>VLOOKUP(C94,'H&amp;C Output'!A:G,6,FALSE)</f>
        <v>43.048714</v>
      </c>
      <c r="H94" s="100">
        <f>VLOOKUP(C94,'H&amp;C Output'!A:G,7,FALSE)</f>
        <v>607.2613293</v>
      </c>
      <c r="I94" s="106">
        <f t="shared" si="10"/>
        <v>650.3100433</v>
      </c>
      <c r="J94" s="99">
        <f>SUMIF('Clean Data'!A:A,C94,'Clean Data'!G:G)</f>
        <v>7.68</v>
      </c>
      <c r="K94" s="101">
        <f>SUMIF('Clean Data'!A:A,C94,'Clean Data'!I:I)</f>
        <v>90.2016</v>
      </c>
      <c r="L94" s="101">
        <f>SUMIF('Clean Data'!A:A,C94,'Clean Data'!K:K)</f>
        <v>0</v>
      </c>
      <c r="M94" s="101">
        <f>SUMIF('Clean Data'!A:A,C94,'Clean Data'!M:M)</f>
        <v>76.8</v>
      </c>
      <c r="N94" s="101">
        <f>SUMIF('Clean Data'!A:A,C94,'Clean Data'!U:U)</f>
        <v>7.8</v>
      </c>
      <c r="O94" s="101">
        <f>SUMIF('Clean Data'!A:A,C94,'Clean Data'!O:O)</f>
        <v>2.592</v>
      </c>
      <c r="P94" s="102">
        <f>SUMIF('Clean Data'!A:A,C94,'Clean Data'!Q:Q)</f>
        <v>77.76</v>
      </c>
      <c r="Q94" s="101">
        <f>SUMIF('Clean Data'!A:A,C94,'Clean Data'!S:S)</f>
        <v>1.536</v>
      </c>
      <c r="R94" s="101">
        <f>SUMIF('Clean Data'!A:A,C94,'Clean Data'!AA:AA)</f>
        <v>17.088</v>
      </c>
      <c r="S94" s="101">
        <f>SUM('Clean Data'!A:A,C94,'Clean Data'!W:W)</f>
        <v>10120.032</v>
      </c>
      <c r="T94" s="101">
        <f>SUMIF('Clean Data'!A:A,C94,'Clean Data'!Y:Y)</f>
        <v>20.256</v>
      </c>
      <c r="U94" s="106">
        <f t="shared" si="11"/>
        <v>10421.7456</v>
      </c>
      <c r="V94" s="106">
        <f t="shared" si="12"/>
        <v>20843.4912</v>
      </c>
      <c r="W94" s="104">
        <f>COUNTIFS('Energy Type'!A:A,C94,'Energy Type'!B:B,$W$5)</f>
        <v>1</v>
      </c>
      <c r="X94" s="105">
        <f>COUNTIFS('Energy Type'!A:A,C94,'Energy Type'!B:B,$X$5)</f>
        <v>1</v>
      </c>
      <c r="Y94" s="72"/>
      <c r="Z94" s="72"/>
    </row>
    <row r="95">
      <c r="A95" s="72"/>
      <c r="C95" s="67" t="s">
        <v>118</v>
      </c>
      <c r="D95" s="132">
        <f>VLOOKUP(C95,'Country Representation'!F:H,2,false)</f>
        <v>4</v>
      </c>
      <c r="E95" s="74">
        <f>VLOOKUP(C95,'Devices PT'!A:B,2,false)</f>
        <v>1</v>
      </c>
      <c r="F95" s="75" t="str">
        <f t="shared" si="13"/>
        <v>Correct</v>
      </c>
      <c r="G95" s="99">
        <f>VLOOKUP(C95,'H&amp;C Output'!A:G,6,FALSE)</f>
        <v>13.925337</v>
      </c>
      <c r="H95" s="100">
        <f>VLOOKUP(C95,'H&amp;C Output'!A:G,7,FALSE)</f>
        <v>67.76445288</v>
      </c>
      <c r="I95" s="106">
        <f t="shared" si="10"/>
        <v>81.68978988</v>
      </c>
      <c r="J95" s="99">
        <f>SUMIF('Clean Data'!A:A,C95,'Clean Data'!G:G)</f>
        <v>66.24</v>
      </c>
      <c r="K95" s="101">
        <f>SUMIF('Clean Data'!A:A,C95,'Clean Data'!I:I)</f>
        <v>76.8384</v>
      </c>
      <c r="L95" s="101">
        <f>SUMIF('Clean Data'!A:A,C95,'Clean Data'!K:K)</f>
        <v>0</v>
      </c>
      <c r="M95" s="101">
        <f>SUMIF('Clean Data'!A:A,C95,'Clean Data'!M:M)</f>
        <v>220.8</v>
      </c>
      <c r="N95" s="101">
        <f>SUMIF('Clean Data'!A:A,C95,'Clean Data'!U:U)</f>
        <v>5.52</v>
      </c>
      <c r="O95" s="101">
        <f>SUMIF('Clean Data'!A:A,C95,'Clean Data'!O:O)</f>
        <v>0</v>
      </c>
      <c r="P95" s="102">
        <f>SUMIF('Clean Data'!A:A,C95,'Clean Data'!Q:Q)</f>
        <v>14.72</v>
      </c>
      <c r="Q95" s="101">
        <f>SUMIF('Clean Data'!A:A,C95,'Clean Data'!S:S)</f>
        <v>0</v>
      </c>
      <c r="R95" s="101">
        <f>SUMIF('Clean Data'!A:A,C95,'Clean Data'!AA:AA)</f>
        <v>0</v>
      </c>
      <c r="S95" s="101">
        <f>SUM('Clean Data'!A:A,C95,'Clean Data'!W:W)</f>
        <v>10120.032</v>
      </c>
      <c r="T95" s="101">
        <f>SUMIF('Clean Data'!A:A,C95,'Clean Data'!Y:Y)</f>
        <v>0</v>
      </c>
      <c r="U95" s="106">
        <f t="shared" si="11"/>
        <v>10504.1504</v>
      </c>
      <c r="V95" s="106">
        <f t="shared" si="12"/>
        <v>21008.3008</v>
      </c>
      <c r="W95" s="104">
        <f>COUNTIFS('Energy Type'!A:A,C95,'Energy Type'!B:B,$W$5)</f>
        <v>0</v>
      </c>
      <c r="X95" s="105">
        <f>COUNTIFS('Energy Type'!A:A,C95,'Energy Type'!B:B,$X$5)</f>
        <v>1</v>
      </c>
      <c r="Y95" s="72"/>
      <c r="Z95" s="72"/>
    </row>
    <row r="96">
      <c r="A96" s="72"/>
      <c r="C96" s="67" t="s">
        <v>119</v>
      </c>
      <c r="D96" s="132">
        <f>VLOOKUP(C96,'Country Representation'!F:H,2,false)</f>
        <v>4</v>
      </c>
      <c r="E96" s="74">
        <f>VLOOKUP(C96,'Devices PT'!A:B,2,false)</f>
        <v>2</v>
      </c>
      <c r="F96" s="75" t="str">
        <f t="shared" si="13"/>
        <v>Correct</v>
      </c>
      <c r="G96" s="99">
        <f>VLOOKUP(C96,'H&amp;C Output'!A:G,6,FALSE)</f>
        <v>618.162084</v>
      </c>
      <c r="H96" s="100">
        <f>VLOOKUP(C96,'H&amp;C Output'!A:G,7,FALSE)</f>
        <v>454.4517506</v>
      </c>
      <c r="I96" s="106">
        <f t="shared" si="10"/>
        <v>1072.613835</v>
      </c>
      <c r="J96" s="99">
        <f>SUMIF('Clean Data'!A:A,C96,'Clean Data'!G:G)</f>
        <v>62.64</v>
      </c>
      <c r="K96" s="101">
        <f>SUMIF('Clean Data'!A:A,C96,'Clean Data'!I:I)</f>
        <v>57.6288</v>
      </c>
      <c r="L96" s="101">
        <f>SUMIF('Clean Data'!A:A,C96,'Clean Data'!K:K)</f>
        <v>47.196</v>
      </c>
      <c r="M96" s="101">
        <f>SUMIF('Clean Data'!A:A,C96,'Clean Data'!M:M)</f>
        <v>165.6</v>
      </c>
      <c r="N96" s="101">
        <f>SUMIF('Clean Data'!A:A,C96,'Clean Data'!U:U)</f>
        <v>0.66</v>
      </c>
      <c r="O96" s="101">
        <f>SUMIF('Clean Data'!A:A,C96,'Clean Data'!O:O)</f>
        <v>0.872</v>
      </c>
      <c r="P96" s="102">
        <f>SUMIF('Clean Data'!A:A,C96,'Clean Data'!Q:Q)</f>
        <v>41.76</v>
      </c>
      <c r="Q96" s="101">
        <f>SUMIF('Clean Data'!A:A,C96,'Clean Data'!S:S)</f>
        <v>0</v>
      </c>
      <c r="R96" s="101">
        <f>SUMIF('Clean Data'!A:A,C96,'Clean Data'!AA:AA)</f>
        <v>0.528</v>
      </c>
      <c r="S96" s="101">
        <f>SUM('Clean Data'!A:A,C96,'Clean Data'!W:W)</f>
        <v>10120.032</v>
      </c>
      <c r="T96" s="101">
        <f>SUMIF('Clean Data'!A:A,C96,'Clean Data'!Y:Y)</f>
        <v>14.112</v>
      </c>
      <c r="U96" s="106">
        <f t="shared" si="11"/>
        <v>10511.0288</v>
      </c>
      <c r="V96" s="106">
        <f t="shared" si="12"/>
        <v>21022.0576</v>
      </c>
      <c r="W96" s="104">
        <f>COUNTIFS('Energy Type'!A:A,C96,'Energy Type'!B:B,$W$5)</f>
        <v>2</v>
      </c>
      <c r="X96" s="105">
        <f>COUNTIFS('Energy Type'!A:A,C96,'Energy Type'!B:B,$X$5)</f>
        <v>0</v>
      </c>
      <c r="Y96" s="72"/>
      <c r="Z96" s="72"/>
    </row>
    <row r="97">
      <c r="A97" s="72"/>
      <c r="C97" s="67" t="s">
        <v>120</v>
      </c>
      <c r="D97" s="132">
        <f>VLOOKUP(C97,'Country Representation'!F:H,2,false)</f>
        <v>4</v>
      </c>
      <c r="E97" s="74">
        <f>VLOOKUP(C97,'Devices PT'!A:B,2,false)</f>
        <v>3</v>
      </c>
      <c r="F97" s="75" t="str">
        <f t="shared" si="13"/>
        <v>Correct</v>
      </c>
      <c r="G97" s="99">
        <f>VLOOKUP(C97,'H&amp;C Output'!A:G,6,FALSE)</f>
        <v>46.191945</v>
      </c>
      <c r="H97" s="100">
        <f>VLOOKUP(C97,'H&amp;C Output'!A:G,7,FALSE)</f>
        <v>301.4198551</v>
      </c>
      <c r="I97" s="106">
        <f t="shared" si="10"/>
        <v>347.6118001</v>
      </c>
      <c r="J97" s="99">
        <f>SUMIF('Clean Data'!A:A,C97,'Clean Data'!G:G)</f>
        <v>30.24</v>
      </c>
      <c r="K97" s="101">
        <f>SUMIF('Clean Data'!A:A,C97,'Clean Data'!I:I)</f>
        <v>43.9872</v>
      </c>
      <c r="L97" s="101">
        <f>SUMIF('Clean Data'!A:A,C97,'Clean Data'!K:K)</f>
        <v>91.884</v>
      </c>
      <c r="M97" s="101">
        <f>SUMIF('Clean Data'!A:A,C97,'Clean Data'!M:M)</f>
        <v>25.6</v>
      </c>
      <c r="N97" s="101">
        <f>SUMIF('Clean Data'!A:A,C97,'Clean Data'!U:U)</f>
        <v>3.12</v>
      </c>
      <c r="O97" s="101">
        <f>SUMIF('Clean Data'!A:A,C97,'Clean Data'!O:O)</f>
        <v>1.76</v>
      </c>
      <c r="P97" s="102">
        <f>SUMIF('Clean Data'!A:A,C97,'Clean Data'!Q:Q)</f>
        <v>49.76</v>
      </c>
      <c r="Q97" s="101">
        <f>SUMIF('Clean Data'!A:A,C97,'Clean Data'!S:S)</f>
        <v>2.232</v>
      </c>
      <c r="R97" s="101">
        <f>SUMIF('Clean Data'!A:A,C97,'Clean Data'!AA:AA)</f>
        <v>10.56</v>
      </c>
      <c r="S97" s="101">
        <f>SUM('Clean Data'!A:A,C97,'Clean Data'!W:W)</f>
        <v>10120.032</v>
      </c>
      <c r="T97" s="101">
        <f>SUMIF('Clean Data'!A:A,C97,'Clean Data'!Y:Y)</f>
        <v>1.536</v>
      </c>
      <c r="U97" s="106">
        <f t="shared" si="11"/>
        <v>10380.7112</v>
      </c>
      <c r="V97" s="106">
        <f t="shared" si="12"/>
        <v>20761.4224</v>
      </c>
      <c r="W97" s="104">
        <f>COUNTIFS('Energy Type'!A:A,C97,'Energy Type'!B:B,$W$5)</f>
        <v>2</v>
      </c>
      <c r="X97" s="105">
        <f>COUNTIFS('Energy Type'!A:A,C97,'Energy Type'!B:B,$X$5)</f>
        <v>1</v>
      </c>
      <c r="Y97" s="72"/>
      <c r="Z97" s="72"/>
    </row>
    <row r="98">
      <c r="A98" s="72"/>
      <c r="C98" s="67" t="s">
        <v>121</v>
      </c>
      <c r="D98" s="132">
        <f>VLOOKUP(C98,'Country Representation'!F:H,2,false)</f>
        <v>4</v>
      </c>
      <c r="E98" s="74">
        <f>VLOOKUP(C98,'Devices PT'!A:B,2,false)</f>
        <v>3</v>
      </c>
      <c r="F98" s="75" t="str">
        <f t="shared" si="13"/>
        <v>Correct</v>
      </c>
      <c r="G98" s="99">
        <f>VLOOKUP(C98,'H&amp;C Output'!A:G,6,FALSE)</f>
        <v>7.245639</v>
      </c>
      <c r="H98" s="100">
        <f>VLOOKUP(C98,'H&amp;C Output'!A:G,7,FALSE)</f>
        <v>200.7495776</v>
      </c>
      <c r="I98" s="106">
        <f t="shared" si="10"/>
        <v>207.9952166</v>
      </c>
      <c r="J98" s="99">
        <f>SUMIF('Clean Data'!A:A,C98,'Clean Data'!G:G)</f>
        <v>57.6</v>
      </c>
      <c r="K98" s="101">
        <f>SUMIF('Clean Data'!A:A,C98,'Clean Data'!I:I)</f>
        <v>37.584</v>
      </c>
      <c r="L98" s="101">
        <f>SUMIF('Clean Data'!A:A,C98,'Clean Data'!K:K)</f>
        <v>34.884</v>
      </c>
      <c r="M98" s="101">
        <f>SUMIF('Clean Data'!A:A,C98,'Clean Data'!M:M)</f>
        <v>556.8</v>
      </c>
      <c r="N98" s="101">
        <f>SUMIF('Clean Data'!A:A,C98,'Clean Data'!U:U)</f>
        <v>9.24</v>
      </c>
      <c r="O98" s="101">
        <f>SUMIF('Clean Data'!A:A,C98,'Clean Data'!O:O)</f>
        <v>4.464</v>
      </c>
      <c r="P98" s="102">
        <f>SUMIF('Clean Data'!A:A,C98,'Clean Data'!Q:Q)</f>
        <v>21.6</v>
      </c>
      <c r="Q98" s="101">
        <f>SUMIF('Clean Data'!A:A,C98,'Clean Data'!S:S)</f>
        <v>2.304</v>
      </c>
      <c r="R98" s="101">
        <f>SUMIF('Clean Data'!A:A,C98,'Clean Data'!AA:AA)</f>
        <v>37.44</v>
      </c>
      <c r="S98" s="101">
        <f>SUM('Clean Data'!A:A,C98,'Clean Data'!W:W)</f>
        <v>10120.032</v>
      </c>
      <c r="T98" s="101">
        <f>SUMIF('Clean Data'!A:A,C98,'Clean Data'!Y:Y)</f>
        <v>13.968</v>
      </c>
      <c r="U98" s="106">
        <f t="shared" si="11"/>
        <v>10895.916</v>
      </c>
      <c r="V98" s="106">
        <f t="shared" si="12"/>
        <v>21791.832</v>
      </c>
      <c r="W98" s="104">
        <f>COUNTIFS('Energy Type'!A:A,C98,'Energy Type'!B:B,$W$5)</f>
        <v>2</v>
      </c>
      <c r="X98" s="105">
        <f>COUNTIFS('Energy Type'!A:A,C98,'Energy Type'!B:B,$X$5)</f>
        <v>1</v>
      </c>
      <c r="Y98" s="72"/>
      <c r="Z98" s="72"/>
    </row>
    <row r="99">
      <c r="A99" s="72"/>
      <c r="C99" s="67" t="s">
        <v>122</v>
      </c>
      <c r="D99" s="132">
        <f>VLOOKUP(C99,'Country Representation'!F:H,2,false)</f>
        <v>3</v>
      </c>
      <c r="E99" s="74">
        <f>VLOOKUP(C99,'Devices PT'!A:B,2,false)</f>
        <v>1</v>
      </c>
      <c r="F99" s="75" t="str">
        <f t="shared" si="13"/>
        <v>Correct</v>
      </c>
      <c r="G99" s="99">
        <f>VLOOKUP(C99,'H&amp;C Output'!A:G,6,FALSE)</f>
        <v>15.926058</v>
      </c>
      <c r="H99" s="100">
        <f>VLOOKUP(C99,'H&amp;C Output'!A:G,7,FALSE)</f>
        <v>0</v>
      </c>
      <c r="I99" s="106">
        <f t="shared" si="10"/>
        <v>15.926058</v>
      </c>
      <c r="J99" s="99">
        <f>SUMIF('Clean Data'!A:A,C99,'Clean Data'!G:G)</f>
        <v>0</v>
      </c>
      <c r="K99" s="101">
        <f>SUMIF('Clean Data'!A:A,C99,'Clean Data'!I:I)</f>
        <v>4.4544</v>
      </c>
      <c r="L99" s="101">
        <f>SUMIF('Clean Data'!A:A,C99,'Clean Data'!K:K)</f>
        <v>3.648</v>
      </c>
      <c r="M99" s="101">
        <f>SUMIF('Clean Data'!A:A,C99,'Clean Data'!M:M)</f>
        <v>12.8</v>
      </c>
      <c r="N99" s="101">
        <f>SUMIF('Clean Data'!A:A,C99,'Clean Data'!U:U)</f>
        <v>0.32</v>
      </c>
      <c r="O99" s="101">
        <f>SUMIF('Clean Data'!A:A,C99,'Clean Data'!O:O)</f>
        <v>0.384</v>
      </c>
      <c r="P99" s="102">
        <f>SUMIF('Clean Data'!A:A,C99,'Clean Data'!Q:Q)</f>
        <v>5.12</v>
      </c>
      <c r="Q99" s="101">
        <f>SUMIF('Clean Data'!A:A,C99,'Clean Data'!S:S)</f>
        <v>1.152</v>
      </c>
      <c r="R99" s="101">
        <f>SUMIF('Clean Data'!A:A,C99,'Clean Data'!AA:AA)</f>
        <v>0</v>
      </c>
      <c r="S99" s="101">
        <f>SUM('Clean Data'!A:A,C99,'Clean Data'!W:W)</f>
        <v>10120.032</v>
      </c>
      <c r="T99" s="101">
        <f>SUMIF('Clean Data'!A:A,C99,'Clean Data'!Y:Y)</f>
        <v>1.536</v>
      </c>
      <c r="U99" s="106">
        <f t="shared" si="11"/>
        <v>10149.4464</v>
      </c>
      <c r="V99" s="106">
        <f t="shared" si="12"/>
        <v>20298.8928</v>
      </c>
      <c r="W99" s="104">
        <f>COUNTIFS('Energy Type'!A:A,C99,'Energy Type'!B:B,$W$5)</f>
        <v>1</v>
      </c>
      <c r="X99" s="105">
        <f>COUNTIFS('Energy Type'!A:A,C99,'Energy Type'!B:B,$X$5)</f>
        <v>0</v>
      </c>
      <c r="Y99" s="72"/>
      <c r="Z99" s="72"/>
    </row>
    <row r="100">
      <c r="A100" s="72"/>
      <c r="C100" s="67" t="s">
        <v>123</v>
      </c>
      <c r="D100" s="132">
        <f>VLOOKUP(C100,'Country Representation'!F:H,2,false)</f>
        <v>3</v>
      </c>
      <c r="E100" s="74">
        <f>VLOOKUP(C100,'Devices PT'!A:B,2,false)</f>
        <v>2</v>
      </c>
      <c r="F100" s="75" t="str">
        <f t="shared" si="13"/>
        <v>Correct</v>
      </c>
      <c r="G100" s="99">
        <f>VLOOKUP(C100,'H&amp;C Output'!A:G,6,FALSE)</f>
        <v>2847.995032</v>
      </c>
      <c r="H100" s="100">
        <f>VLOOKUP(C100,'H&amp;C Output'!A:G,7,FALSE)</f>
        <v>79.155604</v>
      </c>
      <c r="I100" s="106">
        <f t="shared" si="10"/>
        <v>2927.150636</v>
      </c>
      <c r="J100" s="99">
        <f>SUMIF('Clean Data'!A:A,C100,'Clean Data'!G:G)</f>
        <v>204</v>
      </c>
      <c r="K100" s="101">
        <f>SUMIF('Clean Data'!A:A,C100,'Clean Data'!I:I)</f>
        <v>0</v>
      </c>
      <c r="L100" s="101">
        <f>SUMIF('Clean Data'!A:A,C100,'Clean Data'!K:K)</f>
        <v>280.44</v>
      </c>
      <c r="M100" s="101">
        <f>SUMIF('Clean Data'!A:A,C100,'Clean Data'!M:M)</f>
        <v>680</v>
      </c>
      <c r="N100" s="101">
        <f>SUMIF('Clean Data'!A:A,C100,'Clean Data'!U:U)</f>
        <v>15.2</v>
      </c>
      <c r="O100" s="101">
        <f>SUMIF('Clean Data'!A:A,C100,'Clean Data'!O:O)</f>
        <v>4.12</v>
      </c>
      <c r="P100" s="102">
        <f>SUMIF('Clean Data'!A:A,C100,'Clean Data'!Q:Q)</f>
        <v>136</v>
      </c>
      <c r="Q100" s="101">
        <f>SUMIF('Clean Data'!A:A,C100,'Clean Data'!S:S)</f>
        <v>30.6</v>
      </c>
      <c r="R100" s="101">
        <f>SUMIF('Clean Data'!A:A,C100,'Clean Data'!AA:AA)</f>
        <v>22.56</v>
      </c>
      <c r="S100" s="101">
        <f>SUM('Clean Data'!A:A,C100,'Clean Data'!W:W)</f>
        <v>10120.032</v>
      </c>
      <c r="T100" s="101">
        <f>SUMIF('Clean Data'!A:A,C100,'Clean Data'!Y:Y)</f>
        <v>4.32</v>
      </c>
      <c r="U100" s="106">
        <f t="shared" si="11"/>
        <v>11497.272</v>
      </c>
      <c r="V100" s="106">
        <f t="shared" si="12"/>
        <v>22994.544</v>
      </c>
      <c r="W100" s="104">
        <f>COUNTIFS('Energy Type'!A:A,C100,'Energy Type'!B:B,$W$5)</f>
        <v>0</v>
      </c>
      <c r="X100" s="105">
        <f>COUNTIFS('Energy Type'!A:A,C100,'Energy Type'!B:B,$X$5)</f>
        <v>2</v>
      </c>
      <c r="Y100" s="72"/>
      <c r="Z100" s="72"/>
    </row>
    <row r="101">
      <c r="A101" s="72"/>
      <c r="C101" s="67" t="s">
        <v>124</v>
      </c>
      <c r="D101" s="132">
        <f>VLOOKUP(C101,'Country Representation'!F:H,2,false)</f>
        <v>2</v>
      </c>
      <c r="E101" s="74">
        <f>VLOOKUP(C101,'Devices PT'!A:B,2,false)</f>
        <v>1</v>
      </c>
      <c r="F101" s="75" t="str">
        <f t="shared" si="13"/>
        <v>Correct</v>
      </c>
      <c r="G101" s="99">
        <f>VLOOKUP(C101,'H&amp;C Output'!A:G,6,FALSE)</f>
        <v>0.002657</v>
      </c>
      <c r="H101" s="100">
        <f>VLOOKUP(C101,'H&amp;C Output'!A:G,7,FALSE)</f>
        <v>0.0808232</v>
      </c>
      <c r="I101" s="106">
        <f t="shared" si="10"/>
        <v>0.0834802</v>
      </c>
      <c r="J101" s="99">
        <f>SUMIF('Clean Data'!A:A,C101,'Clean Data'!G:G)</f>
        <v>0</v>
      </c>
      <c r="K101" s="101">
        <f>SUMIF('Clean Data'!A:A,C101,'Clean Data'!I:I)</f>
        <v>34.5216</v>
      </c>
      <c r="L101" s="101">
        <f>SUMIF('Clean Data'!A:A,C101,'Clean Data'!K:K)</f>
        <v>28.272</v>
      </c>
      <c r="M101" s="101">
        <f>SUMIF('Clean Data'!A:A,C101,'Clean Data'!M:M)</f>
        <v>148.8</v>
      </c>
      <c r="N101" s="101">
        <f>SUMIF('Clean Data'!A:A,C101,'Clean Data'!U:U)</f>
        <v>2.48</v>
      </c>
      <c r="O101" s="101">
        <f>SUMIF('Clean Data'!A:A,C101,'Clean Data'!O:O)</f>
        <v>0.496</v>
      </c>
      <c r="P101" s="102">
        <f>SUMIF('Clean Data'!A:A,C101,'Clean Data'!Q:Q)</f>
        <v>9.92</v>
      </c>
      <c r="Q101" s="101">
        <f>SUMIF('Clean Data'!A:A,C101,'Clean Data'!S:S)</f>
        <v>0</v>
      </c>
      <c r="R101" s="101">
        <f>SUMIF('Clean Data'!A:A,C101,'Clean Data'!AA:AA)</f>
        <v>8.928</v>
      </c>
      <c r="S101" s="101">
        <f>SUM('Clean Data'!A:A,C101,'Clean Data'!W:W)</f>
        <v>10120.032</v>
      </c>
      <c r="T101" s="101">
        <f>SUMIF('Clean Data'!A:A,C101,'Clean Data'!Y:Y)</f>
        <v>8.928</v>
      </c>
      <c r="U101" s="106">
        <f t="shared" si="11"/>
        <v>10362.3776</v>
      </c>
      <c r="V101" s="106">
        <f t="shared" si="12"/>
        <v>20724.7552</v>
      </c>
      <c r="W101" s="104">
        <f>COUNTIFS('Energy Type'!A:A,C101,'Energy Type'!B:B,$W$5)</f>
        <v>0</v>
      </c>
      <c r="X101" s="105">
        <f>COUNTIFS('Energy Type'!A:A,C101,'Energy Type'!B:B,$X$5)</f>
        <v>1</v>
      </c>
      <c r="Y101" s="72"/>
      <c r="Z101" s="72"/>
    </row>
    <row r="102">
      <c r="A102" s="72"/>
      <c r="C102" s="67" t="s">
        <v>125</v>
      </c>
      <c r="D102" s="132">
        <f>VLOOKUP(C102,'Country Representation'!F:H,2,false)</f>
        <v>2</v>
      </c>
      <c r="E102" s="74">
        <f>VLOOKUP(C102,'Devices PT'!A:B,2,false)</f>
        <v>1</v>
      </c>
      <c r="F102" s="75" t="str">
        <f t="shared" si="13"/>
        <v>Correct</v>
      </c>
      <c r="G102" s="99">
        <f>VLOOKUP(C102,'H&amp;C Output'!A:G,6,FALSE)</f>
        <v>9.349983</v>
      </c>
      <c r="H102" s="100">
        <f>VLOOKUP(C102,'H&amp;C Output'!A:G,7,FALSE)</f>
        <v>325.5945601</v>
      </c>
      <c r="I102" s="106">
        <f t="shared" si="10"/>
        <v>334.9445431</v>
      </c>
      <c r="J102" s="99">
        <f>SUMIF('Clean Data'!A:A,C102,'Clean Data'!G:G)</f>
        <v>55.44</v>
      </c>
      <c r="K102" s="101">
        <f>SUMIF('Clean Data'!A:A,C102,'Clean Data'!I:I)</f>
        <v>0</v>
      </c>
      <c r="L102" s="101">
        <f>SUMIF('Clean Data'!A:A,C102,'Clean Data'!K:K)</f>
        <v>52.668</v>
      </c>
      <c r="M102" s="101">
        <f>SUMIF('Clean Data'!A:A,C102,'Clean Data'!M:M)</f>
        <v>184.8</v>
      </c>
      <c r="N102" s="101">
        <f>SUMIF('Clean Data'!A:A,C102,'Clean Data'!U:U)</f>
        <v>4.62</v>
      </c>
      <c r="O102" s="101">
        <f>SUMIF('Clean Data'!A:A,C102,'Clean Data'!O:O)</f>
        <v>5.544</v>
      </c>
      <c r="P102" s="102">
        <f>SUMIF('Clean Data'!A:A,C102,'Clean Data'!Q:Q)</f>
        <v>36.96</v>
      </c>
      <c r="Q102" s="101">
        <f>SUMIF('Clean Data'!A:A,C102,'Clean Data'!S:S)</f>
        <v>11.088</v>
      </c>
      <c r="R102" s="101">
        <f>SUMIF('Clean Data'!A:A,C102,'Clean Data'!AA:AA)</f>
        <v>33.264</v>
      </c>
      <c r="S102" s="101">
        <f>SUM('Clean Data'!A:A,C102,'Clean Data'!W:W)</f>
        <v>10120.032</v>
      </c>
      <c r="T102" s="101">
        <f>SUMIF('Clean Data'!A:A,C102,'Clean Data'!Y:Y)</f>
        <v>33.264</v>
      </c>
      <c r="U102" s="106">
        <f t="shared" si="11"/>
        <v>10537.68</v>
      </c>
      <c r="V102" s="106">
        <f t="shared" si="12"/>
        <v>21075.36</v>
      </c>
      <c r="W102" s="104">
        <f>COUNTIFS('Energy Type'!A:A,C102,'Energy Type'!B:B,$W$5)</f>
        <v>0</v>
      </c>
      <c r="X102" s="105">
        <f>COUNTIFS('Energy Type'!A:A,C102,'Energy Type'!B:B,$X$5)</f>
        <v>1</v>
      </c>
      <c r="Y102" s="72"/>
      <c r="Z102" s="72"/>
    </row>
    <row r="103">
      <c r="A103" s="72"/>
      <c r="C103" s="67" t="s">
        <v>126</v>
      </c>
      <c r="D103" s="132">
        <f>VLOOKUP(C103,'Country Representation'!F:H,2,false)</f>
        <v>1</v>
      </c>
      <c r="E103" s="74">
        <f>VLOOKUP(C103,'Devices PT'!A:B,2,false)</f>
        <v>1</v>
      </c>
      <c r="F103" s="75" t="str">
        <f t="shared" ref="F103:F105" si="14">if(D103&gt;=E103, "Correct", "Incorrect")</f>
        <v>Correct</v>
      </c>
      <c r="G103" s="99">
        <f>VLOOKUP(C103,'H&amp;C Output'!A:G,6,FALSE)</f>
        <v>11.765196</v>
      </c>
      <c r="H103" s="100">
        <f>VLOOKUP(C103,'H&amp;C Output'!A:G,7,FALSE)</f>
        <v>398.035134</v>
      </c>
      <c r="I103" s="106">
        <f t="shared" si="10"/>
        <v>409.80033</v>
      </c>
      <c r="J103" s="99">
        <f>SUMIF('Clean Data'!A:A,C103,'Clean Data'!G:G)</f>
        <v>0</v>
      </c>
      <c r="K103" s="101">
        <f>SUMIF('Clean Data'!A:A,C103,'Clean Data'!I:I)</f>
        <v>0</v>
      </c>
      <c r="L103" s="101">
        <f>SUMIF('Clean Data'!A:A,C103,'Clean Data'!K:K)</f>
        <v>17.1</v>
      </c>
      <c r="M103" s="101">
        <f>SUMIF('Clean Data'!A:A,C103,'Clean Data'!M:M)</f>
        <v>0</v>
      </c>
      <c r="N103" s="101">
        <f>SUMIF('Clean Data'!A:A,C103,'Clean Data'!U:U)</f>
        <v>3</v>
      </c>
      <c r="O103" s="101">
        <f>SUMIF('Clean Data'!A:A,C103,'Clean Data'!O:O)</f>
        <v>1.8</v>
      </c>
      <c r="P103" s="102">
        <f>SUMIF('Clean Data'!A:A,C103,'Clean Data'!Q:Q)</f>
        <v>36</v>
      </c>
      <c r="Q103" s="101">
        <f>SUMIF('Clean Data'!A:A,C103,'Clean Data'!S:S)</f>
        <v>1.8</v>
      </c>
      <c r="R103" s="101">
        <f>SUMIF('Clean Data'!A:A,C103,'Clean Data'!AA:AA)</f>
        <v>3.6</v>
      </c>
      <c r="S103" s="101">
        <f>SUM('Clean Data'!A:A,C103,'Clean Data'!W:W)</f>
        <v>10120.032</v>
      </c>
      <c r="T103" s="101">
        <f>SUMIF('Clean Data'!A:A,C103,'Clean Data'!Y:Y)</f>
        <v>0</v>
      </c>
      <c r="U103" s="106">
        <f t="shared" si="11"/>
        <v>10183.332</v>
      </c>
      <c r="V103" s="106">
        <f t="shared" si="12"/>
        <v>20366.664</v>
      </c>
      <c r="W103" s="104">
        <f>COUNTIFS('Energy Type'!A:A,C103,'Energy Type'!B:B,$W$5)</f>
        <v>0</v>
      </c>
      <c r="X103" s="105">
        <f>COUNTIFS('Energy Type'!A:A,C103,'Energy Type'!B:B,$X$5)</f>
        <v>1</v>
      </c>
      <c r="Y103" s="72"/>
      <c r="Z103" s="72"/>
    </row>
    <row r="104">
      <c r="A104" s="72"/>
      <c r="C104" s="67" t="s">
        <v>128</v>
      </c>
      <c r="D104" s="132">
        <f>VLOOKUP(C104,'Country Representation'!F:H,2,false)</f>
        <v>1</v>
      </c>
      <c r="E104" s="74">
        <f>VLOOKUP(C104,'Devices PT'!A:B,2,false)</f>
        <v>1</v>
      </c>
      <c r="F104" s="75" t="str">
        <f t="shared" si="14"/>
        <v>Correct</v>
      </c>
      <c r="G104" s="99">
        <f>VLOOKUP(C104,'H&amp;C Output'!A:G,6,FALSE)</f>
        <v>11.765196</v>
      </c>
      <c r="H104" s="100">
        <f>VLOOKUP(C104,'H&amp;C Output'!A:G,7,FALSE)</f>
        <v>248.3027568</v>
      </c>
      <c r="I104" s="106">
        <f t="shared" si="10"/>
        <v>260.0679528</v>
      </c>
      <c r="J104" s="99">
        <f>SUMIF('Clean Data'!A:A,C104,'Clean Data'!G:G)</f>
        <v>0</v>
      </c>
      <c r="K104" s="101">
        <f>SUMIF('Clean Data'!A:A,C104,'Clean Data'!I:I)</f>
        <v>116.928</v>
      </c>
      <c r="L104" s="101">
        <f>SUMIF('Clean Data'!A:A,C104,'Clean Data'!K:K)</f>
        <v>95.76</v>
      </c>
      <c r="M104" s="101">
        <f>SUMIF('Clean Data'!A:A,C104,'Clean Data'!M:M)</f>
        <v>0</v>
      </c>
      <c r="N104" s="101">
        <f>SUMIF('Clean Data'!A:A,C104,'Clean Data'!U:U)</f>
        <v>8.4</v>
      </c>
      <c r="O104" s="101">
        <f>SUMIF('Clean Data'!A:A,C104,'Clean Data'!O:O)</f>
        <v>3.36</v>
      </c>
      <c r="P104" s="102">
        <f>SUMIF('Clean Data'!A:A,C104,'Clean Data'!Q:Q)</f>
        <v>0</v>
      </c>
      <c r="Q104" s="101">
        <f>SUMIF('Clean Data'!A:A,C104,'Clean Data'!S:S)</f>
        <v>10.08</v>
      </c>
      <c r="R104" s="101">
        <f>SUMIF('Clean Data'!A:A,C104,'Clean Data'!AA:AA)</f>
        <v>13.44</v>
      </c>
      <c r="S104" s="101">
        <f>SUM('Clean Data'!A:A,C104,'Clean Data'!W:W)</f>
        <v>10120.032</v>
      </c>
      <c r="T104" s="101">
        <f>SUMIF('Clean Data'!A:A,C104,'Clean Data'!Y:Y)</f>
        <v>13.44</v>
      </c>
      <c r="U104" s="106">
        <f t="shared" si="11"/>
        <v>10381.44</v>
      </c>
      <c r="V104" s="106">
        <f t="shared" si="12"/>
        <v>20762.88</v>
      </c>
      <c r="W104" s="104">
        <f>COUNTIFS('Energy Type'!A:A,C104,'Energy Type'!B:B,$W$5)</f>
        <v>1</v>
      </c>
      <c r="X104" s="105">
        <f>COUNTIFS('Energy Type'!A:A,C104,'Energy Type'!B:B,$X$5)</f>
        <v>0</v>
      </c>
      <c r="Y104" s="72"/>
      <c r="Z104" s="72"/>
    </row>
    <row r="105">
      <c r="A105" s="72"/>
      <c r="C105" s="133" t="s">
        <v>129</v>
      </c>
      <c r="D105" s="132">
        <f>VLOOKUP(C105,'Country Representation'!F:H,2,false)</f>
        <v>1</v>
      </c>
      <c r="E105" s="134">
        <f>VLOOKUP(C105,'Devices PT'!A:B,2,false)</f>
        <v>1</v>
      </c>
      <c r="F105" s="75" t="str">
        <f t="shared" si="14"/>
        <v>Correct</v>
      </c>
      <c r="G105" s="109">
        <f>VLOOKUP(C105,'H&amp;C Output'!A:G,6,FALSE)</f>
        <v>11.781138</v>
      </c>
      <c r="H105" s="135">
        <f>VLOOKUP(C105,'H&amp;C Output'!A:G,7,FALSE)</f>
        <v>32.27952</v>
      </c>
      <c r="I105" s="136">
        <f t="shared" si="10"/>
        <v>44.060658</v>
      </c>
      <c r="J105" s="99">
        <f>SUMIF('Clean Data'!A:A,C105,'Clean Data'!G:G)</f>
        <v>0</v>
      </c>
      <c r="K105" s="101">
        <f>SUMIF('Clean Data'!A:A,C105,'Clean Data'!I:I)</f>
        <v>0</v>
      </c>
      <c r="L105" s="101">
        <f>SUMIF('Clean Data'!A:A,C105,'Clean Data'!K:K)</f>
        <v>0</v>
      </c>
      <c r="M105" s="101">
        <f>SUMIF('Clean Data'!A:A,C105,'Clean Data'!M:M)</f>
        <v>0</v>
      </c>
      <c r="N105" s="101">
        <f>SUMIF('Clean Data'!A:A,C105,'Clean Data'!U:U)</f>
        <v>1.12</v>
      </c>
      <c r="O105" s="101">
        <f>SUMIF('Clean Data'!A:A,C105,'Clean Data'!O:O)</f>
        <v>0.224</v>
      </c>
      <c r="P105" s="102">
        <f>SUMIF('Clean Data'!A:A,C105,'Clean Data'!Q:Q)</f>
        <v>0</v>
      </c>
      <c r="Q105" s="101">
        <f>SUMIF('Clean Data'!A:A,C105,'Clean Data'!S:S)</f>
        <v>0</v>
      </c>
      <c r="R105" s="101">
        <f>SUMIF('Clean Data'!A:A,C105,'Clean Data'!AA:AA)</f>
        <v>4.032</v>
      </c>
      <c r="S105" s="101">
        <f>SUM('Clean Data'!A:A,C105,'Clean Data'!W:W)</f>
        <v>10120.032</v>
      </c>
      <c r="T105" s="101">
        <f>SUMIF('Clean Data'!A:A,C105,'Clean Data'!Y:Y)</f>
        <v>2.688</v>
      </c>
      <c r="U105" s="106">
        <f t="shared" si="11"/>
        <v>10128.096</v>
      </c>
      <c r="V105" s="106">
        <f t="shared" si="12"/>
        <v>20256.192</v>
      </c>
      <c r="W105" s="104">
        <f>COUNTIFS('Energy Type'!A:A,C105,'Energy Type'!B:B,$W$5)</f>
        <v>1</v>
      </c>
      <c r="X105" s="105">
        <f>COUNTIFS('Energy Type'!A:A,C105,'Energy Type'!B:B,$X$5)</f>
        <v>0</v>
      </c>
      <c r="Y105" s="72"/>
      <c r="Z105" s="72"/>
    </row>
    <row r="106">
      <c r="A106" s="72"/>
      <c r="B106" s="73"/>
      <c r="C106" s="111" t="s">
        <v>140</v>
      </c>
      <c r="D106" s="112">
        <f t="shared" ref="D106:X106" si="15">SUM(D20:D105)</f>
        <v>11297</v>
      </c>
      <c r="E106" s="137">
        <f t="shared" si="15"/>
        <v>673</v>
      </c>
      <c r="F106" s="138">
        <f t="shared" si="15"/>
        <v>0</v>
      </c>
      <c r="G106" s="116">
        <f t="shared" si="15"/>
        <v>158493.3654</v>
      </c>
      <c r="H106" s="118">
        <f t="shared" si="15"/>
        <v>192442.3</v>
      </c>
      <c r="I106" s="118">
        <f t="shared" si="15"/>
        <v>350935.6654</v>
      </c>
      <c r="J106" s="118">
        <f t="shared" si="15"/>
        <v>28305.36</v>
      </c>
      <c r="K106" s="118">
        <f t="shared" si="15"/>
        <v>35938.3776</v>
      </c>
      <c r="L106" s="118">
        <f t="shared" si="15"/>
        <v>31097.376</v>
      </c>
      <c r="M106" s="118">
        <f t="shared" si="15"/>
        <v>102397.6</v>
      </c>
      <c r="N106" s="118">
        <f t="shared" si="15"/>
        <v>2507.02</v>
      </c>
      <c r="O106" s="118">
        <f t="shared" si="15"/>
        <v>1052.784</v>
      </c>
      <c r="P106" s="118">
        <f t="shared" si="15"/>
        <v>20765.76</v>
      </c>
      <c r="Q106" s="118">
        <f t="shared" si="15"/>
        <v>3148.488</v>
      </c>
      <c r="R106" s="118">
        <f t="shared" si="15"/>
        <v>6403.632</v>
      </c>
      <c r="S106" s="118">
        <f t="shared" si="15"/>
        <v>870322.752</v>
      </c>
      <c r="T106" s="118">
        <f t="shared" si="15"/>
        <v>6123.84</v>
      </c>
      <c r="U106" s="118">
        <f t="shared" si="15"/>
        <v>1108062.99</v>
      </c>
      <c r="V106" s="120">
        <f t="shared" si="15"/>
        <v>2216125.979</v>
      </c>
      <c r="W106" s="111">
        <f t="shared" si="15"/>
        <v>325</v>
      </c>
      <c r="X106" s="111">
        <f t="shared" si="15"/>
        <v>348</v>
      </c>
      <c r="Y106" s="72"/>
      <c r="Z106" s="72"/>
    </row>
    <row r="107">
      <c r="A107" s="72"/>
      <c r="B107" s="73"/>
      <c r="C107" s="73"/>
      <c r="D107" s="73"/>
      <c r="E107" s="139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2"/>
      <c r="X107" s="72"/>
      <c r="Y107" s="72"/>
      <c r="Z107" s="72"/>
    </row>
  </sheetData>
  <mergeCells count="5">
    <mergeCell ref="C2:V2"/>
    <mergeCell ref="D4:F4"/>
    <mergeCell ref="G4:I4"/>
    <mergeCell ref="J4:U4"/>
    <mergeCell ref="B20:B105"/>
  </mergeCells>
  <conditionalFormatting sqref="F6:F17 F20:F105">
    <cfRule type="notContainsBlanks" dxfId="0" priority="1">
      <formula>LEN(TRIM(F6))&gt;0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38"/>
    <col customWidth="1" min="2" max="4" width="26.0"/>
    <col customWidth="1" min="5" max="5" width="23.5"/>
    <col customWidth="1" min="6" max="6" width="21.0"/>
    <col customWidth="1" min="7" max="7" width="15.38"/>
    <col customWidth="1" min="8" max="8" width="6.25"/>
    <col customWidth="1" min="9" max="9" width="8.88"/>
  </cols>
  <sheetData>
    <row r="1">
      <c r="A1" s="140"/>
      <c r="B1" s="140"/>
      <c r="C1" s="140"/>
      <c r="D1" s="141"/>
      <c r="E1" s="141"/>
      <c r="F1" s="141"/>
      <c r="G1" s="141"/>
      <c r="H1" s="141"/>
      <c r="I1" s="141"/>
    </row>
    <row r="2">
      <c r="A2" s="141"/>
      <c r="B2" s="142" t="s">
        <v>141</v>
      </c>
      <c r="C2" s="143"/>
      <c r="D2" s="143"/>
      <c r="E2" s="143"/>
      <c r="F2" s="143"/>
      <c r="G2" s="143"/>
      <c r="H2" s="144"/>
      <c r="I2" s="141"/>
    </row>
    <row r="3">
      <c r="A3" s="141"/>
      <c r="B3" s="145" t="s">
        <v>142</v>
      </c>
      <c r="C3" s="24"/>
      <c r="D3" s="24"/>
      <c r="E3" s="24"/>
      <c r="F3" s="24"/>
      <c r="G3" s="24"/>
      <c r="H3" s="25"/>
      <c r="I3" s="141"/>
    </row>
    <row r="4">
      <c r="A4" s="146"/>
      <c r="B4" s="147"/>
      <c r="C4" s="147"/>
      <c r="D4" s="147"/>
      <c r="E4" s="146"/>
      <c r="F4" s="148"/>
      <c r="G4" s="148"/>
      <c r="H4" s="148"/>
      <c r="I4" s="146"/>
    </row>
    <row r="5">
      <c r="A5" s="146"/>
      <c r="B5" s="149" t="s">
        <v>143</v>
      </c>
      <c r="C5" s="150" t="s">
        <v>8</v>
      </c>
      <c r="D5" s="150" t="s">
        <v>144</v>
      </c>
      <c r="E5" s="146"/>
      <c r="F5" s="149" t="s">
        <v>143</v>
      </c>
      <c r="G5" s="150" t="s">
        <v>8</v>
      </c>
      <c r="H5" s="150" t="s">
        <v>144</v>
      </c>
      <c r="I5" s="146"/>
    </row>
    <row r="6">
      <c r="A6" s="151"/>
      <c r="B6" s="152" t="s">
        <v>33</v>
      </c>
      <c r="C6" s="153">
        <v>40486.0</v>
      </c>
      <c r="D6" s="154">
        <v>0.46718748196955884</v>
      </c>
      <c r="E6" s="155"/>
      <c r="F6" s="152" t="s">
        <v>43</v>
      </c>
      <c r="G6" s="153">
        <v>813.0</v>
      </c>
      <c r="H6" s="154">
        <v>0.009381599141462514</v>
      </c>
      <c r="I6" s="155"/>
    </row>
    <row r="7">
      <c r="A7" s="151"/>
      <c r="B7" s="152" t="s">
        <v>34</v>
      </c>
      <c r="C7" s="153">
        <v>16015.0</v>
      </c>
      <c r="D7" s="154">
        <v>0.18480480965623883</v>
      </c>
      <c r="E7" s="155"/>
      <c r="F7" s="152" t="s">
        <v>44</v>
      </c>
      <c r="G7" s="153">
        <v>738.0</v>
      </c>
      <c r="H7" s="154">
        <v>0.008516137966050843</v>
      </c>
      <c r="I7" s="155"/>
    </row>
    <row r="8">
      <c r="A8" s="151"/>
      <c r="B8" s="152" t="s">
        <v>35</v>
      </c>
      <c r="C8" s="153">
        <v>3552.0</v>
      </c>
      <c r="D8" s="154">
        <v>0.04098824126749674</v>
      </c>
      <c r="E8" s="155"/>
      <c r="F8" s="152" t="s">
        <v>45</v>
      </c>
      <c r="G8" s="153">
        <v>726.0</v>
      </c>
      <c r="H8" s="154">
        <v>0.008377664177984976</v>
      </c>
      <c r="I8" s="155"/>
    </row>
    <row r="9">
      <c r="A9" s="151"/>
      <c r="B9" s="152" t="s">
        <v>36</v>
      </c>
      <c r="C9" s="153">
        <v>3006.0</v>
      </c>
      <c r="D9" s="154">
        <v>0.03468768391049978</v>
      </c>
      <c r="E9" s="155"/>
      <c r="F9" s="152" t="s">
        <v>46</v>
      </c>
      <c r="G9" s="153">
        <v>571.0</v>
      </c>
      <c r="H9" s="154">
        <v>0.006589044415467522</v>
      </c>
      <c r="I9" s="155"/>
    </row>
    <row r="10">
      <c r="A10" s="151"/>
      <c r="B10" s="152" t="s">
        <v>37</v>
      </c>
      <c r="C10" s="153">
        <v>2558.0</v>
      </c>
      <c r="D10" s="154">
        <v>0.029517995822707394</v>
      </c>
      <c r="E10" s="155"/>
      <c r="F10" s="152" t="s">
        <v>47</v>
      </c>
      <c r="G10" s="153">
        <v>560.0</v>
      </c>
      <c r="H10" s="154">
        <v>0.006462110109740477</v>
      </c>
      <c r="I10" s="155"/>
    </row>
    <row r="11">
      <c r="A11" s="151"/>
      <c r="B11" s="152" t="s">
        <v>13</v>
      </c>
      <c r="C11" s="153">
        <v>2478.0</v>
      </c>
      <c r="D11" s="154">
        <v>0.028594837235601613</v>
      </c>
      <c r="E11" s="155"/>
      <c r="F11" s="152" t="s">
        <v>48</v>
      </c>
      <c r="G11" s="153">
        <v>512.0</v>
      </c>
      <c r="H11" s="154">
        <v>0.005908214957477008</v>
      </c>
      <c r="I11" s="155"/>
    </row>
    <row r="12">
      <c r="A12" s="151"/>
      <c r="B12" s="152" t="s">
        <v>38</v>
      </c>
      <c r="C12" s="153">
        <v>2122.0</v>
      </c>
      <c r="D12" s="154">
        <v>0.02448678152298088</v>
      </c>
      <c r="E12" s="155"/>
      <c r="F12" s="152" t="s">
        <v>49</v>
      </c>
      <c r="G12" s="153">
        <v>512.0</v>
      </c>
      <c r="H12" s="154">
        <v>0.005908214957477008</v>
      </c>
      <c r="I12" s="155"/>
    </row>
    <row r="13">
      <c r="A13" s="151"/>
      <c r="B13" s="152" t="s">
        <v>39</v>
      </c>
      <c r="C13" s="153">
        <v>1419.0</v>
      </c>
      <c r="D13" s="154">
        <v>0.016374525438788815</v>
      </c>
      <c r="E13" s="155"/>
      <c r="F13" s="152" t="s">
        <v>50</v>
      </c>
      <c r="G13" s="153">
        <v>456.0</v>
      </c>
      <c r="H13" s="154">
        <v>0.00526200394650296</v>
      </c>
      <c r="I13" s="155"/>
    </row>
    <row r="14">
      <c r="A14" s="151"/>
      <c r="B14" s="152" t="s">
        <v>40</v>
      </c>
      <c r="C14" s="153">
        <v>1413.0</v>
      </c>
      <c r="D14" s="154">
        <v>0.016305288544755884</v>
      </c>
      <c r="E14" s="155"/>
      <c r="F14" s="152" t="s">
        <v>51</v>
      </c>
      <c r="G14" s="153">
        <v>417.0</v>
      </c>
      <c r="H14" s="154">
        <v>0.004811964135288891</v>
      </c>
      <c r="I14" s="155"/>
    </row>
    <row r="15">
      <c r="A15" s="151"/>
      <c r="B15" s="152" t="s">
        <v>41</v>
      </c>
      <c r="C15" s="153">
        <v>1325.0</v>
      </c>
      <c r="D15" s="154">
        <v>0.015289814098939522</v>
      </c>
      <c r="E15" s="155"/>
      <c r="F15" s="152" t="s">
        <v>52</v>
      </c>
      <c r="G15" s="153">
        <v>383.0</v>
      </c>
      <c r="H15" s="154">
        <v>0.004419621735768933</v>
      </c>
      <c r="I15" s="155"/>
    </row>
    <row r="16">
      <c r="A16" s="151"/>
      <c r="B16" s="152" t="s">
        <v>42</v>
      </c>
      <c r="C16" s="153">
        <v>987.0</v>
      </c>
      <c r="D16" s="154">
        <v>0.01138946906841759</v>
      </c>
      <c r="E16" s="155"/>
      <c r="F16" s="152" t="s">
        <v>53</v>
      </c>
      <c r="G16" s="153">
        <v>374.0</v>
      </c>
      <c r="H16" s="154">
        <v>0.004315766394719533</v>
      </c>
      <c r="I16" s="155"/>
    </row>
    <row r="17">
      <c r="A17" s="151"/>
      <c r="B17" s="156" t="s">
        <v>139</v>
      </c>
      <c r="C17" s="157">
        <f>SUM(G6:G92)</f>
        <v>11298</v>
      </c>
      <c r="D17" s="158">
        <v>0.1304</v>
      </c>
      <c r="E17" s="155"/>
      <c r="F17" s="152" t="s">
        <v>54</v>
      </c>
      <c r="G17" s="153">
        <v>355.0</v>
      </c>
      <c r="H17" s="154">
        <v>0.0040965162302819096</v>
      </c>
      <c r="I17" s="155"/>
    </row>
    <row r="18">
      <c r="A18" s="140"/>
      <c r="B18" s="159" t="s">
        <v>140</v>
      </c>
      <c r="C18" s="160">
        <f t="shared" ref="C18:D18" si="1">SUM(C6:C17)</f>
        <v>86659</v>
      </c>
      <c r="D18" s="161">
        <f t="shared" si="1"/>
        <v>1.000026929</v>
      </c>
      <c r="E18" s="162"/>
      <c r="F18" s="152" t="s">
        <v>55</v>
      </c>
      <c r="G18" s="153">
        <v>343.0</v>
      </c>
      <c r="H18" s="154">
        <v>0.003958042442216043</v>
      </c>
      <c r="I18" s="162"/>
    </row>
    <row r="19">
      <c r="A19" s="140"/>
      <c r="B19" s="140"/>
      <c r="C19" s="163"/>
      <c r="D19" s="164"/>
      <c r="E19" s="164"/>
      <c r="F19" s="152" t="s">
        <v>56</v>
      </c>
      <c r="G19" s="153">
        <v>327.0</v>
      </c>
      <c r="H19" s="154">
        <v>0.0037734107247948856</v>
      </c>
      <c r="I19" s="164"/>
    </row>
    <row r="20">
      <c r="A20" s="151"/>
      <c r="B20" s="151"/>
      <c r="C20" s="165"/>
      <c r="D20" s="155"/>
      <c r="E20" s="155"/>
      <c r="F20" s="152" t="s">
        <v>57</v>
      </c>
      <c r="G20" s="153">
        <v>303.0</v>
      </c>
      <c r="H20" s="154">
        <v>0.003496463148663151</v>
      </c>
      <c r="I20" s="155"/>
    </row>
    <row r="21">
      <c r="A21" s="151"/>
      <c r="B21" s="151"/>
      <c r="C21" s="165"/>
      <c r="D21" s="155"/>
      <c r="E21" s="155"/>
      <c r="F21" s="152" t="s">
        <v>58</v>
      </c>
      <c r="G21" s="153">
        <v>240.0</v>
      </c>
      <c r="H21" s="154">
        <v>0.0027694757613173472</v>
      </c>
      <c r="I21" s="155"/>
    </row>
    <row r="22">
      <c r="A22" s="151"/>
      <c r="B22" s="151"/>
      <c r="C22" s="165"/>
      <c r="D22" s="155"/>
      <c r="E22" s="155"/>
      <c r="F22" s="152" t="s">
        <v>59</v>
      </c>
      <c r="G22" s="153">
        <v>230.0</v>
      </c>
      <c r="H22" s="154">
        <v>0.0026540809379291246</v>
      </c>
      <c r="I22" s="155"/>
    </row>
    <row r="23">
      <c r="A23" s="151"/>
      <c r="B23" s="151"/>
      <c r="C23" s="165"/>
      <c r="D23" s="155"/>
      <c r="E23" s="155"/>
      <c r="F23" s="152" t="s">
        <v>60</v>
      </c>
      <c r="G23" s="153">
        <v>210.0</v>
      </c>
      <c r="H23" s="154">
        <v>0.002423291291152679</v>
      </c>
      <c r="I23" s="155"/>
    </row>
    <row r="24">
      <c r="A24" s="151"/>
      <c r="B24" s="151"/>
      <c r="C24" s="165"/>
      <c r="D24" s="155"/>
      <c r="E24" s="155"/>
      <c r="F24" s="152" t="s">
        <v>61</v>
      </c>
      <c r="G24" s="153">
        <v>195.0</v>
      </c>
      <c r="H24" s="154">
        <v>0.0022501990560703446</v>
      </c>
      <c r="I24" s="155"/>
    </row>
    <row r="25">
      <c r="A25" s="151"/>
      <c r="B25" s="151"/>
      <c r="C25" s="165"/>
      <c r="D25" s="155"/>
      <c r="E25" s="155"/>
      <c r="F25" s="152" t="s">
        <v>62</v>
      </c>
      <c r="G25" s="153">
        <v>188.0</v>
      </c>
      <c r="H25" s="154">
        <v>0.002169422679698589</v>
      </c>
      <c r="I25" s="155"/>
    </row>
    <row r="26">
      <c r="A26" s="151"/>
      <c r="B26" s="151"/>
      <c r="C26" s="165"/>
      <c r="D26" s="155"/>
      <c r="E26" s="155"/>
      <c r="F26" s="152" t="s">
        <v>63</v>
      </c>
      <c r="G26" s="153">
        <v>178.0</v>
      </c>
      <c r="H26" s="154">
        <v>0.002054027856310366</v>
      </c>
      <c r="I26" s="155"/>
    </row>
    <row r="27">
      <c r="A27" s="151"/>
      <c r="B27" s="151"/>
      <c r="C27" s="165"/>
      <c r="D27" s="155"/>
      <c r="E27" s="155"/>
      <c r="F27" s="152" t="s">
        <v>64</v>
      </c>
      <c r="G27" s="153">
        <v>177.0</v>
      </c>
      <c r="H27" s="154">
        <v>0.0020424883739715437</v>
      </c>
      <c r="I27" s="155"/>
    </row>
    <row r="28">
      <c r="A28" s="151"/>
      <c r="B28" s="151"/>
      <c r="C28" s="165"/>
      <c r="D28" s="155"/>
      <c r="E28" s="155"/>
      <c r="F28" s="152" t="s">
        <v>65</v>
      </c>
      <c r="G28" s="153">
        <v>152.0</v>
      </c>
      <c r="H28" s="154">
        <v>0.0017540013155009867</v>
      </c>
      <c r="I28" s="155"/>
    </row>
    <row r="29">
      <c r="A29" s="151"/>
      <c r="B29" s="151"/>
      <c r="C29" s="165"/>
      <c r="D29" s="155"/>
      <c r="E29" s="155"/>
      <c r="F29" s="152" t="s">
        <v>66</v>
      </c>
      <c r="G29" s="153">
        <v>151.0</v>
      </c>
      <c r="H29" s="154">
        <v>0.0017424618331621643</v>
      </c>
      <c r="I29" s="155"/>
    </row>
    <row r="30">
      <c r="A30" s="151"/>
      <c r="B30" s="151"/>
      <c r="C30" s="165"/>
      <c r="D30" s="155"/>
      <c r="E30" s="155"/>
      <c r="F30" s="152" t="s">
        <v>67</v>
      </c>
      <c r="G30" s="153">
        <v>150.0</v>
      </c>
      <c r="H30" s="154">
        <v>0.0017309223508233421</v>
      </c>
      <c r="I30" s="155"/>
    </row>
    <row r="31">
      <c r="A31" s="151"/>
      <c r="B31" s="151"/>
      <c r="C31" s="165"/>
      <c r="D31" s="155"/>
      <c r="E31" s="155"/>
      <c r="F31" s="152" t="s">
        <v>68</v>
      </c>
      <c r="G31" s="153">
        <v>142.0</v>
      </c>
      <c r="H31" s="154">
        <v>0.0016386064921127639</v>
      </c>
      <c r="I31" s="155"/>
    </row>
    <row r="32">
      <c r="A32" s="151"/>
      <c r="B32" s="151"/>
      <c r="C32" s="165"/>
      <c r="D32" s="155"/>
      <c r="E32" s="155"/>
      <c r="F32" s="152" t="s">
        <v>69</v>
      </c>
      <c r="G32" s="153">
        <v>140.0</v>
      </c>
      <c r="H32" s="154">
        <v>0.0016155275274351193</v>
      </c>
      <c r="I32" s="155"/>
    </row>
    <row r="33">
      <c r="A33" s="151"/>
      <c r="B33" s="151"/>
      <c r="C33" s="165"/>
      <c r="D33" s="155"/>
      <c r="E33" s="155"/>
      <c r="F33" s="152" t="s">
        <v>70</v>
      </c>
      <c r="G33" s="153">
        <v>140.0</v>
      </c>
      <c r="H33" s="154">
        <v>0.0016155275274351193</v>
      </c>
      <c r="I33" s="155"/>
    </row>
    <row r="34">
      <c r="A34" s="151"/>
      <c r="B34" s="151"/>
      <c r="C34" s="165"/>
      <c r="D34" s="155"/>
      <c r="E34" s="155"/>
      <c r="F34" s="152" t="s">
        <v>71</v>
      </c>
      <c r="G34" s="153">
        <v>121.0</v>
      </c>
      <c r="H34" s="154">
        <v>0.001396277362997496</v>
      </c>
      <c r="I34" s="155"/>
    </row>
    <row r="35">
      <c r="A35" s="151"/>
      <c r="B35" s="151"/>
      <c r="C35" s="165"/>
      <c r="D35" s="155"/>
      <c r="E35" s="155"/>
      <c r="F35" s="152" t="s">
        <v>72</v>
      </c>
      <c r="G35" s="153">
        <v>118.0</v>
      </c>
      <c r="H35" s="154">
        <v>0.001361658915981029</v>
      </c>
      <c r="I35" s="155"/>
    </row>
    <row r="36">
      <c r="A36" s="151"/>
      <c r="B36" s="151"/>
      <c r="C36" s="165"/>
      <c r="D36" s="155"/>
      <c r="E36" s="155"/>
      <c r="F36" s="152" t="s">
        <v>73</v>
      </c>
      <c r="G36" s="153">
        <v>113.0</v>
      </c>
      <c r="H36" s="154">
        <v>0.0013039615042869177</v>
      </c>
      <c r="I36" s="155"/>
    </row>
    <row r="37">
      <c r="A37" s="151"/>
      <c r="B37" s="151"/>
      <c r="C37" s="165"/>
      <c r="D37" s="155"/>
      <c r="E37" s="155"/>
      <c r="F37" s="152" t="s">
        <v>74</v>
      </c>
      <c r="G37" s="153">
        <v>103.0</v>
      </c>
      <c r="H37" s="154">
        <v>0.001188566680898695</v>
      </c>
      <c r="I37" s="155"/>
    </row>
    <row r="38">
      <c r="A38" s="151"/>
      <c r="B38" s="151"/>
      <c r="C38" s="165"/>
      <c r="D38" s="155"/>
      <c r="E38" s="155"/>
      <c r="F38" s="152" t="s">
        <v>75</v>
      </c>
      <c r="G38" s="153">
        <v>88.0</v>
      </c>
      <c r="H38" s="154">
        <v>0.0010154744458163608</v>
      </c>
      <c r="I38" s="155"/>
    </row>
    <row r="39">
      <c r="A39" s="151"/>
      <c r="B39" s="151"/>
      <c r="C39" s="165"/>
      <c r="D39" s="155"/>
      <c r="E39" s="155"/>
      <c r="F39" s="152" t="s">
        <v>76</v>
      </c>
      <c r="G39" s="153">
        <v>79.0</v>
      </c>
      <c r="H39" s="154">
        <v>9.116191047669602E-4</v>
      </c>
      <c r="I39" s="155"/>
    </row>
    <row r="40">
      <c r="A40" s="151"/>
      <c r="B40" s="151"/>
      <c r="C40" s="165"/>
      <c r="D40" s="155"/>
      <c r="E40" s="155"/>
      <c r="F40" s="152" t="s">
        <v>77</v>
      </c>
      <c r="G40" s="153">
        <v>76.0</v>
      </c>
      <c r="H40" s="154">
        <v>8.770006577504934E-4</v>
      </c>
      <c r="I40" s="155"/>
    </row>
    <row r="41">
      <c r="A41" s="151"/>
      <c r="B41" s="151"/>
      <c r="C41" s="165"/>
      <c r="D41" s="155"/>
      <c r="E41" s="155"/>
      <c r="F41" s="152" t="s">
        <v>78</v>
      </c>
      <c r="G41" s="153">
        <v>69.0</v>
      </c>
      <c r="H41" s="154">
        <v>7.962242813787374E-4</v>
      </c>
      <c r="I41" s="155"/>
    </row>
    <row r="42">
      <c r="A42" s="151"/>
      <c r="B42" s="151"/>
      <c r="C42" s="165"/>
      <c r="D42" s="155"/>
      <c r="E42" s="155"/>
      <c r="F42" s="152" t="s">
        <v>79</v>
      </c>
      <c r="G42" s="153">
        <v>67.0</v>
      </c>
      <c r="H42" s="154">
        <v>7.731453167010928E-4</v>
      </c>
      <c r="I42" s="155"/>
    </row>
    <row r="43">
      <c r="A43" s="151"/>
      <c r="B43" s="151"/>
      <c r="C43" s="165"/>
      <c r="D43" s="155"/>
      <c r="E43" s="155"/>
      <c r="F43" s="152" t="s">
        <v>80</v>
      </c>
      <c r="G43" s="153">
        <v>65.0</v>
      </c>
      <c r="H43" s="154">
        <v>7.500663520234482E-4</v>
      </c>
      <c r="I43" s="155"/>
    </row>
    <row r="44">
      <c r="A44" s="151"/>
      <c r="B44" s="151"/>
      <c r="C44" s="165"/>
      <c r="D44" s="155"/>
      <c r="E44" s="155"/>
      <c r="F44" s="152" t="s">
        <v>81</v>
      </c>
      <c r="G44" s="153">
        <v>63.0</v>
      </c>
      <c r="H44" s="154">
        <v>7.269873873458037E-4</v>
      </c>
      <c r="I44" s="155"/>
    </row>
    <row r="45">
      <c r="A45" s="151"/>
      <c r="B45" s="151"/>
      <c r="C45" s="165"/>
      <c r="D45" s="155"/>
      <c r="E45" s="155"/>
      <c r="F45" s="152" t="s">
        <v>82</v>
      </c>
      <c r="G45" s="153">
        <v>58.0</v>
      </c>
      <c r="H45" s="154">
        <v>6.692899756516922E-4</v>
      </c>
      <c r="I45" s="155"/>
    </row>
    <row r="46">
      <c r="A46" s="151"/>
      <c r="B46" s="151"/>
      <c r="C46" s="165"/>
      <c r="D46" s="155"/>
      <c r="E46" s="155"/>
      <c r="F46" s="152" t="s">
        <v>83</v>
      </c>
      <c r="G46" s="153">
        <v>56.0</v>
      </c>
      <c r="H46" s="154">
        <v>6.462110109740477E-4</v>
      </c>
      <c r="I46" s="155"/>
    </row>
    <row r="47">
      <c r="A47" s="151"/>
      <c r="B47" s="151"/>
      <c r="C47" s="165"/>
      <c r="D47" s="155"/>
      <c r="E47" s="155"/>
      <c r="F47" s="152" t="s">
        <v>84</v>
      </c>
      <c r="G47" s="153">
        <v>52.0</v>
      </c>
      <c r="H47" s="154">
        <v>6.000530816187585E-4</v>
      </c>
      <c r="I47" s="155"/>
    </row>
    <row r="48">
      <c r="A48" s="151"/>
      <c r="B48" s="151"/>
      <c r="C48" s="165"/>
      <c r="D48" s="155"/>
      <c r="E48" s="155"/>
      <c r="F48" s="152" t="s">
        <v>85</v>
      </c>
      <c r="G48" s="153">
        <v>51.0</v>
      </c>
      <c r="H48" s="154">
        <v>5.885135992799363E-4</v>
      </c>
      <c r="I48" s="155"/>
    </row>
    <row r="49">
      <c r="A49" s="151"/>
      <c r="B49" s="151"/>
      <c r="C49" s="165"/>
      <c r="D49" s="155"/>
      <c r="E49" s="155"/>
      <c r="F49" s="152" t="s">
        <v>86</v>
      </c>
      <c r="G49" s="153">
        <v>46.0</v>
      </c>
      <c r="H49" s="154">
        <v>5.30816187585825E-4</v>
      </c>
      <c r="I49" s="155"/>
    </row>
    <row r="50">
      <c r="A50" s="151"/>
      <c r="B50" s="151"/>
      <c r="C50" s="165"/>
      <c r="D50" s="155"/>
      <c r="E50" s="155"/>
      <c r="F50" s="152" t="s">
        <v>87</v>
      </c>
      <c r="G50" s="153">
        <v>39.0</v>
      </c>
      <c r="H50" s="154">
        <v>4.5003981121406896E-4</v>
      </c>
      <c r="I50" s="155"/>
    </row>
    <row r="51">
      <c r="A51" s="151"/>
      <c r="B51" s="151"/>
      <c r="C51" s="165"/>
      <c r="D51" s="155"/>
      <c r="E51" s="155"/>
      <c r="F51" s="152" t="s">
        <v>88</v>
      </c>
      <c r="G51" s="153">
        <v>24.0</v>
      </c>
      <c r="H51" s="154">
        <v>2.7694757613173476E-4</v>
      </c>
      <c r="I51" s="155"/>
    </row>
    <row r="52">
      <c r="A52" s="151"/>
      <c r="B52" s="151"/>
      <c r="C52" s="165"/>
      <c r="D52" s="155"/>
      <c r="E52" s="155"/>
      <c r="F52" s="152" t="s">
        <v>89</v>
      </c>
      <c r="G52" s="153">
        <v>21.0</v>
      </c>
      <c r="H52" s="154">
        <v>2.4232912911526788E-4</v>
      </c>
      <c r="I52" s="155"/>
    </row>
    <row r="53">
      <c r="A53" s="151"/>
      <c r="B53" s="151"/>
      <c r="C53" s="165"/>
      <c r="D53" s="155"/>
      <c r="E53" s="155"/>
      <c r="F53" s="152" t="s">
        <v>90</v>
      </c>
      <c r="G53" s="153">
        <v>20.0</v>
      </c>
      <c r="H53" s="154">
        <v>2.3078964677644562E-4</v>
      </c>
      <c r="I53" s="155"/>
    </row>
    <row r="54">
      <c r="A54" s="151"/>
      <c r="B54" s="151"/>
      <c r="C54" s="165"/>
      <c r="D54" s="155"/>
      <c r="E54" s="155"/>
      <c r="F54" s="152" t="s">
        <v>91</v>
      </c>
      <c r="G54" s="153">
        <v>19.0</v>
      </c>
      <c r="H54" s="154">
        <v>2.1925016443762334E-4</v>
      </c>
      <c r="I54" s="155"/>
    </row>
    <row r="55">
      <c r="A55" s="151"/>
      <c r="B55" s="151"/>
      <c r="C55" s="165"/>
      <c r="D55" s="155"/>
      <c r="E55" s="155"/>
      <c r="F55" s="152" t="s">
        <v>92</v>
      </c>
      <c r="G55" s="153">
        <v>19.0</v>
      </c>
      <c r="H55" s="154">
        <v>2.1925016443762334E-4</v>
      </c>
      <c r="I55" s="155"/>
    </row>
    <row r="56">
      <c r="A56" s="151"/>
      <c r="B56" s="151"/>
      <c r="C56" s="165"/>
      <c r="D56" s="155"/>
      <c r="E56" s="155"/>
      <c r="F56" s="152" t="s">
        <v>93</v>
      </c>
      <c r="G56" s="153">
        <v>18.0</v>
      </c>
      <c r="H56" s="154">
        <v>2.0771068209880105E-4</v>
      </c>
      <c r="I56" s="155"/>
    </row>
    <row r="57">
      <c r="A57" s="151"/>
      <c r="B57" s="151"/>
      <c r="C57" s="165"/>
      <c r="D57" s="155"/>
      <c r="E57" s="155"/>
      <c r="F57" s="152" t="s">
        <v>94</v>
      </c>
      <c r="G57" s="153">
        <v>18.0</v>
      </c>
      <c r="H57" s="154">
        <v>2.0771068209880105E-4</v>
      </c>
      <c r="I57" s="155"/>
    </row>
    <row r="58">
      <c r="A58" s="151"/>
      <c r="B58" s="151"/>
      <c r="C58" s="165"/>
      <c r="D58" s="155"/>
      <c r="E58" s="155"/>
      <c r="F58" s="152" t="s">
        <v>95</v>
      </c>
      <c r="G58" s="153">
        <v>15.0</v>
      </c>
      <c r="H58" s="154">
        <v>1.730922350823342E-4</v>
      </c>
      <c r="I58" s="155"/>
    </row>
    <row r="59">
      <c r="A59" s="151"/>
      <c r="B59" s="151"/>
      <c r="C59" s="165"/>
      <c r="D59" s="155"/>
      <c r="E59" s="155"/>
      <c r="F59" s="152" t="s">
        <v>96</v>
      </c>
      <c r="G59" s="153">
        <v>15.0</v>
      </c>
      <c r="H59" s="154">
        <v>1.730922350823342E-4</v>
      </c>
      <c r="I59" s="155"/>
    </row>
    <row r="60">
      <c r="A60" s="151"/>
      <c r="B60" s="151"/>
      <c r="C60" s="165"/>
      <c r="D60" s="155"/>
      <c r="E60" s="155"/>
      <c r="F60" s="152" t="s">
        <v>97</v>
      </c>
      <c r="G60" s="153">
        <v>14.0</v>
      </c>
      <c r="H60" s="154">
        <v>1.6155275274351192E-4</v>
      </c>
      <c r="I60" s="155"/>
    </row>
    <row r="61">
      <c r="A61" s="151"/>
      <c r="B61" s="151"/>
      <c r="C61" s="165"/>
      <c r="D61" s="155"/>
      <c r="E61" s="155"/>
      <c r="F61" s="152" t="s">
        <v>98</v>
      </c>
      <c r="G61" s="153">
        <v>13.0</v>
      </c>
      <c r="H61" s="154">
        <v>1.5001327040468964E-4</v>
      </c>
      <c r="I61" s="155"/>
    </row>
    <row r="62">
      <c r="A62" s="151"/>
      <c r="B62" s="151"/>
      <c r="C62" s="165"/>
      <c r="D62" s="155"/>
      <c r="E62" s="155"/>
      <c r="F62" s="152" t="s">
        <v>99</v>
      </c>
      <c r="G62" s="153">
        <v>13.0</v>
      </c>
      <c r="H62" s="154">
        <v>1.5001327040468964E-4</v>
      </c>
      <c r="I62" s="155"/>
    </row>
    <row r="63">
      <c r="A63" s="151"/>
      <c r="B63" s="151"/>
      <c r="C63" s="165"/>
      <c r="D63" s="155"/>
      <c r="E63" s="155"/>
      <c r="F63" s="152" t="s">
        <v>100</v>
      </c>
      <c r="G63" s="153">
        <v>12.0</v>
      </c>
      <c r="H63" s="154">
        <v>1.3847378806586738E-4</v>
      </c>
      <c r="I63" s="155"/>
    </row>
    <row r="64">
      <c r="A64" s="151"/>
      <c r="B64" s="151"/>
      <c r="C64" s="165"/>
      <c r="D64" s="155"/>
      <c r="E64" s="155"/>
      <c r="F64" s="152" t="s">
        <v>101</v>
      </c>
      <c r="G64" s="153">
        <v>12.0</v>
      </c>
      <c r="H64" s="154">
        <v>1.3847378806586738E-4</v>
      </c>
      <c r="I64" s="155"/>
    </row>
    <row r="65">
      <c r="A65" s="151"/>
      <c r="B65" s="151"/>
      <c r="C65" s="165"/>
      <c r="D65" s="155"/>
      <c r="E65" s="155"/>
      <c r="F65" s="152" t="s">
        <v>102</v>
      </c>
      <c r="G65" s="153">
        <v>10.0</v>
      </c>
      <c r="H65" s="154">
        <v>1.1539482338822281E-4</v>
      </c>
      <c r="I65" s="155"/>
    </row>
    <row r="66">
      <c r="A66" s="151"/>
      <c r="B66" s="151"/>
      <c r="C66" s="165"/>
      <c r="D66" s="155"/>
      <c r="E66" s="155"/>
      <c r="F66" s="152" t="s">
        <v>103</v>
      </c>
      <c r="G66" s="153">
        <v>8.0</v>
      </c>
      <c r="H66" s="154">
        <v>9.231585871057824E-5</v>
      </c>
      <c r="I66" s="155"/>
    </row>
    <row r="67">
      <c r="A67" s="151"/>
      <c r="B67" s="151"/>
      <c r="C67" s="165"/>
      <c r="D67" s="155"/>
      <c r="E67" s="155"/>
      <c r="F67" s="152" t="s">
        <v>104</v>
      </c>
      <c r="G67" s="153">
        <v>7.0</v>
      </c>
      <c r="H67" s="154">
        <v>8.077637637175596E-5</v>
      </c>
      <c r="I67" s="155"/>
    </row>
    <row r="68">
      <c r="A68" s="151"/>
      <c r="B68" s="151"/>
      <c r="C68" s="165"/>
      <c r="D68" s="155"/>
      <c r="E68" s="155"/>
      <c r="F68" s="166" t="s">
        <v>105</v>
      </c>
      <c r="G68" s="167">
        <v>6.0</v>
      </c>
      <c r="H68" s="154">
        <v>6.923689403293369E-5</v>
      </c>
      <c r="I68" s="155"/>
    </row>
    <row r="69">
      <c r="A69" s="151"/>
      <c r="B69" s="151"/>
      <c r="C69" s="165"/>
      <c r="D69" s="155"/>
      <c r="E69" s="155"/>
      <c r="F69" s="152" t="s">
        <v>106</v>
      </c>
      <c r="G69" s="153">
        <v>6.0</v>
      </c>
      <c r="H69" s="154">
        <v>6.923689403293369E-5</v>
      </c>
      <c r="I69" s="155"/>
    </row>
    <row r="70">
      <c r="A70" s="151"/>
      <c r="B70" s="151"/>
      <c r="C70" s="165"/>
      <c r="D70" s="155"/>
      <c r="E70" s="155"/>
      <c r="F70" s="152" t="s">
        <v>107</v>
      </c>
      <c r="G70" s="153">
        <v>6.0</v>
      </c>
      <c r="H70" s="154">
        <v>6.923689403293369E-5</v>
      </c>
      <c r="I70" s="155"/>
    </row>
    <row r="71">
      <c r="A71" s="151"/>
      <c r="B71" s="151"/>
      <c r="C71" s="165"/>
      <c r="D71" s="155"/>
      <c r="E71" s="155"/>
      <c r="F71" s="152" t="s">
        <v>108</v>
      </c>
      <c r="G71" s="153">
        <v>6.0</v>
      </c>
      <c r="H71" s="154">
        <v>6.923689403293369E-5</v>
      </c>
      <c r="I71" s="155"/>
    </row>
    <row r="72">
      <c r="A72" s="151"/>
      <c r="B72" s="151"/>
      <c r="C72" s="165"/>
      <c r="D72" s="155"/>
      <c r="E72" s="155"/>
      <c r="F72" s="152" t="s">
        <v>109</v>
      </c>
      <c r="G72" s="153">
        <v>5.0</v>
      </c>
      <c r="H72" s="154">
        <v>5.7697411694111405E-5</v>
      </c>
      <c r="I72" s="155"/>
    </row>
    <row r="73">
      <c r="A73" s="151"/>
      <c r="B73" s="151"/>
      <c r="C73" s="165"/>
      <c r="D73" s="155"/>
      <c r="E73" s="155"/>
      <c r="F73" s="152" t="s">
        <v>110</v>
      </c>
      <c r="G73" s="153">
        <v>5.0</v>
      </c>
      <c r="H73" s="154">
        <v>5.7697411694111405E-5</v>
      </c>
      <c r="I73" s="155"/>
    </row>
    <row r="74">
      <c r="A74" s="151"/>
      <c r="B74" s="151"/>
      <c r="C74" s="165"/>
      <c r="D74" s="155"/>
      <c r="E74" s="155"/>
      <c r="F74" s="152" t="s">
        <v>111</v>
      </c>
      <c r="G74" s="153">
        <v>5.0</v>
      </c>
      <c r="H74" s="154">
        <v>5.7697411694111405E-5</v>
      </c>
      <c r="I74" s="155"/>
    </row>
    <row r="75">
      <c r="A75" s="151"/>
      <c r="B75" s="151"/>
      <c r="C75" s="165"/>
      <c r="D75" s="155"/>
      <c r="E75" s="155"/>
      <c r="F75" s="152" t="s">
        <v>112</v>
      </c>
      <c r="G75" s="153">
        <v>4.0</v>
      </c>
      <c r="H75" s="154">
        <v>4.615792935528912E-5</v>
      </c>
      <c r="I75" s="155"/>
    </row>
    <row r="76">
      <c r="A76" s="151"/>
      <c r="B76" s="151"/>
      <c r="C76" s="165"/>
      <c r="D76" s="155"/>
      <c r="E76" s="155"/>
      <c r="F76" s="152" t="s">
        <v>113</v>
      </c>
      <c r="G76" s="153">
        <v>4.0</v>
      </c>
      <c r="H76" s="154">
        <v>4.615792935528912E-5</v>
      </c>
      <c r="I76" s="155"/>
    </row>
    <row r="77">
      <c r="A77" s="151"/>
      <c r="B77" s="151"/>
      <c r="C77" s="165"/>
      <c r="D77" s="155"/>
      <c r="E77" s="155"/>
      <c r="F77" s="152" t="s">
        <v>114</v>
      </c>
      <c r="G77" s="153">
        <v>4.0</v>
      </c>
      <c r="H77" s="154">
        <v>4.615792935528912E-5</v>
      </c>
      <c r="I77" s="155"/>
    </row>
    <row r="78">
      <c r="A78" s="151"/>
      <c r="B78" s="151"/>
      <c r="C78" s="165"/>
      <c r="D78" s="155"/>
      <c r="E78" s="155"/>
      <c r="F78" s="152" t="s">
        <v>115</v>
      </c>
      <c r="G78" s="153">
        <v>4.0</v>
      </c>
      <c r="H78" s="154">
        <v>4.615792935528912E-5</v>
      </c>
      <c r="I78" s="155"/>
    </row>
    <row r="79">
      <c r="A79" s="151"/>
      <c r="B79" s="151"/>
      <c r="C79" s="165"/>
      <c r="D79" s="155"/>
      <c r="E79" s="155"/>
      <c r="F79" s="152" t="s">
        <v>116</v>
      </c>
      <c r="G79" s="153">
        <v>4.0</v>
      </c>
      <c r="H79" s="154">
        <v>4.615792935528912E-5</v>
      </c>
      <c r="I79" s="155"/>
    </row>
    <row r="80">
      <c r="A80" s="151"/>
      <c r="B80" s="151"/>
      <c r="C80" s="165"/>
      <c r="D80" s="155"/>
      <c r="E80" s="155"/>
      <c r="F80" s="152" t="s">
        <v>117</v>
      </c>
      <c r="G80" s="153">
        <v>4.0</v>
      </c>
      <c r="H80" s="154">
        <v>4.615792935528912E-5</v>
      </c>
      <c r="I80" s="155"/>
    </row>
    <row r="81">
      <c r="A81" s="151"/>
      <c r="B81" s="151"/>
      <c r="C81" s="165"/>
      <c r="D81" s="155"/>
      <c r="E81" s="155"/>
      <c r="F81" s="152" t="s">
        <v>118</v>
      </c>
      <c r="G81" s="153">
        <v>4.0</v>
      </c>
      <c r="H81" s="154">
        <v>4.615792935528912E-5</v>
      </c>
      <c r="I81" s="155"/>
    </row>
    <row r="82">
      <c r="A82" s="168"/>
      <c r="B82" s="168"/>
      <c r="C82" s="169"/>
      <c r="D82" s="155"/>
      <c r="E82" s="155"/>
      <c r="F82" s="152" t="s">
        <v>119</v>
      </c>
      <c r="G82" s="153">
        <v>4.0</v>
      </c>
      <c r="H82" s="154">
        <v>4.615792935528912E-5</v>
      </c>
      <c r="I82" s="155"/>
    </row>
    <row r="83">
      <c r="A83" s="151"/>
      <c r="B83" s="151"/>
      <c r="C83" s="165"/>
      <c r="D83" s="155"/>
      <c r="E83" s="155"/>
      <c r="F83" s="152" t="s">
        <v>120</v>
      </c>
      <c r="G83" s="153">
        <v>4.0</v>
      </c>
      <c r="H83" s="154">
        <v>4.615792935528912E-5</v>
      </c>
      <c r="I83" s="155"/>
    </row>
    <row r="84">
      <c r="A84" s="151"/>
      <c r="B84" s="151"/>
      <c r="C84" s="165"/>
      <c r="D84" s="155"/>
      <c r="E84" s="155"/>
      <c r="F84" s="152" t="s">
        <v>121</v>
      </c>
      <c r="G84" s="153">
        <v>4.0</v>
      </c>
      <c r="H84" s="154">
        <v>4.615792935528912E-5</v>
      </c>
      <c r="I84" s="155"/>
    </row>
    <row r="85">
      <c r="A85" s="151"/>
      <c r="B85" s="151"/>
      <c r="C85" s="165"/>
      <c r="D85" s="155"/>
      <c r="E85" s="155"/>
      <c r="F85" s="152" t="s">
        <v>122</v>
      </c>
      <c r="G85" s="153">
        <v>3.0</v>
      </c>
      <c r="H85" s="154">
        <v>3.4618447016466845E-5</v>
      </c>
      <c r="I85" s="155"/>
    </row>
    <row r="86">
      <c r="A86" s="151"/>
      <c r="B86" s="151"/>
      <c r="C86" s="165"/>
      <c r="D86" s="155"/>
      <c r="E86" s="155"/>
      <c r="F86" s="152" t="s">
        <v>123</v>
      </c>
      <c r="G86" s="153">
        <v>3.0</v>
      </c>
      <c r="H86" s="154">
        <v>3.4618447016466845E-5</v>
      </c>
      <c r="I86" s="155"/>
    </row>
    <row r="87">
      <c r="A87" s="151"/>
      <c r="B87" s="151"/>
      <c r="C87" s="165"/>
      <c r="D87" s="155"/>
      <c r="E87" s="155"/>
      <c r="F87" s="152" t="s">
        <v>124</v>
      </c>
      <c r="G87" s="153">
        <v>2.0</v>
      </c>
      <c r="H87" s="154">
        <v>2.307896467764456E-5</v>
      </c>
      <c r="I87" s="155"/>
    </row>
    <row r="88">
      <c r="A88" s="151"/>
      <c r="B88" s="151"/>
      <c r="C88" s="165"/>
      <c r="D88" s="155"/>
      <c r="E88" s="155"/>
      <c r="F88" s="152" t="s">
        <v>125</v>
      </c>
      <c r="G88" s="153">
        <v>2.0</v>
      </c>
      <c r="H88" s="154">
        <v>2.307896467764456E-5</v>
      </c>
      <c r="I88" s="155"/>
    </row>
    <row r="89">
      <c r="A89" s="151"/>
      <c r="B89" s="151"/>
      <c r="C89" s="165"/>
      <c r="D89" s="155"/>
      <c r="E89" s="155"/>
      <c r="F89" s="152" t="s">
        <v>126</v>
      </c>
      <c r="G89" s="153">
        <v>1.0</v>
      </c>
      <c r="H89" s="154">
        <v>1.153948233882228E-5</v>
      </c>
      <c r="I89" s="155"/>
    </row>
    <row r="90">
      <c r="A90" s="151"/>
      <c r="B90" s="151"/>
      <c r="C90" s="165"/>
      <c r="D90" s="155"/>
      <c r="E90" s="155"/>
      <c r="F90" s="152" t="s">
        <v>127</v>
      </c>
      <c r="G90" s="153">
        <v>1.0</v>
      </c>
      <c r="H90" s="154">
        <v>1.153948233882228E-5</v>
      </c>
      <c r="I90" s="155"/>
    </row>
    <row r="91">
      <c r="A91" s="151"/>
      <c r="B91" s="151"/>
      <c r="C91" s="165"/>
      <c r="D91" s="155"/>
      <c r="E91" s="155"/>
      <c r="F91" s="152" t="s">
        <v>128</v>
      </c>
      <c r="G91" s="153">
        <v>1.0</v>
      </c>
      <c r="H91" s="154">
        <v>1.153948233882228E-5</v>
      </c>
      <c r="I91" s="155"/>
    </row>
    <row r="92">
      <c r="A92" s="151"/>
      <c r="B92" s="151"/>
      <c r="C92" s="165"/>
      <c r="D92" s="155"/>
      <c r="E92" s="155"/>
      <c r="F92" s="152" t="s">
        <v>129</v>
      </c>
      <c r="G92" s="153">
        <v>1.0</v>
      </c>
      <c r="H92" s="154">
        <v>1.153948233882228E-5</v>
      </c>
      <c r="I92" s="155"/>
    </row>
    <row r="93">
      <c r="A93" s="151"/>
      <c r="B93" s="151"/>
      <c r="C93" s="165"/>
      <c r="D93" s="155"/>
      <c r="E93" s="155"/>
      <c r="F93" s="152" t="s">
        <v>33</v>
      </c>
      <c r="G93" s="153">
        <v>40486.0</v>
      </c>
      <c r="H93" s="154">
        <v>0.46718748196955884</v>
      </c>
      <c r="I93" s="155"/>
    </row>
    <row r="94">
      <c r="A94" s="151"/>
      <c r="B94" s="151"/>
      <c r="C94" s="165"/>
      <c r="D94" s="155"/>
      <c r="E94" s="155"/>
      <c r="F94" s="152" t="s">
        <v>34</v>
      </c>
      <c r="G94" s="153">
        <v>16015.0</v>
      </c>
      <c r="H94" s="154">
        <v>0.18480480965623883</v>
      </c>
      <c r="I94" s="155"/>
    </row>
    <row r="95">
      <c r="A95" s="151"/>
      <c r="B95" s="151"/>
      <c r="C95" s="165"/>
      <c r="D95" s="155"/>
      <c r="E95" s="155"/>
      <c r="F95" s="152" t="s">
        <v>35</v>
      </c>
      <c r="G95" s="153">
        <v>3552.0</v>
      </c>
      <c r="H95" s="154">
        <v>0.04098824126749674</v>
      </c>
      <c r="I95" s="155"/>
    </row>
    <row r="96">
      <c r="A96" s="151"/>
      <c r="B96" s="151"/>
      <c r="C96" s="165"/>
      <c r="D96" s="155"/>
      <c r="E96" s="155"/>
      <c r="F96" s="152" t="s">
        <v>36</v>
      </c>
      <c r="G96" s="153">
        <v>3006.0</v>
      </c>
      <c r="H96" s="154">
        <v>0.03468768391049978</v>
      </c>
      <c r="I96" s="155"/>
    </row>
    <row r="97">
      <c r="A97" s="151"/>
      <c r="B97" s="151"/>
      <c r="C97" s="165"/>
      <c r="D97" s="155"/>
      <c r="E97" s="155"/>
      <c r="F97" s="152" t="s">
        <v>37</v>
      </c>
      <c r="G97" s="153">
        <v>2558.0</v>
      </c>
      <c r="H97" s="154">
        <v>0.029517995822707394</v>
      </c>
      <c r="I97" s="155"/>
    </row>
    <row r="98">
      <c r="A98" s="151"/>
      <c r="B98" s="151"/>
      <c r="C98" s="165"/>
      <c r="D98" s="155"/>
      <c r="E98" s="155"/>
      <c r="F98" s="152" t="s">
        <v>13</v>
      </c>
      <c r="G98" s="153">
        <v>2478.0</v>
      </c>
      <c r="H98" s="154">
        <v>0.028594837235601613</v>
      </c>
      <c r="I98" s="155"/>
    </row>
    <row r="99">
      <c r="A99" s="151"/>
      <c r="B99" s="151"/>
      <c r="C99" s="165"/>
      <c r="D99" s="155"/>
      <c r="E99" s="155"/>
      <c r="F99" s="152" t="s">
        <v>38</v>
      </c>
      <c r="G99" s="153">
        <v>2122.0</v>
      </c>
      <c r="H99" s="154">
        <v>0.02448678152298088</v>
      </c>
      <c r="I99" s="155"/>
    </row>
    <row r="100">
      <c r="A100" s="151"/>
      <c r="B100" s="151"/>
      <c r="C100" s="165"/>
      <c r="D100" s="155"/>
      <c r="E100" s="155"/>
      <c r="F100" s="152" t="s">
        <v>39</v>
      </c>
      <c r="G100" s="153">
        <v>1419.0</v>
      </c>
      <c r="H100" s="154">
        <v>0.016374525438788815</v>
      </c>
      <c r="I100" s="155"/>
    </row>
    <row r="101">
      <c r="A101" s="151"/>
      <c r="B101" s="151"/>
      <c r="C101" s="165"/>
      <c r="D101" s="155"/>
      <c r="E101" s="155"/>
      <c r="F101" s="152" t="s">
        <v>40</v>
      </c>
      <c r="G101" s="153">
        <v>1413.0</v>
      </c>
      <c r="H101" s="154">
        <v>0.016305288544755884</v>
      </c>
      <c r="I101" s="155"/>
    </row>
    <row r="102">
      <c r="A102" s="151"/>
      <c r="B102" s="151"/>
      <c r="C102" s="165"/>
      <c r="D102" s="155"/>
      <c r="E102" s="155"/>
      <c r="F102" s="152" t="s">
        <v>41</v>
      </c>
      <c r="G102" s="153">
        <v>1325.0</v>
      </c>
      <c r="H102" s="154">
        <v>0.015289814098939522</v>
      </c>
      <c r="I102" s="155"/>
    </row>
    <row r="103">
      <c r="A103" s="151"/>
      <c r="B103" s="151"/>
      <c r="C103" s="165"/>
      <c r="D103" s="155"/>
      <c r="E103" s="155"/>
      <c r="F103" s="152" t="s">
        <v>42</v>
      </c>
      <c r="G103" s="153">
        <v>987.0</v>
      </c>
      <c r="H103" s="154">
        <v>0.01138946906841759</v>
      </c>
      <c r="I103" s="155"/>
    </row>
    <row r="104">
      <c r="A104" s="151"/>
      <c r="B104" s="151"/>
      <c r="C104" s="165"/>
      <c r="D104" s="155"/>
      <c r="E104" s="155"/>
      <c r="F104" s="155"/>
      <c r="G104" s="155"/>
      <c r="H104" s="155"/>
      <c r="I104" s="155"/>
    </row>
    <row r="105">
      <c r="A105" s="151"/>
      <c r="B105" s="151"/>
      <c r="C105" s="165"/>
      <c r="D105" s="155"/>
      <c r="E105" s="155"/>
      <c r="F105" s="155"/>
      <c r="G105" s="155"/>
      <c r="H105" s="155"/>
      <c r="I105" s="155"/>
    </row>
    <row r="106">
      <c r="A106" s="151"/>
      <c r="B106" s="151"/>
      <c r="C106" s="165"/>
      <c r="D106" s="155"/>
      <c r="E106" s="155"/>
      <c r="F106" s="155"/>
      <c r="G106" s="155"/>
      <c r="H106" s="155"/>
      <c r="I106" s="155"/>
    </row>
    <row r="107">
      <c r="A107" s="140"/>
      <c r="B107" s="140"/>
      <c r="C107" s="140"/>
      <c r="D107" s="140"/>
      <c r="E107" s="140"/>
      <c r="F107" s="140"/>
      <c r="G107" s="140"/>
      <c r="H107" s="140"/>
      <c r="I107" s="140"/>
    </row>
  </sheetData>
  <mergeCells count="2">
    <mergeCell ref="B2:H2"/>
    <mergeCell ref="B3:H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7" width="14.75"/>
    <col customWidth="1" min="8" max="8" width="17.88"/>
    <col customWidth="1" min="9" max="9" width="24.88"/>
  </cols>
  <sheetData>
    <row r="1">
      <c r="A1" s="170"/>
      <c r="B1" s="7"/>
      <c r="C1" s="7"/>
      <c r="D1" s="7"/>
      <c r="E1" s="7"/>
      <c r="F1" s="7"/>
      <c r="G1" s="7"/>
      <c r="H1" s="7"/>
      <c r="I1" s="7"/>
    </row>
    <row r="2">
      <c r="A2" s="170"/>
      <c r="B2" s="142" t="s">
        <v>145</v>
      </c>
      <c r="C2" s="143"/>
      <c r="D2" s="143"/>
      <c r="E2" s="143"/>
      <c r="F2" s="143"/>
      <c r="G2" s="143"/>
      <c r="H2" s="144"/>
      <c r="I2" s="171"/>
    </row>
    <row r="3">
      <c r="A3" s="170"/>
      <c r="B3" s="172" t="s">
        <v>143</v>
      </c>
      <c r="C3" s="173" t="s">
        <v>8</v>
      </c>
      <c r="D3" s="173" t="s">
        <v>144</v>
      </c>
      <c r="E3" s="173" t="s">
        <v>146</v>
      </c>
      <c r="F3" s="173" t="s">
        <v>147</v>
      </c>
      <c r="G3" s="173" t="s">
        <v>148</v>
      </c>
      <c r="H3" s="173" t="s">
        <v>140</v>
      </c>
      <c r="I3" s="171"/>
    </row>
    <row r="4">
      <c r="A4" s="170"/>
      <c r="B4" s="174" t="s">
        <v>33</v>
      </c>
      <c r="C4" s="175">
        <v>40486.0</v>
      </c>
      <c r="D4" s="176">
        <v>0.46718748196955884</v>
      </c>
      <c r="E4" s="177">
        <v>363.7</v>
      </c>
      <c r="F4" s="177">
        <v>0.2</v>
      </c>
      <c r="G4" s="177">
        <v>1.2</v>
      </c>
      <c r="H4" s="177">
        <f t="shared" ref="H4:H14" si="1">SUM(E4,F4,G4)</f>
        <v>365.1</v>
      </c>
      <c r="I4" s="178"/>
    </row>
    <row r="5">
      <c r="A5" s="170"/>
      <c r="B5" s="174" t="s">
        <v>34</v>
      </c>
      <c r="C5" s="175">
        <v>16015.0</v>
      </c>
      <c r="D5" s="176">
        <v>0.18480480965623883</v>
      </c>
      <c r="E5" s="177">
        <v>712.9</v>
      </c>
      <c r="F5" s="177">
        <v>0.3</v>
      </c>
      <c r="G5" s="177">
        <v>3.4</v>
      </c>
      <c r="H5" s="177">
        <f t="shared" si="1"/>
        <v>716.6</v>
      </c>
      <c r="I5" s="178"/>
    </row>
    <row r="6">
      <c r="A6" s="170"/>
      <c r="B6" s="174" t="s">
        <v>35</v>
      </c>
      <c r="C6" s="175">
        <v>3552.0</v>
      </c>
      <c r="D6" s="176">
        <v>0.04098824126749674</v>
      </c>
      <c r="E6" s="177">
        <v>208.8</v>
      </c>
      <c r="F6" s="177">
        <v>0.8</v>
      </c>
      <c r="G6" s="177">
        <v>1.4</v>
      </c>
      <c r="H6" s="177">
        <f t="shared" si="1"/>
        <v>211</v>
      </c>
      <c r="I6" s="178"/>
    </row>
    <row r="7">
      <c r="A7" s="170"/>
      <c r="B7" s="174" t="s">
        <v>36</v>
      </c>
      <c r="C7" s="175">
        <v>3006.0</v>
      </c>
      <c r="D7" s="176">
        <v>0.03468768391049978</v>
      </c>
      <c r="E7" s="177">
        <v>566.1</v>
      </c>
      <c r="F7" s="177">
        <v>0.4</v>
      </c>
      <c r="G7" s="177">
        <v>3.0</v>
      </c>
      <c r="H7" s="177">
        <f t="shared" si="1"/>
        <v>569.5</v>
      </c>
      <c r="I7" s="178"/>
    </row>
    <row r="8">
      <c r="A8" s="170"/>
      <c r="B8" s="174" t="s">
        <v>37</v>
      </c>
      <c r="C8" s="175">
        <v>2558.0</v>
      </c>
      <c r="D8" s="176">
        <v>0.029517995822707394</v>
      </c>
      <c r="E8" s="177">
        <v>406.8</v>
      </c>
      <c r="F8" s="177">
        <v>0.3</v>
      </c>
      <c r="G8" s="177">
        <v>0.7</v>
      </c>
      <c r="H8" s="177">
        <f t="shared" si="1"/>
        <v>407.8</v>
      </c>
      <c r="I8" s="178"/>
    </row>
    <row r="9">
      <c r="A9" s="170"/>
      <c r="B9" s="174" t="s">
        <v>13</v>
      </c>
      <c r="C9" s="175">
        <v>2478.0</v>
      </c>
      <c r="D9" s="176">
        <v>0.028594837235601613</v>
      </c>
      <c r="E9" s="177">
        <v>118.6</v>
      </c>
      <c r="F9" s="177">
        <v>0.2</v>
      </c>
      <c r="G9" s="177">
        <v>0.4</v>
      </c>
      <c r="H9" s="177">
        <f t="shared" si="1"/>
        <v>119.2</v>
      </c>
      <c r="I9" s="178"/>
    </row>
    <row r="10">
      <c r="A10" s="170"/>
      <c r="B10" s="174" t="s">
        <v>38</v>
      </c>
      <c r="C10" s="175">
        <v>2122.0</v>
      </c>
      <c r="D10" s="176">
        <v>0.02448678152298088</v>
      </c>
      <c r="E10" s="177">
        <v>551.3</v>
      </c>
      <c r="F10" s="177">
        <v>0.3</v>
      </c>
      <c r="G10" s="177">
        <v>2.9</v>
      </c>
      <c r="H10" s="177">
        <f t="shared" si="1"/>
        <v>554.5</v>
      </c>
      <c r="I10" s="178"/>
    </row>
    <row r="11">
      <c r="A11" s="170"/>
      <c r="B11" s="174" t="s">
        <v>39</v>
      </c>
      <c r="C11" s="175">
        <v>1419.0</v>
      </c>
      <c r="D11" s="176">
        <v>0.016374525438788815</v>
      </c>
      <c r="E11" s="177">
        <v>648.6</v>
      </c>
      <c r="F11" s="177">
        <v>0.2</v>
      </c>
      <c r="G11" s="177">
        <v>2.6</v>
      </c>
      <c r="H11" s="177">
        <f t="shared" si="1"/>
        <v>651.4</v>
      </c>
      <c r="I11" s="178"/>
    </row>
    <row r="12">
      <c r="A12" s="170"/>
      <c r="B12" s="174" t="s">
        <v>40</v>
      </c>
      <c r="C12" s="175">
        <v>1413.0</v>
      </c>
      <c r="D12" s="176">
        <v>0.016305288544755884</v>
      </c>
      <c r="E12" s="177">
        <v>327.4</v>
      </c>
      <c r="F12" s="177">
        <v>0.3</v>
      </c>
      <c r="G12" s="177">
        <v>1.5</v>
      </c>
      <c r="H12" s="177">
        <f t="shared" si="1"/>
        <v>329.2</v>
      </c>
      <c r="I12" s="178"/>
    </row>
    <row r="13">
      <c r="A13" s="170"/>
      <c r="B13" s="174" t="s">
        <v>41</v>
      </c>
      <c r="C13" s="175">
        <v>1325.0</v>
      </c>
      <c r="D13" s="176">
        <v>0.015289814098939522</v>
      </c>
      <c r="E13" s="177">
        <v>460.8</v>
      </c>
      <c r="F13" s="177">
        <v>0.5</v>
      </c>
      <c r="G13" s="177">
        <v>1.7</v>
      </c>
      <c r="H13" s="177">
        <f t="shared" si="1"/>
        <v>463</v>
      </c>
      <c r="I13" s="178"/>
    </row>
    <row r="14">
      <c r="A14" s="170"/>
      <c r="B14" s="174" t="s">
        <v>42</v>
      </c>
      <c r="C14" s="175">
        <v>987.0</v>
      </c>
      <c r="D14" s="176">
        <v>0.01138946906841759</v>
      </c>
      <c r="E14" s="177">
        <v>156.7</v>
      </c>
      <c r="F14" s="177">
        <v>0.5</v>
      </c>
      <c r="G14" s="177">
        <v>0.8</v>
      </c>
      <c r="H14" s="177">
        <f t="shared" si="1"/>
        <v>158</v>
      </c>
      <c r="I14" s="178"/>
    </row>
    <row r="15">
      <c r="A15" s="170"/>
      <c r="B15" s="179" t="s">
        <v>139</v>
      </c>
      <c r="C15" s="180">
        <f>SUM(C17:C103)</f>
        <v>11298</v>
      </c>
      <c r="D15" s="181">
        <v>0.1304</v>
      </c>
      <c r="E15" s="182"/>
      <c r="F15" s="182"/>
      <c r="G15" s="182"/>
      <c r="H15" s="183">
        <v>368.57</v>
      </c>
      <c r="I15" s="184" t="s">
        <v>149</v>
      </c>
    </row>
    <row r="16">
      <c r="A16" s="170"/>
      <c r="B16" s="174"/>
      <c r="C16" s="185"/>
      <c r="D16" s="186"/>
      <c r="E16" s="187"/>
      <c r="F16" s="187"/>
      <c r="G16" s="187"/>
      <c r="H16" s="187"/>
      <c r="I16" s="178"/>
    </row>
    <row r="17">
      <c r="A17" s="170"/>
      <c r="B17" s="174" t="s">
        <v>43</v>
      </c>
      <c r="C17" s="175">
        <v>813.0</v>
      </c>
      <c r="D17" s="176">
        <v>0.009381599141462514</v>
      </c>
      <c r="E17" s="177">
        <v>59.6</v>
      </c>
      <c r="F17" s="177">
        <v>0.1</v>
      </c>
      <c r="G17" s="177">
        <v>0.2</v>
      </c>
      <c r="H17" s="177">
        <f t="shared" ref="H17:H47" si="2">SUM(E17,F17,G17)</f>
        <v>59.9</v>
      </c>
      <c r="I17" s="178"/>
    </row>
    <row r="18">
      <c r="A18" s="170"/>
      <c r="B18" s="174" t="s">
        <v>44</v>
      </c>
      <c r="C18" s="175">
        <v>738.0</v>
      </c>
      <c r="D18" s="176">
        <v>0.008516137966050843</v>
      </c>
      <c r="E18" s="177">
        <v>382.0</v>
      </c>
      <c r="F18" s="177">
        <v>0.5</v>
      </c>
      <c r="G18" s="177">
        <v>0.8</v>
      </c>
      <c r="H18" s="177">
        <f t="shared" si="2"/>
        <v>383.3</v>
      </c>
      <c r="I18" s="178"/>
    </row>
    <row r="19">
      <c r="A19" s="170"/>
      <c r="B19" s="174" t="s">
        <v>45</v>
      </c>
      <c r="C19" s="175">
        <v>726.0</v>
      </c>
      <c r="D19" s="176">
        <v>0.008377664177984976</v>
      </c>
      <c r="E19" s="177">
        <v>441.3</v>
      </c>
      <c r="F19" s="177">
        <v>0.2</v>
      </c>
      <c r="G19" s="177">
        <v>1.1</v>
      </c>
      <c r="H19" s="177">
        <f t="shared" si="2"/>
        <v>442.6</v>
      </c>
      <c r="I19" s="178"/>
    </row>
    <row r="20">
      <c r="A20" s="170"/>
      <c r="B20" s="174" t="s">
        <v>46</v>
      </c>
      <c r="C20" s="175">
        <v>571.0</v>
      </c>
      <c r="D20" s="176">
        <v>0.006589044415467522</v>
      </c>
      <c r="E20" s="177">
        <v>266.8</v>
      </c>
      <c r="F20" s="177">
        <v>0.3</v>
      </c>
      <c r="G20" s="177">
        <v>0.7</v>
      </c>
      <c r="H20" s="177">
        <f t="shared" si="2"/>
        <v>267.8</v>
      </c>
      <c r="I20" s="178"/>
    </row>
    <row r="21">
      <c r="A21" s="170"/>
      <c r="B21" s="174" t="s">
        <v>47</v>
      </c>
      <c r="C21" s="175">
        <v>560.0</v>
      </c>
      <c r="D21" s="176">
        <v>0.006462110109740477</v>
      </c>
      <c r="E21" s="177">
        <v>282.6</v>
      </c>
      <c r="F21" s="177">
        <v>0.4</v>
      </c>
      <c r="G21" s="177">
        <v>1.0</v>
      </c>
      <c r="H21" s="177">
        <f t="shared" si="2"/>
        <v>284</v>
      </c>
      <c r="I21" s="178"/>
    </row>
    <row r="22">
      <c r="A22" s="170"/>
      <c r="B22" s="174" t="s">
        <v>48</v>
      </c>
      <c r="C22" s="175">
        <v>512.0</v>
      </c>
      <c r="D22" s="176">
        <v>0.005908214957477008</v>
      </c>
      <c r="E22" s="177">
        <v>10.0</v>
      </c>
      <c r="F22" s="177">
        <v>0.0</v>
      </c>
      <c r="G22" s="177">
        <v>0.0</v>
      </c>
      <c r="H22" s="177">
        <f t="shared" si="2"/>
        <v>10</v>
      </c>
      <c r="I22" s="178"/>
    </row>
    <row r="23">
      <c r="A23" s="170"/>
      <c r="B23" s="174" t="s">
        <v>49</v>
      </c>
      <c r="C23" s="175">
        <v>512.0</v>
      </c>
      <c r="D23" s="176">
        <v>0.005908214957477008</v>
      </c>
      <c r="E23" s="177">
        <v>149.8</v>
      </c>
      <c r="F23" s="177">
        <v>0.3</v>
      </c>
      <c r="G23" s="177">
        <v>0.5</v>
      </c>
      <c r="H23" s="177">
        <f t="shared" si="2"/>
        <v>150.6</v>
      </c>
      <c r="I23" s="178"/>
    </row>
    <row r="24">
      <c r="A24" s="170"/>
      <c r="B24" s="174" t="s">
        <v>50</v>
      </c>
      <c r="C24" s="175">
        <v>456.0</v>
      </c>
      <c r="D24" s="176">
        <v>0.00526200394650296</v>
      </c>
      <c r="E24" s="177">
        <v>136.0</v>
      </c>
      <c r="F24" s="177">
        <v>0.3</v>
      </c>
      <c r="G24" s="177">
        <v>0.5</v>
      </c>
      <c r="H24" s="177">
        <f t="shared" si="2"/>
        <v>136.8</v>
      </c>
      <c r="I24" s="178"/>
    </row>
    <row r="25">
      <c r="A25" s="170"/>
      <c r="B25" s="174" t="s">
        <v>51</v>
      </c>
      <c r="C25" s="175">
        <v>417.0</v>
      </c>
      <c r="D25" s="176">
        <v>0.004811964135288891</v>
      </c>
      <c r="E25" s="177">
        <v>133.8</v>
      </c>
      <c r="F25" s="177">
        <v>0.1</v>
      </c>
      <c r="G25" s="177">
        <v>0.2</v>
      </c>
      <c r="H25" s="177">
        <f t="shared" si="2"/>
        <v>134.1</v>
      </c>
      <c r="I25" s="178"/>
    </row>
    <row r="26">
      <c r="A26" s="170"/>
      <c r="B26" s="174" t="s">
        <v>52</v>
      </c>
      <c r="C26" s="175">
        <v>383.0</v>
      </c>
      <c r="D26" s="176">
        <v>0.004419621735768933</v>
      </c>
      <c r="E26" s="177">
        <v>315.4</v>
      </c>
      <c r="F26" s="177">
        <v>0.4</v>
      </c>
      <c r="G26" s="177">
        <v>1.1</v>
      </c>
      <c r="H26" s="177">
        <f t="shared" si="2"/>
        <v>316.9</v>
      </c>
      <c r="I26" s="178"/>
    </row>
    <row r="27">
      <c r="A27" s="170"/>
      <c r="B27" s="174" t="s">
        <v>53</v>
      </c>
      <c r="C27" s="175">
        <v>374.0</v>
      </c>
      <c r="D27" s="176">
        <v>0.004315766394719533</v>
      </c>
      <c r="E27" s="177">
        <v>389.1</v>
      </c>
      <c r="F27" s="177">
        <v>0.1</v>
      </c>
      <c r="G27" s="177">
        <v>1.7</v>
      </c>
      <c r="H27" s="177">
        <f t="shared" si="2"/>
        <v>390.9</v>
      </c>
      <c r="I27" s="178"/>
    </row>
    <row r="28">
      <c r="A28" s="170"/>
      <c r="B28" s="174" t="s">
        <v>54</v>
      </c>
      <c r="C28" s="175">
        <v>355.0</v>
      </c>
      <c r="D28" s="176">
        <v>0.0040965162302819096</v>
      </c>
      <c r="E28" s="177">
        <v>38.2</v>
      </c>
      <c r="F28" s="177">
        <v>0.2</v>
      </c>
      <c r="G28" s="177">
        <v>0.3</v>
      </c>
      <c r="H28" s="177">
        <f t="shared" si="2"/>
        <v>38.7</v>
      </c>
      <c r="I28" s="178"/>
    </row>
    <row r="29">
      <c r="A29" s="170"/>
      <c r="B29" s="174" t="s">
        <v>55</v>
      </c>
      <c r="C29" s="175">
        <v>343.0</v>
      </c>
      <c r="D29" s="176">
        <v>0.003958042442216043</v>
      </c>
      <c r="E29" s="177">
        <v>474.1</v>
      </c>
      <c r="F29" s="177">
        <v>0.2</v>
      </c>
      <c r="G29" s="177">
        <v>0.3</v>
      </c>
      <c r="H29" s="177">
        <f t="shared" si="2"/>
        <v>474.6</v>
      </c>
      <c r="I29" s="178"/>
    </row>
    <row r="30">
      <c r="A30" s="170"/>
      <c r="B30" s="174" t="s">
        <v>56</v>
      </c>
      <c r="C30" s="175">
        <v>327.0</v>
      </c>
      <c r="D30" s="176">
        <v>0.0037734107247948856</v>
      </c>
      <c r="E30" s="177">
        <v>438.8</v>
      </c>
      <c r="F30" s="177">
        <v>0.2</v>
      </c>
      <c r="G30" s="177">
        <v>1.5</v>
      </c>
      <c r="H30" s="177">
        <f t="shared" si="2"/>
        <v>440.5</v>
      </c>
      <c r="I30" s="178"/>
    </row>
    <row r="31">
      <c r="A31" s="170"/>
      <c r="B31" s="174" t="s">
        <v>57</v>
      </c>
      <c r="C31" s="175">
        <v>303.0</v>
      </c>
      <c r="D31" s="176">
        <v>0.003496463148663151</v>
      </c>
      <c r="E31" s="177">
        <v>27.4</v>
      </c>
      <c r="F31" s="177">
        <v>0.0</v>
      </c>
      <c r="G31" s="177">
        <v>0.1</v>
      </c>
      <c r="H31" s="177">
        <f t="shared" si="2"/>
        <v>27.5</v>
      </c>
      <c r="I31" s="178"/>
    </row>
    <row r="32">
      <c r="A32" s="170"/>
      <c r="B32" s="174" t="s">
        <v>58</v>
      </c>
      <c r="C32" s="175">
        <v>240.0</v>
      </c>
      <c r="D32" s="176">
        <v>0.0027694757613173472</v>
      </c>
      <c r="E32" s="177">
        <v>617.9</v>
      </c>
      <c r="F32" s="177">
        <v>0.2</v>
      </c>
      <c r="G32" s="177">
        <v>2.4</v>
      </c>
      <c r="H32" s="177">
        <f t="shared" si="2"/>
        <v>620.5</v>
      </c>
      <c r="I32" s="178"/>
    </row>
    <row r="33">
      <c r="A33" s="170"/>
      <c r="B33" s="174" t="s">
        <v>59</v>
      </c>
      <c r="C33" s="175">
        <v>230.0</v>
      </c>
      <c r="D33" s="176">
        <v>0.0026540809379291246</v>
      </c>
      <c r="E33" s="177">
        <v>611.2</v>
      </c>
      <c r="F33" s="177">
        <v>0.4</v>
      </c>
      <c r="G33" s="177">
        <v>0.9</v>
      </c>
      <c r="H33" s="177">
        <f t="shared" si="2"/>
        <v>612.5</v>
      </c>
      <c r="I33" s="178"/>
    </row>
    <row r="34">
      <c r="A34" s="170"/>
      <c r="B34" s="174" t="s">
        <v>60</v>
      </c>
      <c r="C34" s="175">
        <v>210.0</v>
      </c>
      <c r="D34" s="176">
        <v>0.002423291291152679</v>
      </c>
      <c r="E34" s="177">
        <v>634.9</v>
      </c>
      <c r="F34" s="177">
        <v>0.4</v>
      </c>
      <c r="G34" s="177">
        <v>2.9</v>
      </c>
      <c r="H34" s="177">
        <f t="shared" si="2"/>
        <v>638.2</v>
      </c>
      <c r="I34" s="178"/>
    </row>
    <row r="35">
      <c r="A35" s="170"/>
      <c r="B35" s="174" t="s">
        <v>61</v>
      </c>
      <c r="C35" s="175">
        <v>195.0</v>
      </c>
      <c r="D35" s="176">
        <v>0.0022501990560703446</v>
      </c>
      <c r="E35" s="177">
        <v>0.4</v>
      </c>
      <c r="F35" s="177">
        <v>0.0</v>
      </c>
      <c r="G35" s="177">
        <v>0.0</v>
      </c>
      <c r="H35" s="177">
        <f t="shared" si="2"/>
        <v>0.4</v>
      </c>
      <c r="I35" s="178"/>
    </row>
    <row r="36">
      <c r="A36" s="170"/>
      <c r="B36" s="174" t="s">
        <v>62</v>
      </c>
      <c r="C36" s="175">
        <v>188.0</v>
      </c>
      <c r="D36" s="176">
        <v>0.002169422679698589</v>
      </c>
      <c r="E36" s="177">
        <v>895.8</v>
      </c>
      <c r="F36" s="177">
        <v>0.3</v>
      </c>
      <c r="G36" s="177">
        <v>4.3</v>
      </c>
      <c r="H36" s="177">
        <f t="shared" si="2"/>
        <v>900.4</v>
      </c>
      <c r="I36" s="178"/>
    </row>
    <row r="37">
      <c r="A37" s="170"/>
      <c r="B37" s="174" t="s">
        <v>63</v>
      </c>
      <c r="C37" s="175">
        <v>178.0</v>
      </c>
      <c r="D37" s="176">
        <v>0.002054027856310366</v>
      </c>
      <c r="E37" s="177">
        <v>638.4</v>
      </c>
      <c r="F37" s="177">
        <v>0.2</v>
      </c>
      <c r="G37" s="177">
        <v>2.0</v>
      </c>
      <c r="H37" s="177">
        <f t="shared" si="2"/>
        <v>640.6</v>
      </c>
      <c r="I37" s="178"/>
    </row>
    <row r="38">
      <c r="A38" s="170"/>
      <c r="B38" s="174" t="s">
        <v>64</v>
      </c>
      <c r="C38" s="175">
        <v>177.0</v>
      </c>
      <c r="D38" s="176">
        <v>0.0020424883739715437</v>
      </c>
      <c r="E38" s="177">
        <v>465.7</v>
      </c>
      <c r="F38" s="177">
        <v>1.7</v>
      </c>
      <c r="G38" s="177">
        <v>3.5</v>
      </c>
      <c r="H38" s="177">
        <f t="shared" si="2"/>
        <v>470.9</v>
      </c>
      <c r="I38" s="178"/>
    </row>
    <row r="39">
      <c r="A39" s="170"/>
      <c r="B39" s="174" t="s">
        <v>65</v>
      </c>
      <c r="C39" s="175">
        <v>152.0</v>
      </c>
      <c r="D39" s="176">
        <v>0.0017540013155009867</v>
      </c>
      <c r="E39" s="177">
        <v>407.4</v>
      </c>
      <c r="F39" s="177">
        <v>0.2</v>
      </c>
      <c r="G39" s="177">
        <v>1.5</v>
      </c>
      <c r="H39" s="177">
        <f t="shared" si="2"/>
        <v>409.1</v>
      </c>
      <c r="I39" s="178"/>
    </row>
    <row r="40">
      <c r="A40" s="170"/>
      <c r="B40" s="174" t="s">
        <v>66</v>
      </c>
      <c r="C40" s="175">
        <v>151.0</v>
      </c>
      <c r="D40" s="176">
        <v>0.0017424618331621643</v>
      </c>
      <c r="E40" s="177">
        <v>401.9</v>
      </c>
      <c r="F40" s="177">
        <v>0.2</v>
      </c>
      <c r="G40" s="177">
        <v>0.3</v>
      </c>
      <c r="H40" s="177">
        <f t="shared" si="2"/>
        <v>402.4</v>
      </c>
      <c r="I40" s="178"/>
    </row>
    <row r="41">
      <c r="A41" s="170"/>
      <c r="B41" s="174" t="s">
        <v>67</v>
      </c>
      <c r="C41" s="175">
        <v>150.0</v>
      </c>
      <c r="D41" s="176">
        <v>0.0017309223508233421</v>
      </c>
      <c r="E41" s="177">
        <v>147.0</v>
      </c>
      <c r="F41" s="177">
        <v>0.1</v>
      </c>
      <c r="G41" s="177">
        <v>0.4</v>
      </c>
      <c r="H41" s="177">
        <f t="shared" si="2"/>
        <v>147.5</v>
      </c>
      <c r="I41" s="178"/>
    </row>
    <row r="42">
      <c r="A42" s="170"/>
      <c r="B42" s="174" t="s">
        <v>68</v>
      </c>
      <c r="C42" s="175">
        <v>142.0</v>
      </c>
      <c r="D42" s="176">
        <v>0.0016386064921127639</v>
      </c>
      <c r="E42" s="177">
        <v>707.4</v>
      </c>
      <c r="F42" s="177">
        <v>0.3</v>
      </c>
      <c r="G42" s="177">
        <v>3.2</v>
      </c>
      <c r="H42" s="177">
        <f t="shared" si="2"/>
        <v>710.9</v>
      </c>
      <c r="I42" s="178"/>
    </row>
    <row r="43">
      <c r="A43" s="170"/>
      <c r="B43" s="174" t="s">
        <v>69</v>
      </c>
      <c r="C43" s="175">
        <v>140.0</v>
      </c>
      <c r="D43" s="176">
        <v>0.0016155275274351193</v>
      </c>
      <c r="E43" s="177">
        <v>151.9</v>
      </c>
      <c r="F43" s="177">
        <v>0.3</v>
      </c>
      <c r="G43" s="177">
        <v>0.7</v>
      </c>
      <c r="H43" s="177">
        <f t="shared" si="2"/>
        <v>152.9</v>
      </c>
      <c r="I43" s="178"/>
    </row>
    <row r="44">
      <c r="A44" s="170"/>
      <c r="B44" s="174" t="s">
        <v>70</v>
      </c>
      <c r="C44" s="175">
        <v>140.0</v>
      </c>
      <c r="D44" s="176">
        <v>0.0016155275274351193</v>
      </c>
      <c r="E44" s="177">
        <v>93.2</v>
      </c>
      <c r="F44" s="177">
        <v>0.1</v>
      </c>
      <c r="G44" s="177">
        <v>0.5</v>
      </c>
      <c r="H44" s="177">
        <f t="shared" si="2"/>
        <v>93.8</v>
      </c>
      <c r="I44" s="178"/>
    </row>
    <row r="45">
      <c r="A45" s="170"/>
      <c r="B45" s="174" t="s">
        <v>71</v>
      </c>
      <c r="C45" s="175">
        <v>121.0</v>
      </c>
      <c r="D45" s="176">
        <v>0.001396277362997496</v>
      </c>
      <c r="E45" s="177">
        <v>778.4</v>
      </c>
      <c r="F45" s="177">
        <v>0.9</v>
      </c>
      <c r="G45" s="177">
        <v>4.2</v>
      </c>
      <c r="H45" s="177">
        <f t="shared" si="2"/>
        <v>783.5</v>
      </c>
      <c r="I45" s="178"/>
    </row>
    <row r="46">
      <c r="A46" s="170"/>
      <c r="B46" s="174" t="s">
        <v>72</v>
      </c>
      <c r="C46" s="175">
        <v>118.0</v>
      </c>
      <c r="D46" s="176">
        <v>0.001361658915981029</v>
      </c>
      <c r="E46" s="177">
        <v>365.7</v>
      </c>
      <c r="F46" s="177">
        <v>0.2</v>
      </c>
      <c r="G46" s="177">
        <v>1.8</v>
      </c>
      <c r="H46" s="177">
        <f t="shared" si="2"/>
        <v>367.7</v>
      </c>
      <c r="I46" s="178"/>
    </row>
    <row r="47">
      <c r="A47" s="170"/>
      <c r="B47" s="174" t="s">
        <v>73</v>
      </c>
      <c r="C47" s="175">
        <v>113.0</v>
      </c>
      <c r="D47" s="176">
        <v>0.0013039615042869177</v>
      </c>
      <c r="E47" s="177">
        <v>131.9</v>
      </c>
      <c r="F47" s="177">
        <v>0.2</v>
      </c>
      <c r="G47" s="177">
        <v>0.4</v>
      </c>
      <c r="H47" s="177">
        <f t="shared" si="2"/>
        <v>132.5</v>
      </c>
      <c r="I47" s="187"/>
    </row>
    <row r="48">
      <c r="A48" s="170"/>
      <c r="B48" s="174" t="s">
        <v>74</v>
      </c>
      <c r="C48" s="175">
        <v>103.0</v>
      </c>
      <c r="D48" s="176">
        <v>0.001188566680898695</v>
      </c>
      <c r="E48" s="188">
        <v>0.0</v>
      </c>
      <c r="F48" s="188">
        <v>0.0</v>
      </c>
      <c r="G48" s="188">
        <v>0.0</v>
      </c>
      <c r="H48" s="177">
        <v>442.8</v>
      </c>
      <c r="I48" s="189">
        <v>442.8</v>
      </c>
    </row>
    <row r="49">
      <c r="A49" s="170"/>
      <c r="B49" s="174" t="s">
        <v>75</v>
      </c>
      <c r="C49" s="175">
        <v>88.0</v>
      </c>
      <c r="D49" s="176">
        <v>0.0010154744458163608</v>
      </c>
      <c r="E49" s="177">
        <v>198.0</v>
      </c>
      <c r="F49" s="177">
        <v>0.3</v>
      </c>
      <c r="G49" s="177">
        <v>0.8</v>
      </c>
      <c r="H49" s="177">
        <f t="shared" ref="H49:H89" si="3">SUM(E49,F49,G49)</f>
        <v>199.1</v>
      </c>
      <c r="I49" s="189">
        <v>442.8</v>
      </c>
    </row>
    <row r="50">
      <c r="A50" s="170"/>
      <c r="B50" s="174" t="s">
        <v>76</v>
      </c>
      <c r="C50" s="175">
        <v>79.0</v>
      </c>
      <c r="D50" s="176">
        <v>9.116191047669602E-4</v>
      </c>
      <c r="E50" s="177">
        <v>620.6</v>
      </c>
      <c r="F50" s="177">
        <v>0.2</v>
      </c>
      <c r="G50" s="177">
        <v>3.0</v>
      </c>
      <c r="H50" s="177">
        <f t="shared" si="3"/>
        <v>623.8</v>
      </c>
      <c r="I50" s="189">
        <v>442.8</v>
      </c>
    </row>
    <row r="51">
      <c r="A51" s="170"/>
      <c r="B51" s="174" t="s">
        <v>77</v>
      </c>
      <c r="C51" s="175">
        <v>76.0</v>
      </c>
      <c r="D51" s="176">
        <v>8.770006577504934E-4</v>
      </c>
      <c r="E51" s="177">
        <v>341.5</v>
      </c>
      <c r="F51" s="177">
        <v>0.2</v>
      </c>
      <c r="G51" s="177">
        <v>0.7</v>
      </c>
      <c r="H51" s="177">
        <f t="shared" si="3"/>
        <v>342.4</v>
      </c>
      <c r="I51" s="189">
        <v>442.8</v>
      </c>
    </row>
    <row r="52">
      <c r="A52" s="170"/>
      <c r="B52" s="174" t="s">
        <v>78</v>
      </c>
      <c r="C52" s="175">
        <v>69.0</v>
      </c>
      <c r="D52" s="176">
        <v>7.962242813787374E-4</v>
      </c>
      <c r="E52" s="177">
        <v>372.7</v>
      </c>
      <c r="F52" s="177">
        <v>0.1</v>
      </c>
      <c r="G52" s="177">
        <v>1.4</v>
      </c>
      <c r="H52" s="177">
        <f t="shared" si="3"/>
        <v>374.2</v>
      </c>
      <c r="I52" s="189">
        <v>442.8</v>
      </c>
    </row>
    <row r="53">
      <c r="A53" s="170"/>
      <c r="B53" s="174" t="s">
        <v>79</v>
      </c>
      <c r="C53" s="175">
        <v>67.0</v>
      </c>
      <c r="D53" s="176">
        <v>7.731453167010928E-4</v>
      </c>
      <c r="E53" s="177">
        <v>561.9</v>
      </c>
      <c r="F53" s="177">
        <v>0.3</v>
      </c>
      <c r="G53" s="177">
        <v>2.6</v>
      </c>
      <c r="H53" s="177">
        <f t="shared" si="3"/>
        <v>564.8</v>
      </c>
      <c r="I53" s="189">
        <v>442.8</v>
      </c>
    </row>
    <row r="54">
      <c r="A54" s="170"/>
      <c r="B54" s="174" t="s">
        <v>80</v>
      </c>
      <c r="C54" s="175">
        <v>65.0</v>
      </c>
      <c r="D54" s="176">
        <v>7.500663520234482E-4</v>
      </c>
      <c r="E54" s="177">
        <v>134.2</v>
      </c>
      <c r="F54" s="177">
        <v>0.0</v>
      </c>
      <c r="G54" s="177">
        <v>0.3</v>
      </c>
      <c r="H54" s="177">
        <f t="shared" si="3"/>
        <v>134.5</v>
      </c>
      <c r="I54" s="189">
        <v>442.8</v>
      </c>
    </row>
    <row r="55">
      <c r="A55" s="170"/>
      <c r="B55" s="174" t="s">
        <v>81</v>
      </c>
      <c r="C55" s="175">
        <v>63.0</v>
      </c>
      <c r="D55" s="176">
        <v>7.269873873458037E-4</v>
      </c>
      <c r="E55" s="177">
        <v>308.2</v>
      </c>
      <c r="F55" s="177">
        <v>0.4</v>
      </c>
      <c r="G55" s="177">
        <v>0.6</v>
      </c>
      <c r="H55" s="177">
        <f t="shared" si="3"/>
        <v>309.2</v>
      </c>
      <c r="I55" s="189">
        <v>442.8</v>
      </c>
    </row>
    <row r="56">
      <c r="A56" s="170"/>
      <c r="B56" s="174" t="s">
        <v>82</v>
      </c>
      <c r="C56" s="175">
        <v>58.0</v>
      </c>
      <c r="D56" s="176">
        <v>6.692899756516922E-4</v>
      </c>
      <c r="E56" s="177">
        <v>100.5</v>
      </c>
      <c r="F56" s="177">
        <v>0.1</v>
      </c>
      <c r="G56" s="177">
        <v>0.2</v>
      </c>
      <c r="H56" s="177">
        <f t="shared" si="3"/>
        <v>100.8</v>
      </c>
      <c r="I56" s="189">
        <v>442.8</v>
      </c>
    </row>
    <row r="57">
      <c r="A57" s="170"/>
      <c r="B57" s="174" t="s">
        <v>83</v>
      </c>
      <c r="C57" s="175">
        <v>56.0</v>
      </c>
      <c r="D57" s="176">
        <v>6.462110109740477E-4</v>
      </c>
      <c r="E57" s="177">
        <v>271.0</v>
      </c>
      <c r="F57" s="177">
        <v>0.1</v>
      </c>
      <c r="G57" s="177">
        <v>0.9</v>
      </c>
      <c r="H57" s="177">
        <f t="shared" si="3"/>
        <v>272</v>
      </c>
      <c r="I57" s="189">
        <v>442.8</v>
      </c>
    </row>
    <row r="58">
      <c r="A58" s="170"/>
      <c r="B58" s="174" t="s">
        <v>84</v>
      </c>
      <c r="C58" s="175">
        <v>52.0</v>
      </c>
      <c r="D58" s="176">
        <v>6.000530816187585E-4</v>
      </c>
      <c r="E58" s="177">
        <v>476.3</v>
      </c>
      <c r="F58" s="177">
        <v>0.2</v>
      </c>
      <c r="G58" s="177">
        <v>0.3</v>
      </c>
      <c r="H58" s="177">
        <f t="shared" si="3"/>
        <v>476.8</v>
      </c>
      <c r="I58" s="189">
        <v>442.8</v>
      </c>
    </row>
    <row r="59">
      <c r="A59" s="170"/>
      <c r="B59" s="174" t="s">
        <v>85</v>
      </c>
      <c r="C59" s="175">
        <v>51.0</v>
      </c>
      <c r="D59" s="176">
        <v>5.885135992799363E-4</v>
      </c>
      <c r="E59" s="177">
        <v>206.3</v>
      </c>
      <c r="F59" s="177">
        <v>0.1</v>
      </c>
      <c r="G59" s="177">
        <v>0.1</v>
      </c>
      <c r="H59" s="177">
        <f t="shared" si="3"/>
        <v>206.5</v>
      </c>
      <c r="I59" s="189">
        <v>442.8</v>
      </c>
    </row>
    <row r="60">
      <c r="A60" s="170"/>
      <c r="B60" s="174" t="s">
        <v>86</v>
      </c>
      <c r="C60" s="175">
        <v>46.0</v>
      </c>
      <c r="D60" s="176">
        <v>5.30816187585825E-4</v>
      </c>
      <c r="E60" s="177">
        <v>278.7</v>
      </c>
      <c r="F60" s="177">
        <v>0.1</v>
      </c>
      <c r="G60" s="177">
        <v>1.2</v>
      </c>
      <c r="H60" s="177">
        <f t="shared" si="3"/>
        <v>280</v>
      </c>
      <c r="I60" s="189">
        <v>442.8</v>
      </c>
    </row>
    <row r="61">
      <c r="A61" s="170"/>
      <c r="B61" s="174" t="s">
        <v>87</v>
      </c>
      <c r="C61" s="175">
        <v>39.0</v>
      </c>
      <c r="D61" s="176">
        <v>4.5003981121406896E-4</v>
      </c>
      <c r="E61" s="177">
        <v>185.6</v>
      </c>
      <c r="F61" s="177">
        <v>0.2</v>
      </c>
      <c r="G61" s="177">
        <v>0.4</v>
      </c>
      <c r="H61" s="177">
        <f t="shared" si="3"/>
        <v>186.2</v>
      </c>
      <c r="I61" s="189">
        <v>442.8</v>
      </c>
    </row>
    <row r="62">
      <c r="A62" s="170"/>
      <c r="B62" s="174" t="s">
        <v>88</v>
      </c>
      <c r="C62" s="175">
        <v>24.0</v>
      </c>
      <c r="D62" s="176">
        <v>2.7694757613173476E-4</v>
      </c>
      <c r="E62" s="177">
        <v>95.6</v>
      </c>
      <c r="F62" s="177">
        <v>0.3</v>
      </c>
      <c r="G62" s="177">
        <v>0.5</v>
      </c>
      <c r="H62" s="177">
        <f t="shared" si="3"/>
        <v>96.4</v>
      </c>
      <c r="I62" s="189">
        <v>442.8</v>
      </c>
    </row>
    <row r="63">
      <c r="A63" s="170"/>
      <c r="B63" s="174" t="s">
        <v>89</v>
      </c>
      <c r="C63" s="175">
        <v>21.0</v>
      </c>
      <c r="D63" s="176">
        <v>2.4232912911526788E-4</v>
      </c>
      <c r="E63" s="177">
        <v>717.3</v>
      </c>
      <c r="F63" s="177">
        <v>0.2</v>
      </c>
      <c r="G63" s="177">
        <v>3.2</v>
      </c>
      <c r="H63" s="177">
        <f t="shared" si="3"/>
        <v>720.7</v>
      </c>
      <c r="I63" s="189">
        <v>442.8</v>
      </c>
    </row>
    <row r="64">
      <c r="A64" s="170"/>
      <c r="B64" s="174" t="s">
        <v>90</v>
      </c>
      <c r="C64" s="175">
        <v>20.0</v>
      </c>
      <c r="D64" s="176">
        <v>2.3078964677644562E-4</v>
      </c>
      <c r="E64" s="177">
        <v>406.5</v>
      </c>
      <c r="F64" s="177">
        <v>0.2</v>
      </c>
      <c r="G64" s="177">
        <v>0.2</v>
      </c>
      <c r="H64" s="177">
        <f t="shared" si="3"/>
        <v>406.9</v>
      </c>
      <c r="I64" s="189">
        <v>442.8</v>
      </c>
    </row>
    <row r="65">
      <c r="A65" s="170"/>
      <c r="B65" s="174" t="s">
        <v>91</v>
      </c>
      <c r="C65" s="175">
        <v>19.0</v>
      </c>
      <c r="D65" s="176">
        <v>2.1925016443762334E-4</v>
      </c>
      <c r="E65" s="177">
        <v>151.1</v>
      </c>
      <c r="F65" s="177">
        <v>0.1</v>
      </c>
      <c r="G65" s="177">
        <v>0.4</v>
      </c>
      <c r="H65" s="177">
        <f t="shared" si="3"/>
        <v>151.6</v>
      </c>
      <c r="I65" s="189">
        <v>442.8</v>
      </c>
    </row>
    <row r="66">
      <c r="A66" s="170"/>
      <c r="B66" s="174" t="s">
        <v>92</v>
      </c>
      <c r="C66" s="175">
        <v>19.0</v>
      </c>
      <c r="D66" s="176">
        <v>2.1925016443762334E-4</v>
      </c>
      <c r="E66" s="177">
        <v>379.6</v>
      </c>
      <c r="F66" s="177">
        <v>0.2</v>
      </c>
      <c r="G66" s="177">
        <v>0.3</v>
      </c>
      <c r="H66" s="177">
        <f t="shared" si="3"/>
        <v>380.1</v>
      </c>
      <c r="I66" s="189">
        <v>442.8</v>
      </c>
    </row>
    <row r="67">
      <c r="A67" s="170"/>
      <c r="B67" s="174" t="s">
        <v>93</v>
      </c>
      <c r="C67" s="175">
        <v>18.0</v>
      </c>
      <c r="D67" s="176">
        <v>2.0771068209880105E-4</v>
      </c>
      <c r="E67" s="177">
        <v>138.6</v>
      </c>
      <c r="F67" s="177">
        <v>0.2</v>
      </c>
      <c r="G67" s="177">
        <v>0.4</v>
      </c>
      <c r="H67" s="177">
        <f t="shared" si="3"/>
        <v>139.2</v>
      </c>
      <c r="I67" s="189">
        <v>442.8</v>
      </c>
    </row>
    <row r="68">
      <c r="A68" s="170"/>
      <c r="B68" s="174" t="s">
        <v>94</v>
      </c>
      <c r="C68" s="175">
        <v>18.0</v>
      </c>
      <c r="D68" s="176">
        <v>2.0771068209880105E-4</v>
      </c>
      <c r="E68" s="177">
        <v>610.8</v>
      </c>
      <c r="F68" s="177">
        <v>0.4</v>
      </c>
      <c r="G68" s="177">
        <v>0.9</v>
      </c>
      <c r="H68" s="177">
        <f t="shared" si="3"/>
        <v>612.1</v>
      </c>
      <c r="I68" s="189">
        <v>442.8</v>
      </c>
    </row>
    <row r="69">
      <c r="A69" s="170"/>
      <c r="B69" s="174" t="s">
        <v>95</v>
      </c>
      <c r="C69" s="175">
        <v>15.0</v>
      </c>
      <c r="D69" s="176">
        <v>1.730922350823342E-4</v>
      </c>
      <c r="E69" s="177">
        <v>515.8</v>
      </c>
      <c r="F69" s="177">
        <v>0.2</v>
      </c>
      <c r="G69" s="177">
        <v>1.7</v>
      </c>
      <c r="H69" s="177">
        <f t="shared" si="3"/>
        <v>517.7</v>
      </c>
      <c r="I69" s="189">
        <v>442.8</v>
      </c>
    </row>
    <row r="70">
      <c r="A70" s="170"/>
      <c r="B70" s="174" t="s">
        <v>96</v>
      </c>
      <c r="C70" s="175">
        <v>15.0</v>
      </c>
      <c r="D70" s="176">
        <v>1.730922350823342E-4</v>
      </c>
      <c r="E70" s="177">
        <v>740.2</v>
      </c>
      <c r="F70" s="177">
        <v>0.7</v>
      </c>
      <c r="G70" s="177">
        <v>1.8</v>
      </c>
      <c r="H70" s="177">
        <f t="shared" si="3"/>
        <v>742.7</v>
      </c>
      <c r="I70" s="189">
        <v>442.8</v>
      </c>
    </row>
    <row r="71">
      <c r="A71" s="170"/>
      <c r="B71" s="174" t="s">
        <v>97</v>
      </c>
      <c r="C71" s="175">
        <v>14.0</v>
      </c>
      <c r="D71" s="176">
        <v>1.6155275274351192E-4</v>
      </c>
      <c r="E71" s="177">
        <v>579.4</v>
      </c>
      <c r="F71" s="177">
        <v>0.3</v>
      </c>
      <c r="G71" s="177">
        <v>0.8</v>
      </c>
      <c r="H71" s="177">
        <f t="shared" si="3"/>
        <v>580.5</v>
      </c>
      <c r="I71" s="189">
        <v>442.8</v>
      </c>
    </row>
    <row r="72">
      <c r="A72" s="170"/>
      <c r="B72" s="174" t="s">
        <v>98</v>
      </c>
      <c r="C72" s="175">
        <v>13.0</v>
      </c>
      <c r="D72" s="176">
        <v>1.5001327040468964E-4</v>
      </c>
      <c r="E72" s="177">
        <v>293.9</v>
      </c>
      <c r="F72" s="177">
        <v>4.8</v>
      </c>
      <c r="G72" s="177">
        <v>8.7</v>
      </c>
      <c r="H72" s="177">
        <f t="shared" si="3"/>
        <v>307.4</v>
      </c>
      <c r="I72" s="189">
        <v>442.8</v>
      </c>
    </row>
    <row r="73">
      <c r="A73" s="170"/>
      <c r="B73" s="174" t="s">
        <v>99</v>
      </c>
      <c r="C73" s="175">
        <v>13.0</v>
      </c>
      <c r="D73" s="176">
        <v>1.5001327040468964E-4</v>
      </c>
      <c r="E73" s="177">
        <v>306.9</v>
      </c>
      <c r="F73" s="177">
        <v>0.2</v>
      </c>
      <c r="G73" s="177">
        <v>0.7</v>
      </c>
      <c r="H73" s="177">
        <f t="shared" si="3"/>
        <v>307.8</v>
      </c>
      <c r="I73" s="189">
        <v>442.8</v>
      </c>
    </row>
    <row r="74">
      <c r="A74" s="170"/>
      <c r="B74" s="174" t="s">
        <v>100</v>
      </c>
      <c r="C74" s="175">
        <v>12.0</v>
      </c>
      <c r="D74" s="176">
        <v>1.3847378806586738E-4</v>
      </c>
      <c r="E74" s="177">
        <v>368.6</v>
      </c>
      <c r="F74" s="177">
        <v>0.2</v>
      </c>
      <c r="G74" s="177">
        <v>1.1</v>
      </c>
      <c r="H74" s="177">
        <f t="shared" si="3"/>
        <v>369.9</v>
      </c>
      <c r="I74" s="189">
        <v>442.8</v>
      </c>
    </row>
    <row r="75">
      <c r="A75" s="170"/>
      <c r="B75" s="174" t="s">
        <v>101</v>
      </c>
      <c r="C75" s="175">
        <v>12.0</v>
      </c>
      <c r="D75" s="176">
        <v>1.3847378806586738E-4</v>
      </c>
      <c r="E75" s="177">
        <v>231.1</v>
      </c>
      <c r="F75" s="177">
        <v>0.1</v>
      </c>
      <c r="G75" s="177">
        <v>1.0</v>
      </c>
      <c r="H75" s="177">
        <f t="shared" si="3"/>
        <v>232.2</v>
      </c>
      <c r="I75" s="189">
        <v>442.8</v>
      </c>
    </row>
    <row r="76">
      <c r="A76" s="170"/>
      <c r="B76" s="174" t="s">
        <v>102</v>
      </c>
      <c r="C76" s="175">
        <v>10.0</v>
      </c>
      <c r="D76" s="176">
        <v>1.1539482338822281E-4</v>
      </c>
      <c r="E76" s="177">
        <v>394.1</v>
      </c>
      <c r="F76" s="177">
        <v>0.2</v>
      </c>
      <c r="G76" s="177">
        <v>0.3</v>
      </c>
      <c r="H76" s="177">
        <f t="shared" si="3"/>
        <v>394.6</v>
      </c>
      <c r="I76" s="189">
        <v>442.8</v>
      </c>
    </row>
    <row r="77">
      <c r="A77" s="170"/>
      <c r="B77" s="174" t="s">
        <v>103</v>
      </c>
      <c r="C77" s="175">
        <v>8.0</v>
      </c>
      <c r="D77" s="176">
        <v>9.231585871057824E-5</v>
      </c>
      <c r="E77" s="177">
        <v>408.7</v>
      </c>
      <c r="F77" s="177">
        <v>0.3</v>
      </c>
      <c r="G77" s="177">
        <v>0.4</v>
      </c>
      <c r="H77" s="177">
        <f t="shared" si="3"/>
        <v>409.4</v>
      </c>
      <c r="I77" s="189">
        <v>442.8</v>
      </c>
    </row>
    <row r="78">
      <c r="A78" s="170"/>
      <c r="B78" s="174" t="s">
        <v>104</v>
      </c>
      <c r="C78" s="175">
        <v>7.0</v>
      </c>
      <c r="D78" s="176">
        <v>8.077637637175596E-5</v>
      </c>
      <c r="E78" s="177">
        <v>571.0</v>
      </c>
      <c r="F78" s="177">
        <v>0.4</v>
      </c>
      <c r="G78" s="177">
        <v>1.9</v>
      </c>
      <c r="H78" s="177">
        <f t="shared" si="3"/>
        <v>573.3</v>
      </c>
      <c r="I78" s="189">
        <v>442.8</v>
      </c>
    </row>
    <row r="79">
      <c r="A79" s="170"/>
      <c r="B79" s="190" t="s">
        <v>105</v>
      </c>
      <c r="C79" s="191">
        <v>6.0</v>
      </c>
      <c r="D79" s="176">
        <v>6.923689403293369E-5</v>
      </c>
      <c r="E79" s="177">
        <v>79.7</v>
      </c>
      <c r="F79" s="177">
        <v>0.5</v>
      </c>
      <c r="G79" s="177">
        <v>0.8</v>
      </c>
      <c r="H79" s="177">
        <f t="shared" si="3"/>
        <v>81</v>
      </c>
      <c r="I79" s="189">
        <v>442.8</v>
      </c>
    </row>
    <row r="80">
      <c r="A80" s="170"/>
      <c r="B80" s="174" t="s">
        <v>106</v>
      </c>
      <c r="C80" s="175">
        <v>6.0</v>
      </c>
      <c r="D80" s="176">
        <v>6.923689403293369E-5</v>
      </c>
      <c r="E80" s="177">
        <v>290.0</v>
      </c>
      <c r="F80" s="177">
        <v>0.3</v>
      </c>
      <c r="G80" s="177">
        <v>1.2</v>
      </c>
      <c r="H80" s="177">
        <f t="shared" si="3"/>
        <v>291.5</v>
      </c>
      <c r="I80" s="189">
        <v>442.8</v>
      </c>
    </row>
    <row r="81">
      <c r="A81" s="170"/>
      <c r="B81" s="174" t="s">
        <v>107</v>
      </c>
      <c r="C81" s="175">
        <v>6.0</v>
      </c>
      <c r="D81" s="176">
        <v>6.923689403293369E-5</v>
      </c>
      <c r="E81" s="177">
        <v>503.3</v>
      </c>
      <c r="F81" s="177">
        <v>0.3</v>
      </c>
      <c r="G81" s="177">
        <v>2.3</v>
      </c>
      <c r="H81" s="177">
        <f t="shared" si="3"/>
        <v>505.9</v>
      </c>
      <c r="I81" s="189">
        <v>442.8</v>
      </c>
    </row>
    <row r="82">
      <c r="A82" s="170"/>
      <c r="B82" s="174" t="s">
        <v>108</v>
      </c>
      <c r="C82" s="175">
        <v>6.0</v>
      </c>
      <c r="D82" s="176">
        <v>6.923689403293369E-5</v>
      </c>
      <c r="E82" s="177">
        <v>404.8</v>
      </c>
      <c r="F82" s="177">
        <v>0.2</v>
      </c>
      <c r="G82" s="177">
        <v>0.2</v>
      </c>
      <c r="H82" s="177">
        <f t="shared" si="3"/>
        <v>405.2</v>
      </c>
      <c r="I82" s="189">
        <v>442.8</v>
      </c>
    </row>
    <row r="83">
      <c r="A83" s="170"/>
      <c r="B83" s="174" t="s">
        <v>109</v>
      </c>
      <c r="C83" s="175">
        <v>5.0</v>
      </c>
      <c r="D83" s="176">
        <v>5.7697411694111405E-5</v>
      </c>
      <c r="E83" s="177">
        <v>652.5</v>
      </c>
      <c r="F83" s="177">
        <v>0.2</v>
      </c>
      <c r="G83" s="177">
        <v>3.0</v>
      </c>
      <c r="H83" s="177">
        <f t="shared" si="3"/>
        <v>655.7</v>
      </c>
      <c r="I83" s="189">
        <v>442.8</v>
      </c>
    </row>
    <row r="84">
      <c r="A84" s="170"/>
      <c r="B84" s="174" t="s">
        <v>110</v>
      </c>
      <c r="C84" s="175">
        <v>5.0</v>
      </c>
      <c r="D84" s="176">
        <v>5.7697411694111405E-5</v>
      </c>
      <c r="E84" s="177">
        <v>358.9</v>
      </c>
      <c r="F84" s="177">
        <v>0.9</v>
      </c>
      <c r="G84" s="177">
        <v>3.3</v>
      </c>
      <c r="H84" s="177">
        <f t="shared" si="3"/>
        <v>363.1</v>
      </c>
      <c r="I84" s="189">
        <v>442.8</v>
      </c>
    </row>
    <row r="85">
      <c r="A85" s="170"/>
      <c r="B85" s="174" t="s">
        <v>111</v>
      </c>
      <c r="C85" s="175">
        <v>5.0</v>
      </c>
      <c r="D85" s="176">
        <v>5.7697411694111405E-5</v>
      </c>
      <c r="E85" s="177">
        <v>546.7</v>
      </c>
      <c r="F85" s="177">
        <v>0.2</v>
      </c>
      <c r="G85" s="177">
        <v>0.3</v>
      </c>
      <c r="H85" s="177">
        <f t="shared" si="3"/>
        <v>547.2</v>
      </c>
      <c r="I85" s="189">
        <v>442.8</v>
      </c>
    </row>
    <row r="86">
      <c r="A86" s="170"/>
      <c r="B86" s="174" t="s">
        <v>112</v>
      </c>
      <c r="C86" s="175">
        <v>4.0</v>
      </c>
      <c r="D86" s="176">
        <v>4.615792935528912E-5</v>
      </c>
      <c r="E86" s="177">
        <v>509.9</v>
      </c>
      <c r="F86" s="177">
        <v>0.2</v>
      </c>
      <c r="G86" s="177">
        <v>0.3</v>
      </c>
      <c r="H86" s="177">
        <f t="shared" si="3"/>
        <v>510.4</v>
      </c>
      <c r="I86" s="189">
        <v>442.8</v>
      </c>
    </row>
    <row r="87">
      <c r="A87" s="170"/>
      <c r="B87" s="174" t="s">
        <v>113</v>
      </c>
      <c r="C87" s="175">
        <v>4.0</v>
      </c>
      <c r="D87" s="176">
        <v>4.615792935528912E-5</v>
      </c>
      <c r="E87" s="177">
        <v>698.6</v>
      </c>
      <c r="F87" s="177">
        <v>0.3</v>
      </c>
      <c r="G87" s="177">
        <v>0.4</v>
      </c>
      <c r="H87" s="177">
        <f t="shared" si="3"/>
        <v>699.3</v>
      </c>
      <c r="I87" s="189">
        <v>442.8</v>
      </c>
    </row>
    <row r="88">
      <c r="A88" s="170"/>
      <c r="B88" s="174" t="s">
        <v>114</v>
      </c>
      <c r="C88" s="175">
        <v>4.0</v>
      </c>
      <c r="D88" s="176">
        <v>4.615792935528912E-5</v>
      </c>
      <c r="E88" s="177">
        <v>104.0</v>
      </c>
      <c r="F88" s="177">
        <v>1.8</v>
      </c>
      <c r="G88" s="177">
        <v>3.0</v>
      </c>
      <c r="H88" s="177">
        <f t="shared" si="3"/>
        <v>108.8</v>
      </c>
      <c r="I88" s="189">
        <v>442.8</v>
      </c>
    </row>
    <row r="89">
      <c r="A89" s="170"/>
      <c r="B89" s="174" t="s">
        <v>115</v>
      </c>
      <c r="C89" s="175">
        <v>4.0</v>
      </c>
      <c r="D89" s="176">
        <v>4.615792935528912E-5</v>
      </c>
      <c r="E89" s="177">
        <v>99.9</v>
      </c>
      <c r="F89" s="177">
        <v>0.0</v>
      </c>
      <c r="G89" s="177">
        <v>0.1</v>
      </c>
      <c r="H89" s="177">
        <f t="shared" si="3"/>
        <v>100</v>
      </c>
      <c r="I89" s="189">
        <v>442.8</v>
      </c>
    </row>
    <row r="90">
      <c r="A90" s="170"/>
      <c r="B90" s="174" t="s">
        <v>116</v>
      </c>
      <c r="C90" s="175">
        <v>4.0</v>
      </c>
      <c r="D90" s="176">
        <v>4.615792935528912E-5</v>
      </c>
      <c r="E90" s="188">
        <v>0.0</v>
      </c>
      <c r="F90" s="188">
        <v>0.0</v>
      </c>
      <c r="G90" s="188">
        <v>0.0</v>
      </c>
      <c r="H90" s="177">
        <v>442.8</v>
      </c>
      <c r="I90" s="189">
        <v>442.8</v>
      </c>
    </row>
    <row r="91">
      <c r="A91" s="170"/>
      <c r="B91" s="174" t="s">
        <v>117</v>
      </c>
      <c r="C91" s="175">
        <v>4.0</v>
      </c>
      <c r="D91" s="176">
        <v>4.615792935528912E-5</v>
      </c>
      <c r="E91" s="177">
        <v>803.0</v>
      </c>
      <c r="F91" s="177">
        <v>1.7</v>
      </c>
      <c r="G91" s="177">
        <v>5.4</v>
      </c>
      <c r="H91" s="177">
        <f t="shared" ref="H91:H92" si="4">SUM(E91,F91,G91)</f>
        <v>810.1</v>
      </c>
      <c r="I91" s="189">
        <v>442.8</v>
      </c>
    </row>
    <row r="92">
      <c r="A92" s="170"/>
      <c r="B92" s="174" t="s">
        <v>118</v>
      </c>
      <c r="C92" s="175">
        <v>4.0</v>
      </c>
      <c r="D92" s="176">
        <v>4.615792935528912E-5</v>
      </c>
      <c r="E92" s="177">
        <v>521.8</v>
      </c>
      <c r="F92" s="177">
        <v>0.2</v>
      </c>
      <c r="G92" s="177">
        <v>2.1</v>
      </c>
      <c r="H92" s="177">
        <f t="shared" si="4"/>
        <v>524.1</v>
      </c>
      <c r="I92" s="189">
        <v>442.8</v>
      </c>
    </row>
    <row r="93">
      <c r="A93" s="170"/>
      <c r="B93" s="174" t="s">
        <v>119</v>
      </c>
      <c r="C93" s="175">
        <v>4.0</v>
      </c>
      <c r="D93" s="176">
        <v>4.615792935528912E-5</v>
      </c>
      <c r="E93" s="188">
        <v>0.0</v>
      </c>
      <c r="F93" s="188">
        <v>0.0</v>
      </c>
      <c r="G93" s="188">
        <v>0.0</v>
      </c>
      <c r="H93" s="177">
        <v>442.8</v>
      </c>
      <c r="I93" s="189">
        <v>442.8</v>
      </c>
    </row>
    <row r="94">
      <c r="A94" s="170"/>
      <c r="B94" s="174" t="s">
        <v>120</v>
      </c>
      <c r="C94" s="175">
        <v>4.0</v>
      </c>
      <c r="D94" s="176">
        <v>4.615792935528912E-5</v>
      </c>
      <c r="E94" s="177">
        <v>576.4</v>
      </c>
      <c r="F94" s="177">
        <v>0.9</v>
      </c>
      <c r="G94" s="177">
        <v>2.2</v>
      </c>
      <c r="H94" s="177">
        <f t="shared" ref="H94:H99" si="5">SUM(E94,F94,G94)</f>
        <v>579.5</v>
      </c>
      <c r="I94" s="189">
        <v>442.8</v>
      </c>
    </row>
    <row r="95">
      <c r="A95" s="170"/>
      <c r="B95" s="174" t="s">
        <v>121</v>
      </c>
      <c r="C95" s="175">
        <v>4.0</v>
      </c>
      <c r="D95" s="176">
        <v>4.615792935528912E-5</v>
      </c>
      <c r="E95" s="177">
        <v>89.8</v>
      </c>
      <c r="F95" s="177">
        <v>0.4</v>
      </c>
      <c r="G95" s="177">
        <v>0.7</v>
      </c>
      <c r="H95" s="177">
        <f t="shared" si="5"/>
        <v>90.9</v>
      </c>
      <c r="I95" s="189">
        <v>442.8</v>
      </c>
    </row>
    <row r="96">
      <c r="A96" s="170"/>
      <c r="B96" s="174" t="s">
        <v>122</v>
      </c>
      <c r="C96" s="175">
        <v>3.0</v>
      </c>
      <c r="D96" s="176">
        <v>3.4618447016466845E-5</v>
      </c>
      <c r="E96" s="177">
        <v>597.4</v>
      </c>
      <c r="F96" s="177">
        <v>0.6</v>
      </c>
      <c r="G96" s="177">
        <v>1.4</v>
      </c>
      <c r="H96" s="177">
        <f t="shared" si="5"/>
        <v>599.4</v>
      </c>
      <c r="I96" s="189">
        <v>442.8</v>
      </c>
    </row>
    <row r="97">
      <c r="A97" s="170"/>
      <c r="B97" s="174" t="s">
        <v>123</v>
      </c>
      <c r="C97" s="175">
        <v>3.0</v>
      </c>
      <c r="D97" s="176">
        <v>3.4618447016466845E-5</v>
      </c>
      <c r="E97" s="177">
        <v>84.9</v>
      </c>
      <c r="F97" s="177">
        <v>0.3</v>
      </c>
      <c r="G97" s="177">
        <v>0.4</v>
      </c>
      <c r="H97" s="177">
        <f t="shared" si="5"/>
        <v>85.6</v>
      </c>
      <c r="I97" s="189">
        <v>442.8</v>
      </c>
    </row>
    <row r="98">
      <c r="A98" s="170"/>
      <c r="B98" s="174" t="s">
        <v>124</v>
      </c>
      <c r="C98" s="175">
        <v>2.0</v>
      </c>
      <c r="D98" s="176">
        <v>2.307896467764456E-5</v>
      </c>
      <c r="E98" s="177">
        <v>0.1</v>
      </c>
      <c r="F98" s="177">
        <v>0.0</v>
      </c>
      <c r="G98" s="177">
        <v>0.0</v>
      </c>
      <c r="H98" s="177">
        <f t="shared" si="5"/>
        <v>0.1</v>
      </c>
      <c r="I98" s="189">
        <v>442.8</v>
      </c>
    </row>
    <row r="99">
      <c r="A99" s="170"/>
      <c r="B99" s="174" t="s">
        <v>125</v>
      </c>
      <c r="C99" s="175">
        <v>2.0</v>
      </c>
      <c r="D99" s="176">
        <v>2.307896467764456E-5</v>
      </c>
      <c r="E99" s="177">
        <v>351.5</v>
      </c>
      <c r="F99" s="177">
        <v>0.2</v>
      </c>
      <c r="G99" s="177">
        <v>0.2</v>
      </c>
      <c r="H99" s="177">
        <f t="shared" si="5"/>
        <v>351.9</v>
      </c>
      <c r="I99" s="189">
        <v>442.8</v>
      </c>
    </row>
    <row r="100">
      <c r="A100" s="170"/>
      <c r="B100" s="174" t="s">
        <v>126</v>
      </c>
      <c r="C100" s="175">
        <v>1.0</v>
      </c>
      <c r="D100" s="176">
        <v>1.153948233882228E-5</v>
      </c>
      <c r="E100" s="188">
        <v>0.0</v>
      </c>
      <c r="F100" s="188">
        <v>0.0</v>
      </c>
      <c r="G100" s="188">
        <v>0.0</v>
      </c>
      <c r="H100" s="177">
        <v>442.8</v>
      </c>
      <c r="I100" s="189">
        <v>442.8</v>
      </c>
    </row>
    <row r="101">
      <c r="A101" s="170"/>
      <c r="B101" s="174" t="s">
        <v>127</v>
      </c>
      <c r="C101" s="175">
        <v>1.0</v>
      </c>
      <c r="D101" s="176">
        <v>1.153948233882228E-5</v>
      </c>
      <c r="E101" s="177">
        <v>442.3</v>
      </c>
      <c r="F101" s="177">
        <v>0.2</v>
      </c>
      <c r="G101" s="177">
        <v>0.8</v>
      </c>
      <c r="H101" s="177">
        <f>SUM(E101,F101,G101)</f>
        <v>443.3</v>
      </c>
      <c r="I101" s="189">
        <v>442.8</v>
      </c>
    </row>
    <row r="102">
      <c r="A102" s="170"/>
      <c r="B102" s="174" t="s">
        <v>128</v>
      </c>
      <c r="C102" s="175">
        <v>1.0</v>
      </c>
      <c r="D102" s="176">
        <v>1.153948233882228E-5</v>
      </c>
      <c r="E102" s="188">
        <v>0.0</v>
      </c>
      <c r="F102" s="188">
        <v>0.0</v>
      </c>
      <c r="G102" s="188">
        <v>0.0</v>
      </c>
      <c r="H102" s="177">
        <v>442.8</v>
      </c>
      <c r="I102" s="189">
        <v>442.8</v>
      </c>
    </row>
    <row r="103">
      <c r="A103" s="170"/>
      <c r="B103" s="174" t="s">
        <v>129</v>
      </c>
      <c r="C103" s="175">
        <v>1.0</v>
      </c>
      <c r="D103" s="176">
        <v>1.153948233882228E-5</v>
      </c>
      <c r="E103" s="177">
        <v>442.7</v>
      </c>
      <c r="F103" s="177">
        <v>0.2</v>
      </c>
      <c r="G103" s="177">
        <v>0.5</v>
      </c>
      <c r="H103" s="177">
        <f>SUM(E103,F103,G103)</f>
        <v>443.4</v>
      </c>
      <c r="I103" s="192">
        <v>442.8</v>
      </c>
    </row>
    <row r="104">
      <c r="A104" s="170"/>
      <c r="B104" s="7"/>
      <c r="C104" s="7"/>
      <c r="D104" s="7"/>
      <c r="E104" s="7"/>
      <c r="F104" s="7"/>
      <c r="G104" s="7"/>
      <c r="H104" s="7"/>
      <c r="I104" s="7"/>
    </row>
  </sheetData>
  <mergeCells count="1">
    <mergeCell ref="B2:H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75"/>
    <col customWidth="1" min="4" max="4" width="11.25"/>
    <col customWidth="1" min="5" max="5" width="28.88"/>
  </cols>
  <sheetData>
    <row r="1">
      <c r="A1" s="193" t="s">
        <v>150</v>
      </c>
      <c r="B1" s="194" t="s">
        <v>151</v>
      </c>
      <c r="C1" s="195" t="s">
        <v>152</v>
      </c>
      <c r="D1" s="196"/>
      <c r="E1" s="195" t="s">
        <v>153</v>
      </c>
    </row>
    <row r="2">
      <c r="A2" s="197" t="s">
        <v>15</v>
      </c>
      <c r="B2" s="177">
        <v>0.06</v>
      </c>
      <c r="C2" s="198" t="s">
        <v>154</v>
      </c>
      <c r="D2" s="171"/>
      <c r="E2" s="199" t="s">
        <v>155</v>
      </c>
    </row>
    <row r="3">
      <c r="A3" s="197" t="s">
        <v>156</v>
      </c>
      <c r="B3" s="177">
        <v>0.0696</v>
      </c>
      <c r="C3" s="198" t="s">
        <v>154</v>
      </c>
      <c r="D3" s="171"/>
      <c r="E3" s="199" t="s">
        <v>157</v>
      </c>
    </row>
    <row r="4">
      <c r="A4" s="197" t="s">
        <v>158</v>
      </c>
      <c r="B4" s="177">
        <v>0.057</v>
      </c>
      <c r="C4" s="198" t="s">
        <v>154</v>
      </c>
      <c r="D4" s="171"/>
      <c r="E4" s="199" t="s">
        <v>159</v>
      </c>
    </row>
    <row r="5">
      <c r="A5" s="197" t="s">
        <v>18</v>
      </c>
      <c r="B5" s="177">
        <v>0.2</v>
      </c>
      <c r="C5" s="198" t="s">
        <v>154</v>
      </c>
      <c r="D5" s="171"/>
      <c r="E5" s="199" t="s">
        <v>160</v>
      </c>
    </row>
    <row r="6">
      <c r="A6" s="197" t="s">
        <v>19</v>
      </c>
      <c r="B6" s="177">
        <v>0.005</v>
      </c>
      <c r="C6" s="198" t="s">
        <v>154</v>
      </c>
      <c r="D6" s="171"/>
      <c r="E6" s="199" t="s">
        <v>161</v>
      </c>
    </row>
    <row r="7">
      <c r="A7" s="197" t="s">
        <v>20</v>
      </c>
      <c r="B7" s="177">
        <f>2/1000</f>
        <v>0.002</v>
      </c>
      <c r="C7" s="198" t="s">
        <v>154</v>
      </c>
      <c r="D7" s="171"/>
      <c r="E7" s="199" t="s">
        <v>162</v>
      </c>
    </row>
    <row r="8">
      <c r="A8" s="197" t="s">
        <v>21</v>
      </c>
      <c r="B8" s="177">
        <f>40/1000</f>
        <v>0.04</v>
      </c>
      <c r="C8" s="198" t="s">
        <v>154</v>
      </c>
      <c r="D8" s="171"/>
      <c r="E8" s="199" t="s">
        <v>163</v>
      </c>
    </row>
    <row r="9">
      <c r="A9" s="197" t="s">
        <v>164</v>
      </c>
      <c r="B9" s="177">
        <f>6/1000</f>
        <v>0.006</v>
      </c>
      <c r="C9" s="198" t="s">
        <v>154</v>
      </c>
      <c r="D9" s="171"/>
      <c r="E9" s="199" t="s">
        <v>165</v>
      </c>
    </row>
    <row r="10">
      <c r="A10" s="197" t="s">
        <v>166</v>
      </c>
      <c r="B10" s="177">
        <v>0.1</v>
      </c>
      <c r="C10" s="198" t="s">
        <v>154</v>
      </c>
      <c r="D10" s="171"/>
      <c r="E10" s="199" t="s">
        <v>167</v>
      </c>
    </row>
    <row r="11">
      <c r="A11" s="197" t="s">
        <v>24</v>
      </c>
      <c r="B11" s="177">
        <v>0.012</v>
      </c>
      <c r="C11" s="198" t="s">
        <v>154</v>
      </c>
      <c r="D11" s="171"/>
      <c r="E11" s="199" t="s">
        <v>168</v>
      </c>
    </row>
    <row r="12">
      <c r="A12" s="197" t="s">
        <v>25</v>
      </c>
      <c r="B12" s="177">
        <v>0.012</v>
      </c>
      <c r="C12" s="198" t="s">
        <v>154</v>
      </c>
      <c r="D12" s="171"/>
      <c r="E12" s="199" t="s">
        <v>169</v>
      </c>
    </row>
    <row r="13">
      <c r="A13" s="200"/>
      <c r="B13" s="201"/>
      <c r="C13" s="198"/>
      <c r="D13" s="171"/>
      <c r="E13" s="202"/>
    </row>
    <row r="14">
      <c r="A14" s="193" t="s">
        <v>170</v>
      </c>
      <c r="B14" s="194" t="s">
        <v>151</v>
      </c>
      <c r="C14" s="195" t="s">
        <v>152</v>
      </c>
      <c r="D14" s="196" t="s">
        <v>171</v>
      </c>
      <c r="E14" s="195" t="s">
        <v>153</v>
      </c>
    </row>
    <row r="15">
      <c r="A15" s="197" t="s">
        <v>172</v>
      </c>
      <c r="B15" s="177">
        <v>3.87</v>
      </c>
      <c r="C15" s="198" t="s">
        <v>154</v>
      </c>
      <c r="E15" s="199" t="s">
        <v>173</v>
      </c>
    </row>
    <row r="16">
      <c r="A16" s="197" t="s">
        <v>174</v>
      </c>
      <c r="B16" s="177">
        <v>18.0</v>
      </c>
      <c r="C16" s="198" t="s">
        <v>154</v>
      </c>
      <c r="E16" s="199" t="s">
        <v>175</v>
      </c>
    </row>
    <row r="17">
      <c r="A17" s="197" t="s">
        <v>176</v>
      </c>
      <c r="B17" s="177">
        <v>1.5</v>
      </c>
      <c r="C17" s="198" t="s">
        <v>154</v>
      </c>
      <c r="E17" s="199" t="s">
        <v>177</v>
      </c>
    </row>
    <row r="18">
      <c r="A18" s="197" t="s">
        <v>178</v>
      </c>
      <c r="B18" s="177">
        <v>1.2</v>
      </c>
      <c r="C18" s="198" t="s">
        <v>154</v>
      </c>
      <c r="E18" s="199" t="s">
        <v>179</v>
      </c>
    </row>
    <row r="19">
      <c r="A19" s="197" t="s">
        <v>180</v>
      </c>
      <c r="B19" s="177">
        <v>2.0</v>
      </c>
      <c r="C19" s="198" t="s">
        <v>154</v>
      </c>
      <c r="E19" s="199" t="s">
        <v>181</v>
      </c>
    </row>
    <row r="20">
      <c r="A20" s="200"/>
      <c r="B20" s="201"/>
      <c r="C20" s="198"/>
      <c r="D20" s="171"/>
      <c r="E20" s="202"/>
    </row>
    <row r="21">
      <c r="A21" s="193" t="s">
        <v>182</v>
      </c>
      <c r="B21" s="194" t="s">
        <v>151</v>
      </c>
      <c r="C21" s="195" t="s">
        <v>152</v>
      </c>
      <c r="D21" s="196" t="s">
        <v>171</v>
      </c>
      <c r="E21" s="195" t="s">
        <v>153</v>
      </c>
    </row>
    <row r="22">
      <c r="A22" s="200" t="s">
        <v>183</v>
      </c>
      <c r="B22" s="177">
        <v>2.275</v>
      </c>
      <c r="C22" s="198" t="s">
        <v>154</v>
      </c>
      <c r="E22" s="203" t="s">
        <v>184</v>
      </c>
    </row>
    <row r="23">
      <c r="A23" s="200" t="s">
        <v>185</v>
      </c>
      <c r="B23" s="177">
        <f>(0.5+0.8)/2</f>
        <v>0.65</v>
      </c>
      <c r="C23" s="198" t="s">
        <v>154</v>
      </c>
      <c r="E23" s="199" t="s">
        <v>186</v>
      </c>
    </row>
    <row r="24">
      <c r="A24" s="200" t="s">
        <v>187</v>
      </c>
      <c r="B24" s="177">
        <v>0.054</v>
      </c>
      <c r="C24" s="198" t="s">
        <v>154</v>
      </c>
      <c r="E24" s="199" t="s">
        <v>188</v>
      </c>
    </row>
    <row r="25">
      <c r="A25" s="200" t="s">
        <v>189</v>
      </c>
      <c r="B25" s="177">
        <f>(0.0036+0.0311)/2</f>
        <v>0.01735</v>
      </c>
      <c r="C25" s="198" t="s">
        <v>154</v>
      </c>
      <c r="E25" s="199" t="s">
        <v>190</v>
      </c>
    </row>
    <row r="26">
      <c r="A26" s="200" t="s">
        <v>191</v>
      </c>
      <c r="B26" s="177">
        <v>0.28</v>
      </c>
      <c r="C26" s="198" t="s">
        <v>154</v>
      </c>
      <c r="E26" s="199" t="s">
        <v>192</v>
      </c>
    </row>
    <row r="27">
      <c r="A27" s="204"/>
      <c r="B27" s="178"/>
      <c r="C27" s="171"/>
      <c r="D27" s="205"/>
      <c r="E27" s="202"/>
    </row>
    <row r="28">
      <c r="A28" s="204"/>
      <c r="B28" s="178"/>
      <c r="C28" s="171"/>
      <c r="D28" s="171"/>
      <c r="E28" s="202"/>
    </row>
  </sheetData>
  <mergeCells count="2">
    <mergeCell ref="D14:D19"/>
    <mergeCell ref="D21:D26"/>
  </mergeCells>
  <hyperlinks>
    <hyperlink r:id="rId1" ref="E2"/>
    <hyperlink r:id="rId2" location=":~:text=Actual%20rating%20of%2069.6%20watt,(16%2Dinch%20model)." ref="E3"/>
    <hyperlink r:id="rId3" ref="E4"/>
    <hyperlink r:id="rId4" ref="E5"/>
    <hyperlink r:id="rId5" ref="E6"/>
    <hyperlink r:id="rId6" ref="E7"/>
    <hyperlink r:id="rId7" ref="E8"/>
    <hyperlink r:id="rId8" ref="E9"/>
    <hyperlink r:id="rId9" location=":~:text=Wattage%20of%20LED%20Light%20Bulbs,watts%20for%20most%20incandescent%20bulbs." ref="E10"/>
    <hyperlink r:id="rId10" ref="E11"/>
    <hyperlink r:id="rId11" location="s0060" ref="E12"/>
    <hyperlink r:id="rId12" ref="E15"/>
    <hyperlink r:id="rId13" ref="E16"/>
    <hyperlink r:id="rId14" ref="E17"/>
    <hyperlink r:id="rId15" ref="E18"/>
    <hyperlink r:id="rId16" ref="E19"/>
    <hyperlink r:id="rId17" ref="E22"/>
    <hyperlink r:id="rId18" ref="E23"/>
    <hyperlink r:id="rId19" ref="E24"/>
    <hyperlink r:id="rId20" location=":~:text=It%20usually%20takes%200.033%20kWh,and%2022.17%20kWh%20a%20month." ref="E25"/>
    <hyperlink r:id="rId21" ref="E26"/>
  </hyperlinks>
  <drawing r:id="rId2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</row>
    <row r="3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</row>
    <row r="4" ht="61.5" customHeight="1">
      <c r="A4" s="206"/>
      <c r="B4" s="207" t="s">
        <v>193</v>
      </c>
      <c r="C4" s="44"/>
      <c r="D4" s="44"/>
      <c r="E4" s="44"/>
      <c r="F4" s="44"/>
      <c r="G4" s="44"/>
      <c r="H4" s="44"/>
      <c r="I4" s="44"/>
      <c r="J4" s="44"/>
      <c r="K4" s="15"/>
      <c r="L4" s="206"/>
      <c r="M4" s="206"/>
    </row>
    <row r="5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</row>
    <row r="6">
      <c r="A6" s="206"/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</row>
    <row r="7">
      <c r="A7" s="206"/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</row>
    <row r="8">
      <c r="A8" s="206"/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</row>
    <row r="9">
      <c r="A9" s="206"/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</row>
    <row r="10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</row>
    <row r="11">
      <c r="A11" s="206"/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</row>
    <row r="12">
      <c r="A12" s="206"/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</row>
    <row r="13">
      <c r="A13" s="206"/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</row>
    <row r="14">
      <c r="A14" s="206"/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</row>
    <row r="15">
      <c r="A15" s="206"/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</row>
    <row r="16">
      <c r="A16" s="206"/>
      <c r="B16" s="206"/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</row>
    <row r="17">
      <c r="A17" s="206"/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</row>
    <row r="18">
      <c r="A18" s="206"/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</row>
    <row r="19">
      <c r="A19" s="206"/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</row>
    <row r="20">
      <c r="A20" s="206"/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</row>
    <row r="21">
      <c r="A21" s="206"/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</row>
    <row r="22">
      <c r="A22" s="206"/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</row>
    <row r="23">
      <c r="A23" s="206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</row>
    <row r="24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</row>
    <row r="25">
      <c r="A25" s="206"/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</row>
    <row r="26">
      <c r="A26" s="206"/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</row>
    <row r="27">
      <c r="A27" s="206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</row>
    <row r="28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</row>
    <row r="29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</row>
    <row r="30">
      <c r="A30" s="206"/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</row>
    <row r="31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</row>
  </sheetData>
  <mergeCells count="1">
    <mergeCell ref="B4:K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/>
  </sheetViews>
  <sheetFormatPr customHeight="1" defaultColWidth="12.63" defaultRowHeight="15.75"/>
  <sheetData>
    <row r="1">
      <c r="A1" s="208" t="s">
        <v>194</v>
      </c>
      <c r="B1" s="208" t="s">
        <v>195</v>
      </c>
      <c r="C1" s="208" t="s">
        <v>196</v>
      </c>
      <c r="D1" s="208" t="s">
        <v>197</v>
      </c>
      <c r="E1" s="208" t="s">
        <v>198</v>
      </c>
      <c r="F1" s="208" t="s">
        <v>199</v>
      </c>
      <c r="G1" s="208" t="s">
        <v>200</v>
      </c>
      <c r="H1" s="208" t="s">
        <v>201</v>
      </c>
      <c r="I1" s="208" t="s">
        <v>202</v>
      </c>
      <c r="J1" s="208" t="s">
        <v>203</v>
      </c>
      <c r="K1" s="208" t="s">
        <v>204</v>
      </c>
      <c r="L1" s="208" t="s">
        <v>205</v>
      </c>
      <c r="M1" s="208" t="s">
        <v>206</v>
      </c>
      <c r="N1" s="208" t="s">
        <v>207</v>
      </c>
      <c r="O1" s="208" t="s">
        <v>208</v>
      </c>
      <c r="P1" s="208" t="s">
        <v>209</v>
      </c>
      <c r="Q1" s="208" t="s">
        <v>210</v>
      </c>
      <c r="R1" s="208" t="s">
        <v>211</v>
      </c>
      <c r="S1" s="208" t="s">
        <v>212</v>
      </c>
      <c r="T1" s="208" t="s">
        <v>213</v>
      </c>
      <c r="U1" s="208" t="s">
        <v>214</v>
      </c>
      <c r="V1" s="208" t="s">
        <v>215</v>
      </c>
      <c r="W1" s="208" t="s">
        <v>216</v>
      </c>
      <c r="X1" s="208" t="s">
        <v>217</v>
      </c>
      <c r="Y1" s="208" t="s">
        <v>218</v>
      </c>
      <c r="Z1" s="208" t="s">
        <v>219</v>
      </c>
      <c r="AA1" s="208" t="s">
        <v>220</v>
      </c>
      <c r="AB1" s="208" t="s">
        <v>221</v>
      </c>
      <c r="AC1" s="208" t="s">
        <v>222</v>
      </c>
      <c r="AD1" s="208" t="s">
        <v>223</v>
      </c>
      <c r="AE1" s="208" t="s">
        <v>224</v>
      </c>
      <c r="AF1" s="208" t="s">
        <v>225</v>
      </c>
      <c r="AG1" s="208" t="s">
        <v>226</v>
      </c>
      <c r="AH1" s="208" t="s">
        <v>227</v>
      </c>
      <c r="AI1" s="208" t="s">
        <v>228</v>
      </c>
      <c r="AJ1" s="208" t="s">
        <v>229</v>
      </c>
      <c r="AK1" s="208" t="s">
        <v>230</v>
      </c>
      <c r="AL1" s="208" t="s">
        <v>231</v>
      </c>
      <c r="AM1" s="208" t="s">
        <v>232</v>
      </c>
      <c r="AN1" s="208" t="s">
        <v>233</v>
      </c>
      <c r="AO1" s="208" t="s">
        <v>234</v>
      </c>
      <c r="AP1" s="208" t="s">
        <v>235</v>
      </c>
      <c r="AQ1" s="208" t="s">
        <v>236</v>
      </c>
      <c r="AR1" s="208" t="s">
        <v>237</v>
      </c>
      <c r="AS1" s="208" t="s">
        <v>238</v>
      </c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10"/>
      <c r="BH1" s="209"/>
    </row>
    <row r="2" ht="56.25" customHeight="1">
      <c r="A2" s="208" t="s">
        <v>239</v>
      </c>
      <c r="B2" s="208" t="s">
        <v>240</v>
      </c>
      <c r="C2" s="208" t="s">
        <v>241</v>
      </c>
      <c r="D2" s="208" t="s">
        <v>242</v>
      </c>
      <c r="E2" s="208" t="s">
        <v>198</v>
      </c>
      <c r="F2" s="208" t="s">
        <v>199</v>
      </c>
      <c r="G2" s="208" t="s">
        <v>200</v>
      </c>
      <c r="H2" s="208" t="s">
        <v>243</v>
      </c>
      <c r="I2" s="208" t="s">
        <v>244</v>
      </c>
      <c r="J2" s="208" t="s">
        <v>245</v>
      </c>
      <c r="K2" s="208" t="s">
        <v>246</v>
      </c>
      <c r="L2" s="208" t="s">
        <v>247</v>
      </c>
      <c r="M2" s="208" t="s">
        <v>248</v>
      </c>
      <c r="N2" s="208" t="s">
        <v>249</v>
      </c>
      <c r="O2" s="208" t="s">
        <v>250</v>
      </c>
      <c r="P2" s="208" t="s">
        <v>251</v>
      </c>
      <c r="Q2" s="208" t="s">
        <v>252</v>
      </c>
      <c r="R2" s="208" t="s">
        <v>253</v>
      </c>
      <c r="S2" s="208" t="s">
        <v>254</v>
      </c>
      <c r="T2" s="208" t="s">
        <v>255</v>
      </c>
      <c r="U2" s="208" t="s">
        <v>256</v>
      </c>
      <c r="V2" s="208" t="s">
        <v>257</v>
      </c>
      <c r="W2" s="208" t="s">
        <v>258</v>
      </c>
      <c r="X2" s="208" t="s">
        <v>259</v>
      </c>
      <c r="Y2" s="208" t="s">
        <v>260</v>
      </c>
      <c r="Z2" s="208" t="s">
        <v>261</v>
      </c>
      <c r="AA2" s="208" t="s">
        <v>262</v>
      </c>
      <c r="AB2" s="208" t="s">
        <v>263</v>
      </c>
      <c r="AC2" s="208" t="s">
        <v>264</v>
      </c>
      <c r="AD2" s="208" t="s">
        <v>265</v>
      </c>
      <c r="AE2" s="208" t="s">
        <v>266</v>
      </c>
      <c r="AF2" s="208" t="s">
        <v>267</v>
      </c>
      <c r="AG2" s="208" t="s">
        <v>268</v>
      </c>
      <c r="AH2" s="208" t="s">
        <v>269</v>
      </c>
      <c r="AI2" s="208" t="s">
        <v>270</v>
      </c>
      <c r="AJ2" s="208" t="s">
        <v>271</v>
      </c>
      <c r="AK2" s="208" t="s">
        <v>272</v>
      </c>
      <c r="AL2" s="208" t="s">
        <v>273</v>
      </c>
      <c r="AM2" s="208" t="s">
        <v>274</v>
      </c>
      <c r="AN2" s="208" t="s">
        <v>275</v>
      </c>
      <c r="AO2" s="208" t="s">
        <v>276</v>
      </c>
      <c r="AP2" s="208" t="s">
        <v>277</v>
      </c>
      <c r="AQ2" s="208" t="s">
        <v>278</v>
      </c>
      <c r="AR2" s="208" t="s">
        <v>279</v>
      </c>
      <c r="AS2" s="208" t="s">
        <v>280</v>
      </c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10"/>
      <c r="BH2" s="209"/>
    </row>
    <row r="3">
      <c r="A3" s="211">
        <v>45250.694444444445</v>
      </c>
      <c r="B3" s="211">
        <v>45250.694444444445</v>
      </c>
      <c r="C3" s="210" t="s">
        <v>281</v>
      </c>
      <c r="D3" s="209"/>
      <c r="E3" s="212">
        <v>100.0</v>
      </c>
      <c r="F3" s="212">
        <v>0.0</v>
      </c>
      <c r="G3" s="210" t="b">
        <v>1</v>
      </c>
      <c r="H3" s="211">
        <v>45250.694444444445</v>
      </c>
      <c r="I3" s="210" t="s">
        <v>282</v>
      </c>
      <c r="J3" s="209"/>
      <c r="K3" s="209"/>
      <c r="L3" s="209"/>
      <c r="M3" s="209"/>
      <c r="N3" s="209"/>
      <c r="O3" s="209"/>
      <c r="P3" s="210" t="s">
        <v>283</v>
      </c>
      <c r="Q3" s="209"/>
      <c r="R3" s="210" t="s">
        <v>49</v>
      </c>
      <c r="S3" s="210">
        <v>12.0</v>
      </c>
      <c r="T3" s="212">
        <v>1.0</v>
      </c>
      <c r="U3" s="212">
        <v>11.0</v>
      </c>
      <c r="V3" s="212">
        <v>12.0</v>
      </c>
      <c r="W3" s="210">
        <v>18.0</v>
      </c>
      <c r="X3" s="210">
        <v>3.0</v>
      </c>
      <c r="Y3" s="210">
        <v>1.0</v>
      </c>
      <c r="Z3" s="210">
        <v>0.0</v>
      </c>
      <c r="AA3" s="210">
        <v>3.0</v>
      </c>
      <c r="AB3" s="210">
        <v>3.0</v>
      </c>
      <c r="AC3" s="210">
        <v>2.0</v>
      </c>
      <c r="AD3" s="210">
        <v>3.0</v>
      </c>
      <c r="AE3" s="210">
        <v>2.0</v>
      </c>
      <c r="AF3" s="210">
        <v>3.0</v>
      </c>
      <c r="AG3" s="210">
        <v>1.0</v>
      </c>
      <c r="AH3" s="210">
        <v>3.0</v>
      </c>
      <c r="AI3" s="210" t="s">
        <v>137</v>
      </c>
      <c r="AJ3" s="210" t="s">
        <v>284</v>
      </c>
      <c r="AK3" s="210" t="s">
        <v>284</v>
      </c>
      <c r="AL3" s="210" t="s">
        <v>284</v>
      </c>
      <c r="AM3" s="210" t="s">
        <v>285</v>
      </c>
      <c r="AN3" s="210" t="s">
        <v>284</v>
      </c>
      <c r="AO3" s="210" t="s">
        <v>285</v>
      </c>
      <c r="AP3" s="210" t="s">
        <v>284</v>
      </c>
      <c r="AQ3" s="210" t="s">
        <v>285</v>
      </c>
      <c r="AR3" s="210" t="s">
        <v>284</v>
      </c>
      <c r="AS3" s="210" t="s">
        <v>285</v>
      </c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/>
      <c r="BF3" s="209"/>
      <c r="BG3" s="210"/>
      <c r="BH3" s="209"/>
    </row>
    <row r="4">
      <c r="A4" s="211">
        <v>45250.694444444445</v>
      </c>
      <c r="B4" s="211">
        <v>45250.694444444445</v>
      </c>
      <c r="C4" s="210" t="s">
        <v>281</v>
      </c>
      <c r="D4" s="209"/>
      <c r="E4" s="212">
        <v>100.0</v>
      </c>
      <c r="F4" s="212">
        <v>0.0</v>
      </c>
      <c r="G4" s="210" t="b">
        <v>1</v>
      </c>
      <c r="H4" s="211">
        <v>45250.694444444445</v>
      </c>
      <c r="I4" s="210" t="s">
        <v>286</v>
      </c>
      <c r="J4" s="209"/>
      <c r="K4" s="209"/>
      <c r="L4" s="209"/>
      <c r="M4" s="209"/>
      <c r="N4" s="209"/>
      <c r="O4" s="209"/>
      <c r="P4" s="210" t="s">
        <v>283</v>
      </c>
      <c r="Q4" s="209"/>
      <c r="R4" s="72" t="s">
        <v>33</v>
      </c>
      <c r="S4" s="210">
        <v>1.0</v>
      </c>
      <c r="T4" s="212">
        <v>1.0</v>
      </c>
      <c r="U4" s="212">
        <v>0.0</v>
      </c>
      <c r="V4" s="212">
        <v>12.0</v>
      </c>
      <c r="W4" s="210">
        <v>6.0</v>
      </c>
      <c r="X4" s="210">
        <v>2.0</v>
      </c>
      <c r="Y4" s="210">
        <v>2.0</v>
      </c>
      <c r="Z4" s="210">
        <v>1.0</v>
      </c>
      <c r="AA4" s="210">
        <v>3.0</v>
      </c>
      <c r="AB4" s="210">
        <v>0.0</v>
      </c>
      <c r="AC4" s="210">
        <v>2.0</v>
      </c>
      <c r="AD4" s="210">
        <v>2.0</v>
      </c>
      <c r="AE4" s="210">
        <v>0.0</v>
      </c>
      <c r="AF4" s="210">
        <v>2.0</v>
      </c>
      <c r="AG4" s="210">
        <v>2.0</v>
      </c>
      <c r="AH4" s="210">
        <v>1.0</v>
      </c>
      <c r="AI4" s="210" t="s">
        <v>138</v>
      </c>
      <c r="AJ4" s="210" t="s">
        <v>285</v>
      </c>
      <c r="AK4" s="210" t="s">
        <v>284</v>
      </c>
      <c r="AL4" s="210" t="s">
        <v>284</v>
      </c>
      <c r="AM4" s="210" t="s">
        <v>284</v>
      </c>
      <c r="AN4" s="210" t="s">
        <v>284</v>
      </c>
      <c r="AO4" s="210" t="s">
        <v>285</v>
      </c>
      <c r="AP4" s="210" t="s">
        <v>285</v>
      </c>
      <c r="AQ4" s="210" t="s">
        <v>284</v>
      </c>
      <c r="AR4" s="210" t="s">
        <v>284</v>
      </c>
      <c r="AS4" s="210" t="s">
        <v>284</v>
      </c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10"/>
      <c r="BH4" s="209"/>
    </row>
    <row r="5">
      <c r="A5" s="211">
        <v>45250.694444444445</v>
      </c>
      <c r="B5" s="211">
        <v>45250.694444444445</v>
      </c>
      <c r="C5" s="210" t="s">
        <v>281</v>
      </c>
      <c r="D5" s="209"/>
      <c r="E5" s="212">
        <v>100.0</v>
      </c>
      <c r="F5" s="212">
        <v>0.0</v>
      </c>
      <c r="G5" s="210" t="b">
        <v>1</v>
      </c>
      <c r="H5" s="211">
        <v>45250.694444444445</v>
      </c>
      <c r="I5" s="210" t="s">
        <v>287</v>
      </c>
      <c r="J5" s="209"/>
      <c r="K5" s="209"/>
      <c r="L5" s="209"/>
      <c r="M5" s="209"/>
      <c r="N5" s="209"/>
      <c r="O5" s="209"/>
      <c r="P5" s="210" t="s">
        <v>283</v>
      </c>
      <c r="Q5" s="209"/>
      <c r="R5" s="210" t="s">
        <v>54</v>
      </c>
      <c r="S5" s="210">
        <v>3.0</v>
      </c>
      <c r="T5" s="212">
        <v>1.0</v>
      </c>
      <c r="U5" s="212">
        <v>2.0</v>
      </c>
      <c r="V5" s="212">
        <v>12.0</v>
      </c>
      <c r="W5" s="210">
        <v>35.0</v>
      </c>
      <c r="X5" s="210">
        <v>2.0</v>
      </c>
      <c r="Y5" s="210">
        <v>3.0</v>
      </c>
      <c r="Z5" s="210">
        <v>0.0</v>
      </c>
      <c r="AA5" s="210">
        <v>3.0</v>
      </c>
      <c r="AB5" s="210">
        <v>3.0</v>
      </c>
      <c r="AC5" s="210">
        <v>0.0</v>
      </c>
      <c r="AD5" s="210">
        <v>0.0</v>
      </c>
      <c r="AE5" s="210">
        <v>1.0</v>
      </c>
      <c r="AF5" s="210">
        <v>3.0</v>
      </c>
      <c r="AG5" s="210">
        <v>0.0</v>
      </c>
      <c r="AH5" s="210">
        <v>3.0</v>
      </c>
      <c r="AI5" s="210" t="s">
        <v>138</v>
      </c>
      <c r="AJ5" s="210" t="s">
        <v>285</v>
      </c>
      <c r="AK5" s="210" t="s">
        <v>285</v>
      </c>
      <c r="AL5" s="210" t="s">
        <v>285</v>
      </c>
      <c r="AM5" s="210" t="s">
        <v>284</v>
      </c>
      <c r="AN5" s="210" t="s">
        <v>285</v>
      </c>
      <c r="AO5" s="210" t="s">
        <v>285</v>
      </c>
      <c r="AP5" s="210" t="s">
        <v>284</v>
      </c>
      <c r="AQ5" s="210" t="s">
        <v>285</v>
      </c>
      <c r="AR5" s="210" t="s">
        <v>284</v>
      </c>
      <c r="AS5" s="210" t="s">
        <v>284</v>
      </c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10"/>
      <c r="BH5" s="209"/>
    </row>
    <row r="6">
      <c r="A6" s="211">
        <v>45250.694444444445</v>
      </c>
      <c r="B6" s="211">
        <v>45250.694444444445</v>
      </c>
      <c r="C6" s="210" t="s">
        <v>281</v>
      </c>
      <c r="D6" s="209"/>
      <c r="E6" s="212">
        <v>100.0</v>
      </c>
      <c r="F6" s="212">
        <v>0.0</v>
      </c>
      <c r="G6" s="210" t="b">
        <v>1</v>
      </c>
      <c r="H6" s="211">
        <v>45250.694444444445</v>
      </c>
      <c r="I6" s="210" t="s">
        <v>288</v>
      </c>
      <c r="J6" s="209"/>
      <c r="K6" s="209"/>
      <c r="L6" s="209"/>
      <c r="M6" s="209"/>
      <c r="N6" s="209"/>
      <c r="O6" s="209"/>
      <c r="P6" s="210" t="s">
        <v>283</v>
      </c>
      <c r="Q6" s="209"/>
      <c r="R6" s="210" t="s">
        <v>75</v>
      </c>
      <c r="S6" s="210">
        <v>12.0</v>
      </c>
      <c r="T6" s="212">
        <v>11.0</v>
      </c>
      <c r="U6" s="212">
        <v>1.0</v>
      </c>
      <c r="V6" s="212">
        <v>12.0</v>
      </c>
      <c r="W6" s="210">
        <v>33.0</v>
      </c>
      <c r="X6" s="210">
        <v>0.0</v>
      </c>
      <c r="Y6" s="210">
        <v>3.0</v>
      </c>
      <c r="Z6" s="210">
        <v>0.0</v>
      </c>
      <c r="AA6" s="210">
        <v>3.0</v>
      </c>
      <c r="AB6" s="210">
        <v>2.0</v>
      </c>
      <c r="AC6" s="210">
        <v>1.0</v>
      </c>
      <c r="AD6" s="210">
        <v>1.0</v>
      </c>
      <c r="AE6" s="210">
        <v>2.0</v>
      </c>
      <c r="AF6" s="210">
        <v>1.0</v>
      </c>
      <c r="AG6" s="210">
        <v>1.0</v>
      </c>
      <c r="AH6" s="210">
        <v>1.0</v>
      </c>
      <c r="AI6" s="210" t="s">
        <v>138</v>
      </c>
      <c r="AJ6" s="210" t="s">
        <v>285</v>
      </c>
      <c r="AK6" s="210" t="s">
        <v>284</v>
      </c>
      <c r="AL6" s="210" t="s">
        <v>285</v>
      </c>
      <c r="AM6" s="210" t="s">
        <v>285</v>
      </c>
      <c r="AN6" s="210" t="s">
        <v>284</v>
      </c>
      <c r="AO6" s="210" t="s">
        <v>285</v>
      </c>
      <c r="AP6" s="210" t="s">
        <v>285</v>
      </c>
      <c r="AQ6" s="210" t="s">
        <v>284</v>
      </c>
      <c r="AR6" s="210" t="s">
        <v>285</v>
      </c>
      <c r="AS6" s="210" t="s">
        <v>285</v>
      </c>
      <c r="AT6" s="209"/>
      <c r="AU6" s="209"/>
      <c r="AV6" s="209"/>
      <c r="AW6" s="209"/>
      <c r="AX6" s="209"/>
      <c r="AY6" s="209"/>
      <c r="AZ6" s="209"/>
      <c r="BA6" s="209"/>
      <c r="BB6" s="209"/>
      <c r="BC6" s="209"/>
      <c r="BD6" s="209"/>
      <c r="BE6" s="209"/>
      <c r="BF6" s="209"/>
      <c r="BG6" s="210"/>
      <c r="BH6" s="209"/>
    </row>
    <row r="7">
      <c r="A7" s="211">
        <v>45250.694444444445</v>
      </c>
      <c r="B7" s="211">
        <v>45250.694444444445</v>
      </c>
      <c r="C7" s="210" t="s">
        <v>281</v>
      </c>
      <c r="D7" s="209"/>
      <c r="E7" s="212">
        <v>100.0</v>
      </c>
      <c r="F7" s="212">
        <v>0.0</v>
      </c>
      <c r="G7" s="210" t="b">
        <v>1</v>
      </c>
      <c r="H7" s="211">
        <v>45250.694444444445</v>
      </c>
      <c r="I7" s="210" t="s">
        <v>289</v>
      </c>
      <c r="J7" s="209"/>
      <c r="K7" s="209"/>
      <c r="L7" s="209"/>
      <c r="M7" s="209"/>
      <c r="N7" s="209"/>
      <c r="O7" s="209"/>
      <c r="P7" s="210" t="s">
        <v>283</v>
      </c>
      <c r="Q7" s="209"/>
      <c r="R7" s="210" t="s">
        <v>13</v>
      </c>
      <c r="S7" s="210">
        <v>3.0</v>
      </c>
      <c r="T7" s="212">
        <v>1.0</v>
      </c>
      <c r="U7" s="212">
        <v>2.0</v>
      </c>
      <c r="V7" s="212">
        <v>12.0</v>
      </c>
      <c r="W7" s="210">
        <v>20.0</v>
      </c>
      <c r="X7" s="210">
        <v>0.0</v>
      </c>
      <c r="Y7" s="210">
        <v>1.0</v>
      </c>
      <c r="Z7" s="210">
        <v>1.0</v>
      </c>
      <c r="AA7" s="210">
        <v>1.0</v>
      </c>
      <c r="AB7" s="210">
        <v>2.0</v>
      </c>
      <c r="AC7" s="210">
        <v>2.0</v>
      </c>
      <c r="AD7" s="210">
        <v>3.0</v>
      </c>
      <c r="AE7" s="210">
        <v>0.0</v>
      </c>
      <c r="AF7" s="210">
        <v>2.0</v>
      </c>
      <c r="AG7" s="210">
        <v>1.0</v>
      </c>
      <c r="AH7" s="210">
        <v>0.0</v>
      </c>
      <c r="AI7" s="210" t="s">
        <v>137</v>
      </c>
      <c r="AJ7" s="210" t="s">
        <v>285</v>
      </c>
      <c r="AK7" s="210" t="s">
        <v>285</v>
      </c>
      <c r="AL7" s="210" t="s">
        <v>284</v>
      </c>
      <c r="AM7" s="210" t="s">
        <v>284</v>
      </c>
      <c r="AN7" s="210" t="s">
        <v>284</v>
      </c>
      <c r="AO7" s="210" t="s">
        <v>285</v>
      </c>
      <c r="AP7" s="210" t="s">
        <v>284</v>
      </c>
      <c r="AQ7" s="210" t="s">
        <v>284</v>
      </c>
      <c r="AR7" s="210" t="s">
        <v>285</v>
      </c>
      <c r="AS7" s="210" t="s">
        <v>285</v>
      </c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10"/>
      <c r="BH7" s="209"/>
    </row>
    <row r="8">
      <c r="A8" s="211">
        <v>45250.694444444445</v>
      </c>
      <c r="B8" s="211">
        <v>45250.694444444445</v>
      </c>
      <c r="C8" s="210" t="s">
        <v>281</v>
      </c>
      <c r="D8" s="209"/>
      <c r="E8" s="212">
        <v>100.0</v>
      </c>
      <c r="F8" s="212">
        <v>0.0</v>
      </c>
      <c r="G8" s="210" t="b">
        <v>1</v>
      </c>
      <c r="H8" s="211">
        <v>45250.694444444445</v>
      </c>
      <c r="I8" s="210" t="s">
        <v>290</v>
      </c>
      <c r="J8" s="209"/>
      <c r="K8" s="209"/>
      <c r="L8" s="209"/>
      <c r="M8" s="209"/>
      <c r="N8" s="209"/>
      <c r="O8" s="209"/>
      <c r="P8" s="210" t="s">
        <v>283</v>
      </c>
      <c r="Q8" s="209"/>
      <c r="R8" s="210" t="s">
        <v>59</v>
      </c>
      <c r="S8" s="210">
        <v>9.0</v>
      </c>
      <c r="T8" s="212">
        <v>7.0</v>
      </c>
      <c r="U8" s="212">
        <v>2.0</v>
      </c>
      <c r="V8" s="212">
        <v>12.0</v>
      </c>
      <c r="W8" s="210">
        <v>21.0</v>
      </c>
      <c r="X8" s="210">
        <v>1.0</v>
      </c>
      <c r="Y8" s="210">
        <v>0.0</v>
      </c>
      <c r="Z8" s="210">
        <v>1.0</v>
      </c>
      <c r="AA8" s="210">
        <v>3.0</v>
      </c>
      <c r="AB8" s="210">
        <v>3.0</v>
      </c>
      <c r="AC8" s="210">
        <v>3.0</v>
      </c>
      <c r="AD8" s="210">
        <v>2.0</v>
      </c>
      <c r="AE8" s="210">
        <v>2.0</v>
      </c>
      <c r="AF8" s="210">
        <v>1.0</v>
      </c>
      <c r="AG8" s="210">
        <v>0.0</v>
      </c>
      <c r="AH8" s="210">
        <v>1.0</v>
      </c>
      <c r="AI8" s="210" t="s">
        <v>137</v>
      </c>
      <c r="AJ8" s="210" t="s">
        <v>284</v>
      </c>
      <c r="AK8" s="210" t="s">
        <v>285</v>
      </c>
      <c r="AL8" s="210" t="s">
        <v>285</v>
      </c>
      <c r="AM8" s="210" t="s">
        <v>285</v>
      </c>
      <c r="AN8" s="210" t="s">
        <v>285</v>
      </c>
      <c r="AO8" s="210" t="s">
        <v>284</v>
      </c>
      <c r="AP8" s="210" t="s">
        <v>285</v>
      </c>
      <c r="AQ8" s="210" t="s">
        <v>285</v>
      </c>
      <c r="AR8" s="210" t="s">
        <v>285</v>
      </c>
      <c r="AS8" s="210" t="s">
        <v>284</v>
      </c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10"/>
      <c r="BH8" s="209"/>
    </row>
    <row r="9">
      <c r="A9" s="211">
        <v>45250.694444444445</v>
      </c>
      <c r="B9" s="211">
        <v>45250.694444444445</v>
      </c>
      <c r="C9" s="210" t="s">
        <v>281</v>
      </c>
      <c r="D9" s="209"/>
      <c r="E9" s="212">
        <v>100.0</v>
      </c>
      <c r="F9" s="212">
        <v>0.0</v>
      </c>
      <c r="G9" s="210" t="b">
        <v>1</v>
      </c>
      <c r="H9" s="211">
        <v>45250.694444444445</v>
      </c>
      <c r="I9" s="210" t="s">
        <v>291</v>
      </c>
      <c r="J9" s="209"/>
      <c r="K9" s="209"/>
      <c r="L9" s="209"/>
      <c r="M9" s="209"/>
      <c r="N9" s="209"/>
      <c r="O9" s="209"/>
      <c r="P9" s="210" t="s">
        <v>283</v>
      </c>
      <c r="Q9" s="209"/>
      <c r="R9" s="72" t="s">
        <v>33</v>
      </c>
      <c r="S9" s="210">
        <v>12.0</v>
      </c>
      <c r="T9" s="212">
        <v>2.0</v>
      </c>
      <c r="U9" s="212">
        <v>10.0</v>
      </c>
      <c r="V9" s="212">
        <v>12.0</v>
      </c>
      <c r="W9" s="210">
        <v>36.0</v>
      </c>
      <c r="X9" s="210">
        <v>3.0</v>
      </c>
      <c r="Y9" s="210">
        <v>2.0</v>
      </c>
      <c r="Z9" s="210">
        <v>0.0</v>
      </c>
      <c r="AA9" s="210">
        <v>1.0</v>
      </c>
      <c r="AB9" s="210">
        <v>1.0</v>
      </c>
      <c r="AC9" s="210">
        <v>0.0</v>
      </c>
      <c r="AD9" s="210">
        <v>3.0</v>
      </c>
      <c r="AE9" s="210">
        <v>1.0</v>
      </c>
      <c r="AF9" s="210">
        <v>2.0</v>
      </c>
      <c r="AG9" s="210">
        <v>2.0</v>
      </c>
      <c r="AH9" s="210">
        <v>2.0</v>
      </c>
      <c r="AI9" s="210" t="s">
        <v>137</v>
      </c>
      <c r="AJ9" s="210" t="s">
        <v>284</v>
      </c>
      <c r="AK9" s="210" t="s">
        <v>284</v>
      </c>
      <c r="AL9" s="210" t="s">
        <v>284</v>
      </c>
      <c r="AM9" s="210" t="s">
        <v>284</v>
      </c>
      <c r="AN9" s="210" t="s">
        <v>284</v>
      </c>
      <c r="AO9" s="210" t="s">
        <v>284</v>
      </c>
      <c r="AP9" s="210" t="s">
        <v>284</v>
      </c>
      <c r="AQ9" s="210" t="s">
        <v>285</v>
      </c>
      <c r="AR9" s="210" t="s">
        <v>285</v>
      </c>
      <c r="AS9" s="210" t="s">
        <v>284</v>
      </c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10"/>
      <c r="BH9" s="209"/>
    </row>
    <row r="10">
      <c r="A10" s="211">
        <v>45250.694444444445</v>
      </c>
      <c r="B10" s="211">
        <v>45250.694444444445</v>
      </c>
      <c r="C10" s="210" t="s">
        <v>281</v>
      </c>
      <c r="D10" s="209"/>
      <c r="E10" s="212">
        <v>100.0</v>
      </c>
      <c r="F10" s="212">
        <v>0.0</v>
      </c>
      <c r="G10" s="210" t="b">
        <v>1</v>
      </c>
      <c r="H10" s="211">
        <v>45250.694444444445</v>
      </c>
      <c r="I10" s="210" t="s">
        <v>292</v>
      </c>
      <c r="J10" s="209"/>
      <c r="K10" s="209"/>
      <c r="L10" s="209"/>
      <c r="M10" s="209"/>
      <c r="N10" s="209"/>
      <c r="O10" s="209"/>
      <c r="P10" s="210" t="s">
        <v>283</v>
      </c>
      <c r="Q10" s="209"/>
      <c r="R10" s="210" t="s">
        <v>123</v>
      </c>
      <c r="S10" s="210">
        <v>10.0</v>
      </c>
      <c r="T10" s="212">
        <v>7.0</v>
      </c>
      <c r="U10" s="212">
        <v>3.0</v>
      </c>
      <c r="V10" s="212">
        <v>12.0</v>
      </c>
      <c r="W10" s="210">
        <v>38.0</v>
      </c>
      <c r="X10" s="210">
        <v>2.0</v>
      </c>
      <c r="Y10" s="210">
        <v>0.0</v>
      </c>
      <c r="Z10" s="210">
        <v>3.0</v>
      </c>
      <c r="AA10" s="210">
        <v>2.0</v>
      </c>
      <c r="AB10" s="210">
        <v>1.0</v>
      </c>
      <c r="AC10" s="210">
        <v>2.0</v>
      </c>
      <c r="AD10" s="210">
        <v>3.0</v>
      </c>
      <c r="AE10" s="210">
        <v>2.0</v>
      </c>
      <c r="AF10" s="210">
        <v>3.0</v>
      </c>
      <c r="AG10" s="210">
        <v>0.0</v>
      </c>
      <c r="AH10" s="210">
        <v>1.0</v>
      </c>
      <c r="AI10" s="210" t="s">
        <v>138</v>
      </c>
      <c r="AJ10" s="210" t="s">
        <v>284</v>
      </c>
      <c r="AK10" s="210" t="s">
        <v>284</v>
      </c>
      <c r="AL10" s="210" t="s">
        <v>285</v>
      </c>
      <c r="AM10" s="210" t="s">
        <v>285</v>
      </c>
      <c r="AN10" s="210" t="s">
        <v>285</v>
      </c>
      <c r="AO10" s="210" t="s">
        <v>285</v>
      </c>
      <c r="AP10" s="210" t="s">
        <v>285</v>
      </c>
      <c r="AQ10" s="210" t="s">
        <v>285</v>
      </c>
      <c r="AR10" s="210" t="s">
        <v>284</v>
      </c>
      <c r="AS10" s="210" t="s">
        <v>284</v>
      </c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210"/>
      <c r="BH10" s="209"/>
    </row>
    <row r="11">
      <c r="A11" s="211">
        <v>45250.694444444445</v>
      </c>
      <c r="B11" s="211">
        <v>45250.694444444445</v>
      </c>
      <c r="C11" s="210" t="s">
        <v>281</v>
      </c>
      <c r="D11" s="209"/>
      <c r="E11" s="212">
        <v>100.0</v>
      </c>
      <c r="F11" s="212">
        <v>0.0</v>
      </c>
      <c r="G11" s="210" t="b">
        <v>1</v>
      </c>
      <c r="H11" s="211">
        <v>45250.694444444445</v>
      </c>
      <c r="I11" s="210" t="s">
        <v>293</v>
      </c>
      <c r="J11" s="209"/>
      <c r="K11" s="209"/>
      <c r="L11" s="209"/>
      <c r="M11" s="209"/>
      <c r="N11" s="209"/>
      <c r="O11" s="209"/>
      <c r="P11" s="210" t="s">
        <v>283</v>
      </c>
      <c r="Q11" s="209"/>
      <c r="R11" s="210" t="s">
        <v>81</v>
      </c>
      <c r="S11" s="210">
        <v>12.0</v>
      </c>
      <c r="T11" s="212">
        <v>4.0</v>
      </c>
      <c r="U11" s="212">
        <v>8.0</v>
      </c>
      <c r="V11" s="212">
        <v>12.0</v>
      </c>
      <c r="W11" s="210">
        <v>16.0</v>
      </c>
      <c r="X11" s="210">
        <v>0.0</v>
      </c>
      <c r="Y11" s="210">
        <v>1.0</v>
      </c>
      <c r="Z11" s="210">
        <v>0.0</v>
      </c>
      <c r="AA11" s="210">
        <v>0.0</v>
      </c>
      <c r="AB11" s="210">
        <v>2.0</v>
      </c>
      <c r="AC11" s="210">
        <v>2.0</v>
      </c>
      <c r="AD11" s="210">
        <v>1.0</v>
      </c>
      <c r="AE11" s="210">
        <v>3.0</v>
      </c>
      <c r="AF11" s="210">
        <v>2.0</v>
      </c>
      <c r="AG11" s="210">
        <v>0.0</v>
      </c>
      <c r="AH11" s="210">
        <v>2.0</v>
      </c>
      <c r="AI11" s="210" t="s">
        <v>138</v>
      </c>
      <c r="AJ11" s="210" t="s">
        <v>285</v>
      </c>
      <c r="AK11" s="210" t="s">
        <v>284</v>
      </c>
      <c r="AL11" s="210" t="s">
        <v>285</v>
      </c>
      <c r="AM11" s="210" t="s">
        <v>285</v>
      </c>
      <c r="AN11" s="210" t="s">
        <v>284</v>
      </c>
      <c r="AO11" s="210" t="s">
        <v>285</v>
      </c>
      <c r="AP11" s="210" t="s">
        <v>285</v>
      </c>
      <c r="AQ11" s="210" t="s">
        <v>284</v>
      </c>
      <c r="AR11" s="210" t="s">
        <v>284</v>
      </c>
      <c r="AS11" s="210" t="s">
        <v>285</v>
      </c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10"/>
      <c r="BH11" s="209"/>
    </row>
    <row r="12">
      <c r="A12" s="211">
        <v>45250.694444444445</v>
      </c>
      <c r="B12" s="211">
        <v>45250.694444444445</v>
      </c>
      <c r="C12" s="210" t="s">
        <v>281</v>
      </c>
      <c r="D12" s="209"/>
      <c r="E12" s="212">
        <v>100.0</v>
      </c>
      <c r="F12" s="212">
        <v>0.0</v>
      </c>
      <c r="G12" s="210" t="b">
        <v>1</v>
      </c>
      <c r="H12" s="211">
        <v>45250.694444444445</v>
      </c>
      <c r="I12" s="210" t="s">
        <v>294</v>
      </c>
      <c r="J12" s="209"/>
      <c r="K12" s="209"/>
      <c r="L12" s="209"/>
      <c r="M12" s="209"/>
      <c r="N12" s="209"/>
      <c r="O12" s="209"/>
      <c r="P12" s="210" t="s">
        <v>283</v>
      </c>
      <c r="Q12" s="209"/>
      <c r="R12" s="210" t="s">
        <v>116</v>
      </c>
      <c r="S12" s="210">
        <v>5.0</v>
      </c>
      <c r="T12" s="212">
        <v>1.0</v>
      </c>
      <c r="U12" s="212">
        <v>4.0</v>
      </c>
      <c r="V12" s="212">
        <v>12.0</v>
      </c>
      <c r="W12" s="210">
        <v>26.0</v>
      </c>
      <c r="X12" s="210">
        <v>3.0</v>
      </c>
      <c r="Y12" s="210">
        <v>2.0</v>
      </c>
      <c r="Z12" s="210">
        <v>3.0</v>
      </c>
      <c r="AA12" s="210">
        <v>1.0</v>
      </c>
      <c r="AB12" s="210">
        <v>1.0</v>
      </c>
      <c r="AC12" s="210">
        <v>3.0</v>
      </c>
      <c r="AD12" s="210">
        <v>3.0</v>
      </c>
      <c r="AE12" s="210">
        <v>0.0</v>
      </c>
      <c r="AF12" s="210">
        <v>0.0</v>
      </c>
      <c r="AG12" s="210">
        <v>2.0</v>
      </c>
      <c r="AH12" s="210">
        <v>3.0</v>
      </c>
      <c r="AI12" s="210" t="s">
        <v>138</v>
      </c>
      <c r="AJ12" s="210" t="s">
        <v>284</v>
      </c>
      <c r="AK12" s="210" t="s">
        <v>284</v>
      </c>
      <c r="AL12" s="210" t="s">
        <v>284</v>
      </c>
      <c r="AM12" s="210" t="s">
        <v>285</v>
      </c>
      <c r="AN12" s="210" t="s">
        <v>284</v>
      </c>
      <c r="AO12" s="210" t="s">
        <v>284</v>
      </c>
      <c r="AP12" s="210" t="s">
        <v>284</v>
      </c>
      <c r="AQ12" s="210" t="s">
        <v>284</v>
      </c>
      <c r="AR12" s="210" t="s">
        <v>284</v>
      </c>
      <c r="AS12" s="210" t="s">
        <v>285</v>
      </c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10"/>
      <c r="BH12" s="209"/>
    </row>
    <row r="13">
      <c r="A13" s="211">
        <v>45250.694444444445</v>
      </c>
      <c r="B13" s="211">
        <v>45250.694444444445</v>
      </c>
      <c r="C13" s="210" t="s">
        <v>281</v>
      </c>
      <c r="D13" s="209"/>
      <c r="E13" s="212">
        <v>100.0</v>
      </c>
      <c r="F13" s="212">
        <v>0.0</v>
      </c>
      <c r="G13" s="210" t="b">
        <v>1</v>
      </c>
      <c r="H13" s="211">
        <v>45250.694444444445</v>
      </c>
      <c r="I13" s="210" t="s">
        <v>295</v>
      </c>
      <c r="J13" s="209"/>
      <c r="K13" s="209"/>
      <c r="L13" s="209"/>
      <c r="M13" s="209"/>
      <c r="N13" s="209"/>
      <c r="O13" s="209"/>
      <c r="P13" s="210" t="s">
        <v>283</v>
      </c>
      <c r="Q13" s="209"/>
      <c r="R13" s="210" t="s">
        <v>60</v>
      </c>
      <c r="S13" s="210">
        <v>10.0</v>
      </c>
      <c r="T13" s="212">
        <v>1.0</v>
      </c>
      <c r="U13" s="212">
        <v>9.0</v>
      </c>
      <c r="V13" s="212">
        <v>12.0</v>
      </c>
      <c r="W13" s="210">
        <v>7.0</v>
      </c>
      <c r="X13" s="210">
        <v>1.0</v>
      </c>
      <c r="Y13" s="210">
        <v>3.0</v>
      </c>
      <c r="Z13" s="210">
        <v>1.0</v>
      </c>
      <c r="AA13" s="210">
        <v>0.0</v>
      </c>
      <c r="AB13" s="210">
        <v>1.0</v>
      </c>
      <c r="AC13" s="210">
        <v>3.0</v>
      </c>
      <c r="AD13" s="210">
        <v>2.0</v>
      </c>
      <c r="AE13" s="210">
        <v>1.0</v>
      </c>
      <c r="AF13" s="210">
        <v>1.0</v>
      </c>
      <c r="AG13" s="210">
        <v>0.0</v>
      </c>
      <c r="AH13" s="210">
        <v>1.0</v>
      </c>
      <c r="AI13" s="210" t="s">
        <v>138</v>
      </c>
      <c r="AJ13" s="210" t="s">
        <v>284</v>
      </c>
      <c r="AK13" s="210" t="s">
        <v>284</v>
      </c>
      <c r="AL13" s="210" t="s">
        <v>284</v>
      </c>
      <c r="AM13" s="210" t="s">
        <v>284</v>
      </c>
      <c r="AN13" s="210" t="s">
        <v>285</v>
      </c>
      <c r="AO13" s="210" t="s">
        <v>285</v>
      </c>
      <c r="AP13" s="210" t="s">
        <v>284</v>
      </c>
      <c r="AQ13" s="210" t="s">
        <v>284</v>
      </c>
      <c r="AR13" s="210" t="s">
        <v>284</v>
      </c>
      <c r="AS13" s="210" t="s">
        <v>284</v>
      </c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10"/>
      <c r="BH13" s="209"/>
    </row>
    <row r="14">
      <c r="A14" s="211">
        <v>45250.694444444445</v>
      </c>
      <c r="B14" s="211">
        <v>45250.694444444445</v>
      </c>
      <c r="C14" s="210" t="s">
        <v>281</v>
      </c>
      <c r="D14" s="209"/>
      <c r="E14" s="212">
        <v>100.0</v>
      </c>
      <c r="F14" s="212">
        <v>0.0</v>
      </c>
      <c r="G14" s="210" t="b">
        <v>1</v>
      </c>
      <c r="H14" s="211">
        <v>45250.694444444445</v>
      </c>
      <c r="I14" s="210" t="s">
        <v>296</v>
      </c>
      <c r="J14" s="209"/>
      <c r="K14" s="209"/>
      <c r="L14" s="209"/>
      <c r="M14" s="209"/>
      <c r="N14" s="209"/>
      <c r="O14" s="209"/>
      <c r="P14" s="210" t="s">
        <v>283</v>
      </c>
      <c r="Q14" s="209"/>
      <c r="R14" s="210" t="s">
        <v>70</v>
      </c>
      <c r="S14" s="210">
        <v>5.0</v>
      </c>
      <c r="T14" s="212">
        <v>3.0</v>
      </c>
      <c r="U14" s="212">
        <v>2.0</v>
      </c>
      <c r="V14" s="212">
        <v>12.0</v>
      </c>
      <c r="W14" s="210">
        <v>27.0</v>
      </c>
      <c r="X14" s="210">
        <v>2.0</v>
      </c>
      <c r="Y14" s="210">
        <v>3.0</v>
      </c>
      <c r="Z14" s="210">
        <v>1.0</v>
      </c>
      <c r="AA14" s="210">
        <v>1.0</v>
      </c>
      <c r="AB14" s="210">
        <v>0.0</v>
      </c>
      <c r="AC14" s="210">
        <v>2.0</v>
      </c>
      <c r="AD14" s="210">
        <v>3.0</v>
      </c>
      <c r="AE14" s="210">
        <v>3.0</v>
      </c>
      <c r="AF14" s="210">
        <v>0.0</v>
      </c>
      <c r="AG14" s="210">
        <v>0.0</v>
      </c>
      <c r="AH14" s="210">
        <v>1.0</v>
      </c>
      <c r="AI14" s="210" t="s">
        <v>137</v>
      </c>
      <c r="AJ14" s="210" t="s">
        <v>285</v>
      </c>
      <c r="AK14" s="210" t="s">
        <v>285</v>
      </c>
      <c r="AL14" s="210" t="s">
        <v>284</v>
      </c>
      <c r="AM14" s="210" t="s">
        <v>285</v>
      </c>
      <c r="AN14" s="210" t="s">
        <v>285</v>
      </c>
      <c r="AO14" s="210" t="s">
        <v>284</v>
      </c>
      <c r="AP14" s="210" t="s">
        <v>284</v>
      </c>
      <c r="AQ14" s="210" t="s">
        <v>285</v>
      </c>
      <c r="AR14" s="210" t="s">
        <v>285</v>
      </c>
      <c r="AS14" s="210" t="s">
        <v>284</v>
      </c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10"/>
      <c r="BH14" s="209"/>
    </row>
    <row r="15">
      <c r="A15" s="211">
        <v>45250.694444444445</v>
      </c>
      <c r="B15" s="211">
        <v>45250.694444444445</v>
      </c>
      <c r="C15" s="210" t="s">
        <v>281</v>
      </c>
      <c r="D15" s="209"/>
      <c r="E15" s="212">
        <v>100.0</v>
      </c>
      <c r="F15" s="212">
        <v>0.0</v>
      </c>
      <c r="G15" s="210" t="b">
        <v>1</v>
      </c>
      <c r="H15" s="211">
        <v>45250.694444444445</v>
      </c>
      <c r="I15" s="210" t="s">
        <v>297</v>
      </c>
      <c r="J15" s="209"/>
      <c r="K15" s="209"/>
      <c r="L15" s="209"/>
      <c r="M15" s="209"/>
      <c r="N15" s="209"/>
      <c r="O15" s="209"/>
      <c r="P15" s="210" t="s">
        <v>283</v>
      </c>
      <c r="Q15" s="209"/>
      <c r="R15" s="210" t="s">
        <v>70</v>
      </c>
      <c r="S15" s="210">
        <v>11.0</v>
      </c>
      <c r="T15" s="212">
        <v>2.0</v>
      </c>
      <c r="U15" s="212">
        <v>9.0</v>
      </c>
      <c r="V15" s="212">
        <v>12.0</v>
      </c>
      <c r="W15" s="210">
        <v>11.0</v>
      </c>
      <c r="X15" s="210">
        <v>1.0</v>
      </c>
      <c r="Y15" s="210">
        <v>2.0</v>
      </c>
      <c r="Z15" s="210">
        <v>3.0</v>
      </c>
      <c r="AA15" s="210">
        <v>1.0</v>
      </c>
      <c r="AB15" s="210">
        <v>3.0</v>
      </c>
      <c r="AC15" s="210">
        <v>0.0</v>
      </c>
      <c r="AD15" s="210">
        <v>2.0</v>
      </c>
      <c r="AE15" s="210">
        <v>0.0</v>
      </c>
      <c r="AF15" s="210">
        <v>2.0</v>
      </c>
      <c r="AG15" s="210">
        <v>1.0</v>
      </c>
      <c r="AH15" s="210">
        <v>2.0</v>
      </c>
      <c r="AI15" s="210" t="s">
        <v>138</v>
      </c>
      <c r="AJ15" s="210" t="s">
        <v>284</v>
      </c>
      <c r="AK15" s="210" t="s">
        <v>284</v>
      </c>
      <c r="AL15" s="210" t="s">
        <v>285</v>
      </c>
      <c r="AM15" s="210" t="s">
        <v>284</v>
      </c>
      <c r="AN15" s="210" t="s">
        <v>285</v>
      </c>
      <c r="AO15" s="210" t="s">
        <v>284</v>
      </c>
      <c r="AP15" s="210" t="s">
        <v>284</v>
      </c>
      <c r="AQ15" s="210" t="s">
        <v>284</v>
      </c>
      <c r="AR15" s="210" t="s">
        <v>284</v>
      </c>
      <c r="AS15" s="210" t="s">
        <v>285</v>
      </c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10"/>
      <c r="BH15" s="209"/>
    </row>
    <row r="16">
      <c r="A16" s="211">
        <v>45250.694444444445</v>
      </c>
      <c r="B16" s="211">
        <v>45250.694444444445</v>
      </c>
      <c r="C16" s="210" t="s">
        <v>281</v>
      </c>
      <c r="D16" s="209"/>
      <c r="E16" s="212">
        <v>100.0</v>
      </c>
      <c r="F16" s="212">
        <v>0.0</v>
      </c>
      <c r="G16" s="210" t="b">
        <v>1</v>
      </c>
      <c r="H16" s="211">
        <v>45250.694444444445</v>
      </c>
      <c r="I16" s="210" t="s">
        <v>298</v>
      </c>
      <c r="J16" s="209"/>
      <c r="K16" s="209"/>
      <c r="L16" s="209"/>
      <c r="M16" s="209"/>
      <c r="N16" s="209"/>
      <c r="O16" s="209"/>
      <c r="P16" s="210" t="s">
        <v>283</v>
      </c>
      <c r="Q16" s="209"/>
      <c r="R16" s="210" t="s">
        <v>65</v>
      </c>
      <c r="S16" s="210">
        <v>11.0</v>
      </c>
      <c r="T16" s="212">
        <v>8.0</v>
      </c>
      <c r="U16" s="212">
        <v>3.0</v>
      </c>
      <c r="V16" s="212">
        <v>12.0</v>
      </c>
      <c r="W16" s="210">
        <v>27.0</v>
      </c>
      <c r="X16" s="210">
        <v>3.0</v>
      </c>
      <c r="Y16" s="210">
        <v>1.0</v>
      </c>
      <c r="Z16" s="210">
        <v>1.0</v>
      </c>
      <c r="AA16" s="210">
        <v>2.0</v>
      </c>
      <c r="AB16" s="210">
        <v>1.0</v>
      </c>
      <c r="AC16" s="210">
        <v>3.0</v>
      </c>
      <c r="AD16" s="210">
        <v>2.0</v>
      </c>
      <c r="AE16" s="210">
        <v>0.0</v>
      </c>
      <c r="AF16" s="210">
        <v>0.0</v>
      </c>
      <c r="AG16" s="210">
        <v>0.0</v>
      </c>
      <c r="AH16" s="210">
        <v>0.0</v>
      </c>
      <c r="AI16" s="210" t="s">
        <v>138</v>
      </c>
      <c r="AJ16" s="210" t="s">
        <v>285</v>
      </c>
      <c r="AK16" s="210" t="s">
        <v>285</v>
      </c>
      <c r="AL16" s="210" t="s">
        <v>285</v>
      </c>
      <c r="AM16" s="210" t="s">
        <v>284</v>
      </c>
      <c r="AN16" s="210" t="s">
        <v>284</v>
      </c>
      <c r="AO16" s="210" t="s">
        <v>284</v>
      </c>
      <c r="AP16" s="210" t="s">
        <v>284</v>
      </c>
      <c r="AQ16" s="210" t="s">
        <v>285</v>
      </c>
      <c r="AR16" s="210" t="s">
        <v>284</v>
      </c>
      <c r="AS16" s="210" t="s">
        <v>285</v>
      </c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10"/>
      <c r="BH16" s="209"/>
    </row>
    <row r="17">
      <c r="A17" s="211">
        <v>45250.694444444445</v>
      </c>
      <c r="B17" s="211">
        <v>45250.694444444445</v>
      </c>
      <c r="C17" s="210" t="s">
        <v>281</v>
      </c>
      <c r="D17" s="209"/>
      <c r="E17" s="212">
        <v>100.0</v>
      </c>
      <c r="F17" s="212">
        <v>0.0</v>
      </c>
      <c r="G17" s="210" t="b">
        <v>1</v>
      </c>
      <c r="H17" s="211">
        <v>45250.694444444445</v>
      </c>
      <c r="I17" s="210" t="s">
        <v>299</v>
      </c>
      <c r="J17" s="209"/>
      <c r="K17" s="209"/>
      <c r="L17" s="209"/>
      <c r="M17" s="209"/>
      <c r="N17" s="209"/>
      <c r="O17" s="209"/>
      <c r="P17" s="210" t="s">
        <v>283</v>
      </c>
      <c r="Q17" s="209"/>
      <c r="R17" s="210" t="s">
        <v>108</v>
      </c>
      <c r="S17" s="210">
        <v>11.0</v>
      </c>
      <c r="T17" s="212">
        <v>11.0</v>
      </c>
      <c r="U17" s="212">
        <v>0.0</v>
      </c>
      <c r="V17" s="212">
        <v>12.0</v>
      </c>
      <c r="W17" s="210">
        <v>4.0</v>
      </c>
      <c r="X17" s="210">
        <v>3.0</v>
      </c>
      <c r="Y17" s="210">
        <v>0.0</v>
      </c>
      <c r="Z17" s="210">
        <v>3.0</v>
      </c>
      <c r="AA17" s="210">
        <v>2.0</v>
      </c>
      <c r="AB17" s="210">
        <v>0.0</v>
      </c>
      <c r="AC17" s="210">
        <v>0.0</v>
      </c>
      <c r="AD17" s="210">
        <v>0.0</v>
      </c>
      <c r="AE17" s="210">
        <v>3.0</v>
      </c>
      <c r="AF17" s="210">
        <v>1.0</v>
      </c>
      <c r="AG17" s="210">
        <v>1.0</v>
      </c>
      <c r="AH17" s="210">
        <v>1.0</v>
      </c>
      <c r="AI17" s="210" t="s">
        <v>138</v>
      </c>
      <c r="AJ17" s="210" t="s">
        <v>285</v>
      </c>
      <c r="AK17" s="210" t="s">
        <v>284</v>
      </c>
      <c r="AL17" s="210" t="s">
        <v>285</v>
      </c>
      <c r="AM17" s="210" t="s">
        <v>285</v>
      </c>
      <c r="AN17" s="210" t="s">
        <v>285</v>
      </c>
      <c r="AO17" s="210" t="s">
        <v>285</v>
      </c>
      <c r="AP17" s="210" t="s">
        <v>285</v>
      </c>
      <c r="AQ17" s="210" t="s">
        <v>284</v>
      </c>
      <c r="AR17" s="210" t="s">
        <v>285</v>
      </c>
      <c r="AS17" s="210" t="s">
        <v>285</v>
      </c>
      <c r="AT17" s="209"/>
      <c r="AU17" s="209"/>
      <c r="AV17" s="209"/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10"/>
      <c r="BH17" s="209"/>
    </row>
    <row r="18">
      <c r="A18" s="211">
        <v>45250.694444444445</v>
      </c>
      <c r="B18" s="211">
        <v>45250.694444444445</v>
      </c>
      <c r="C18" s="210" t="s">
        <v>281</v>
      </c>
      <c r="D18" s="209"/>
      <c r="E18" s="212">
        <v>100.0</v>
      </c>
      <c r="F18" s="212">
        <v>0.0</v>
      </c>
      <c r="G18" s="210" t="b">
        <v>1</v>
      </c>
      <c r="H18" s="211">
        <v>45250.694444444445</v>
      </c>
      <c r="I18" s="210" t="s">
        <v>300</v>
      </c>
      <c r="J18" s="209"/>
      <c r="K18" s="209"/>
      <c r="L18" s="209"/>
      <c r="M18" s="209"/>
      <c r="N18" s="209"/>
      <c r="O18" s="209"/>
      <c r="P18" s="210" t="s">
        <v>283</v>
      </c>
      <c r="Q18" s="209"/>
      <c r="R18" s="72" t="s">
        <v>33</v>
      </c>
      <c r="S18" s="210">
        <v>3.0</v>
      </c>
      <c r="T18" s="212">
        <v>3.0</v>
      </c>
      <c r="U18" s="212">
        <v>0.0</v>
      </c>
      <c r="V18" s="212">
        <v>12.0</v>
      </c>
      <c r="W18" s="210">
        <v>23.0</v>
      </c>
      <c r="X18" s="210">
        <v>2.0</v>
      </c>
      <c r="Y18" s="210">
        <v>0.0</v>
      </c>
      <c r="Z18" s="210">
        <v>0.0</v>
      </c>
      <c r="AA18" s="210">
        <v>3.0</v>
      </c>
      <c r="AB18" s="210">
        <v>2.0</v>
      </c>
      <c r="AC18" s="210">
        <v>0.0</v>
      </c>
      <c r="AD18" s="210">
        <v>1.0</v>
      </c>
      <c r="AE18" s="210">
        <v>0.0</v>
      </c>
      <c r="AF18" s="210">
        <v>1.0</v>
      </c>
      <c r="AG18" s="210">
        <v>2.0</v>
      </c>
      <c r="AH18" s="210">
        <v>1.0</v>
      </c>
      <c r="AI18" s="210" t="s">
        <v>137</v>
      </c>
      <c r="AJ18" s="210" t="s">
        <v>285</v>
      </c>
      <c r="AK18" s="210" t="s">
        <v>285</v>
      </c>
      <c r="AL18" s="210" t="s">
        <v>285</v>
      </c>
      <c r="AM18" s="210" t="s">
        <v>284</v>
      </c>
      <c r="AN18" s="210" t="s">
        <v>285</v>
      </c>
      <c r="AO18" s="210" t="s">
        <v>284</v>
      </c>
      <c r="AP18" s="210" t="s">
        <v>284</v>
      </c>
      <c r="AQ18" s="210" t="s">
        <v>284</v>
      </c>
      <c r="AR18" s="210" t="s">
        <v>284</v>
      </c>
      <c r="AS18" s="210" t="s">
        <v>284</v>
      </c>
      <c r="AT18" s="209"/>
      <c r="AU18" s="209"/>
      <c r="AV18" s="209"/>
      <c r="AW18" s="209"/>
      <c r="AX18" s="209"/>
      <c r="AY18" s="209"/>
      <c r="AZ18" s="209"/>
      <c r="BA18" s="209"/>
      <c r="BB18" s="209"/>
      <c r="BC18" s="209"/>
      <c r="BD18" s="209"/>
      <c r="BE18" s="209"/>
      <c r="BF18" s="209"/>
      <c r="BG18" s="210"/>
      <c r="BH18" s="209"/>
    </row>
    <row r="19">
      <c r="A19" s="211">
        <v>45250.694444444445</v>
      </c>
      <c r="B19" s="211">
        <v>45250.694444444445</v>
      </c>
      <c r="C19" s="210" t="s">
        <v>281</v>
      </c>
      <c r="D19" s="209"/>
      <c r="E19" s="212">
        <v>100.0</v>
      </c>
      <c r="F19" s="212">
        <v>0.0</v>
      </c>
      <c r="G19" s="210" t="b">
        <v>1</v>
      </c>
      <c r="H19" s="211">
        <v>45250.694444444445</v>
      </c>
      <c r="I19" s="210" t="s">
        <v>301</v>
      </c>
      <c r="J19" s="209"/>
      <c r="K19" s="209"/>
      <c r="L19" s="209"/>
      <c r="M19" s="209"/>
      <c r="N19" s="209"/>
      <c r="O19" s="209"/>
      <c r="P19" s="210" t="s">
        <v>283</v>
      </c>
      <c r="Q19" s="209"/>
      <c r="R19" s="72" t="s">
        <v>33</v>
      </c>
      <c r="S19" s="210">
        <v>12.0</v>
      </c>
      <c r="T19" s="212">
        <v>2.0</v>
      </c>
      <c r="U19" s="212">
        <v>10.0</v>
      </c>
      <c r="V19" s="212">
        <v>12.0</v>
      </c>
      <c r="W19" s="210">
        <v>29.0</v>
      </c>
      <c r="X19" s="210">
        <v>2.0</v>
      </c>
      <c r="Y19" s="210">
        <v>1.0</v>
      </c>
      <c r="Z19" s="210">
        <v>1.0</v>
      </c>
      <c r="AA19" s="210">
        <v>1.0</v>
      </c>
      <c r="AB19" s="210">
        <v>3.0</v>
      </c>
      <c r="AC19" s="210">
        <v>3.0</v>
      </c>
      <c r="AD19" s="210">
        <v>3.0</v>
      </c>
      <c r="AE19" s="210">
        <v>1.0</v>
      </c>
      <c r="AF19" s="210">
        <v>3.0</v>
      </c>
      <c r="AG19" s="210">
        <v>1.0</v>
      </c>
      <c r="AH19" s="210">
        <v>1.0</v>
      </c>
      <c r="AI19" s="210" t="s">
        <v>138</v>
      </c>
      <c r="AJ19" s="210" t="s">
        <v>285</v>
      </c>
      <c r="AK19" s="210" t="s">
        <v>285</v>
      </c>
      <c r="AL19" s="210" t="s">
        <v>285</v>
      </c>
      <c r="AM19" s="210" t="s">
        <v>284</v>
      </c>
      <c r="AN19" s="210" t="s">
        <v>284</v>
      </c>
      <c r="AO19" s="210" t="s">
        <v>285</v>
      </c>
      <c r="AP19" s="210" t="s">
        <v>285</v>
      </c>
      <c r="AQ19" s="210" t="s">
        <v>284</v>
      </c>
      <c r="AR19" s="210" t="s">
        <v>285</v>
      </c>
      <c r="AS19" s="210" t="s">
        <v>285</v>
      </c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10"/>
      <c r="BH19" s="209"/>
    </row>
    <row r="20">
      <c r="A20" s="211">
        <v>45250.694444444445</v>
      </c>
      <c r="B20" s="211">
        <v>45250.694444444445</v>
      </c>
      <c r="C20" s="210" t="s">
        <v>281</v>
      </c>
      <c r="D20" s="209"/>
      <c r="E20" s="212">
        <v>100.0</v>
      </c>
      <c r="F20" s="212">
        <v>0.0</v>
      </c>
      <c r="G20" s="210" t="b">
        <v>1</v>
      </c>
      <c r="H20" s="211">
        <v>45250.694444444445</v>
      </c>
      <c r="I20" s="210" t="s">
        <v>302</v>
      </c>
      <c r="J20" s="209"/>
      <c r="K20" s="209"/>
      <c r="L20" s="209"/>
      <c r="M20" s="209"/>
      <c r="N20" s="209"/>
      <c r="O20" s="209"/>
      <c r="P20" s="210" t="s">
        <v>283</v>
      </c>
      <c r="Q20" s="209"/>
      <c r="R20" s="210" t="s">
        <v>48</v>
      </c>
      <c r="S20" s="210">
        <v>1.0</v>
      </c>
      <c r="T20" s="212">
        <v>1.0</v>
      </c>
      <c r="U20" s="212">
        <v>0.0</v>
      </c>
      <c r="V20" s="212">
        <v>12.0</v>
      </c>
      <c r="W20" s="210">
        <v>9.0</v>
      </c>
      <c r="X20" s="210">
        <v>1.0</v>
      </c>
      <c r="Y20" s="210">
        <v>1.0</v>
      </c>
      <c r="Z20" s="210">
        <v>0.0</v>
      </c>
      <c r="AA20" s="210">
        <v>0.0</v>
      </c>
      <c r="AB20" s="210">
        <v>1.0</v>
      </c>
      <c r="AC20" s="210">
        <v>2.0</v>
      </c>
      <c r="AD20" s="210">
        <v>2.0</v>
      </c>
      <c r="AE20" s="210">
        <v>3.0</v>
      </c>
      <c r="AF20" s="210">
        <v>3.0</v>
      </c>
      <c r="AG20" s="210">
        <v>2.0</v>
      </c>
      <c r="AH20" s="210">
        <v>3.0</v>
      </c>
      <c r="AI20" s="210" t="s">
        <v>138</v>
      </c>
      <c r="AJ20" s="210" t="s">
        <v>284</v>
      </c>
      <c r="AK20" s="210" t="s">
        <v>284</v>
      </c>
      <c r="AL20" s="210" t="s">
        <v>284</v>
      </c>
      <c r="AM20" s="210" t="s">
        <v>284</v>
      </c>
      <c r="AN20" s="210" t="s">
        <v>284</v>
      </c>
      <c r="AO20" s="210" t="s">
        <v>284</v>
      </c>
      <c r="AP20" s="210" t="s">
        <v>284</v>
      </c>
      <c r="AQ20" s="210" t="s">
        <v>284</v>
      </c>
      <c r="AR20" s="210" t="s">
        <v>284</v>
      </c>
      <c r="AS20" s="210" t="s">
        <v>284</v>
      </c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10"/>
      <c r="BH20" s="209"/>
    </row>
    <row r="21">
      <c r="A21" s="211">
        <v>45250.694444444445</v>
      </c>
      <c r="B21" s="211">
        <v>45250.694444444445</v>
      </c>
      <c r="C21" s="210" t="s">
        <v>281</v>
      </c>
      <c r="D21" s="209"/>
      <c r="E21" s="212">
        <v>100.0</v>
      </c>
      <c r="F21" s="212">
        <v>0.0</v>
      </c>
      <c r="G21" s="210" t="b">
        <v>1</v>
      </c>
      <c r="H21" s="211">
        <v>45250.694444444445</v>
      </c>
      <c r="I21" s="210" t="s">
        <v>303</v>
      </c>
      <c r="J21" s="209"/>
      <c r="K21" s="209"/>
      <c r="L21" s="209"/>
      <c r="M21" s="209"/>
      <c r="N21" s="209"/>
      <c r="O21" s="209"/>
      <c r="P21" s="210" t="s">
        <v>283</v>
      </c>
      <c r="Q21" s="209"/>
      <c r="R21" s="210" t="s">
        <v>108</v>
      </c>
      <c r="S21" s="210">
        <v>7.0</v>
      </c>
      <c r="T21" s="212">
        <v>2.0</v>
      </c>
      <c r="U21" s="212">
        <v>5.0</v>
      </c>
      <c r="V21" s="212">
        <v>12.0</v>
      </c>
      <c r="W21" s="210">
        <v>9.0</v>
      </c>
      <c r="X21" s="210">
        <v>3.0</v>
      </c>
      <c r="Y21" s="210">
        <v>2.0</v>
      </c>
      <c r="Z21" s="210">
        <v>1.0</v>
      </c>
      <c r="AA21" s="210">
        <v>2.0</v>
      </c>
      <c r="AB21" s="210">
        <v>3.0</v>
      </c>
      <c r="AC21" s="210">
        <v>0.0</v>
      </c>
      <c r="AD21" s="210">
        <v>1.0</v>
      </c>
      <c r="AE21" s="210">
        <v>1.0</v>
      </c>
      <c r="AF21" s="210">
        <v>1.0</v>
      </c>
      <c r="AG21" s="210">
        <v>0.0</v>
      </c>
      <c r="AH21" s="210">
        <v>2.0</v>
      </c>
      <c r="AI21" s="210" t="s">
        <v>138</v>
      </c>
      <c r="AJ21" s="210" t="s">
        <v>285</v>
      </c>
      <c r="AK21" s="210" t="s">
        <v>284</v>
      </c>
      <c r="AL21" s="210" t="s">
        <v>284</v>
      </c>
      <c r="AM21" s="210" t="s">
        <v>284</v>
      </c>
      <c r="AN21" s="210" t="s">
        <v>285</v>
      </c>
      <c r="AO21" s="210" t="s">
        <v>285</v>
      </c>
      <c r="AP21" s="210" t="s">
        <v>285</v>
      </c>
      <c r="AQ21" s="210" t="s">
        <v>285</v>
      </c>
      <c r="AR21" s="210" t="s">
        <v>284</v>
      </c>
      <c r="AS21" s="210" t="s">
        <v>285</v>
      </c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10"/>
      <c r="BH21" s="209"/>
    </row>
    <row r="22">
      <c r="A22" s="211">
        <v>45250.694444444445</v>
      </c>
      <c r="B22" s="211">
        <v>45250.694444444445</v>
      </c>
      <c r="C22" s="210" t="s">
        <v>281</v>
      </c>
      <c r="D22" s="209"/>
      <c r="E22" s="212">
        <v>100.0</v>
      </c>
      <c r="F22" s="212">
        <v>0.0</v>
      </c>
      <c r="G22" s="210" t="b">
        <v>1</v>
      </c>
      <c r="H22" s="211">
        <v>45250.694444444445</v>
      </c>
      <c r="I22" s="210" t="s">
        <v>304</v>
      </c>
      <c r="J22" s="209"/>
      <c r="K22" s="209"/>
      <c r="L22" s="209"/>
      <c r="M22" s="209"/>
      <c r="N22" s="209"/>
      <c r="O22" s="209"/>
      <c r="P22" s="210" t="s">
        <v>283</v>
      </c>
      <c r="Q22" s="209"/>
      <c r="R22" s="210" t="s">
        <v>60</v>
      </c>
      <c r="S22" s="210">
        <v>5.0</v>
      </c>
      <c r="T22" s="212">
        <v>2.0</v>
      </c>
      <c r="U22" s="212">
        <v>3.0</v>
      </c>
      <c r="V22" s="212">
        <v>12.0</v>
      </c>
      <c r="W22" s="210">
        <v>40.0</v>
      </c>
      <c r="X22" s="210">
        <v>3.0</v>
      </c>
      <c r="Y22" s="210">
        <v>3.0</v>
      </c>
      <c r="Z22" s="210">
        <v>3.0</v>
      </c>
      <c r="AA22" s="210">
        <v>3.0</v>
      </c>
      <c r="AB22" s="210">
        <v>2.0</v>
      </c>
      <c r="AC22" s="210">
        <v>1.0</v>
      </c>
      <c r="AD22" s="210">
        <v>0.0</v>
      </c>
      <c r="AE22" s="210">
        <v>2.0</v>
      </c>
      <c r="AF22" s="210">
        <v>3.0</v>
      </c>
      <c r="AG22" s="210">
        <v>0.0</v>
      </c>
      <c r="AH22" s="210">
        <v>2.0</v>
      </c>
      <c r="AI22" s="210" t="s">
        <v>138</v>
      </c>
      <c r="AJ22" s="210" t="s">
        <v>285</v>
      </c>
      <c r="AK22" s="210" t="s">
        <v>285</v>
      </c>
      <c r="AL22" s="210" t="s">
        <v>285</v>
      </c>
      <c r="AM22" s="210" t="s">
        <v>285</v>
      </c>
      <c r="AN22" s="210" t="s">
        <v>284</v>
      </c>
      <c r="AO22" s="210" t="s">
        <v>284</v>
      </c>
      <c r="AP22" s="210" t="s">
        <v>284</v>
      </c>
      <c r="AQ22" s="210" t="s">
        <v>285</v>
      </c>
      <c r="AR22" s="210" t="s">
        <v>285</v>
      </c>
      <c r="AS22" s="210" t="s">
        <v>285</v>
      </c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10"/>
      <c r="BH22" s="209"/>
    </row>
    <row r="23">
      <c r="A23" s="211">
        <v>45250.694444444445</v>
      </c>
      <c r="B23" s="211">
        <v>45250.694444444445</v>
      </c>
      <c r="C23" s="210" t="s">
        <v>281</v>
      </c>
      <c r="D23" s="209"/>
      <c r="E23" s="212">
        <v>100.0</v>
      </c>
      <c r="F23" s="212">
        <v>0.0</v>
      </c>
      <c r="G23" s="210" t="b">
        <v>1</v>
      </c>
      <c r="H23" s="211">
        <v>45250.694444444445</v>
      </c>
      <c r="I23" s="210" t="s">
        <v>305</v>
      </c>
      <c r="J23" s="209"/>
      <c r="K23" s="209"/>
      <c r="L23" s="209"/>
      <c r="M23" s="209"/>
      <c r="N23" s="209"/>
      <c r="O23" s="209"/>
      <c r="P23" s="210" t="s">
        <v>283</v>
      </c>
      <c r="Q23" s="209"/>
      <c r="R23" s="210" t="s">
        <v>56</v>
      </c>
      <c r="S23" s="210">
        <v>1.0</v>
      </c>
      <c r="T23" s="212">
        <v>1.0</v>
      </c>
      <c r="U23" s="212">
        <v>0.0</v>
      </c>
      <c r="V23" s="212">
        <v>12.0</v>
      </c>
      <c r="W23" s="210">
        <v>2.0</v>
      </c>
      <c r="X23" s="210">
        <v>0.0</v>
      </c>
      <c r="Y23" s="210">
        <v>0.0</v>
      </c>
      <c r="Z23" s="210">
        <v>3.0</v>
      </c>
      <c r="AA23" s="210">
        <v>3.0</v>
      </c>
      <c r="AB23" s="210">
        <v>0.0</v>
      </c>
      <c r="AC23" s="210">
        <v>1.0</v>
      </c>
      <c r="AD23" s="210">
        <v>3.0</v>
      </c>
      <c r="AE23" s="210">
        <v>2.0</v>
      </c>
      <c r="AF23" s="210">
        <v>1.0</v>
      </c>
      <c r="AG23" s="210">
        <v>0.0</v>
      </c>
      <c r="AH23" s="210">
        <v>3.0</v>
      </c>
      <c r="AI23" s="210" t="s">
        <v>138</v>
      </c>
      <c r="AJ23" s="210" t="s">
        <v>284</v>
      </c>
      <c r="AK23" s="210" t="s">
        <v>285</v>
      </c>
      <c r="AL23" s="210" t="s">
        <v>285</v>
      </c>
      <c r="AM23" s="210" t="s">
        <v>285</v>
      </c>
      <c r="AN23" s="210" t="s">
        <v>284</v>
      </c>
      <c r="AO23" s="210" t="s">
        <v>285</v>
      </c>
      <c r="AP23" s="210" t="s">
        <v>285</v>
      </c>
      <c r="AQ23" s="210" t="s">
        <v>285</v>
      </c>
      <c r="AR23" s="210" t="s">
        <v>285</v>
      </c>
      <c r="AS23" s="210" t="s">
        <v>284</v>
      </c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10"/>
      <c r="BH23" s="209"/>
    </row>
    <row r="24">
      <c r="A24" s="211">
        <v>45250.694444444445</v>
      </c>
      <c r="B24" s="211">
        <v>45250.694444444445</v>
      </c>
      <c r="C24" s="210" t="s">
        <v>281</v>
      </c>
      <c r="D24" s="209"/>
      <c r="E24" s="212">
        <v>100.0</v>
      </c>
      <c r="F24" s="212">
        <v>0.0</v>
      </c>
      <c r="G24" s="210" t="b">
        <v>1</v>
      </c>
      <c r="H24" s="211">
        <v>45250.694444444445</v>
      </c>
      <c r="I24" s="210" t="s">
        <v>306</v>
      </c>
      <c r="J24" s="209"/>
      <c r="K24" s="209"/>
      <c r="L24" s="209"/>
      <c r="M24" s="209"/>
      <c r="N24" s="209"/>
      <c r="O24" s="209"/>
      <c r="P24" s="210" t="s">
        <v>283</v>
      </c>
      <c r="Q24" s="209"/>
      <c r="R24" s="210" t="s">
        <v>36</v>
      </c>
      <c r="S24" s="210">
        <v>5.0</v>
      </c>
      <c r="T24" s="212">
        <v>1.0</v>
      </c>
      <c r="U24" s="212">
        <v>4.0</v>
      </c>
      <c r="V24" s="212">
        <v>12.0</v>
      </c>
      <c r="W24" s="210">
        <v>39.0</v>
      </c>
      <c r="X24" s="210">
        <v>3.0</v>
      </c>
      <c r="Y24" s="210">
        <v>2.0</v>
      </c>
      <c r="Z24" s="210">
        <v>3.0</v>
      </c>
      <c r="AA24" s="210">
        <v>2.0</v>
      </c>
      <c r="AB24" s="210">
        <v>0.0</v>
      </c>
      <c r="AC24" s="210">
        <v>2.0</v>
      </c>
      <c r="AD24" s="210">
        <v>0.0</v>
      </c>
      <c r="AE24" s="210">
        <v>2.0</v>
      </c>
      <c r="AF24" s="210">
        <v>3.0</v>
      </c>
      <c r="AG24" s="210">
        <v>0.0</v>
      </c>
      <c r="AH24" s="210">
        <v>0.0</v>
      </c>
      <c r="AI24" s="210" t="s">
        <v>138</v>
      </c>
      <c r="AJ24" s="210" t="s">
        <v>285</v>
      </c>
      <c r="AK24" s="210" t="s">
        <v>285</v>
      </c>
      <c r="AL24" s="210" t="s">
        <v>285</v>
      </c>
      <c r="AM24" s="210" t="s">
        <v>284</v>
      </c>
      <c r="AN24" s="210" t="s">
        <v>285</v>
      </c>
      <c r="AO24" s="210" t="s">
        <v>284</v>
      </c>
      <c r="AP24" s="210" t="s">
        <v>285</v>
      </c>
      <c r="AQ24" s="210" t="s">
        <v>285</v>
      </c>
      <c r="AR24" s="210" t="s">
        <v>285</v>
      </c>
      <c r="AS24" s="210" t="s">
        <v>285</v>
      </c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10"/>
      <c r="BH24" s="209"/>
    </row>
    <row r="25">
      <c r="A25" s="211">
        <v>45250.694444444445</v>
      </c>
      <c r="B25" s="211">
        <v>45250.694444444445</v>
      </c>
      <c r="C25" s="210" t="s">
        <v>281</v>
      </c>
      <c r="D25" s="209"/>
      <c r="E25" s="212">
        <v>100.0</v>
      </c>
      <c r="F25" s="212">
        <v>0.0</v>
      </c>
      <c r="G25" s="210" t="b">
        <v>1</v>
      </c>
      <c r="H25" s="211">
        <v>45250.694444444445</v>
      </c>
      <c r="I25" s="210" t="s">
        <v>307</v>
      </c>
      <c r="J25" s="209"/>
      <c r="K25" s="209"/>
      <c r="L25" s="209"/>
      <c r="M25" s="209"/>
      <c r="N25" s="209"/>
      <c r="O25" s="209"/>
      <c r="P25" s="210" t="s">
        <v>283</v>
      </c>
      <c r="Q25" s="209"/>
      <c r="R25" s="210" t="s">
        <v>112</v>
      </c>
      <c r="S25" s="210">
        <v>4.0</v>
      </c>
      <c r="T25" s="212">
        <v>4.0</v>
      </c>
      <c r="U25" s="212">
        <v>0.0</v>
      </c>
      <c r="V25" s="212">
        <v>12.0</v>
      </c>
      <c r="W25" s="210">
        <v>2.0</v>
      </c>
      <c r="X25" s="210">
        <v>1.0</v>
      </c>
      <c r="Y25" s="210">
        <v>0.0</v>
      </c>
      <c r="Z25" s="210">
        <v>3.0</v>
      </c>
      <c r="AA25" s="210">
        <v>3.0</v>
      </c>
      <c r="AB25" s="210">
        <v>3.0</v>
      </c>
      <c r="AC25" s="210">
        <v>2.0</v>
      </c>
      <c r="AD25" s="210">
        <v>2.0</v>
      </c>
      <c r="AE25" s="210">
        <v>1.0</v>
      </c>
      <c r="AF25" s="210">
        <v>1.0</v>
      </c>
      <c r="AG25" s="210">
        <v>3.0</v>
      </c>
      <c r="AH25" s="210">
        <v>3.0</v>
      </c>
      <c r="AI25" s="210" t="s">
        <v>137</v>
      </c>
      <c r="AJ25" s="210" t="s">
        <v>284</v>
      </c>
      <c r="AK25" s="210" t="s">
        <v>284</v>
      </c>
      <c r="AL25" s="210" t="s">
        <v>284</v>
      </c>
      <c r="AM25" s="210" t="s">
        <v>285</v>
      </c>
      <c r="AN25" s="210" t="s">
        <v>284</v>
      </c>
      <c r="AO25" s="210" t="s">
        <v>285</v>
      </c>
      <c r="AP25" s="210" t="s">
        <v>284</v>
      </c>
      <c r="AQ25" s="210" t="s">
        <v>285</v>
      </c>
      <c r="AR25" s="210" t="s">
        <v>284</v>
      </c>
      <c r="AS25" s="210" t="s">
        <v>284</v>
      </c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  <c r="BD25" s="209"/>
      <c r="BE25" s="209"/>
      <c r="BF25" s="209"/>
      <c r="BG25" s="210"/>
      <c r="BH25" s="209"/>
    </row>
    <row r="26">
      <c r="A26" s="211">
        <v>45250.694444444445</v>
      </c>
      <c r="B26" s="211">
        <v>45250.694444444445</v>
      </c>
      <c r="C26" s="210" t="s">
        <v>281</v>
      </c>
      <c r="D26" s="209"/>
      <c r="E26" s="212">
        <v>100.0</v>
      </c>
      <c r="F26" s="212">
        <v>0.0</v>
      </c>
      <c r="G26" s="210" t="b">
        <v>1</v>
      </c>
      <c r="H26" s="211">
        <v>45250.694444444445</v>
      </c>
      <c r="I26" s="210" t="s">
        <v>308</v>
      </c>
      <c r="J26" s="209"/>
      <c r="K26" s="209"/>
      <c r="L26" s="209"/>
      <c r="M26" s="209"/>
      <c r="N26" s="209"/>
      <c r="O26" s="209"/>
      <c r="P26" s="210" t="s">
        <v>283</v>
      </c>
      <c r="Q26" s="209"/>
      <c r="R26" s="210" t="s">
        <v>97</v>
      </c>
      <c r="S26" s="210">
        <v>7.0</v>
      </c>
      <c r="T26" s="212">
        <v>7.0</v>
      </c>
      <c r="U26" s="212">
        <v>0.0</v>
      </c>
      <c r="V26" s="212">
        <v>12.0</v>
      </c>
      <c r="W26" s="210">
        <v>18.0</v>
      </c>
      <c r="X26" s="210">
        <v>3.0</v>
      </c>
      <c r="Y26" s="210">
        <v>3.0</v>
      </c>
      <c r="Z26" s="210">
        <v>1.0</v>
      </c>
      <c r="AA26" s="210">
        <v>0.0</v>
      </c>
      <c r="AB26" s="210">
        <v>3.0</v>
      </c>
      <c r="AC26" s="210">
        <v>1.0</v>
      </c>
      <c r="AD26" s="210">
        <v>1.0</v>
      </c>
      <c r="AE26" s="210">
        <v>3.0</v>
      </c>
      <c r="AF26" s="210">
        <v>3.0</v>
      </c>
      <c r="AG26" s="210">
        <v>1.0</v>
      </c>
      <c r="AH26" s="210">
        <v>0.0</v>
      </c>
      <c r="AI26" s="210" t="s">
        <v>138</v>
      </c>
      <c r="AJ26" s="210" t="s">
        <v>285</v>
      </c>
      <c r="AK26" s="210" t="s">
        <v>284</v>
      </c>
      <c r="AL26" s="210" t="s">
        <v>285</v>
      </c>
      <c r="AM26" s="210" t="s">
        <v>285</v>
      </c>
      <c r="AN26" s="210" t="s">
        <v>284</v>
      </c>
      <c r="AO26" s="210" t="s">
        <v>284</v>
      </c>
      <c r="AP26" s="210" t="s">
        <v>285</v>
      </c>
      <c r="AQ26" s="210" t="s">
        <v>285</v>
      </c>
      <c r="AR26" s="210" t="s">
        <v>285</v>
      </c>
      <c r="AS26" s="210" t="s">
        <v>285</v>
      </c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10"/>
      <c r="BH26" s="209"/>
    </row>
    <row r="27">
      <c r="A27" s="211">
        <v>45250.694444444445</v>
      </c>
      <c r="B27" s="211">
        <v>45250.694444444445</v>
      </c>
      <c r="C27" s="210" t="s">
        <v>281</v>
      </c>
      <c r="D27" s="209"/>
      <c r="E27" s="212">
        <v>100.0</v>
      </c>
      <c r="F27" s="212">
        <v>0.0</v>
      </c>
      <c r="G27" s="210" t="b">
        <v>1</v>
      </c>
      <c r="H27" s="211">
        <v>45250.694444444445</v>
      </c>
      <c r="I27" s="210" t="s">
        <v>309</v>
      </c>
      <c r="J27" s="209"/>
      <c r="K27" s="209"/>
      <c r="L27" s="209"/>
      <c r="M27" s="209"/>
      <c r="N27" s="209"/>
      <c r="O27" s="209"/>
      <c r="P27" s="210" t="s">
        <v>283</v>
      </c>
      <c r="Q27" s="209"/>
      <c r="R27" s="210" t="s">
        <v>60</v>
      </c>
      <c r="S27" s="210">
        <v>4.0</v>
      </c>
      <c r="T27" s="212">
        <v>1.0</v>
      </c>
      <c r="U27" s="212">
        <v>3.0</v>
      </c>
      <c r="V27" s="212">
        <v>12.0</v>
      </c>
      <c r="W27" s="210">
        <v>32.0</v>
      </c>
      <c r="X27" s="210">
        <v>1.0</v>
      </c>
      <c r="Y27" s="210">
        <v>3.0</v>
      </c>
      <c r="Z27" s="210">
        <v>2.0</v>
      </c>
      <c r="AA27" s="210">
        <v>2.0</v>
      </c>
      <c r="AB27" s="210">
        <v>3.0</v>
      </c>
      <c r="AC27" s="210">
        <v>0.0</v>
      </c>
      <c r="AD27" s="210">
        <v>3.0</v>
      </c>
      <c r="AE27" s="210">
        <v>0.0</v>
      </c>
      <c r="AF27" s="210">
        <v>3.0</v>
      </c>
      <c r="AG27" s="210">
        <v>1.0</v>
      </c>
      <c r="AH27" s="210">
        <v>0.0</v>
      </c>
      <c r="AI27" s="210" t="s">
        <v>137</v>
      </c>
      <c r="AJ27" s="210" t="s">
        <v>284</v>
      </c>
      <c r="AK27" s="210" t="s">
        <v>285</v>
      </c>
      <c r="AL27" s="210" t="s">
        <v>285</v>
      </c>
      <c r="AM27" s="210" t="s">
        <v>284</v>
      </c>
      <c r="AN27" s="210" t="s">
        <v>285</v>
      </c>
      <c r="AO27" s="210" t="s">
        <v>285</v>
      </c>
      <c r="AP27" s="210" t="s">
        <v>284</v>
      </c>
      <c r="AQ27" s="210" t="s">
        <v>285</v>
      </c>
      <c r="AR27" s="210" t="s">
        <v>285</v>
      </c>
      <c r="AS27" s="210" t="s">
        <v>284</v>
      </c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10"/>
      <c r="BH27" s="209"/>
    </row>
    <row r="28">
      <c r="A28" s="211">
        <v>45250.694444444445</v>
      </c>
      <c r="B28" s="211">
        <v>45250.694444444445</v>
      </c>
      <c r="C28" s="210" t="s">
        <v>281</v>
      </c>
      <c r="D28" s="209"/>
      <c r="E28" s="212">
        <v>100.0</v>
      </c>
      <c r="F28" s="212">
        <v>0.0</v>
      </c>
      <c r="G28" s="210" t="b">
        <v>1</v>
      </c>
      <c r="H28" s="211">
        <v>45250.694444444445</v>
      </c>
      <c r="I28" s="210" t="s">
        <v>310</v>
      </c>
      <c r="J28" s="209"/>
      <c r="K28" s="209"/>
      <c r="L28" s="209"/>
      <c r="M28" s="209"/>
      <c r="N28" s="209"/>
      <c r="O28" s="209"/>
      <c r="P28" s="210" t="s">
        <v>283</v>
      </c>
      <c r="Q28" s="209"/>
      <c r="R28" s="210" t="s">
        <v>40</v>
      </c>
      <c r="S28" s="210">
        <v>10.0</v>
      </c>
      <c r="T28" s="212">
        <v>7.0</v>
      </c>
      <c r="U28" s="212">
        <v>3.0</v>
      </c>
      <c r="V28" s="212">
        <v>12.0</v>
      </c>
      <c r="W28" s="210">
        <v>32.0</v>
      </c>
      <c r="X28" s="210">
        <v>2.0</v>
      </c>
      <c r="Y28" s="210">
        <v>1.0</v>
      </c>
      <c r="Z28" s="210">
        <v>3.0</v>
      </c>
      <c r="AA28" s="210">
        <v>1.0</v>
      </c>
      <c r="AB28" s="210">
        <v>3.0</v>
      </c>
      <c r="AC28" s="210">
        <v>3.0</v>
      </c>
      <c r="AD28" s="210">
        <v>1.0</v>
      </c>
      <c r="AE28" s="210">
        <v>0.0</v>
      </c>
      <c r="AF28" s="210">
        <v>0.0</v>
      </c>
      <c r="AG28" s="210">
        <v>2.0</v>
      </c>
      <c r="AH28" s="210">
        <v>3.0</v>
      </c>
      <c r="AI28" s="210" t="s">
        <v>138</v>
      </c>
      <c r="AJ28" s="210" t="s">
        <v>285</v>
      </c>
      <c r="AK28" s="210" t="s">
        <v>285</v>
      </c>
      <c r="AL28" s="210" t="s">
        <v>285</v>
      </c>
      <c r="AM28" s="210" t="s">
        <v>284</v>
      </c>
      <c r="AN28" s="210" t="s">
        <v>285</v>
      </c>
      <c r="AO28" s="210" t="s">
        <v>285</v>
      </c>
      <c r="AP28" s="210" t="s">
        <v>285</v>
      </c>
      <c r="AQ28" s="210" t="s">
        <v>285</v>
      </c>
      <c r="AR28" s="210" t="s">
        <v>285</v>
      </c>
      <c r="AS28" s="210" t="s">
        <v>285</v>
      </c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10"/>
      <c r="BH28" s="209"/>
    </row>
    <row r="29">
      <c r="A29" s="211">
        <v>45250.694444444445</v>
      </c>
      <c r="B29" s="211">
        <v>45250.694444444445</v>
      </c>
      <c r="C29" s="210" t="s">
        <v>281</v>
      </c>
      <c r="D29" s="209"/>
      <c r="E29" s="212">
        <v>100.0</v>
      </c>
      <c r="F29" s="212">
        <v>0.0</v>
      </c>
      <c r="G29" s="210" t="b">
        <v>1</v>
      </c>
      <c r="H29" s="211">
        <v>45250.694444444445</v>
      </c>
      <c r="I29" s="210" t="s">
        <v>311</v>
      </c>
      <c r="J29" s="209"/>
      <c r="K29" s="209"/>
      <c r="L29" s="209"/>
      <c r="M29" s="209"/>
      <c r="N29" s="209"/>
      <c r="O29" s="209"/>
      <c r="P29" s="210" t="s">
        <v>283</v>
      </c>
      <c r="Q29" s="209"/>
      <c r="R29" s="210" t="s">
        <v>61</v>
      </c>
      <c r="S29" s="210">
        <v>10.0</v>
      </c>
      <c r="T29" s="212">
        <v>8.0</v>
      </c>
      <c r="U29" s="212">
        <v>2.0</v>
      </c>
      <c r="V29" s="212">
        <v>12.0</v>
      </c>
      <c r="W29" s="210">
        <v>21.0</v>
      </c>
      <c r="X29" s="210">
        <v>0.0</v>
      </c>
      <c r="Y29" s="210">
        <v>3.0</v>
      </c>
      <c r="Z29" s="210">
        <v>1.0</v>
      </c>
      <c r="AA29" s="210">
        <v>0.0</v>
      </c>
      <c r="AB29" s="210">
        <v>3.0</v>
      </c>
      <c r="AC29" s="210">
        <v>0.0</v>
      </c>
      <c r="AD29" s="210">
        <v>1.0</v>
      </c>
      <c r="AE29" s="210">
        <v>3.0</v>
      </c>
      <c r="AF29" s="210">
        <v>3.0</v>
      </c>
      <c r="AG29" s="210">
        <v>3.0</v>
      </c>
      <c r="AH29" s="210">
        <v>0.0</v>
      </c>
      <c r="AI29" s="210" t="s">
        <v>137</v>
      </c>
      <c r="AJ29" s="210" t="s">
        <v>285</v>
      </c>
      <c r="AK29" s="210" t="s">
        <v>284</v>
      </c>
      <c r="AL29" s="210" t="s">
        <v>284</v>
      </c>
      <c r="AM29" s="210" t="s">
        <v>285</v>
      </c>
      <c r="AN29" s="210" t="s">
        <v>284</v>
      </c>
      <c r="AO29" s="210" t="s">
        <v>285</v>
      </c>
      <c r="AP29" s="210" t="s">
        <v>284</v>
      </c>
      <c r="AQ29" s="210" t="s">
        <v>285</v>
      </c>
      <c r="AR29" s="210" t="s">
        <v>285</v>
      </c>
      <c r="AS29" s="210" t="s">
        <v>284</v>
      </c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10"/>
      <c r="BH29" s="209"/>
    </row>
    <row r="30">
      <c r="A30" s="211">
        <v>45250.694444444445</v>
      </c>
      <c r="B30" s="211">
        <v>45250.694444444445</v>
      </c>
      <c r="C30" s="210" t="s">
        <v>281</v>
      </c>
      <c r="D30" s="209"/>
      <c r="E30" s="212">
        <v>100.0</v>
      </c>
      <c r="F30" s="212">
        <v>0.0</v>
      </c>
      <c r="G30" s="210" t="b">
        <v>1</v>
      </c>
      <c r="H30" s="211">
        <v>45250.694444444445</v>
      </c>
      <c r="I30" s="210" t="s">
        <v>312</v>
      </c>
      <c r="J30" s="209"/>
      <c r="K30" s="209"/>
      <c r="L30" s="209"/>
      <c r="M30" s="209"/>
      <c r="N30" s="209"/>
      <c r="O30" s="209"/>
      <c r="P30" s="210" t="s">
        <v>283</v>
      </c>
      <c r="Q30" s="209"/>
      <c r="R30" s="72" t="s">
        <v>33</v>
      </c>
      <c r="S30" s="210">
        <v>9.0</v>
      </c>
      <c r="T30" s="212">
        <v>7.0</v>
      </c>
      <c r="U30" s="212">
        <v>2.0</v>
      </c>
      <c r="V30" s="212">
        <v>12.0</v>
      </c>
      <c r="W30" s="210">
        <v>26.0</v>
      </c>
      <c r="X30" s="210">
        <v>0.0</v>
      </c>
      <c r="Y30" s="210">
        <v>0.0</v>
      </c>
      <c r="Z30" s="210">
        <v>1.0</v>
      </c>
      <c r="AA30" s="210">
        <v>2.0</v>
      </c>
      <c r="AB30" s="210">
        <v>1.0</v>
      </c>
      <c r="AC30" s="210">
        <v>1.0</v>
      </c>
      <c r="AD30" s="210">
        <v>3.0</v>
      </c>
      <c r="AE30" s="210">
        <v>2.0</v>
      </c>
      <c r="AF30" s="210">
        <v>3.0</v>
      </c>
      <c r="AG30" s="210">
        <v>0.0</v>
      </c>
      <c r="AH30" s="210">
        <v>0.0</v>
      </c>
      <c r="AI30" s="210" t="s">
        <v>138</v>
      </c>
      <c r="AJ30" s="210" t="s">
        <v>285</v>
      </c>
      <c r="AK30" s="210" t="s">
        <v>285</v>
      </c>
      <c r="AL30" s="210" t="s">
        <v>285</v>
      </c>
      <c r="AM30" s="210" t="s">
        <v>284</v>
      </c>
      <c r="AN30" s="210" t="s">
        <v>284</v>
      </c>
      <c r="AO30" s="210" t="s">
        <v>285</v>
      </c>
      <c r="AP30" s="210" t="s">
        <v>284</v>
      </c>
      <c r="AQ30" s="210" t="s">
        <v>285</v>
      </c>
      <c r="AR30" s="210" t="s">
        <v>285</v>
      </c>
      <c r="AS30" s="210" t="s">
        <v>285</v>
      </c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10"/>
      <c r="BH30" s="209"/>
    </row>
    <row r="31">
      <c r="A31" s="211">
        <v>45250.694444444445</v>
      </c>
      <c r="B31" s="211">
        <v>45250.694444444445</v>
      </c>
      <c r="C31" s="210" t="s">
        <v>281</v>
      </c>
      <c r="D31" s="209"/>
      <c r="E31" s="212">
        <v>100.0</v>
      </c>
      <c r="F31" s="212">
        <v>0.0</v>
      </c>
      <c r="G31" s="210" t="b">
        <v>1</v>
      </c>
      <c r="H31" s="211">
        <v>45250.694444444445</v>
      </c>
      <c r="I31" s="210" t="s">
        <v>313</v>
      </c>
      <c r="J31" s="209"/>
      <c r="K31" s="209"/>
      <c r="L31" s="209"/>
      <c r="M31" s="209"/>
      <c r="N31" s="209"/>
      <c r="O31" s="209"/>
      <c r="P31" s="210" t="s">
        <v>283</v>
      </c>
      <c r="Q31" s="209"/>
      <c r="R31" s="210" t="s">
        <v>43</v>
      </c>
      <c r="S31" s="210">
        <v>12.0</v>
      </c>
      <c r="T31" s="212">
        <v>12.0</v>
      </c>
      <c r="U31" s="212">
        <v>0.0</v>
      </c>
      <c r="V31" s="212">
        <v>12.0</v>
      </c>
      <c r="W31" s="210">
        <v>27.0</v>
      </c>
      <c r="X31" s="210">
        <v>2.0</v>
      </c>
      <c r="Y31" s="210">
        <v>0.0</v>
      </c>
      <c r="Z31" s="210">
        <v>3.0</v>
      </c>
      <c r="AA31" s="210">
        <v>3.0</v>
      </c>
      <c r="AB31" s="210">
        <v>2.0</v>
      </c>
      <c r="AC31" s="210">
        <v>3.0</v>
      </c>
      <c r="AD31" s="210">
        <v>2.0</v>
      </c>
      <c r="AE31" s="210">
        <v>0.0</v>
      </c>
      <c r="AF31" s="210">
        <v>1.0</v>
      </c>
      <c r="AG31" s="210">
        <v>3.0</v>
      </c>
      <c r="AH31" s="210">
        <v>3.0</v>
      </c>
      <c r="AI31" s="210" t="s">
        <v>137</v>
      </c>
      <c r="AJ31" s="210" t="s">
        <v>285</v>
      </c>
      <c r="AK31" s="210" t="s">
        <v>284</v>
      </c>
      <c r="AL31" s="210" t="s">
        <v>285</v>
      </c>
      <c r="AM31" s="210" t="s">
        <v>285</v>
      </c>
      <c r="AN31" s="210" t="s">
        <v>284</v>
      </c>
      <c r="AO31" s="210" t="s">
        <v>284</v>
      </c>
      <c r="AP31" s="210" t="s">
        <v>284</v>
      </c>
      <c r="AQ31" s="210" t="s">
        <v>285</v>
      </c>
      <c r="AR31" s="210" t="s">
        <v>284</v>
      </c>
      <c r="AS31" s="210" t="s">
        <v>285</v>
      </c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10"/>
      <c r="BH31" s="209"/>
    </row>
    <row r="32">
      <c r="A32" s="211">
        <v>45250.694444444445</v>
      </c>
      <c r="B32" s="211">
        <v>45250.694444444445</v>
      </c>
      <c r="C32" s="210" t="s">
        <v>281</v>
      </c>
      <c r="D32" s="209"/>
      <c r="E32" s="212">
        <v>100.0</v>
      </c>
      <c r="F32" s="212">
        <v>0.0</v>
      </c>
      <c r="G32" s="210" t="b">
        <v>1</v>
      </c>
      <c r="H32" s="211">
        <v>45250.694444444445</v>
      </c>
      <c r="I32" s="210" t="s">
        <v>314</v>
      </c>
      <c r="J32" s="209"/>
      <c r="K32" s="209"/>
      <c r="L32" s="209"/>
      <c r="M32" s="209"/>
      <c r="N32" s="209"/>
      <c r="O32" s="209"/>
      <c r="P32" s="210" t="s">
        <v>283</v>
      </c>
      <c r="Q32" s="209"/>
      <c r="R32" s="210" t="s">
        <v>95</v>
      </c>
      <c r="S32" s="210">
        <v>2.0</v>
      </c>
      <c r="T32" s="212">
        <v>1.0</v>
      </c>
      <c r="U32" s="212">
        <v>1.0</v>
      </c>
      <c r="V32" s="212">
        <v>12.0</v>
      </c>
      <c r="W32" s="210">
        <v>1.0</v>
      </c>
      <c r="X32" s="210">
        <v>1.0</v>
      </c>
      <c r="Y32" s="210">
        <v>1.0</v>
      </c>
      <c r="Z32" s="210">
        <v>3.0</v>
      </c>
      <c r="AA32" s="210">
        <v>3.0</v>
      </c>
      <c r="AB32" s="210">
        <v>3.0</v>
      </c>
      <c r="AC32" s="210">
        <v>3.0</v>
      </c>
      <c r="AD32" s="210">
        <v>2.0</v>
      </c>
      <c r="AE32" s="210">
        <v>0.0</v>
      </c>
      <c r="AF32" s="210">
        <v>2.0</v>
      </c>
      <c r="AG32" s="210">
        <v>1.0</v>
      </c>
      <c r="AH32" s="210">
        <v>1.0</v>
      </c>
      <c r="AI32" s="210" t="s">
        <v>138</v>
      </c>
      <c r="AJ32" s="210" t="s">
        <v>284</v>
      </c>
      <c r="AK32" s="210" t="s">
        <v>285</v>
      </c>
      <c r="AL32" s="210" t="s">
        <v>284</v>
      </c>
      <c r="AM32" s="210" t="s">
        <v>284</v>
      </c>
      <c r="AN32" s="210" t="s">
        <v>285</v>
      </c>
      <c r="AO32" s="210" t="s">
        <v>285</v>
      </c>
      <c r="AP32" s="210" t="s">
        <v>284</v>
      </c>
      <c r="AQ32" s="210" t="s">
        <v>284</v>
      </c>
      <c r="AR32" s="210" t="s">
        <v>285</v>
      </c>
      <c r="AS32" s="210" t="s">
        <v>284</v>
      </c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10"/>
      <c r="BH32" s="209"/>
    </row>
    <row r="33">
      <c r="A33" s="211">
        <v>45250.694444444445</v>
      </c>
      <c r="B33" s="211">
        <v>45250.694444444445</v>
      </c>
      <c r="C33" s="210" t="s">
        <v>281</v>
      </c>
      <c r="D33" s="209"/>
      <c r="E33" s="212">
        <v>100.0</v>
      </c>
      <c r="F33" s="212">
        <v>0.0</v>
      </c>
      <c r="G33" s="210" t="b">
        <v>1</v>
      </c>
      <c r="H33" s="211">
        <v>45250.694444444445</v>
      </c>
      <c r="I33" s="210" t="s">
        <v>315</v>
      </c>
      <c r="J33" s="209"/>
      <c r="K33" s="209"/>
      <c r="L33" s="209"/>
      <c r="M33" s="209"/>
      <c r="N33" s="209"/>
      <c r="O33" s="209"/>
      <c r="P33" s="210" t="s">
        <v>283</v>
      </c>
      <c r="Q33" s="209"/>
      <c r="R33" s="210" t="s">
        <v>37</v>
      </c>
      <c r="S33" s="210">
        <v>6.0</v>
      </c>
      <c r="T33" s="212">
        <v>3.0</v>
      </c>
      <c r="U33" s="212">
        <v>3.0</v>
      </c>
      <c r="V33" s="212">
        <v>12.0</v>
      </c>
      <c r="W33" s="210">
        <v>35.0</v>
      </c>
      <c r="X33" s="210">
        <v>1.0</v>
      </c>
      <c r="Y33" s="210">
        <v>3.0</v>
      </c>
      <c r="Z33" s="210">
        <v>0.0</v>
      </c>
      <c r="AA33" s="210">
        <v>1.0</v>
      </c>
      <c r="AB33" s="210">
        <v>1.0</v>
      </c>
      <c r="AC33" s="210">
        <v>0.0</v>
      </c>
      <c r="AD33" s="210">
        <v>0.0</v>
      </c>
      <c r="AE33" s="210">
        <v>0.0</v>
      </c>
      <c r="AF33" s="210">
        <v>2.0</v>
      </c>
      <c r="AG33" s="210">
        <v>0.0</v>
      </c>
      <c r="AH33" s="210">
        <v>1.0</v>
      </c>
      <c r="AI33" s="210" t="s">
        <v>137</v>
      </c>
      <c r="AJ33" s="210" t="s">
        <v>284</v>
      </c>
      <c r="AK33" s="210" t="s">
        <v>284</v>
      </c>
      <c r="AL33" s="210" t="s">
        <v>285</v>
      </c>
      <c r="AM33" s="210" t="s">
        <v>284</v>
      </c>
      <c r="AN33" s="210" t="s">
        <v>284</v>
      </c>
      <c r="AO33" s="210" t="s">
        <v>284</v>
      </c>
      <c r="AP33" s="210" t="s">
        <v>285</v>
      </c>
      <c r="AQ33" s="210" t="s">
        <v>285</v>
      </c>
      <c r="AR33" s="210" t="s">
        <v>285</v>
      </c>
      <c r="AS33" s="210" t="s">
        <v>285</v>
      </c>
      <c r="AT33" s="209"/>
      <c r="AU33" s="209"/>
      <c r="AV33" s="209"/>
      <c r="AW33" s="209"/>
      <c r="AX33" s="209"/>
      <c r="AY33" s="209"/>
      <c r="AZ33" s="209"/>
      <c r="BA33" s="209"/>
      <c r="BB33" s="209"/>
      <c r="BC33" s="209"/>
      <c r="BD33" s="209"/>
      <c r="BE33" s="209"/>
      <c r="BF33" s="209"/>
      <c r="BG33" s="210"/>
      <c r="BH33" s="209"/>
    </row>
    <row r="34">
      <c r="A34" s="211">
        <v>45250.694444444445</v>
      </c>
      <c r="B34" s="211">
        <v>45250.694444444445</v>
      </c>
      <c r="C34" s="210" t="s">
        <v>281</v>
      </c>
      <c r="D34" s="209"/>
      <c r="E34" s="212">
        <v>100.0</v>
      </c>
      <c r="F34" s="212">
        <v>0.0</v>
      </c>
      <c r="G34" s="210" t="b">
        <v>1</v>
      </c>
      <c r="H34" s="211">
        <v>45250.694444444445</v>
      </c>
      <c r="I34" s="210" t="s">
        <v>316</v>
      </c>
      <c r="J34" s="209"/>
      <c r="K34" s="209"/>
      <c r="L34" s="209"/>
      <c r="M34" s="209"/>
      <c r="N34" s="209"/>
      <c r="O34" s="209"/>
      <c r="P34" s="210" t="s">
        <v>283</v>
      </c>
      <c r="Q34" s="209"/>
      <c r="R34" s="210" t="s">
        <v>69</v>
      </c>
      <c r="S34" s="210">
        <v>7.0</v>
      </c>
      <c r="T34" s="212">
        <v>4.0</v>
      </c>
      <c r="U34" s="212">
        <v>3.0</v>
      </c>
      <c r="V34" s="212">
        <v>12.0</v>
      </c>
      <c r="W34" s="210">
        <v>12.0</v>
      </c>
      <c r="X34" s="210">
        <v>3.0</v>
      </c>
      <c r="Y34" s="210">
        <v>1.0</v>
      </c>
      <c r="Z34" s="210">
        <v>1.0</v>
      </c>
      <c r="AA34" s="210">
        <v>1.0</v>
      </c>
      <c r="AB34" s="210">
        <v>1.0</v>
      </c>
      <c r="AC34" s="210">
        <v>0.0</v>
      </c>
      <c r="AD34" s="210">
        <v>0.0</v>
      </c>
      <c r="AE34" s="210">
        <v>0.0</v>
      </c>
      <c r="AF34" s="210">
        <v>1.0</v>
      </c>
      <c r="AG34" s="210">
        <v>1.0</v>
      </c>
      <c r="AH34" s="210">
        <v>3.0</v>
      </c>
      <c r="AI34" s="210" t="s">
        <v>137</v>
      </c>
      <c r="AJ34" s="210" t="s">
        <v>284</v>
      </c>
      <c r="AK34" s="210" t="s">
        <v>285</v>
      </c>
      <c r="AL34" s="210" t="s">
        <v>284</v>
      </c>
      <c r="AM34" s="210" t="s">
        <v>285</v>
      </c>
      <c r="AN34" s="210" t="s">
        <v>284</v>
      </c>
      <c r="AO34" s="210" t="s">
        <v>284</v>
      </c>
      <c r="AP34" s="210" t="s">
        <v>285</v>
      </c>
      <c r="AQ34" s="210" t="s">
        <v>284</v>
      </c>
      <c r="AR34" s="210" t="s">
        <v>284</v>
      </c>
      <c r="AS34" s="210" t="s">
        <v>284</v>
      </c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  <c r="BE34" s="209"/>
      <c r="BF34" s="209"/>
      <c r="BG34" s="210"/>
      <c r="BH34" s="209"/>
    </row>
    <row r="35">
      <c r="A35" s="211">
        <v>45250.694444444445</v>
      </c>
      <c r="B35" s="211">
        <v>45250.694444444445</v>
      </c>
      <c r="C35" s="210" t="s">
        <v>281</v>
      </c>
      <c r="D35" s="209"/>
      <c r="E35" s="212">
        <v>100.0</v>
      </c>
      <c r="F35" s="212">
        <v>0.0</v>
      </c>
      <c r="G35" s="210" t="b">
        <v>1</v>
      </c>
      <c r="H35" s="211">
        <v>45250.694444444445</v>
      </c>
      <c r="I35" s="210" t="s">
        <v>317</v>
      </c>
      <c r="J35" s="209"/>
      <c r="K35" s="209"/>
      <c r="L35" s="209"/>
      <c r="M35" s="209"/>
      <c r="N35" s="209"/>
      <c r="O35" s="209"/>
      <c r="P35" s="210" t="s">
        <v>283</v>
      </c>
      <c r="Q35" s="209"/>
      <c r="R35" s="210" t="s">
        <v>93</v>
      </c>
      <c r="S35" s="210">
        <v>3.0</v>
      </c>
      <c r="T35" s="212">
        <v>1.0</v>
      </c>
      <c r="U35" s="212">
        <v>2.0</v>
      </c>
      <c r="V35" s="212">
        <v>12.0</v>
      </c>
      <c r="W35" s="210">
        <v>40.0</v>
      </c>
      <c r="X35" s="210">
        <v>2.0</v>
      </c>
      <c r="Y35" s="210">
        <v>3.0</v>
      </c>
      <c r="Z35" s="210">
        <v>1.0</v>
      </c>
      <c r="AA35" s="210">
        <v>1.0</v>
      </c>
      <c r="AB35" s="210">
        <v>1.0</v>
      </c>
      <c r="AC35" s="210">
        <v>3.0</v>
      </c>
      <c r="AD35" s="210">
        <v>1.0</v>
      </c>
      <c r="AE35" s="210">
        <v>3.0</v>
      </c>
      <c r="AF35" s="210">
        <v>1.0</v>
      </c>
      <c r="AG35" s="210">
        <v>2.0</v>
      </c>
      <c r="AH35" s="210">
        <v>2.0</v>
      </c>
      <c r="AI35" s="210" t="s">
        <v>137</v>
      </c>
      <c r="AJ35" s="210" t="s">
        <v>285</v>
      </c>
      <c r="AK35" s="210" t="s">
        <v>284</v>
      </c>
      <c r="AL35" s="210" t="s">
        <v>285</v>
      </c>
      <c r="AM35" s="210" t="s">
        <v>284</v>
      </c>
      <c r="AN35" s="210" t="s">
        <v>284</v>
      </c>
      <c r="AO35" s="210" t="s">
        <v>285</v>
      </c>
      <c r="AP35" s="210" t="s">
        <v>285</v>
      </c>
      <c r="AQ35" s="210" t="s">
        <v>284</v>
      </c>
      <c r="AR35" s="210" t="s">
        <v>285</v>
      </c>
      <c r="AS35" s="210" t="s">
        <v>284</v>
      </c>
      <c r="AT35" s="209"/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  <c r="BE35" s="209"/>
      <c r="BF35" s="209"/>
      <c r="BG35" s="210"/>
      <c r="BH35" s="209"/>
    </row>
    <row r="36">
      <c r="A36" s="211">
        <v>45250.694444444445</v>
      </c>
      <c r="B36" s="211">
        <v>45250.694444444445</v>
      </c>
      <c r="C36" s="210" t="s">
        <v>281</v>
      </c>
      <c r="D36" s="209"/>
      <c r="E36" s="212">
        <v>100.0</v>
      </c>
      <c r="F36" s="212">
        <v>0.0</v>
      </c>
      <c r="G36" s="210" t="b">
        <v>1</v>
      </c>
      <c r="H36" s="211">
        <v>45250.694444444445</v>
      </c>
      <c r="I36" s="210" t="s">
        <v>318</v>
      </c>
      <c r="J36" s="209"/>
      <c r="K36" s="209"/>
      <c r="L36" s="209"/>
      <c r="M36" s="209"/>
      <c r="N36" s="209"/>
      <c r="O36" s="209"/>
      <c r="P36" s="210" t="s">
        <v>283</v>
      </c>
      <c r="Q36" s="209"/>
      <c r="R36" s="210" t="s">
        <v>40</v>
      </c>
      <c r="S36" s="210">
        <v>7.0</v>
      </c>
      <c r="T36" s="212">
        <v>6.0</v>
      </c>
      <c r="U36" s="212">
        <v>1.0</v>
      </c>
      <c r="V36" s="212">
        <v>12.0</v>
      </c>
      <c r="W36" s="210">
        <v>10.0</v>
      </c>
      <c r="X36" s="210">
        <v>2.0</v>
      </c>
      <c r="Y36" s="210">
        <v>0.0</v>
      </c>
      <c r="Z36" s="210">
        <v>1.0</v>
      </c>
      <c r="AA36" s="210">
        <v>2.0</v>
      </c>
      <c r="AB36" s="210">
        <v>0.0</v>
      </c>
      <c r="AC36" s="210">
        <v>3.0</v>
      </c>
      <c r="AD36" s="210">
        <v>0.0</v>
      </c>
      <c r="AE36" s="210">
        <v>1.0</v>
      </c>
      <c r="AF36" s="210">
        <v>3.0</v>
      </c>
      <c r="AG36" s="210">
        <v>2.0</v>
      </c>
      <c r="AH36" s="210">
        <v>1.0</v>
      </c>
      <c r="AI36" s="210" t="s">
        <v>137</v>
      </c>
      <c r="AJ36" s="210" t="s">
        <v>285</v>
      </c>
      <c r="AK36" s="210" t="s">
        <v>285</v>
      </c>
      <c r="AL36" s="210" t="s">
        <v>284</v>
      </c>
      <c r="AM36" s="210" t="s">
        <v>284</v>
      </c>
      <c r="AN36" s="210" t="s">
        <v>284</v>
      </c>
      <c r="AO36" s="210" t="s">
        <v>285</v>
      </c>
      <c r="AP36" s="210" t="s">
        <v>284</v>
      </c>
      <c r="AQ36" s="210" t="s">
        <v>285</v>
      </c>
      <c r="AR36" s="210" t="s">
        <v>285</v>
      </c>
      <c r="AS36" s="210" t="s">
        <v>284</v>
      </c>
      <c r="AT36" s="209"/>
      <c r="AU36" s="209"/>
      <c r="AV36" s="209"/>
      <c r="AW36" s="209"/>
      <c r="AX36" s="209"/>
      <c r="AY36" s="209"/>
      <c r="AZ36" s="209"/>
      <c r="BA36" s="209"/>
      <c r="BB36" s="209"/>
      <c r="BC36" s="209"/>
      <c r="BD36" s="209"/>
      <c r="BE36" s="209"/>
      <c r="BF36" s="209"/>
      <c r="BG36" s="210"/>
      <c r="BH36" s="209"/>
    </row>
    <row r="37">
      <c r="A37" s="211">
        <v>45250.694444444445</v>
      </c>
      <c r="B37" s="211">
        <v>45250.694444444445</v>
      </c>
      <c r="C37" s="210" t="s">
        <v>281</v>
      </c>
      <c r="D37" s="209"/>
      <c r="E37" s="212">
        <v>100.0</v>
      </c>
      <c r="F37" s="212">
        <v>0.0</v>
      </c>
      <c r="G37" s="210" t="b">
        <v>1</v>
      </c>
      <c r="H37" s="211">
        <v>45250.694444444445</v>
      </c>
      <c r="I37" s="210" t="s">
        <v>319</v>
      </c>
      <c r="J37" s="209"/>
      <c r="K37" s="209"/>
      <c r="L37" s="209"/>
      <c r="M37" s="209"/>
      <c r="N37" s="209"/>
      <c r="O37" s="209"/>
      <c r="P37" s="210" t="s">
        <v>283</v>
      </c>
      <c r="Q37" s="209"/>
      <c r="R37" s="210" t="s">
        <v>86</v>
      </c>
      <c r="S37" s="210">
        <v>11.0</v>
      </c>
      <c r="T37" s="212">
        <v>4.0</v>
      </c>
      <c r="U37" s="212">
        <v>7.0</v>
      </c>
      <c r="V37" s="212">
        <v>12.0</v>
      </c>
      <c r="W37" s="210">
        <v>23.0</v>
      </c>
      <c r="X37" s="210">
        <v>3.0</v>
      </c>
      <c r="Y37" s="210">
        <v>3.0</v>
      </c>
      <c r="Z37" s="210">
        <v>3.0</v>
      </c>
      <c r="AA37" s="210">
        <v>3.0</v>
      </c>
      <c r="AB37" s="210">
        <v>3.0</v>
      </c>
      <c r="AC37" s="210">
        <v>0.0</v>
      </c>
      <c r="AD37" s="210">
        <v>1.0</v>
      </c>
      <c r="AE37" s="210">
        <v>0.0</v>
      </c>
      <c r="AF37" s="210">
        <v>0.0</v>
      </c>
      <c r="AG37" s="210">
        <v>2.0</v>
      </c>
      <c r="AH37" s="210">
        <v>3.0</v>
      </c>
      <c r="AI37" s="210" t="s">
        <v>138</v>
      </c>
      <c r="AJ37" s="210" t="s">
        <v>285</v>
      </c>
      <c r="AK37" s="210" t="s">
        <v>285</v>
      </c>
      <c r="AL37" s="210" t="s">
        <v>285</v>
      </c>
      <c r="AM37" s="210" t="s">
        <v>285</v>
      </c>
      <c r="AN37" s="210" t="s">
        <v>284</v>
      </c>
      <c r="AO37" s="210" t="s">
        <v>285</v>
      </c>
      <c r="AP37" s="210" t="s">
        <v>284</v>
      </c>
      <c r="AQ37" s="210" t="s">
        <v>285</v>
      </c>
      <c r="AR37" s="210" t="s">
        <v>285</v>
      </c>
      <c r="AS37" s="210" t="s">
        <v>285</v>
      </c>
      <c r="AT37" s="209"/>
      <c r="AU37" s="209"/>
      <c r="AV37" s="209"/>
      <c r="AW37" s="209"/>
      <c r="AX37" s="209"/>
      <c r="AY37" s="209"/>
      <c r="AZ37" s="209"/>
      <c r="BA37" s="209"/>
      <c r="BB37" s="209"/>
      <c r="BC37" s="209"/>
      <c r="BD37" s="209"/>
      <c r="BE37" s="209"/>
      <c r="BF37" s="209"/>
      <c r="BG37" s="210"/>
      <c r="BH37" s="209"/>
    </row>
    <row r="38">
      <c r="A38" s="211">
        <v>45250.694444444445</v>
      </c>
      <c r="B38" s="211">
        <v>45250.694444444445</v>
      </c>
      <c r="C38" s="210" t="s">
        <v>281</v>
      </c>
      <c r="D38" s="209"/>
      <c r="E38" s="212">
        <v>100.0</v>
      </c>
      <c r="F38" s="212">
        <v>0.0</v>
      </c>
      <c r="G38" s="210" t="b">
        <v>1</v>
      </c>
      <c r="H38" s="211">
        <v>45250.694444444445</v>
      </c>
      <c r="I38" s="210" t="s">
        <v>320</v>
      </c>
      <c r="J38" s="209"/>
      <c r="K38" s="209"/>
      <c r="L38" s="209"/>
      <c r="M38" s="209"/>
      <c r="N38" s="209"/>
      <c r="O38" s="209"/>
      <c r="P38" s="210" t="s">
        <v>283</v>
      </c>
      <c r="Q38" s="209"/>
      <c r="R38" s="210" t="s">
        <v>114</v>
      </c>
      <c r="S38" s="210">
        <v>11.0</v>
      </c>
      <c r="T38" s="212">
        <v>1.0</v>
      </c>
      <c r="U38" s="212">
        <v>10.0</v>
      </c>
      <c r="V38" s="212">
        <v>12.0</v>
      </c>
      <c r="W38" s="210">
        <v>40.0</v>
      </c>
      <c r="X38" s="210">
        <v>0.0</v>
      </c>
      <c r="Y38" s="210">
        <v>2.0</v>
      </c>
      <c r="Z38" s="210">
        <v>1.0</v>
      </c>
      <c r="AA38" s="210">
        <v>0.0</v>
      </c>
      <c r="AB38" s="210">
        <v>0.0</v>
      </c>
      <c r="AC38" s="210">
        <v>1.0</v>
      </c>
      <c r="AD38" s="210">
        <v>1.0</v>
      </c>
      <c r="AE38" s="210">
        <v>1.0</v>
      </c>
      <c r="AF38" s="210">
        <v>3.0</v>
      </c>
      <c r="AG38" s="210">
        <v>1.0</v>
      </c>
      <c r="AH38" s="210">
        <v>2.0</v>
      </c>
      <c r="AI38" s="210" t="s">
        <v>138</v>
      </c>
      <c r="AJ38" s="210" t="s">
        <v>285</v>
      </c>
      <c r="AK38" s="210" t="s">
        <v>284</v>
      </c>
      <c r="AL38" s="210" t="s">
        <v>285</v>
      </c>
      <c r="AM38" s="210" t="s">
        <v>285</v>
      </c>
      <c r="AN38" s="210" t="s">
        <v>285</v>
      </c>
      <c r="AO38" s="210" t="s">
        <v>285</v>
      </c>
      <c r="AP38" s="210" t="s">
        <v>285</v>
      </c>
      <c r="AQ38" s="210" t="s">
        <v>284</v>
      </c>
      <c r="AR38" s="210" t="s">
        <v>285</v>
      </c>
      <c r="AS38" s="210" t="s">
        <v>284</v>
      </c>
      <c r="AT38" s="209"/>
      <c r="AU38" s="209"/>
      <c r="AV38" s="209"/>
      <c r="AW38" s="209"/>
      <c r="AX38" s="209"/>
      <c r="AY38" s="209"/>
      <c r="AZ38" s="209"/>
      <c r="BA38" s="209"/>
      <c r="BB38" s="209"/>
      <c r="BC38" s="209"/>
      <c r="BD38" s="209"/>
      <c r="BE38" s="209"/>
      <c r="BF38" s="209"/>
      <c r="BG38" s="210"/>
      <c r="BH38" s="209"/>
    </row>
    <row r="39">
      <c r="A39" s="211">
        <v>45250.694444444445</v>
      </c>
      <c r="B39" s="211">
        <v>45250.694444444445</v>
      </c>
      <c r="C39" s="210" t="s">
        <v>281</v>
      </c>
      <c r="D39" s="209"/>
      <c r="E39" s="212">
        <v>100.0</v>
      </c>
      <c r="F39" s="212">
        <v>0.0</v>
      </c>
      <c r="G39" s="210" t="b">
        <v>1</v>
      </c>
      <c r="H39" s="211">
        <v>45250.694444444445</v>
      </c>
      <c r="I39" s="210" t="s">
        <v>321</v>
      </c>
      <c r="J39" s="209"/>
      <c r="K39" s="209"/>
      <c r="L39" s="209"/>
      <c r="M39" s="209"/>
      <c r="N39" s="209"/>
      <c r="O39" s="209"/>
      <c r="P39" s="210" t="s">
        <v>283</v>
      </c>
      <c r="Q39" s="209"/>
      <c r="R39" s="210" t="s">
        <v>92</v>
      </c>
      <c r="S39" s="210">
        <v>1.0</v>
      </c>
      <c r="T39" s="212">
        <v>1.0</v>
      </c>
      <c r="U39" s="212">
        <v>0.0</v>
      </c>
      <c r="V39" s="212">
        <v>12.0</v>
      </c>
      <c r="W39" s="210">
        <v>31.0</v>
      </c>
      <c r="X39" s="210">
        <v>3.0</v>
      </c>
      <c r="Y39" s="210">
        <v>1.0</v>
      </c>
      <c r="Z39" s="210">
        <v>2.0</v>
      </c>
      <c r="AA39" s="210">
        <v>3.0</v>
      </c>
      <c r="AB39" s="210">
        <v>3.0</v>
      </c>
      <c r="AC39" s="210">
        <v>0.0</v>
      </c>
      <c r="AD39" s="210">
        <v>0.0</v>
      </c>
      <c r="AE39" s="210">
        <v>3.0</v>
      </c>
      <c r="AF39" s="210">
        <v>2.0</v>
      </c>
      <c r="AG39" s="210">
        <v>3.0</v>
      </c>
      <c r="AH39" s="210">
        <v>2.0</v>
      </c>
      <c r="AI39" s="210" t="s">
        <v>138</v>
      </c>
      <c r="AJ39" s="210" t="s">
        <v>284</v>
      </c>
      <c r="AK39" s="210" t="s">
        <v>284</v>
      </c>
      <c r="AL39" s="210" t="s">
        <v>285</v>
      </c>
      <c r="AM39" s="210" t="s">
        <v>284</v>
      </c>
      <c r="AN39" s="210" t="s">
        <v>284</v>
      </c>
      <c r="AO39" s="210" t="s">
        <v>285</v>
      </c>
      <c r="AP39" s="210" t="s">
        <v>284</v>
      </c>
      <c r="AQ39" s="210" t="s">
        <v>284</v>
      </c>
      <c r="AR39" s="210" t="s">
        <v>285</v>
      </c>
      <c r="AS39" s="210" t="s">
        <v>285</v>
      </c>
      <c r="AT39" s="209"/>
      <c r="AU39" s="209"/>
      <c r="AV39" s="209"/>
      <c r="AW39" s="209"/>
      <c r="AX39" s="209"/>
      <c r="AY39" s="209"/>
      <c r="AZ39" s="209"/>
      <c r="BA39" s="209"/>
      <c r="BB39" s="209"/>
      <c r="BC39" s="209"/>
      <c r="BD39" s="209"/>
      <c r="BE39" s="209"/>
      <c r="BF39" s="209"/>
      <c r="BG39" s="210"/>
      <c r="BH39" s="209"/>
    </row>
    <row r="40">
      <c r="A40" s="211">
        <v>45250.694444444445</v>
      </c>
      <c r="B40" s="211">
        <v>45250.694444444445</v>
      </c>
      <c r="C40" s="210" t="s">
        <v>281</v>
      </c>
      <c r="D40" s="209"/>
      <c r="E40" s="212">
        <v>100.0</v>
      </c>
      <c r="F40" s="212">
        <v>1.0</v>
      </c>
      <c r="G40" s="210" t="b">
        <v>1</v>
      </c>
      <c r="H40" s="211">
        <v>45250.694444444445</v>
      </c>
      <c r="I40" s="210" t="s">
        <v>322</v>
      </c>
      <c r="J40" s="209"/>
      <c r="K40" s="209"/>
      <c r="L40" s="209"/>
      <c r="M40" s="209"/>
      <c r="N40" s="209"/>
      <c r="O40" s="209"/>
      <c r="P40" s="210" t="s">
        <v>283</v>
      </c>
      <c r="Q40" s="209"/>
      <c r="R40" s="210" t="s">
        <v>51</v>
      </c>
      <c r="S40" s="210">
        <v>8.0</v>
      </c>
      <c r="T40" s="212">
        <v>1.0</v>
      </c>
      <c r="U40" s="212">
        <v>7.0</v>
      </c>
      <c r="V40" s="212">
        <v>12.0</v>
      </c>
      <c r="W40" s="210">
        <v>14.0</v>
      </c>
      <c r="X40" s="210">
        <v>1.0</v>
      </c>
      <c r="Y40" s="210">
        <v>0.0</v>
      </c>
      <c r="Z40" s="210">
        <v>3.0</v>
      </c>
      <c r="AA40" s="210">
        <v>0.0</v>
      </c>
      <c r="AB40" s="210">
        <v>1.0</v>
      </c>
      <c r="AC40" s="210">
        <v>3.0</v>
      </c>
      <c r="AD40" s="210">
        <v>0.0</v>
      </c>
      <c r="AE40" s="210">
        <v>0.0</v>
      </c>
      <c r="AF40" s="210">
        <v>2.0</v>
      </c>
      <c r="AG40" s="210">
        <v>3.0</v>
      </c>
      <c r="AH40" s="210">
        <v>2.0</v>
      </c>
      <c r="AI40" s="210" t="s">
        <v>137</v>
      </c>
      <c r="AJ40" s="210" t="s">
        <v>284</v>
      </c>
      <c r="AK40" s="210" t="s">
        <v>284</v>
      </c>
      <c r="AL40" s="210" t="s">
        <v>285</v>
      </c>
      <c r="AM40" s="210" t="s">
        <v>285</v>
      </c>
      <c r="AN40" s="210" t="s">
        <v>285</v>
      </c>
      <c r="AO40" s="210" t="s">
        <v>285</v>
      </c>
      <c r="AP40" s="210" t="s">
        <v>284</v>
      </c>
      <c r="AQ40" s="210" t="s">
        <v>284</v>
      </c>
      <c r="AR40" s="210" t="s">
        <v>284</v>
      </c>
      <c r="AS40" s="210" t="s">
        <v>284</v>
      </c>
      <c r="AT40" s="209"/>
      <c r="AU40" s="209"/>
      <c r="AV40" s="209"/>
      <c r="AW40" s="209"/>
      <c r="AX40" s="209"/>
      <c r="AY40" s="209"/>
      <c r="AZ40" s="209"/>
      <c r="BA40" s="209"/>
      <c r="BB40" s="209"/>
      <c r="BC40" s="209"/>
      <c r="BD40" s="209"/>
      <c r="BE40" s="209"/>
      <c r="BF40" s="209"/>
      <c r="BG40" s="210"/>
      <c r="BH40" s="209"/>
    </row>
    <row r="41">
      <c r="A41" s="211">
        <v>45250.694444444445</v>
      </c>
      <c r="B41" s="211">
        <v>45250.694444444445</v>
      </c>
      <c r="C41" s="210" t="s">
        <v>281</v>
      </c>
      <c r="D41" s="209"/>
      <c r="E41" s="212">
        <v>100.0</v>
      </c>
      <c r="F41" s="212">
        <v>0.0</v>
      </c>
      <c r="G41" s="210" t="b">
        <v>1</v>
      </c>
      <c r="H41" s="211">
        <v>45250.694444444445</v>
      </c>
      <c r="I41" s="210" t="s">
        <v>323</v>
      </c>
      <c r="J41" s="209"/>
      <c r="K41" s="209"/>
      <c r="L41" s="209"/>
      <c r="M41" s="209"/>
      <c r="N41" s="209"/>
      <c r="O41" s="209"/>
      <c r="P41" s="210" t="s">
        <v>283</v>
      </c>
      <c r="Q41" s="209"/>
      <c r="R41" s="210" t="s">
        <v>54</v>
      </c>
      <c r="S41" s="210">
        <v>8.0</v>
      </c>
      <c r="T41" s="212">
        <v>5.0</v>
      </c>
      <c r="U41" s="212">
        <v>3.0</v>
      </c>
      <c r="V41" s="212">
        <v>12.0</v>
      </c>
      <c r="W41" s="210">
        <v>9.0</v>
      </c>
      <c r="X41" s="210">
        <v>2.0</v>
      </c>
      <c r="Y41" s="210">
        <v>0.0</v>
      </c>
      <c r="Z41" s="210">
        <v>0.0</v>
      </c>
      <c r="AA41" s="210">
        <v>2.0</v>
      </c>
      <c r="AB41" s="210">
        <v>1.0</v>
      </c>
      <c r="AC41" s="210">
        <v>2.0</v>
      </c>
      <c r="AD41" s="210">
        <v>0.0</v>
      </c>
      <c r="AE41" s="210">
        <v>3.0</v>
      </c>
      <c r="AF41" s="210">
        <v>1.0</v>
      </c>
      <c r="AG41" s="210">
        <v>0.0</v>
      </c>
      <c r="AH41" s="210">
        <v>2.0</v>
      </c>
      <c r="AI41" s="210" t="s">
        <v>137</v>
      </c>
      <c r="AJ41" s="210" t="s">
        <v>285</v>
      </c>
      <c r="AK41" s="210" t="s">
        <v>285</v>
      </c>
      <c r="AL41" s="210" t="s">
        <v>285</v>
      </c>
      <c r="AM41" s="210" t="s">
        <v>284</v>
      </c>
      <c r="AN41" s="210" t="s">
        <v>285</v>
      </c>
      <c r="AO41" s="210" t="s">
        <v>284</v>
      </c>
      <c r="AP41" s="210" t="s">
        <v>285</v>
      </c>
      <c r="AQ41" s="210" t="s">
        <v>285</v>
      </c>
      <c r="AR41" s="210" t="s">
        <v>284</v>
      </c>
      <c r="AS41" s="210" t="s">
        <v>284</v>
      </c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10"/>
      <c r="BH41" s="209"/>
    </row>
    <row r="42">
      <c r="A42" s="211">
        <v>45250.694444444445</v>
      </c>
      <c r="B42" s="211">
        <v>45250.694444444445</v>
      </c>
      <c r="C42" s="210" t="s">
        <v>281</v>
      </c>
      <c r="D42" s="209"/>
      <c r="E42" s="212">
        <v>100.0</v>
      </c>
      <c r="F42" s="212">
        <v>0.0</v>
      </c>
      <c r="G42" s="210" t="b">
        <v>1</v>
      </c>
      <c r="H42" s="211">
        <v>45250.694444444445</v>
      </c>
      <c r="I42" s="210" t="s">
        <v>324</v>
      </c>
      <c r="J42" s="209"/>
      <c r="K42" s="209"/>
      <c r="L42" s="209"/>
      <c r="M42" s="209"/>
      <c r="N42" s="209"/>
      <c r="O42" s="209"/>
      <c r="P42" s="210" t="s">
        <v>283</v>
      </c>
      <c r="Q42" s="209"/>
      <c r="R42" s="210" t="s">
        <v>93</v>
      </c>
      <c r="S42" s="210">
        <v>5.0</v>
      </c>
      <c r="T42" s="212">
        <v>2.0</v>
      </c>
      <c r="U42" s="212">
        <v>3.0</v>
      </c>
      <c r="V42" s="212">
        <v>12.0</v>
      </c>
      <c r="W42" s="210">
        <v>3.0</v>
      </c>
      <c r="X42" s="210">
        <v>1.0</v>
      </c>
      <c r="Y42" s="210">
        <v>3.0</v>
      </c>
      <c r="Z42" s="210">
        <v>2.0</v>
      </c>
      <c r="AA42" s="210">
        <v>1.0</v>
      </c>
      <c r="AB42" s="210">
        <v>0.0</v>
      </c>
      <c r="AC42" s="210">
        <v>2.0</v>
      </c>
      <c r="AD42" s="210">
        <v>1.0</v>
      </c>
      <c r="AE42" s="210">
        <v>2.0</v>
      </c>
      <c r="AF42" s="210">
        <v>2.0</v>
      </c>
      <c r="AG42" s="210">
        <v>2.0</v>
      </c>
      <c r="AH42" s="210">
        <v>3.0</v>
      </c>
      <c r="AI42" s="210" t="s">
        <v>138</v>
      </c>
      <c r="AJ42" s="210" t="s">
        <v>285</v>
      </c>
      <c r="AK42" s="210" t="s">
        <v>284</v>
      </c>
      <c r="AL42" s="210" t="s">
        <v>285</v>
      </c>
      <c r="AM42" s="210" t="s">
        <v>285</v>
      </c>
      <c r="AN42" s="210" t="s">
        <v>284</v>
      </c>
      <c r="AO42" s="210" t="s">
        <v>285</v>
      </c>
      <c r="AP42" s="210" t="s">
        <v>284</v>
      </c>
      <c r="AQ42" s="210" t="s">
        <v>285</v>
      </c>
      <c r="AR42" s="210" t="s">
        <v>284</v>
      </c>
      <c r="AS42" s="210" t="s">
        <v>284</v>
      </c>
      <c r="AT42" s="209"/>
      <c r="AU42" s="209"/>
      <c r="AV42" s="209"/>
      <c r="AW42" s="209"/>
      <c r="AX42" s="209"/>
      <c r="AY42" s="209"/>
      <c r="AZ42" s="209"/>
      <c r="BA42" s="209"/>
      <c r="BB42" s="209"/>
      <c r="BC42" s="209"/>
      <c r="BD42" s="209"/>
      <c r="BE42" s="209"/>
      <c r="BF42" s="209"/>
      <c r="BG42" s="210"/>
      <c r="BH42" s="209"/>
    </row>
    <row r="43">
      <c r="A43" s="211">
        <v>45250.694444444445</v>
      </c>
      <c r="B43" s="211">
        <v>45250.694444444445</v>
      </c>
      <c r="C43" s="210" t="s">
        <v>281</v>
      </c>
      <c r="D43" s="209"/>
      <c r="E43" s="212">
        <v>100.0</v>
      </c>
      <c r="F43" s="212">
        <v>0.0</v>
      </c>
      <c r="G43" s="210" t="b">
        <v>1</v>
      </c>
      <c r="H43" s="211">
        <v>45250.694444444445</v>
      </c>
      <c r="I43" s="210" t="s">
        <v>325</v>
      </c>
      <c r="J43" s="209"/>
      <c r="K43" s="209"/>
      <c r="L43" s="209"/>
      <c r="M43" s="209"/>
      <c r="N43" s="209"/>
      <c r="O43" s="209"/>
      <c r="P43" s="210" t="s">
        <v>283</v>
      </c>
      <c r="Q43" s="209"/>
      <c r="R43" s="210" t="s">
        <v>81</v>
      </c>
      <c r="S43" s="210">
        <v>6.0</v>
      </c>
      <c r="T43" s="212">
        <v>3.0</v>
      </c>
      <c r="U43" s="212">
        <v>3.0</v>
      </c>
      <c r="V43" s="212">
        <v>12.0</v>
      </c>
      <c r="W43" s="210">
        <v>37.0</v>
      </c>
      <c r="X43" s="210">
        <v>3.0</v>
      </c>
      <c r="Y43" s="210">
        <v>3.0</v>
      </c>
      <c r="Z43" s="210">
        <v>3.0</v>
      </c>
      <c r="AA43" s="210">
        <v>2.0</v>
      </c>
      <c r="AB43" s="210">
        <v>3.0</v>
      </c>
      <c r="AC43" s="210">
        <v>1.0</v>
      </c>
      <c r="AD43" s="210">
        <v>2.0</v>
      </c>
      <c r="AE43" s="210">
        <v>1.0</v>
      </c>
      <c r="AF43" s="210">
        <v>2.0</v>
      </c>
      <c r="AG43" s="210">
        <v>2.0</v>
      </c>
      <c r="AH43" s="210">
        <v>2.0</v>
      </c>
      <c r="AI43" s="210" t="s">
        <v>138</v>
      </c>
      <c r="AJ43" s="210" t="s">
        <v>284</v>
      </c>
      <c r="AK43" s="210" t="s">
        <v>285</v>
      </c>
      <c r="AL43" s="210" t="s">
        <v>284</v>
      </c>
      <c r="AM43" s="210" t="s">
        <v>285</v>
      </c>
      <c r="AN43" s="210" t="s">
        <v>285</v>
      </c>
      <c r="AO43" s="210" t="s">
        <v>285</v>
      </c>
      <c r="AP43" s="210" t="s">
        <v>285</v>
      </c>
      <c r="AQ43" s="210" t="s">
        <v>284</v>
      </c>
      <c r="AR43" s="210" t="s">
        <v>285</v>
      </c>
      <c r="AS43" s="210" t="s">
        <v>284</v>
      </c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10"/>
      <c r="BH43" s="209"/>
    </row>
    <row r="44">
      <c r="A44" s="211">
        <v>45250.694444444445</v>
      </c>
      <c r="B44" s="211">
        <v>45250.694444444445</v>
      </c>
      <c r="C44" s="210" t="s">
        <v>281</v>
      </c>
      <c r="D44" s="209"/>
      <c r="E44" s="212">
        <v>100.0</v>
      </c>
      <c r="F44" s="212">
        <v>0.0</v>
      </c>
      <c r="G44" s="210" t="b">
        <v>1</v>
      </c>
      <c r="H44" s="211">
        <v>45250.694444444445</v>
      </c>
      <c r="I44" s="210" t="s">
        <v>326</v>
      </c>
      <c r="J44" s="209"/>
      <c r="K44" s="209"/>
      <c r="L44" s="209"/>
      <c r="M44" s="209"/>
      <c r="N44" s="209"/>
      <c r="O44" s="209"/>
      <c r="P44" s="210" t="s">
        <v>283</v>
      </c>
      <c r="Q44" s="209"/>
      <c r="R44" s="210" t="s">
        <v>43</v>
      </c>
      <c r="S44" s="210">
        <v>8.0</v>
      </c>
      <c r="T44" s="212">
        <v>6.0</v>
      </c>
      <c r="U44" s="212">
        <v>2.0</v>
      </c>
      <c r="V44" s="212">
        <v>12.0</v>
      </c>
      <c r="W44" s="210">
        <v>4.0</v>
      </c>
      <c r="X44" s="210">
        <v>2.0</v>
      </c>
      <c r="Y44" s="210">
        <v>2.0</v>
      </c>
      <c r="Z44" s="210">
        <v>2.0</v>
      </c>
      <c r="AA44" s="210">
        <v>3.0</v>
      </c>
      <c r="AB44" s="210">
        <v>1.0</v>
      </c>
      <c r="AC44" s="210">
        <v>2.0</v>
      </c>
      <c r="AD44" s="210">
        <v>0.0</v>
      </c>
      <c r="AE44" s="210">
        <v>2.0</v>
      </c>
      <c r="AF44" s="210">
        <v>0.0</v>
      </c>
      <c r="AG44" s="210">
        <v>3.0</v>
      </c>
      <c r="AH44" s="210">
        <v>1.0</v>
      </c>
      <c r="AI44" s="210" t="s">
        <v>137</v>
      </c>
      <c r="AJ44" s="210" t="s">
        <v>285</v>
      </c>
      <c r="AK44" s="210" t="s">
        <v>285</v>
      </c>
      <c r="AL44" s="210" t="s">
        <v>284</v>
      </c>
      <c r="AM44" s="210" t="s">
        <v>285</v>
      </c>
      <c r="AN44" s="210" t="s">
        <v>285</v>
      </c>
      <c r="AO44" s="210" t="s">
        <v>284</v>
      </c>
      <c r="AP44" s="210" t="s">
        <v>284</v>
      </c>
      <c r="AQ44" s="210" t="s">
        <v>284</v>
      </c>
      <c r="AR44" s="210" t="s">
        <v>284</v>
      </c>
      <c r="AS44" s="210" t="s">
        <v>285</v>
      </c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  <c r="BE44" s="209"/>
      <c r="BF44" s="209"/>
      <c r="BG44" s="210"/>
      <c r="BH44" s="209"/>
    </row>
    <row r="45">
      <c r="A45" s="211">
        <v>45250.694444444445</v>
      </c>
      <c r="B45" s="211">
        <v>45250.694444444445</v>
      </c>
      <c r="C45" s="210" t="s">
        <v>281</v>
      </c>
      <c r="D45" s="209"/>
      <c r="E45" s="212">
        <v>100.0</v>
      </c>
      <c r="F45" s="212">
        <v>0.0</v>
      </c>
      <c r="G45" s="210" t="b">
        <v>1</v>
      </c>
      <c r="H45" s="211">
        <v>45250.694444444445</v>
      </c>
      <c r="I45" s="210" t="s">
        <v>327</v>
      </c>
      <c r="J45" s="209"/>
      <c r="K45" s="209"/>
      <c r="L45" s="209"/>
      <c r="M45" s="209"/>
      <c r="N45" s="209"/>
      <c r="O45" s="209"/>
      <c r="P45" s="210" t="s">
        <v>283</v>
      </c>
      <c r="Q45" s="209"/>
      <c r="R45" s="210" t="s">
        <v>76</v>
      </c>
      <c r="S45" s="210">
        <v>1.0</v>
      </c>
      <c r="T45" s="212">
        <v>1.0</v>
      </c>
      <c r="U45" s="212">
        <v>0.0</v>
      </c>
      <c r="V45" s="212">
        <v>12.0</v>
      </c>
      <c r="W45" s="210">
        <v>40.0</v>
      </c>
      <c r="X45" s="210">
        <v>1.0</v>
      </c>
      <c r="Y45" s="210">
        <v>2.0</v>
      </c>
      <c r="Z45" s="210">
        <v>2.0</v>
      </c>
      <c r="AA45" s="210">
        <v>3.0</v>
      </c>
      <c r="AB45" s="210">
        <v>2.0</v>
      </c>
      <c r="AC45" s="210">
        <v>3.0</v>
      </c>
      <c r="AD45" s="210">
        <v>0.0</v>
      </c>
      <c r="AE45" s="210">
        <v>3.0</v>
      </c>
      <c r="AF45" s="210">
        <v>2.0</v>
      </c>
      <c r="AG45" s="210">
        <v>1.0</v>
      </c>
      <c r="AH45" s="210">
        <v>2.0</v>
      </c>
      <c r="AI45" s="210" t="s">
        <v>137</v>
      </c>
      <c r="AJ45" s="210" t="s">
        <v>285</v>
      </c>
      <c r="AK45" s="210" t="s">
        <v>284</v>
      </c>
      <c r="AL45" s="210" t="s">
        <v>284</v>
      </c>
      <c r="AM45" s="210" t="s">
        <v>285</v>
      </c>
      <c r="AN45" s="210" t="s">
        <v>285</v>
      </c>
      <c r="AO45" s="210" t="s">
        <v>284</v>
      </c>
      <c r="AP45" s="210" t="s">
        <v>285</v>
      </c>
      <c r="AQ45" s="210" t="s">
        <v>284</v>
      </c>
      <c r="AR45" s="210" t="s">
        <v>285</v>
      </c>
      <c r="AS45" s="210" t="s">
        <v>284</v>
      </c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10"/>
      <c r="BH45" s="209"/>
    </row>
    <row r="46">
      <c r="A46" s="211">
        <v>45250.694444444445</v>
      </c>
      <c r="B46" s="211">
        <v>45250.694444444445</v>
      </c>
      <c r="C46" s="210" t="s">
        <v>281</v>
      </c>
      <c r="D46" s="209"/>
      <c r="E46" s="212">
        <v>100.0</v>
      </c>
      <c r="F46" s="212">
        <v>0.0</v>
      </c>
      <c r="G46" s="210" t="b">
        <v>1</v>
      </c>
      <c r="H46" s="211">
        <v>45250.694444444445</v>
      </c>
      <c r="I46" s="210" t="s">
        <v>328</v>
      </c>
      <c r="J46" s="209"/>
      <c r="K46" s="209"/>
      <c r="L46" s="209"/>
      <c r="M46" s="209"/>
      <c r="N46" s="209"/>
      <c r="O46" s="209"/>
      <c r="P46" s="210" t="s">
        <v>283</v>
      </c>
      <c r="Q46" s="209"/>
      <c r="R46" s="210" t="s">
        <v>115</v>
      </c>
      <c r="S46" s="210">
        <v>10.0</v>
      </c>
      <c r="T46" s="212">
        <v>8.0</v>
      </c>
      <c r="U46" s="212">
        <v>2.0</v>
      </c>
      <c r="V46" s="212">
        <v>12.0</v>
      </c>
      <c r="W46" s="210">
        <v>3.0</v>
      </c>
      <c r="X46" s="210">
        <v>1.0</v>
      </c>
      <c r="Y46" s="210">
        <v>3.0</v>
      </c>
      <c r="Z46" s="210">
        <v>0.0</v>
      </c>
      <c r="AA46" s="210">
        <v>1.0</v>
      </c>
      <c r="AB46" s="210">
        <v>2.0</v>
      </c>
      <c r="AC46" s="210">
        <v>1.0</v>
      </c>
      <c r="AD46" s="210">
        <v>1.0</v>
      </c>
      <c r="AE46" s="210">
        <v>0.0</v>
      </c>
      <c r="AF46" s="210">
        <v>2.0</v>
      </c>
      <c r="AG46" s="210">
        <v>0.0</v>
      </c>
      <c r="AH46" s="210">
        <v>1.0</v>
      </c>
      <c r="AI46" s="210" t="s">
        <v>138</v>
      </c>
      <c r="AJ46" s="210" t="s">
        <v>285</v>
      </c>
      <c r="AK46" s="210" t="s">
        <v>284</v>
      </c>
      <c r="AL46" s="210" t="s">
        <v>285</v>
      </c>
      <c r="AM46" s="210" t="s">
        <v>284</v>
      </c>
      <c r="AN46" s="210" t="s">
        <v>284</v>
      </c>
      <c r="AO46" s="210" t="s">
        <v>285</v>
      </c>
      <c r="AP46" s="210" t="s">
        <v>285</v>
      </c>
      <c r="AQ46" s="210" t="s">
        <v>284</v>
      </c>
      <c r="AR46" s="210" t="s">
        <v>285</v>
      </c>
      <c r="AS46" s="210" t="s">
        <v>285</v>
      </c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10"/>
      <c r="BH46" s="209"/>
    </row>
    <row r="47">
      <c r="A47" s="211">
        <v>45250.694444444445</v>
      </c>
      <c r="B47" s="211">
        <v>45250.694444444445</v>
      </c>
      <c r="C47" s="210" t="s">
        <v>281</v>
      </c>
      <c r="D47" s="209"/>
      <c r="E47" s="212">
        <v>100.0</v>
      </c>
      <c r="F47" s="212">
        <v>0.0</v>
      </c>
      <c r="G47" s="210" t="b">
        <v>1</v>
      </c>
      <c r="H47" s="211">
        <v>45250.694444444445</v>
      </c>
      <c r="I47" s="210" t="s">
        <v>329</v>
      </c>
      <c r="J47" s="209"/>
      <c r="K47" s="209"/>
      <c r="L47" s="209"/>
      <c r="M47" s="209"/>
      <c r="N47" s="209"/>
      <c r="O47" s="209"/>
      <c r="P47" s="210" t="s">
        <v>283</v>
      </c>
      <c r="Q47" s="209"/>
      <c r="R47" s="72" t="s">
        <v>33</v>
      </c>
      <c r="S47" s="210">
        <v>5.0</v>
      </c>
      <c r="T47" s="212">
        <v>2.0</v>
      </c>
      <c r="U47" s="212">
        <v>3.0</v>
      </c>
      <c r="V47" s="212">
        <v>12.0</v>
      </c>
      <c r="W47" s="210">
        <v>22.0</v>
      </c>
      <c r="X47" s="210">
        <v>1.0</v>
      </c>
      <c r="Y47" s="210">
        <v>3.0</v>
      </c>
      <c r="Z47" s="210">
        <v>2.0</v>
      </c>
      <c r="AA47" s="210">
        <v>2.0</v>
      </c>
      <c r="AB47" s="210">
        <v>0.0</v>
      </c>
      <c r="AC47" s="210">
        <v>2.0</v>
      </c>
      <c r="AD47" s="210">
        <v>1.0</v>
      </c>
      <c r="AE47" s="210">
        <v>2.0</v>
      </c>
      <c r="AF47" s="210">
        <v>2.0</v>
      </c>
      <c r="AG47" s="210">
        <v>0.0</v>
      </c>
      <c r="AH47" s="210">
        <v>1.0</v>
      </c>
      <c r="AI47" s="210" t="s">
        <v>138</v>
      </c>
      <c r="AJ47" s="210" t="s">
        <v>285</v>
      </c>
      <c r="AK47" s="210" t="s">
        <v>285</v>
      </c>
      <c r="AL47" s="210" t="s">
        <v>284</v>
      </c>
      <c r="AM47" s="210" t="s">
        <v>284</v>
      </c>
      <c r="AN47" s="210" t="s">
        <v>285</v>
      </c>
      <c r="AO47" s="210" t="s">
        <v>284</v>
      </c>
      <c r="AP47" s="210" t="s">
        <v>285</v>
      </c>
      <c r="AQ47" s="210" t="s">
        <v>284</v>
      </c>
      <c r="AR47" s="210" t="s">
        <v>285</v>
      </c>
      <c r="AS47" s="210" t="s">
        <v>285</v>
      </c>
      <c r="AT47" s="209"/>
      <c r="AU47" s="209"/>
      <c r="AV47" s="209"/>
      <c r="AW47" s="209"/>
      <c r="AX47" s="209"/>
      <c r="AY47" s="209"/>
      <c r="AZ47" s="209"/>
      <c r="BA47" s="209"/>
      <c r="BB47" s="209"/>
      <c r="BC47" s="209"/>
      <c r="BD47" s="209"/>
      <c r="BE47" s="209"/>
      <c r="BF47" s="209"/>
      <c r="BG47" s="210"/>
      <c r="BH47" s="209"/>
    </row>
    <row r="48">
      <c r="A48" s="211">
        <v>45250.694444444445</v>
      </c>
      <c r="B48" s="211">
        <v>45250.694444444445</v>
      </c>
      <c r="C48" s="210" t="s">
        <v>281</v>
      </c>
      <c r="D48" s="209"/>
      <c r="E48" s="212">
        <v>100.0</v>
      </c>
      <c r="F48" s="212">
        <v>0.0</v>
      </c>
      <c r="G48" s="210" t="b">
        <v>1</v>
      </c>
      <c r="H48" s="211">
        <v>45250.694444444445</v>
      </c>
      <c r="I48" s="210" t="s">
        <v>330</v>
      </c>
      <c r="J48" s="209"/>
      <c r="K48" s="209"/>
      <c r="L48" s="209"/>
      <c r="M48" s="209"/>
      <c r="N48" s="209"/>
      <c r="O48" s="209"/>
      <c r="P48" s="210" t="s">
        <v>283</v>
      </c>
      <c r="Q48" s="209"/>
      <c r="R48" s="210" t="s">
        <v>69</v>
      </c>
      <c r="S48" s="210">
        <v>8.0</v>
      </c>
      <c r="T48" s="212">
        <v>2.0</v>
      </c>
      <c r="U48" s="212">
        <v>6.0</v>
      </c>
      <c r="V48" s="212">
        <v>12.0</v>
      </c>
      <c r="W48" s="210">
        <v>37.0</v>
      </c>
      <c r="X48" s="210">
        <v>3.0</v>
      </c>
      <c r="Y48" s="210">
        <v>3.0</v>
      </c>
      <c r="Z48" s="210">
        <v>1.0</v>
      </c>
      <c r="AA48" s="210">
        <v>3.0</v>
      </c>
      <c r="AB48" s="210">
        <v>1.0</v>
      </c>
      <c r="AC48" s="210">
        <v>1.0</v>
      </c>
      <c r="AD48" s="210">
        <v>0.0</v>
      </c>
      <c r="AE48" s="210">
        <v>1.0</v>
      </c>
      <c r="AF48" s="210">
        <v>0.0</v>
      </c>
      <c r="AG48" s="210">
        <v>1.0</v>
      </c>
      <c r="AH48" s="210">
        <v>3.0</v>
      </c>
      <c r="AI48" s="210" t="s">
        <v>138</v>
      </c>
      <c r="AJ48" s="210" t="s">
        <v>285</v>
      </c>
      <c r="AK48" s="210" t="s">
        <v>285</v>
      </c>
      <c r="AL48" s="210" t="s">
        <v>285</v>
      </c>
      <c r="AM48" s="210" t="s">
        <v>285</v>
      </c>
      <c r="AN48" s="210" t="s">
        <v>285</v>
      </c>
      <c r="AO48" s="210" t="s">
        <v>285</v>
      </c>
      <c r="AP48" s="210" t="s">
        <v>285</v>
      </c>
      <c r="AQ48" s="210" t="s">
        <v>284</v>
      </c>
      <c r="AR48" s="210" t="s">
        <v>284</v>
      </c>
      <c r="AS48" s="210" t="s">
        <v>285</v>
      </c>
      <c r="AT48" s="209"/>
      <c r="AU48" s="209"/>
      <c r="AV48" s="209"/>
      <c r="AW48" s="209"/>
      <c r="AX48" s="209"/>
      <c r="AY48" s="209"/>
      <c r="AZ48" s="209"/>
      <c r="BA48" s="209"/>
      <c r="BB48" s="209"/>
      <c r="BC48" s="209"/>
      <c r="BD48" s="209"/>
      <c r="BE48" s="209"/>
      <c r="BF48" s="209"/>
      <c r="BG48" s="210"/>
      <c r="BH48" s="209"/>
    </row>
    <row r="49">
      <c r="A49" s="211">
        <v>45250.694444444445</v>
      </c>
      <c r="B49" s="211">
        <v>45250.694444444445</v>
      </c>
      <c r="C49" s="210" t="s">
        <v>281</v>
      </c>
      <c r="D49" s="209"/>
      <c r="E49" s="212">
        <v>100.0</v>
      </c>
      <c r="F49" s="212">
        <v>0.0</v>
      </c>
      <c r="G49" s="210" t="b">
        <v>1</v>
      </c>
      <c r="H49" s="211">
        <v>45250.694444444445</v>
      </c>
      <c r="I49" s="210" t="s">
        <v>331</v>
      </c>
      <c r="J49" s="209"/>
      <c r="K49" s="209"/>
      <c r="L49" s="209"/>
      <c r="M49" s="209"/>
      <c r="N49" s="209"/>
      <c r="O49" s="209"/>
      <c r="P49" s="210" t="s">
        <v>283</v>
      </c>
      <c r="Q49" s="209"/>
      <c r="R49" s="210" t="s">
        <v>36</v>
      </c>
      <c r="S49" s="210">
        <v>7.0</v>
      </c>
      <c r="T49" s="212">
        <v>1.0</v>
      </c>
      <c r="U49" s="212">
        <v>6.0</v>
      </c>
      <c r="V49" s="212">
        <v>12.0</v>
      </c>
      <c r="W49" s="210">
        <v>29.0</v>
      </c>
      <c r="X49" s="210">
        <v>2.0</v>
      </c>
      <c r="Y49" s="210">
        <v>0.0</v>
      </c>
      <c r="Z49" s="210">
        <v>0.0</v>
      </c>
      <c r="AA49" s="210">
        <v>2.0</v>
      </c>
      <c r="AB49" s="210">
        <v>2.0</v>
      </c>
      <c r="AC49" s="210">
        <v>1.0</v>
      </c>
      <c r="AD49" s="210">
        <v>1.0</v>
      </c>
      <c r="AE49" s="210">
        <v>1.0</v>
      </c>
      <c r="AF49" s="210">
        <v>0.0</v>
      </c>
      <c r="AG49" s="210">
        <v>0.0</v>
      </c>
      <c r="AH49" s="210">
        <v>1.0</v>
      </c>
      <c r="AI49" s="210" t="s">
        <v>137</v>
      </c>
      <c r="AJ49" s="210" t="s">
        <v>284</v>
      </c>
      <c r="AK49" s="210" t="s">
        <v>284</v>
      </c>
      <c r="AL49" s="210" t="s">
        <v>284</v>
      </c>
      <c r="AM49" s="210" t="s">
        <v>285</v>
      </c>
      <c r="AN49" s="210" t="s">
        <v>284</v>
      </c>
      <c r="AO49" s="210" t="s">
        <v>285</v>
      </c>
      <c r="AP49" s="210" t="s">
        <v>285</v>
      </c>
      <c r="AQ49" s="210" t="s">
        <v>284</v>
      </c>
      <c r="AR49" s="210" t="s">
        <v>284</v>
      </c>
      <c r="AS49" s="210" t="s">
        <v>285</v>
      </c>
      <c r="AT49" s="209"/>
      <c r="AU49" s="209"/>
      <c r="AV49" s="209"/>
      <c r="AW49" s="209"/>
      <c r="AX49" s="209"/>
      <c r="AY49" s="209"/>
      <c r="AZ49" s="209"/>
      <c r="BA49" s="209"/>
      <c r="BB49" s="209"/>
      <c r="BC49" s="209"/>
      <c r="BD49" s="209"/>
      <c r="BE49" s="209"/>
      <c r="BF49" s="209"/>
      <c r="BG49" s="210"/>
      <c r="BH49" s="209"/>
    </row>
    <row r="50">
      <c r="A50" s="211">
        <v>45250.694444444445</v>
      </c>
      <c r="B50" s="211">
        <v>45250.694444444445</v>
      </c>
      <c r="C50" s="210" t="s">
        <v>281</v>
      </c>
      <c r="D50" s="209"/>
      <c r="E50" s="212">
        <v>100.0</v>
      </c>
      <c r="F50" s="212">
        <v>0.0</v>
      </c>
      <c r="G50" s="210" t="b">
        <v>1</v>
      </c>
      <c r="H50" s="211">
        <v>45250.694444444445</v>
      </c>
      <c r="I50" s="210" t="s">
        <v>332</v>
      </c>
      <c r="J50" s="209"/>
      <c r="K50" s="209"/>
      <c r="L50" s="209"/>
      <c r="M50" s="209"/>
      <c r="N50" s="209"/>
      <c r="O50" s="209"/>
      <c r="P50" s="210" t="s">
        <v>283</v>
      </c>
      <c r="Q50" s="209"/>
      <c r="R50" s="210" t="s">
        <v>55</v>
      </c>
      <c r="S50" s="210">
        <v>9.0</v>
      </c>
      <c r="T50" s="212">
        <v>5.0</v>
      </c>
      <c r="U50" s="212">
        <v>4.0</v>
      </c>
      <c r="V50" s="212">
        <v>12.0</v>
      </c>
      <c r="W50" s="210">
        <v>16.0</v>
      </c>
      <c r="X50" s="210">
        <v>1.0</v>
      </c>
      <c r="Y50" s="210">
        <v>0.0</v>
      </c>
      <c r="Z50" s="210">
        <v>0.0</v>
      </c>
      <c r="AA50" s="210">
        <v>2.0</v>
      </c>
      <c r="AB50" s="210">
        <v>0.0</v>
      </c>
      <c r="AC50" s="210">
        <v>3.0</v>
      </c>
      <c r="AD50" s="210">
        <v>2.0</v>
      </c>
      <c r="AE50" s="210">
        <v>1.0</v>
      </c>
      <c r="AF50" s="210">
        <v>1.0</v>
      </c>
      <c r="AG50" s="210">
        <v>1.0</v>
      </c>
      <c r="AH50" s="210">
        <v>1.0</v>
      </c>
      <c r="AI50" s="210" t="s">
        <v>137</v>
      </c>
      <c r="AJ50" s="210" t="s">
        <v>285</v>
      </c>
      <c r="AK50" s="210" t="s">
        <v>284</v>
      </c>
      <c r="AL50" s="210" t="s">
        <v>285</v>
      </c>
      <c r="AM50" s="210" t="s">
        <v>285</v>
      </c>
      <c r="AN50" s="210" t="s">
        <v>284</v>
      </c>
      <c r="AO50" s="210" t="s">
        <v>284</v>
      </c>
      <c r="AP50" s="210" t="s">
        <v>284</v>
      </c>
      <c r="AQ50" s="210" t="s">
        <v>284</v>
      </c>
      <c r="AR50" s="210" t="s">
        <v>285</v>
      </c>
      <c r="AS50" s="210" t="s">
        <v>284</v>
      </c>
      <c r="AT50" s="209"/>
      <c r="AU50" s="209"/>
      <c r="AV50" s="209"/>
      <c r="AW50" s="209"/>
      <c r="AX50" s="209"/>
      <c r="AY50" s="209"/>
      <c r="AZ50" s="209"/>
      <c r="BA50" s="209"/>
      <c r="BB50" s="209"/>
      <c r="BC50" s="209"/>
      <c r="BD50" s="209"/>
      <c r="BE50" s="209"/>
      <c r="BF50" s="209"/>
      <c r="BG50" s="210"/>
      <c r="BH50" s="209"/>
    </row>
    <row r="51">
      <c r="A51" s="211">
        <v>45250.694444444445</v>
      </c>
      <c r="B51" s="211">
        <v>45250.694444444445</v>
      </c>
      <c r="C51" s="210" t="s">
        <v>281</v>
      </c>
      <c r="D51" s="209"/>
      <c r="E51" s="212">
        <v>100.0</v>
      </c>
      <c r="F51" s="212">
        <v>0.0</v>
      </c>
      <c r="G51" s="210" t="b">
        <v>1</v>
      </c>
      <c r="H51" s="211">
        <v>45250.694444444445</v>
      </c>
      <c r="I51" s="210" t="s">
        <v>333</v>
      </c>
      <c r="J51" s="209"/>
      <c r="K51" s="209"/>
      <c r="L51" s="209"/>
      <c r="M51" s="209"/>
      <c r="N51" s="209"/>
      <c r="O51" s="209"/>
      <c r="P51" s="210" t="s">
        <v>283</v>
      </c>
      <c r="Q51" s="209"/>
      <c r="R51" s="72" t="s">
        <v>33</v>
      </c>
      <c r="S51" s="210">
        <v>4.0</v>
      </c>
      <c r="T51" s="212">
        <v>3.0</v>
      </c>
      <c r="U51" s="212">
        <v>1.0</v>
      </c>
      <c r="V51" s="212">
        <v>12.0</v>
      </c>
      <c r="W51" s="210">
        <v>31.0</v>
      </c>
      <c r="X51" s="210">
        <v>1.0</v>
      </c>
      <c r="Y51" s="210">
        <v>2.0</v>
      </c>
      <c r="Z51" s="210">
        <v>1.0</v>
      </c>
      <c r="AA51" s="210">
        <v>0.0</v>
      </c>
      <c r="AB51" s="210">
        <v>2.0</v>
      </c>
      <c r="AC51" s="210">
        <v>1.0</v>
      </c>
      <c r="AD51" s="210">
        <v>2.0</v>
      </c>
      <c r="AE51" s="210">
        <v>2.0</v>
      </c>
      <c r="AF51" s="210">
        <v>1.0</v>
      </c>
      <c r="AG51" s="210">
        <v>2.0</v>
      </c>
      <c r="AH51" s="210">
        <v>3.0</v>
      </c>
      <c r="AI51" s="210" t="s">
        <v>137</v>
      </c>
      <c r="AJ51" s="210" t="s">
        <v>284</v>
      </c>
      <c r="AK51" s="210" t="s">
        <v>284</v>
      </c>
      <c r="AL51" s="210" t="s">
        <v>285</v>
      </c>
      <c r="AM51" s="210" t="s">
        <v>284</v>
      </c>
      <c r="AN51" s="210" t="s">
        <v>284</v>
      </c>
      <c r="AO51" s="210" t="s">
        <v>285</v>
      </c>
      <c r="AP51" s="210" t="s">
        <v>285</v>
      </c>
      <c r="AQ51" s="210" t="s">
        <v>284</v>
      </c>
      <c r="AR51" s="210" t="s">
        <v>284</v>
      </c>
      <c r="AS51" s="210" t="s">
        <v>285</v>
      </c>
      <c r="AT51" s="209"/>
      <c r="AU51" s="209"/>
      <c r="AV51" s="209"/>
      <c r="AW51" s="209"/>
      <c r="AX51" s="209"/>
      <c r="AY51" s="209"/>
      <c r="AZ51" s="209"/>
      <c r="BA51" s="209"/>
      <c r="BB51" s="209"/>
      <c r="BC51" s="209"/>
      <c r="BD51" s="209"/>
      <c r="BE51" s="209"/>
      <c r="BF51" s="209"/>
      <c r="BG51" s="210"/>
      <c r="BH51" s="209"/>
    </row>
    <row r="52">
      <c r="A52" s="211">
        <v>45250.694444444445</v>
      </c>
      <c r="B52" s="211">
        <v>45250.694444444445</v>
      </c>
      <c r="C52" s="210" t="s">
        <v>281</v>
      </c>
      <c r="D52" s="209"/>
      <c r="E52" s="212">
        <v>100.0</v>
      </c>
      <c r="F52" s="212">
        <v>0.0</v>
      </c>
      <c r="G52" s="210" t="b">
        <v>1</v>
      </c>
      <c r="H52" s="211">
        <v>45250.694444444445</v>
      </c>
      <c r="I52" s="210" t="s">
        <v>334</v>
      </c>
      <c r="J52" s="209"/>
      <c r="K52" s="209"/>
      <c r="L52" s="209"/>
      <c r="M52" s="209"/>
      <c r="N52" s="209"/>
      <c r="O52" s="209"/>
      <c r="P52" s="210" t="s">
        <v>283</v>
      </c>
      <c r="Q52" s="209"/>
      <c r="R52" s="210" t="s">
        <v>36</v>
      </c>
      <c r="S52" s="210">
        <v>1.0</v>
      </c>
      <c r="T52" s="212">
        <v>1.0</v>
      </c>
      <c r="U52" s="212">
        <v>0.0</v>
      </c>
      <c r="V52" s="212">
        <v>12.0</v>
      </c>
      <c r="W52" s="210">
        <v>1.0</v>
      </c>
      <c r="X52" s="210">
        <v>1.0</v>
      </c>
      <c r="Y52" s="210">
        <v>3.0</v>
      </c>
      <c r="Z52" s="210">
        <v>3.0</v>
      </c>
      <c r="AA52" s="210">
        <v>1.0</v>
      </c>
      <c r="AB52" s="210">
        <v>2.0</v>
      </c>
      <c r="AC52" s="210">
        <v>0.0</v>
      </c>
      <c r="AD52" s="210">
        <v>2.0</v>
      </c>
      <c r="AE52" s="210">
        <v>2.0</v>
      </c>
      <c r="AF52" s="210">
        <v>0.0</v>
      </c>
      <c r="AG52" s="210">
        <v>0.0</v>
      </c>
      <c r="AH52" s="210">
        <v>2.0</v>
      </c>
      <c r="AI52" s="210" t="s">
        <v>137</v>
      </c>
      <c r="AJ52" s="210" t="s">
        <v>285</v>
      </c>
      <c r="AK52" s="210" t="s">
        <v>284</v>
      </c>
      <c r="AL52" s="210" t="s">
        <v>285</v>
      </c>
      <c r="AM52" s="210" t="s">
        <v>285</v>
      </c>
      <c r="AN52" s="210" t="s">
        <v>285</v>
      </c>
      <c r="AO52" s="210" t="s">
        <v>285</v>
      </c>
      <c r="AP52" s="210" t="s">
        <v>285</v>
      </c>
      <c r="AQ52" s="210" t="s">
        <v>284</v>
      </c>
      <c r="AR52" s="210" t="s">
        <v>284</v>
      </c>
      <c r="AS52" s="210" t="s">
        <v>285</v>
      </c>
      <c r="AT52" s="209"/>
      <c r="AU52" s="209"/>
      <c r="AV52" s="209"/>
      <c r="AW52" s="209"/>
      <c r="AX52" s="209"/>
      <c r="AY52" s="209"/>
      <c r="AZ52" s="209"/>
      <c r="BA52" s="209"/>
      <c r="BB52" s="209"/>
      <c r="BC52" s="209"/>
      <c r="BD52" s="209"/>
      <c r="BE52" s="209"/>
      <c r="BF52" s="209"/>
      <c r="BG52" s="210"/>
      <c r="BH52" s="209"/>
    </row>
    <row r="53">
      <c r="A53" s="211">
        <v>45250.694444444445</v>
      </c>
      <c r="B53" s="211">
        <v>45250.694444444445</v>
      </c>
      <c r="C53" s="210" t="s">
        <v>281</v>
      </c>
      <c r="D53" s="209"/>
      <c r="E53" s="212">
        <v>100.0</v>
      </c>
      <c r="F53" s="212">
        <v>0.0</v>
      </c>
      <c r="G53" s="210" t="b">
        <v>1</v>
      </c>
      <c r="H53" s="211">
        <v>45250.694444444445</v>
      </c>
      <c r="I53" s="210" t="s">
        <v>335</v>
      </c>
      <c r="J53" s="209"/>
      <c r="K53" s="209"/>
      <c r="L53" s="209"/>
      <c r="M53" s="209"/>
      <c r="N53" s="209"/>
      <c r="O53" s="209"/>
      <c r="P53" s="210" t="s">
        <v>283</v>
      </c>
      <c r="Q53" s="209"/>
      <c r="R53" s="210" t="s">
        <v>74</v>
      </c>
      <c r="S53" s="210">
        <v>9.0</v>
      </c>
      <c r="T53" s="212">
        <v>8.0</v>
      </c>
      <c r="U53" s="212">
        <v>1.0</v>
      </c>
      <c r="V53" s="212">
        <v>12.0</v>
      </c>
      <c r="W53" s="210">
        <v>10.0</v>
      </c>
      <c r="X53" s="210">
        <v>0.0</v>
      </c>
      <c r="Y53" s="210">
        <v>0.0</v>
      </c>
      <c r="Z53" s="210">
        <v>2.0</v>
      </c>
      <c r="AA53" s="210">
        <v>0.0</v>
      </c>
      <c r="AB53" s="210">
        <v>1.0</v>
      </c>
      <c r="AC53" s="210">
        <v>3.0</v>
      </c>
      <c r="AD53" s="210">
        <v>1.0</v>
      </c>
      <c r="AE53" s="210">
        <v>1.0</v>
      </c>
      <c r="AF53" s="210">
        <v>0.0</v>
      </c>
      <c r="AG53" s="210">
        <v>3.0</v>
      </c>
      <c r="AH53" s="210">
        <v>0.0</v>
      </c>
      <c r="AI53" s="210" t="s">
        <v>137</v>
      </c>
      <c r="AJ53" s="210" t="s">
        <v>284</v>
      </c>
      <c r="AK53" s="210" t="s">
        <v>285</v>
      </c>
      <c r="AL53" s="210" t="s">
        <v>285</v>
      </c>
      <c r="AM53" s="210" t="s">
        <v>285</v>
      </c>
      <c r="AN53" s="210" t="s">
        <v>285</v>
      </c>
      <c r="AO53" s="210" t="s">
        <v>284</v>
      </c>
      <c r="AP53" s="210" t="s">
        <v>284</v>
      </c>
      <c r="AQ53" s="210" t="s">
        <v>284</v>
      </c>
      <c r="AR53" s="210" t="s">
        <v>285</v>
      </c>
      <c r="AS53" s="210" t="s">
        <v>284</v>
      </c>
      <c r="AT53" s="209"/>
      <c r="AU53" s="209"/>
      <c r="AV53" s="209"/>
      <c r="AW53" s="209"/>
      <c r="AX53" s="209"/>
      <c r="AY53" s="209"/>
      <c r="AZ53" s="209"/>
      <c r="BA53" s="209"/>
      <c r="BB53" s="209"/>
      <c r="BC53" s="209"/>
      <c r="BD53" s="209"/>
      <c r="BE53" s="209"/>
      <c r="BF53" s="209"/>
      <c r="BG53" s="210"/>
      <c r="BH53" s="209"/>
    </row>
    <row r="54">
      <c r="A54" s="211">
        <v>45250.694444444445</v>
      </c>
      <c r="B54" s="211">
        <v>45250.694444444445</v>
      </c>
      <c r="C54" s="210" t="s">
        <v>281</v>
      </c>
      <c r="D54" s="209"/>
      <c r="E54" s="212">
        <v>100.0</v>
      </c>
      <c r="F54" s="212">
        <v>0.0</v>
      </c>
      <c r="G54" s="210" t="b">
        <v>1</v>
      </c>
      <c r="H54" s="211">
        <v>45250.694444444445</v>
      </c>
      <c r="I54" s="210" t="s">
        <v>336</v>
      </c>
      <c r="J54" s="209"/>
      <c r="K54" s="209"/>
      <c r="L54" s="209"/>
      <c r="M54" s="209"/>
      <c r="N54" s="209"/>
      <c r="O54" s="209"/>
      <c r="P54" s="210" t="s">
        <v>283</v>
      </c>
      <c r="Q54" s="209"/>
      <c r="R54" s="210" t="s">
        <v>98</v>
      </c>
      <c r="S54" s="210">
        <v>6.0</v>
      </c>
      <c r="T54" s="212">
        <v>5.0</v>
      </c>
      <c r="U54" s="212">
        <v>1.0</v>
      </c>
      <c r="V54" s="212">
        <v>12.0</v>
      </c>
      <c r="W54" s="210">
        <v>31.0</v>
      </c>
      <c r="X54" s="210">
        <v>0.0</v>
      </c>
      <c r="Y54" s="210">
        <v>2.0</v>
      </c>
      <c r="Z54" s="210">
        <v>2.0</v>
      </c>
      <c r="AA54" s="210">
        <v>2.0</v>
      </c>
      <c r="AB54" s="210">
        <v>2.0</v>
      </c>
      <c r="AC54" s="210">
        <v>2.0</v>
      </c>
      <c r="AD54" s="210">
        <v>1.0</v>
      </c>
      <c r="AE54" s="210">
        <v>0.0</v>
      </c>
      <c r="AF54" s="210">
        <v>0.0</v>
      </c>
      <c r="AG54" s="210">
        <v>0.0</v>
      </c>
      <c r="AH54" s="210">
        <v>3.0</v>
      </c>
      <c r="AI54" s="210" t="s">
        <v>138</v>
      </c>
      <c r="AJ54" s="210" t="s">
        <v>285</v>
      </c>
      <c r="AK54" s="210" t="s">
        <v>284</v>
      </c>
      <c r="AL54" s="210" t="s">
        <v>284</v>
      </c>
      <c r="AM54" s="210" t="s">
        <v>285</v>
      </c>
      <c r="AN54" s="210" t="s">
        <v>284</v>
      </c>
      <c r="AO54" s="210" t="s">
        <v>285</v>
      </c>
      <c r="AP54" s="210" t="s">
        <v>285</v>
      </c>
      <c r="AQ54" s="210" t="s">
        <v>285</v>
      </c>
      <c r="AR54" s="210" t="s">
        <v>285</v>
      </c>
      <c r="AS54" s="210" t="s">
        <v>285</v>
      </c>
      <c r="AT54" s="209"/>
      <c r="AU54" s="209"/>
      <c r="AV54" s="209"/>
      <c r="AW54" s="209"/>
      <c r="AX54" s="209"/>
      <c r="AY54" s="209"/>
      <c r="AZ54" s="209"/>
      <c r="BA54" s="209"/>
      <c r="BB54" s="209"/>
      <c r="BC54" s="209"/>
      <c r="BD54" s="209"/>
      <c r="BE54" s="209"/>
      <c r="BF54" s="209"/>
      <c r="BG54" s="210"/>
      <c r="BH54" s="209"/>
    </row>
    <row r="55">
      <c r="A55" s="211">
        <v>45250.694444444445</v>
      </c>
      <c r="B55" s="211">
        <v>45250.694444444445</v>
      </c>
      <c r="C55" s="210" t="s">
        <v>281</v>
      </c>
      <c r="D55" s="209"/>
      <c r="E55" s="212">
        <v>100.0</v>
      </c>
      <c r="F55" s="212">
        <v>0.0</v>
      </c>
      <c r="G55" s="210" t="b">
        <v>1</v>
      </c>
      <c r="H55" s="211">
        <v>45250.694444444445</v>
      </c>
      <c r="I55" s="210" t="s">
        <v>337</v>
      </c>
      <c r="J55" s="209"/>
      <c r="K55" s="209"/>
      <c r="L55" s="209"/>
      <c r="M55" s="209"/>
      <c r="N55" s="209"/>
      <c r="O55" s="209"/>
      <c r="P55" s="210" t="s">
        <v>283</v>
      </c>
      <c r="Q55" s="209"/>
      <c r="R55" s="210" t="s">
        <v>62</v>
      </c>
      <c r="S55" s="210">
        <v>8.0</v>
      </c>
      <c r="T55" s="212">
        <v>4.0</v>
      </c>
      <c r="U55" s="212">
        <v>4.0</v>
      </c>
      <c r="V55" s="212">
        <v>12.0</v>
      </c>
      <c r="W55" s="210">
        <v>2.0</v>
      </c>
      <c r="X55" s="210">
        <v>0.0</v>
      </c>
      <c r="Y55" s="210">
        <v>1.0</v>
      </c>
      <c r="Z55" s="210">
        <v>3.0</v>
      </c>
      <c r="AA55" s="210">
        <v>3.0</v>
      </c>
      <c r="AB55" s="210">
        <v>2.0</v>
      </c>
      <c r="AC55" s="210">
        <v>0.0</v>
      </c>
      <c r="AD55" s="210">
        <v>0.0</v>
      </c>
      <c r="AE55" s="210">
        <v>3.0</v>
      </c>
      <c r="AF55" s="210">
        <v>0.0</v>
      </c>
      <c r="AG55" s="210">
        <v>1.0</v>
      </c>
      <c r="AH55" s="210">
        <v>3.0</v>
      </c>
      <c r="AI55" s="210" t="s">
        <v>137</v>
      </c>
      <c r="AJ55" s="210" t="s">
        <v>284</v>
      </c>
      <c r="AK55" s="210" t="s">
        <v>284</v>
      </c>
      <c r="AL55" s="210" t="s">
        <v>285</v>
      </c>
      <c r="AM55" s="210" t="s">
        <v>284</v>
      </c>
      <c r="AN55" s="210" t="s">
        <v>284</v>
      </c>
      <c r="AO55" s="210" t="s">
        <v>284</v>
      </c>
      <c r="AP55" s="210" t="s">
        <v>284</v>
      </c>
      <c r="AQ55" s="210" t="s">
        <v>285</v>
      </c>
      <c r="AR55" s="210" t="s">
        <v>284</v>
      </c>
      <c r="AS55" s="210" t="s">
        <v>284</v>
      </c>
      <c r="AT55" s="209"/>
      <c r="AU55" s="209"/>
      <c r="AV55" s="209"/>
      <c r="AW55" s="209"/>
      <c r="AX55" s="209"/>
      <c r="AY55" s="209"/>
      <c r="AZ55" s="209"/>
      <c r="BA55" s="209"/>
      <c r="BB55" s="209"/>
      <c r="BC55" s="209"/>
      <c r="BD55" s="209"/>
      <c r="BE55" s="209"/>
      <c r="BF55" s="209"/>
      <c r="BG55" s="210"/>
      <c r="BH55" s="209"/>
    </row>
    <row r="56">
      <c r="A56" s="211">
        <v>45250.694444444445</v>
      </c>
      <c r="B56" s="211">
        <v>45250.694444444445</v>
      </c>
      <c r="C56" s="210" t="s">
        <v>281</v>
      </c>
      <c r="D56" s="209"/>
      <c r="E56" s="212">
        <v>100.0</v>
      </c>
      <c r="F56" s="212">
        <v>0.0</v>
      </c>
      <c r="G56" s="210" t="b">
        <v>1</v>
      </c>
      <c r="H56" s="211">
        <v>45250.694444444445</v>
      </c>
      <c r="I56" s="210" t="s">
        <v>338</v>
      </c>
      <c r="J56" s="209"/>
      <c r="K56" s="209"/>
      <c r="L56" s="209"/>
      <c r="M56" s="209"/>
      <c r="N56" s="209"/>
      <c r="O56" s="209"/>
      <c r="P56" s="210" t="s">
        <v>283</v>
      </c>
      <c r="Q56" s="209"/>
      <c r="R56" s="72" t="s">
        <v>33</v>
      </c>
      <c r="S56" s="210">
        <v>6.0</v>
      </c>
      <c r="T56" s="212">
        <v>6.0</v>
      </c>
      <c r="U56" s="212">
        <v>0.0</v>
      </c>
      <c r="V56" s="212">
        <v>12.0</v>
      </c>
      <c r="W56" s="210">
        <v>15.0</v>
      </c>
      <c r="X56" s="210">
        <v>0.0</v>
      </c>
      <c r="Y56" s="210">
        <v>1.0</v>
      </c>
      <c r="Z56" s="210">
        <v>2.0</v>
      </c>
      <c r="AA56" s="210">
        <v>1.0</v>
      </c>
      <c r="AB56" s="210">
        <v>2.0</v>
      </c>
      <c r="AC56" s="210">
        <v>2.0</v>
      </c>
      <c r="AD56" s="210">
        <v>0.0</v>
      </c>
      <c r="AE56" s="210">
        <v>2.0</v>
      </c>
      <c r="AF56" s="210">
        <v>3.0</v>
      </c>
      <c r="AG56" s="210">
        <v>0.0</v>
      </c>
      <c r="AH56" s="210">
        <v>2.0</v>
      </c>
      <c r="AI56" s="210" t="s">
        <v>137</v>
      </c>
      <c r="AJ56" s="210" t="s">
        <v>284</v>
      </c>
      <c r="AK56" s="210" t="s">
        <v>284</v>
      </c>
      <c r="AL56" s="210" t="s">
        <v>285</v>
      </c>
      <c r="AM56" s="210" t="s">
        <v>284</v>
      </c>
      <c r="AN56" s="210" t="s">
        <v>285</v>
      </c>
      <c r="AO56" s="210" t="s">
        <v>285</v>
      </c>
      <c r="AP56" s="210" t="s">
        <v>284</v>
      </c>
      <c r="AQ56" s="210" t="s">
        <v>285</v>
      </c>
      <c r="AR56" s="210" t="s">
        <v>285</v>
      </c>
      <c r="AS56" s="210" t="s">
        <v>285</v>
      </c>
      <c r="AT56" s="209"/>
      <c r="AU56" s="209"/>
      <c r="AV56" s="209"/>
      <c r="AW56" s="209"/>
      <c r="AX56" s="209"/>
      <c r="AY56" s="209"/>
      <c r="AZ56" s="209"/>
      <c r="BA56" s="209"/>
      <c r="BB56" s="209"/>
      <c r="BC56" s="209"/>
      <c r="BD56" s="209"/>
      <c r="BE56" s="209"/>
      <c r="BF56" s="209"/>
      <c r="BG56" s="210"/>
      <c r="BH56" s="209"/>
    </row>
    <row r="57">
      <c r="A57" s="211">
        <v>45250.694444444445</v>
      </c>
      <c r="B57" s="211">
        <v>45250.694444444445</v>
      </c>
      <c r="C57" s="210" t="s">
        <v>281</v>
      </c>
      <c r="D57" s="209"/>
      <c r="E57" s="212">
        <v>100.0</v>
      </c>
      <c r="F57" s="212">
        <v>0.0</v>
      </c>
      <c r="G57" s="210" t="b">
        <v>1</v>
      </c>
      <c r="H57" s="211">
        <v>45250.694444444445</v>
      </c>
      <c r="I57" s="210" t="s">
        <v>339</v>
      </c>
      <c r="J57" s="209"/>
      <c r="K57" s="209"/>
      <c r="L57" s="209"/>
      <c r="M57" s="209"/>
      <c r="N57" s="209"/>
      <c r="O57" s="209"/>
      <c r="P57" s="210" t="s">
        <v>283</v>
      </c>
      <c r="Q57" s="209"/>
      <c r="R57" s="210" t="s">
        <v>46</v>
      </c>
      <c r="S57" s="210">
        <v>2.0</v>
      </c>
      <c r="T57" s="212">
        <v>2.0</v>
      </c>
      <c r="U57" s="212">
        <v>0.0</v>
      </c>
      <c r="V57" s="212">
        <v>12.0</v>
      </c>
      <c r="W57" s="210">
        <v>26.0</v>
      </c>
      <c r="X57" s="210">
        <v>3.0</v>
      </c>
      <c r="Y57" s="210">
        <v>3.0</v>
      </c>
      <c r="Z57" s="210">
        <v>1.0</v>
      </c>
      <c r="AA57" s="210">
        <v>0.0</v>
      </c>
      <c r="AB57" s="210">
        <v>2.0</v>
      </c>
      <c r="AC57" s="210">
        <v>0.0</v>
      </c>
      <c r="AD57" s="210">
        <v>1.0</v>
      </c>
      <c r="AE57" s="210">
        <v>3.0</v>
      </c>
      <c r="AF57" s="210">
        <v>1.0</v>
      </c>
      <c r="AG57" s="210">
        <v>2.0</v>
      </c>
      <c r="AH57" s="210">
        <v>1.0</v>
      </c>
      <c r="AI57" s="210" t="s">
        <v>137</v>
      </c>
      <c r="AJ57" s="210" t="s">
        <v>284</v>
      </c>
      <c r="AK57" s="210" t="s">
        <v>285</v>
      </c>
      <c r="AL57" s="210" t="s">
        <v>284</v>
      </c>
      <c r="AM57" s="210" t="s">
        <v>285</v>
      </c>
      <c r="AN57" s="210" t="s">
        <v>284</v>
      </c>
      <c r="AO57" s="210" t="s">
        <v>284</v>
      </c>
      <c r="AP57" s="210" t="s">
        <v>285</v>
      </c>
      <c r="AQ57" s="210" t="s">
        <v>284</v>
      </c>
      <c r="AR57" s="210" t="s">
        <v>284</v>
      </c>
      <c r="AS57" s="210" t="s">
        <v>284</v>
      </c>
      <c r="AT57" s="209"/>
      <c r="AU57" s="209"/>
      <c r="AV57" s="209"/>
      <c r="AW57" s="209"/>
      <c r="AX57" s="209"/>
      <c r="AY57" s="209"/>
      <c r="AZ57" s="209"/>
      <c r="BA57" s="209"/>
      <c r="BB57" s="209"/>
      <c r="BC57" s="209"/>
      <c r="BD57" s="209"/>
      <c r="BE57" s="209"/>
      <c r="BF57" s="209"/>
      <c r="BG57" s="210"/>
      <c r="BH57" s="209"/>
    </row>
    <row r="58">
      <c r="A58" s="211">
        <v>45250.694444444445</v>
      </c>
      <c r="B58" s="211">
        <v>45250.694444444445</v>
      </c>
      <c r="C58" s="210" t="s">
        <v>281</v>
      </c>
      <c r="D58" s="209"/>
      <c r="E58" s="212">
        <v>100.0</v>
      </c>
      <c r="F58" s="212">
        <v>0.0</v>
      </c>
      <c r="G58" s="210" t="b">
        <v>1</v>
      </c>
      <c r="H58" s="211">
        <v>45250.694444444445</v>
      </c>
      <c r="I58" s="210" t="s">
        <v>340</v>
      </c>
      <c r="J58" s="209"/>
      <c r="K58" s="209"/>
      <c r="L58" s="209"/>
      <c r="M58" s="209"/>
      <c r="N58" s="209"/>
      <c r="O58" s="209"/>
      <c r="P58" s="210" t="s">
        <v>283</v>
      </c>
      <c r="Q58" s="209"/>
      <c r="R58" s="210" t="s">
        <v>52</v>
      </c>
      <c r="S58" s="210">
        <v>4.0</v>
      </c>
      <c r="T58" s="212">
        <v>1.0</v>
      </c>
      <c r="U58" s="212">
        <v>3.0</v>
      </c>
      <c r="V58" s="212">
        <v>12.0</v>
      </c>
      <c r="W58" s="210">
        <v>36.0</v>
      </c>
      <c r="X58" s="210">
        <v>0.0</v>
      </c>
      <c r="Y58" s="210">
        <v>3.0</v>
      </c>
      <c r="Z58" s="210">
        <v>2.0</v>
      </c>
      <c r="AA58" s="210">
        <v>0.0</v>
      </c>
      <c r="AB58" s="210">
        <v>1.0</v>
      </c>
      <c r="AC58" s="210">
        <v>2.0</v>
      </c>
      <c r="AD58" s="210">
        <v>1.0</v>
      </c>
      <c r="AE58" s="210">
        <v>1.0</v>
      </c>
      <c r="AF58" s="210">
        <v>0.0</v>
      </c>
      <c r="AG58" s="210">
        <v>1.0</v>
      </c>
      <c r="AH58" s="210">
        <v>1.0</v>
      </c>
      <c r="AI58" s="210" t="s">
        <v>138</v>
      </c>
      <c r="AJ58" s="210" t="s">
        <v>285</v>
      </c>
      <c r="AK58" s="210" t="s">
        <v>284</v>
      </c>
      <c r="AL58" s="210" t="s">
        <v>285</v>
      </c>
      <c r="AM58" s="210" t="s">
        <v>284</v>
      </c>
      <c r="AN58" s="210" t="s">
        <v>285</v>
      </c>
      <c r="AO58" s="210" t="s">
        <v>284</v>
      </c>
      <c r="AP58" s="210" t="s">
        <v>285</v>
      </c>
      <c r="AQ58" s="210" t="s">
        <v>284</v>
      </c>
      <c r="AR58" s="210" t="s">
        <v>285</v>
      </c>
      <c r="AS58" s="210" t="s">
        <v>285</v>
      </c>
      <c r="AT58" s="209"/>
      <c r="AU58" s="209"/>
      <c r="AV58" s="209"/>
      <c r="AW58" s="209"/>
      <c r="AX58" s="209"/>
      <c r="AY58" s="209"/>
      <c r="AZ58" s="209"/>
      <c r="BA58" s="209"/>
      <c r="BB58" s="209"/>
      <c r="BC58" s="209"/>
      <c r="BD58" s="209"/>
      <c r="BE58" s="209"/>
      <c r="BF58" s="209"/>
      <c r="BG58" s="210"/>
      <c r="BH58" s="209"/>
    </row>
    <row r="59">
      <c r="A59" s="211">
        <v>45250.694444444445</v>
      </c>
      <c r="B59" s="211">
        <v>45250.694444444445</v>
      </c>
      <c r="C59" s="210" t="s">
        <v>281</v>
      </c>
      <c r="D59" s="209"/>
      <c r="E59" s="212">
        <v>100.0</v>
      </c>
      <c r="F59" s="212">
        <v>0.0</v>
      </c>
      <c r="G59" s="210" t="b">
        <v>1</v>
      </c>
      <c r="H59" s="211">
        <v>45250.694444444445</v>
      </c>
      <c r="I59" s="210" t="s">
        <v>341</v>
      </c>
      <c r="J59" s="209"/>
      <c r="K59" s="209"/>
      <c r="L59" s="209"/>
      <c r="M59" s="209"/>
      <c r="N59" s="209"/>
      <c r="O59" s="209"/>
      <c r="P59" s="210" t="s">
        <v>283</v>
      </c>
      <c r="Q59" s="209"/>
      <c r="R59" s="210" t="s">
        <v>70</v>
      </c>
      <c r="S59" s="210">
        <v>2.0</v>
      </c>
      <c r="T59" s="212">
        <v>1.0</v>
      </c>
      <c r="U59" s="212">
        <v>1.0</v>
      </c>
      <c r="V59" s="212">
        <v>12.0</v>
      </c>
      <c r="W59" s="210">
        <v>32.0</v>
      </c>
      <c r="X59" s="210">
        <v>0.0</v>
      </c>
      <c r="Y59" s="210">
        <v>2.0</v>
      </c>
      <c r="Z59" s="210">
        <v>2.0</v>
      </c>
      <c r="AA59" s="210">
        <v>1.0</v>
      </c>
      <c r="AB59" s="210">
        <v>2.0</v>
      </c>
      <c r="AC59" s="210">
        <v>3.0</v>
      </c>
      <c r="AD59" s="210">
        <v>3.0</v>
      </c>
      <c r="AE59" s="210">
        <v>1.0</v>
      </c>
      <c r="AF59" s="210">
        <v>2.0</v>
      </c>
      <c r="AG59" s="210">
        <v>1.0</v>
      </c>
      <c r="AH59" s="210">
        <v>3.0</v>
      </c>
      <c r="AI59" s="210" t="s">
        <v>137</v>
      </c>
      <c r="AJ59" s="210" t="s">
        <v>284</v>
      </c>
      <c r="AK59" s="210" t="s">
        <v>285</v>
      </c>
      <c r="AL59" s="210" t="s">
        <v>284</v>
      </c>
      <c r="AM59" s="210" t="s">
        <v>285</v>
      </c>
      <c r="AN59" s="210" t="s">
        <v>284</v>
      </c>
      <c r="AO59" s="210" t="s">
        <v>284</v>
      </c>
      <c r="AP59" s="210" t="s">
        <v>285</v>
      </c>
      <c r="AQ59" s="210" t="s">
        <v>284</v>
      </c>
      <c r="AR59" s="210" t="s">
        <v>284</v>
      </c>
      <c r="AS59" s="210" t="s">
        <v>284</v>
      </c>
      <c r="AT59" s="209"/>
      <c r="AU59" s="209"/>
      <c r="AV59" s="209"/>
      <c r="AW59" s="209"/>
      <c r="AX59" s="209"/>
      <c r="AY59" s="209"/>
      <c r="AZ59" s="209"/>
      <c r="BA59" s="209"/>
      <c r="BB59" s="209"/>
      <c r="BC59" s="209"/>
      <c r="BD59" s="209"/>
      <c r="BE59" s="209"/>
      <c r="BF59" s="209"/>
      <c r="BG59" s="210"/>
      <c r="BH59" s="209"/>
    </row>
    <row r="60">
      <c r="A60" s="211">
        <v>45250.694444444445</v>
      </c>
      <c r="B60" s="211">
        <v>45250.694444444445</v>
      </c>
      <c r="C60" s="210" t="s">
        <v>281</v>
      </c>
      <c r="D60" s="209"/>
      <c r="E60" s="212">
        <v>100.0</v>
      </c>
      <c r="F60" s="212">
        <v>0.0</v>
      </c>
      <c r="G60" s="210" t="b">
        <v>1</v>
      </c>
      <c r="H60" s="211">
        <v>45250.694444444445</v>
      </c>
      <c r="I60" s="210" t="s">
        <v>342</v>
      </c>
      <c r="J60" s="209"/>
      <c r="K60" s="209"/>
      <c r="L60" s="209"/>
      <c r="M60" s="209"/>
      <c r="N60" s="209"/>
      <c r="O60" s="209"/>
      <c r="P60" s="210" t="s">
        <v>283</v>
      </c>
      <c r="Q60" s="209"/>
      <c r="R60" s="72" t="s">
        <v>33</v>
      </c>
      <c r="S60" s="210">
        <v>8.0</v>
      </c>
      <c r="T60" s="212">
        <v>1.0</v>
      </c>
      <c r="U60" s="212">
        <v>7.0</v>
      </c>
      <c r="V60" s="212">
        <v>12.0</v>
      </c>
      <c r="W60" s="210">
        <v>29.0</v>
      </c>
      <c r="X60" s="210">
        <v>1.0</v>
      </c>
      <c r="Y60" s="210">
        <v>1.0</v>
      </c>
      <c r="Z60" s="210">
        <v>3.0</v>
      </c>
      <c r="AA60" s="210">
        <v>0.0</v>
      </c>
      <c r="AB60" s="210">
        <v>2.0</v>
      </c>
      <c r="AC60" s="210">
        <v>3.0</v>
      </c>
      <c r="AD60" s="210">
        <v>0.0</v>
      </c>
      <c r="AE60" s="210">
        <v>0.0</v>
      </c>
      <c r="AF60" s="210">
        <v>0.0</v>
      </c>
      <c r="AG60" s="210">
        <v>2.0</v>
      </c>
      <c r="AH60" s="210">
        <v>2.0</v>
      </c>
      <c r="AI60" s="210" t="s">
        <v>138</v>
      </c>
      <c r="AJ60" s="210" t="s">
        <v>285</v>
      </c>
      <c r="AK60" s="210" t="s">
        <v>284</v>
      </c>
      <c r="AL60" s="210" t="s">
        <v>284</v>
      </c>
      <c r="AM60" s="210" t="s">
        <v>285</v>
      </c>
      <c r="AN60" s="210" t="s">
        <v>285</v>
      </c>
      <c r="AO60" s="210" t="s">
        <v>284</v>
      </c>
      <c r="AP60" s="210" t="s">
        <v>285</v>
      </c>
      <c r="AQ60" s="210" t="s">
        <v>285</v>
      </c>
      <c r="AR60" s="210" t="s">
        <v>285</v>
      </c>
      <c r="AS60" s="210" t="s">
        <v>284</v>
      </c>
      <c r="AT60" s="209"/>
      <c r="AU60" s="209"/>
      <c r="AV60" s="209"/>
      <c r="AW60" s="209"/>
      <c r="AX60" s="209"/>
      <c r="AY60" s="209"/>
      <c r="AZ60" s="209"/>
      <c r="BA60" s="209"/>
      <c r="BB60" s="209"/>
      <c r="BC60" s="209"/>
      <c r="BD60" s="209"/>
      <c r="BE60" s="209"/>
      <c r="BF60" s="209"/>
      <c r="BG60" s="210"/>
      <c r="BH60" s="209"/>
    </row>
    <row r="61">
      <c r="A61" s="211">
        <v>45250.694444444445</v>
      </c>
      <c r="B61" s="211">
        <v>45250.694444444445</v>
      </c>
      <c r="C61" s="210" t="s">
        <v>281</v>
      </c>
      <c r="D61" s="209"/>
      <c r="E61" s="212">
        <v>100.0</v>
      </c>
      <c r="F61" s="212">
        <v>0.0</v>
      </c>
      <c r="G61" s="210" t="b">
        <v>1</v>
      </c>
      <c r="H61" s="211">
        <v>45250.694444444445</v>
      </c>
      <c r="I61" s="210" t="s">
        <v>343</v>
      </c>
      <c r="J61" s="209"/>
      <c r="K61" s="209"/>
      <c r="L61" s="209"/>
      <c r="M61" s="209"/>
      <c r="N61" s="209"/>
      <c r="O61" s="209"/>
      <c r="P61" s="210" t="s">
        <v>283</v>
      </c>
      <c r="Q61" s="209"/>
      <c r="R61" s="210" t="s">
        <v>37</v>
      </c>
      <c r="S61" s="210">
        <v>12.0</v>
      </c>
      <c r="T61" s="212">
        <v>10.0</v>
      </c>
      <c r="U61" s="212">
        <v>2.0</v>
      </c>
      <c r="V61" s="212">
        <v>12.0</v>
      </c>
      <c r="W61" s="210">
        <v>17.0</v>
      </c>
      <c r="X61" s="210">
        <v>0.0</v>
      </c>
      <c r="Y61" s="210">
        <v>3.0</v>
      </c>
      <c r="Z61" s="210">
        <v>1.0</v>
      </c>
      <c r="AA61" s="210">
        <v>1.0</v>
      </c>
      <c r="AB61" s="210">
        <v>2.0</v>
      </c>
      <c r="AC61" s="210">
        <v>2.0</v>
      </c>
      <c r="AD61" s="210">
        <v>2.0</v>
      </c>
      <c r="AE61" s="210">
        <v>1.0</v>
      </c>
      <c r="AF61" s="210">
        <v>2.0</v>
      </c>
      <c r="AG61" s="210">
        <v>3.0</v>
      </c>
      <c r="AH61" s="210">
        <v>0.0</v>
      </c>
      <c r="AI61" s="210" t="s">
        <v>138</v>
      </c>
      <c r="AJ61" s="210" t="s">
        <v>285</v>
      </c>
      <c r="AK61" s="210" t="s">
        <v>285</v>
      </c>
      <c r="AL61" s="210" t="s">
        <v>285</v>
      </c>
      <c r="AM61" s="210" t="s">
        <v>284</v>
      </c>
      <c r="AN61" s="210" t="s">
        <v>284</v>
      </c>
      <c r="AO61" s="210" t="s">
        <v>285</v>
      </c>
      <c r="AP61" s="210" t="s">
        <v>285</v>
      </c>
      <c r="AQ61" s="210" t="s">
        <v>284</v>
      </c>
      <c r="AR61" s="210" t="s">
        <v>284</v>
      </c>
      <c r="AS61" s="210" t="s">
        <v>285</v>
      </c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10"/>
      <c r="BH61" s="209"/>
    </row>
    <row r="62">
      <c r="A62" s="211">
        <v>45250.694444444445</v>
      </c>
      <c r="B62" s="211">
        <v>45250.694444444445</v>
      </c>
      <c r="C62" s="210" t="s">
        <v>281</v>
      </c>
      <c r="D62" s="209"/>
      <c r="E62" s="212">
        <v>100.0</v>
      </c>
      <c r="F62" s="212">
        <v>0.0</v>
      </c>
      <c r="G62" s="210" t="b">
        <v>1</v>
      </c>
      <c r="H62" s="211">
        <v>45250.694444444445</v>
      </c>
      <c r="I62" s="210" t="s">
        <v>344</v>
      </c>
      <c r="J62" s="209"/>
      <c r="K62" s="209"/>
      <c r="L62" s="209"/>
      <c r="M62" s="209"/>
      <c r="N62" s="209"/>
      <c r="O62" s="209"/>
      <c r="P62" s="210" t="s">
        <v>283</v>
      </c>
      <c r="Q62" s="209"/>
      <c r="R62" s="210" t="s">
        <v>53</v>
      </c>
      <c r="S62" s="210">
        <v>10.0</v>
      </c>
      <c r="T62" s="212">
        <v>7.0</v>
      </c>
      <c r="U62" s="212">
        <v>3.0</v>
      </c>
      <c r="V62" s="212">
        <v>12.0</v>
      </c>
      <c r="W62" s="210">
        <v>4.0</v>
      </c>
      <c r="X62" s="210">
        <v>1.0</v>
      </c>
      <c r="Y62" s="210">
        <v>2.0</v>
      </c>
      <c r="Z62" s="210">
        <v>1.0</v>
      </c>
      <c r="AA62" s="210">
        <v>1.0</v>
      </c>
      <c r="AB62" s="210">
        <v>2.0</v>
      </c>
      <c r="AC62" s="210">
        <v>2.0</v>
      </c>
      <c r="AD62" s="210">
        <v>0.0</v>
      </c>
      <c r="AE62" s="210">
        <v>1.0</v>
      </c>
      <c r="AF62" s="210">
        <v>2.0</v>
      </c>
      <c r="AG62" s="210">
        <v>3.0</v>
      </c>
      <c r="AH62" s="210">
        <v>2.0</v>
      </c>
      <c r="AI62" s="210" t="s">
        <v>138</v>
      </c>
      <c r="AJ62" s="210" t="s">
        <v>284</v>
      </c>
      <c r="AK62" s="210" t="s">
        <v>285</v>
      </c>
      <c r="AL62" s="210" t="s">
        <v>285</v>
      </c>
      <c r="AM62" s="210" t="s">
        <v>285</v>
      </c>
      <c r="AN62" s="210" t="s">
        <v>284</v>
      </c>
      <c r="AO62" s="210" t="s">
        <v>285</v>
      </c>
      <c r="AP62" s="210" t="s">
        <v>284</v>
      </c>
      <c r="AQ62" s="210" t="s">
        <v>284</v>
      </c>
      <c r="AR62" s="210" t="s">
        <v>285</v>
      </c>
      <c r="AS62" s="210" t="s">
        <v>285</v>
      </c>
      <c r="AT62" s="209"/>
      <c r="AU62" s="209"/>
      <c r="AV62" s="209"/>
      <c r="AW62" s="209"/>
      <c r="AX62" s="209"/>
      <c r="AY62" s="209"/>
      <c r="AZ62" s="209"/>
      <c r="BA62" s="209"/>
      <c r="BB62" s="209"/>
      <c r="BC62" s="209"/>
      <c r="BD62" s="209"/>
      <c r="BE62" s="209"/>
      <c r="BF62" s="209"/>
      <c r="BG62" s="210"/>
      <c r="BH62" s="209"/>
    </row>
    <row r="63">
      <c r="A63" s="211">
        <v>45250.694444444445</v>
      </c>
      <c r="B63" s="211">
        <v>45250.694444444445</v>
      </c>
      <c r="C63" s="210" t="s">
        <v>281</v>
      </c>
      <c r="D63" s="209"/>
      <c r="E63" s="212">
        <v>100.0</v>
      </c>
      <c r="F63" s="212">
        <v>0.0</v>
      </c>
      <c r="G63" s="210" t="b">
        <v>1</v>
      </c>
      <c r="H63" s="211">
        <v>45250.694444444445</v>
      </c>
      <c r="I63" s="210" t="s">
        <v>345</v>
      </c>
      <c r="J63" s="209"/>
      <c r="K63" s="209"/>
      <c r="L63" s="209"/>
      <c r="M63" s="209"/>
      <c r="N63" s="209"/>
      <c r="O63" s="209"/>
      <c r="P63" s="210" t="s">
        <v>283</v>
      </c>
      <c r="Q63" s="209"/>
      <c r="R63" s="210" t="s">
        <v>91</v>
      </c>
      <c r="S63" s="210">
        <v>1.0</v>
      </c>
      <c r="T63" s="212">
        <v>1.0</v>
      </c>
      <c r="U63" s="212">
        <v>0.0</v>
      </c>
      <c r="V63" s="212">
        <v>12.0</v>
      </c>
      <c r="W63" s="210">
        <v>12.0</v>
      </c>
      <c r="X63" s="210">
        <v>0.0</v>
      </c>
      <c r="Y63" s="210">
        <v>0.0</v>
      </c>
      <c r="Z63" s="210">
        <v>0.0</v>
      </c>
      <c r="AA63" s="210">
        <v>3.0</v>
      </c>
      <c r="AB63" s="210">
        <v>0.0</v>
      </c>
      <c r="AC63" s="210">
        <v>3.0</v>
      </c>
      <c r="AD63" s="210">
        <v>2.0</v>
      </c>
      <c r="AE63" s="210">
        <v>1.0</v>
      </c>
      <c r="AF63" s="210">
        <v>1.0</v>
      </c>
      <c r="AG63" s="210">
        <v>3.0</v>
      </c>
      <c r="AH63" s="210">
        <v>2.0</v>
      </c>
      <c r="AI63" s="210" t="s">
        <v>138</v>
      </c>
      <c r="AJ63" s="210" t="s">
        <v>284</v>
      </c>
      <c r="AK63" s="210" t="s">
        <v>284</v>
      </c>
      <c r="AL63" s="210" t="s">
        <v>285</v>
      </c>
      <c r="AM63" s="210" t="s">
        <v>285</v>
      </c>
      <c r="AN63" s="210" t="s">
        <v>285</v>
      </c>
      <c r="AO63" s="210" t="s">
        <v>285</v>
      </c>
      <c r="AP63" s="210" t="s">
        <v>285</v>
      </c>
      <c r="AQ63" s="210" t="s">
        <v>285</v>
      </c>
      <c r="AR63" s="210" t="s">
        <v>284</v>
      </c>
      <c r="AS63" s="210" t="s">
        <v>284</v>
      </c>
      <c r="AT63" s="209"/>
      <c r="AU63" s="209"/>
      <c r="AV63" s="209"/>
      <c r="AW63" s="209"/>
      <c r="AX63" s="209"/>
      <c r="AY63" s="209"/>
      <c r="AZ63" s="209"/>
      <c r="BA63" s="209"/>
      <c r="BB63" s="209"/>
      <c r="BC63" s="209"/>
      <c r="BD63" s="209"/>
      <c r="BE63" s="209"/>
      <c r="BF63" s="209"/>
      <c r="BG63" s="210"/>
      <c r="BH63" s="209"/>
    </row>
    <row r="64">
      <c r="A64" s="211">
        <v>45250.694444444445</v>
      </c>
      <c r="B64" s="211">
        <v>45250.694444444445</v>
      </c>
      <c r="C64" s="210" t="s">
        <v>281</v>
      </c>
      <c r="D64" s="209"/>
      <c r="E64" s="212">
        <v>100.0</v>
      </c>
      <c r="F64" s="212">
        <v>0.0</v>
      </c>
      <c r="G64" s="210" t="b">
        <v>1</v>
      </c>
      <c r="H64" s="211">
        <v>45250.694444444445</v>
      </c>
      <c r="I64" s="210" t="s">
        <v>346</v>
      </c>
      <c r="J64" s="209"/>
      <c r="K64" s="209"/>
      <c r="L64" s="209"/>
      <c r="M64" s="209"/>
      <c r="N64" s="209"/>
      <c r="O64" s="209"/>
      <c r="P64" s="210" t="s">
        <v>283</v>
      </c>
      <c r="Q64" s="209"/>
      <c r="R64" s="210" t="s">
        <v>77</v>
      </c>
      <c r="S64" s="210">
        <v>4.0</v>
      </c>
      <c r="T64" s="212">
        <v>1.0</v>
      </c>
      <c r="U64" s="212">
        <v>3.0</v>
      </c>
      <c r="V64" s="212">
        <v>12.0</v>
      </c>
      <c r="W64" s="210">
        <v>17.0</v>
      </c>
      <c r="X64" s="210">
        <v>1.0</v>
      </c>
      <c r="Y64" s="210">
        <v>3.0</v>
      </c>
      <c r="Z64" s="210">
        <v>3.0</v>
      </c>
      <c r="AA64" s="210">
        <v>3.0</v>
      </c>
      <c r="AB64" s="210">
        <v>2.0</v>
      </c>
      <c r="AC64" s="210">
        <v>0.0</v>
      </c>
      <c r="AD64" s="210">
        <v>0.0</v>
      </c>
      <c r="AE64" s="210">
        <v>2.0</v>
      </c>
      <c r="AF64" s="210">
        <v>2.0</v>
      </c>
      <c r="AG64" s="210">
        <v>3.0</v>
      </c>
      <c r="AH64" s="210">
        <v>1.0</v>
      </c>
      <c r="AI64" s="210" t="s">
        <v>138</v>
      </c>
      <c r="AJ64" s="210" t="s">
        <v>284</v>
      </c>
      <c r="AK64" s="210" t="s">
        <v>285</v>
      </c>
      <c r="AL64" s="210" t="s">
        <v>285</v>
      </c>
      <c r="AM64" s="210" t="s">
        <v>284</v>
      </c>
      <c r="AN64" s="210" t="s">
        <v>285</v>
      </c>
      <c r="AO64" s="210" t="s">
        <v>284</v>
      </c>
      <c r="AP64" s="210" t="s">
        <v>284</v>
      </c>
      <c r="AQ64" s="210" t="s">
        <v>284</v>
      </c>
      <c r="AR64" s="210" t="s">
        <v>284</v>
      </c>
      <c r="AS64" s="210" t="s">
        <v>284</v>
      </c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  <c r="BE64" s="209"/>
      <c r="BF64" s="209"/>
      <c r="BG64" s="210"/>
      <c r="BH64" s="209"/>
    </row>
    <row r="65">
      <c r="A65" s="211">
        <v>45250.694444444445</v>
      </c>
      <c r="B65" s="211">
        <v>45250.694444444445</v>
      </c>
      <c r="C65" s="210" t="s">
        <v>281</v>
      </c>
      <c r="D65" s="209"/>
      <c r="E65" s="212">
        <v>100.0</v>
      </c>
      <c r="F65" s="212">
        <v>0.0</v>
      </c>
      <c r="G65" s="210" t="b">
        <v>1</v>
      </c>
      <c r="H65" s="211">
        <v>45250.694444444445</v>
      </c>
      <c r="I65" s="210" t="s">
        <v>347</v>
      </c>
      <c r="J65" s="209"/>
      <c r="K65" s="209"/>
      <c r="L65" s="209"/>
      <c r="M65" s="209"/>
      <c r="N65" s="209"/>
      <c r="O65" s="209"/>
      <c r="P65" s="210" t="s">
        <v>283</v>
      </c>
      <c r="Q65" s="209"/>
      <c r="R65" s="210" t="s">
        <v>97</v>
      </c>
      <c r="S65" s="210">
        <v>8.0</v>
      </c>
      <c r="T65" s="212">
        <v>3.0</v>
      </c>
      <c r="U65" s="212">
        <v>5.0</v>
      </c>
      <c r="V65" s="212">
        <v>12.0</v>
      </c>
      <c r="W65" s="210">
        <v>37.0</v>
      </c>
      <c r="X65" s="210">
        <v>0.0</v>
      </c>
      <c r="Y65" s="210">
        <v>3.0</v>
      </c>
      <c r="Z65" s="210">
        <v>3.0</v>
      </c>
      <c r="AA65" s="210">
        <v>2.0</v>
      </c>
      <c r="AB65" s="210">
        <v>1.0</v>
      </c>
      <c r="AC65" s="210">
        <v>2.0</v>
      </c>
      <c r="AD65" s="210">
        <v>0.0</v>
      </c>
      <c r="AE65" s="210">
        <v>2.0</v>
      </c>
      <c r="AF65" s="210">
        <v>2.0</v>
      </c>
      <c r="AG65" s="210">
        <v>2.0</v>
      </c>
      <c r="AH65" s="210">
        <v>0.0</v>
      </c>
      <c r="AI65" s="210" t="s">
        <v>137</v>
      </c>
      <c r="AJ65" s="210" t="s">
        <v>285</v>
      </c>
      <c r="AK65" s="210" t="s">
        <v>285</v>
      </c>
      <c r="AL65" s="210" t="s">
        <v>285</v>
      </c>
      <c r="AM65" s="210" t="s">
        <v>284</v>
      </c>
      <c r="AN65" s="210" t="s">
        <v>284</v>
      </c>
      <c r="AO65" s="210" t="s">
        <v>284</v>
      </c>
      <c r="AP65" s="210" t="s">
        <v>285</v>
      </c>
      <c r="AQ65" s="210" t="s">
        <v>285</v>
      </c>
      <c r="AR65" s="210" t="s">
        <v>284</v>
      </c>
      <c r="AS65" s="210" t="s">
        <v>285</v>
      </c>
      <c r="AT65" s="209"/>
      <c r="AU65" s="209"/>
      <c r="AV65" s="209"/>
      <c r="AW65" s="209"/>
      <c r="AX65" s="209"/>
      <c r="AY65" s="209"/>
      <c r="AZ65" s="209"/>
      <c r="BA65" s="209"/>
      <c r="BB65" s="209"/>
      <c r="BC65" s="209"/>
      <c r="BD65" s="209"/>
      <c r="BE65" s="209"/>
      <c r="BF65" s="209"/>
      <c r="BG65" s="210"/>
      <c r="BH65" s="209"/>
    </row>
    <row r="66">
      <c r="A66" s="211">
        <v>45250.694444444445</v>
      </c>
      <c r="B66" s="211">
        <v>45250.694444444445</v>
      </c>
      <c r="C66" s="210" t="s">
        <v>281</v>
      </c>
      <c r="D66" s="209"/>
      <c r="E66" s="212">
        <v>100.0</v>
      </c>
      <c r="F66" s="212">
        <v>0.0</v>
      </c>
      <c r="G66" s="210" t="b">
        <v>1</v>
      </c>
      <c r="H66" s="211">
        <v>45250.694444444445</v>
      </c>
      <c r="I66" s="210" t="s">
        <v>348</v>
      </c>
      <c r="J66" s="209"/>
      <c r="K66" s="209"/>
      <c r="L66" s="209"/>
      <c r="M66" s="209"/>
      <c r="N66" s="209"/>
      <c r="O66" s="209"/>
      <c r="P66" s="210" t="s">
        <v>283</v>
      </c>
      <c r="Q66" s="209"/>
      <c r="R66" s="210" t="s">
        <v>49</v>
      </c>
      <c r="S66" s="210">
        <v>2.0</v>
      </c>
      <c r="T66" s="212">
        <v>2.0</v>
      </c>
      <c r="U66" s="212">
        <v>0.0</v>
      </c>
      <c r="V66" s="212">
        <v>12.0</v>
      </c>
      <c r="W66" s="210">
        <v>2.0</v>
      </c>
      <c r="X66" s="210">
        <v>3.0</v>
      </c>
      <c r="Y66" s="210">
        <v>0.0</v>
      </c>
      <c r="Z66" s="210">
        <v>0.0</v>
      </c>
      <c r="AA66" s="210">
        <v>3.0</v>
      </c>
      <c r="AB66" s="210">
        <v>3.0</v>
      </c>
      <c r="AC66" s="210">
        <v>0.0</v>
      </c>
      <c r="AD66" s="210">
        <v>3.0</v>
      </c>
      <c r="AE66" s="210">
        <v>3.0</v>
      </c>
      <c r="AF66" s="210">
        <v>0.0</v>
      </c>
      <c r="AG66" s="210">
        <v>3.0</v>
      </c>
      <c r="AH66" s="210">
        <v>1.0</v>
      </c>
      <c r="AI66" s="210" t="s">
        <v>137</v>
      </c>
      <c r="AJ66" s="210" t="s">
        <v>285</v>
      </c>
      <c r="AK66" s="210" t="s">
        <v>285</v>
      </c>
      <c r="AL66" s="210" t="s">
        <v>284</v>
      </c>
      <c r="AM66" s="210" t="s">
        <v>284</v>
      </c>
      <c r="AN66" s="210" t="s">
        <v>284</v>
      </c>
      <c r="AO66" s="210" t="s">
        <v>285</v>
      </c>
      <c r="AP66" s="210" t="s">
        <v>285</v>
      </c>
      <c r="AQ66" s="210" t="s">
        <v>285</v>
      </c>
      <c r="AR66" s="210" t="s">
        <v>284</v>
      </c>
      <c r="AS66" s="210" t="s">
        <v>285</v>
      </c>
      <c r="AT66" s="209"/>
      <c r="AU66" s="209"/>
      <c r="AV66" s="209"/>
      <c r="AW66" s="209"/>
      <c r="AX66" s="209"/>
      <c r="AY66" s="209"/>
      <c r="AZ66" s="209"/>
      <c r="BA66" s="209"/>
      <c r="BB66" s="209"/>
      <c r="BC66" s="209"/>
      <c r="BD66" s="209"/>
      <c r="BE66" s="209"/>
      <c r="BF66" s="209"/>
      <c r="BG66" s="210"/>
      <c r="BH66" s="209"/>
    </row>
    <row r="67">
      <c r="A67" s="211">
        <v>45250.694444444445</v>
      </c>
      <c r="B67" s="211">
        <v>45250.694444444445</v>
      </c>
      <c r="C67" s="210" t="s">
        <v>281</v>
      </c>
      <c r="D67" s="209"/>
      <c r="E67" s="212">
        <v>100.0</v>
      </c>
      <c r="F67" s="212">
        <v>0.0</v>
      </c>
      <c r="G67" s="210" t="b">
        <v>1</v>
      </c>
      <c r="H67" s="211">
        <v>45250.694444444445</v>
      </c>
      <c r="I67" s="210" t="s">
        <v>349</v>
      </c>
      <c r="J67" s="209"/>
      <c r="K67" s="209"/>
      <c r="L67" s="209"/>
      <c r="M67" s="209"/>
      <c r="N67" s="209"/>
      <c r="O67" s="209"/>
      <c r="P67" s="210" t="s">
        <v>283</v>
      </c>
      <c r="Q67" s="209"/>
      <c r="R67" s="210" t="s">
        <v>33</v>
      </c>
      <c r="S67" s="210">
        <v>9.0</v>
      </c>
      <c r="T67" s="212">
        <v>9.0</v>
      </c>
      <c r="U67" s="212">
        <v>0.0</v>
      </c>
      <c r="V67" s="212">
        <v>12.0</v>
      </c>
      <c r="W67" s="210">
        <v>40.0</v>
      </c>
      <c r="X67" s="210">
        <v>0.0</v>
      </c>
      <c r="Y67" s="210">
        <v>2.0</v>
      </c>
      <c r="Z67" s="210">
        <v>0.0</v>
      </c>
      <c r="AA67" s="210">
        <v>0.0</v>
      </c>
      <c r="AB67" s="210">
        <v>3.0</v>
      </c>
      <c r="AC67" s="210">
        <v>2.0</v>
      </c>
      <c r="AD67" s="210">
        <v>1.0</v>
      </c>
      <c r="AE67" s="210">
        <v>2.0</v>
      </c>
      <c r="AF67" s="210">
        <v>2.0</v>
      </c>
      <c r="AG67" s="210">
        <v>2.0</v>
      </c>
      <c r="AH67" s="210">
        <v>3.0</v>
      </c>
      <c r="AI67" s="210" t="s">
        <v>138</v>
      </c>
      <c r="AJ67" s="210" t="s">
        <v>285</v>
      </c>
      <c r="AK67" s="210" t="s">
        <v>284</v>
      </c>
      <c r="AL67" s="210" t="s">
        <v>284</v>
      </c>
      <c r="AM67" s="210" t="s">
        <v>284</v>
      </c>
      <c r="AN67" s="210" t="s">
        <v>284</v>
      </c>
      <c r="AO67" s="210" t="s">
        <v>285</v>
      </c>
      <c r="AP67" s="210" t="s">
        <v>285</v>
      </c>
      <c r="AQ67" s="210" t="s">
        <v>285</v>
      </c>
      <c r="AR67" s="210" t="s">
        <v>285</v>
      </c>
      <c r="AS67" s="210" t="s">
        <v>285</v>
      </c>
      <c r="AT67" s="209"/>
      <c r="AU67" s="209"/>
      <c r="AV67" s="209"/>
      <c r="AW67" s="209"/>
      <c r="AX67" s="209"/>
      <c r="AY67" s="209"/>
      <c r="AZ67" s="209"/>
      <c r="BA67" s="209"/>
      <c r="BB67" s="209"/>
      <c r="BC67" s="209"/>
      <c r="BD67" s="209"/>
      <c r="BE67" s="209"/>
      <c r="BF67" s="209"/>
      <c r="BG67" s="210"/>
      <c r="BH67" s="209"/>
    </row>
    <row r="68">
      <c r="A68" s="211">
        <v>45250.694444444445</v>
      </c>
      <c r="B68" s="211">
        <v>45250.694444444445</v>
      </c>
      <c r="C68" s="210" t="s">
        <v>281</v>
      </c>
      <c r="D68" s="209"/>
      <c r="E68" s="212">
        <v>100.0</v>
      </c>
      <c r="F68" s="212">
        <v>0.0</v>
      </c>
      <c r="G68" s="210" t="b">
        <v>1</v>
      </c>
      <c r="H68" s="211">
        <v>45250.694444444445</v>
      </c>
      <c r="I68" s="210" t="s">
        <v>350</v>
      </c>
      <c r="J68" s="209"/>
      <c r="K68" s="209"/>
      <c r="L68" s="209"/>
      <c r="M68" s="209"/>
      <c r="N68" s="209"/>
      <c r="O68" s="209"/>
      <c r="P68" s="210" t="s">
        <v>283</v>
      </c>
      <c r="Q68" s="209"/>
      <c r="R68" s="210" t="s">
        <v>90</v>
      </c>
      <c r="S68" s="210">
        <v>9.0</v>
      </c>
      <c r="T68" s="212">
        <v>5.0</v>
      </c>
      <c r="U68" s="212">
        <v>4.0</v>
      </c>
      <c r="V68" s="212">
        <v>12.0</v>
      </c>
      <c r="W68" s="210">
        <v>22.0</v>
      </c>
      <c r="X68" s="210">
        <v>1.0</v>
      </c>
      <c r="Y68" s="210">
        <v>0.0</v>
      </c>
      <c r="Z68" s="210">
        <v>2.0</v>
      </c>
      <c r="AA68" s="210">
        <v>2.0</v>
      </c>
      <c r="AB68" s="210">
        <v>3.0</v>
      </c>
      <c r="AC68" s="210">
        <v>1.0</v>
      </c>
      <c r="AD68" s="210">
        <v>2.0</v>
      </c>
      <c r="AE68" s="210">
        <v>3.0</v>
      </c>
      <c r="AF68" s="210">
        <v>1.0</v>
      </c>
      <c r="AG68" s="210">
        <v>2.0</v>
      </c>
      <c r="AH68" s="210">
        <v>1.0</v>
      </c>
      <c r="AI68" s="210" t="s">
        <v>138</v>
      </c>
      <c r="AJ68" s="210" t="s">
        <v>285</v>
      </c>
      <c r="AK68" s="210" t="s">
        <v>284</v>
      </c>
      <c r="AL68" s="210" t="s">
        <v>284</v>
      </c>
      <c r="AM68" s="210" t="s">
        <v>284</v>
      </c>
      <c r="AN68" s="210" t="s">
        <v>285</v>
      </c>
      <c r="AO68" s="210" t="s">
        <v>285</v>
      </c>
      <c r="AP68" s="210" t="s">
        <v>285</v>
      </c>
      <c r="AQ68" s="210" t="s">
        <v>284</v>
      </c>
      <c r="AR68" s="210" t="s">
        <v>284</v>
      </c>
      <c r="AS68" s="210" t="s">
        <v>284</v>
      </c>
      <c r="AT68" s="209"/>
      <c r="AU68" s="209"/>
      <c r="AV68" s="209"/>
      <c r="AW68" s="209"/>
      <c r="AX68" s="209"/>
      <c r="AY68" s="209"/>
      <c r="AZ68" s="209"/>
      <c r="BA68" s="209"/>
      <c r="BB68" s="209"/>
      <c r="BC68" s="209"/>
      <c r="BD68" s="209"/>
      <c r="BE68" s="209"/>
      <c r="BF68" s="209"/>
      <c r="BG68" s="210"/>
      <c r="BH68" s="209"/>
    </row>
    <row r="69">
      <c r="A69" s="211">
        <v>45250.694444444445</v>
      </c>
      <c r="B69" s="211">
        <v>45250.694444444445</v>
      </c>
      <c r="C69" s="210" t="s">
        <v>281</v>
      </c>
      <c r="D69" s="209"/>
      <c r="E69" s="212">
        <v>100.0</v>
      </c>
      <c r="F69" s="212">
        <v>0.0</v>
      </c>
      <c r="G69" s="210" t="b">
        <v>1</v>
      </c>
      <c r="H69" s="211">
        <v>45250.694444444445</v>
      </c>
      <c r="I69" s="210" t="s">
        <v>351</v>
      </c>
      <c r="J69" s="209"/>
      <c r="K69" s="209"/>
      <c r="L69" s="209"/>
      <c r="M69" s="209"/>
      <c r="N69" s="209"/>
      <c r="O69" s="209"/>
      <c r="P69" s="210" t="s">
        <v>283</v>
      </c>
      <c r="Q69" s="209"/>
      <c r="R69" s="210" t="s">
        <v>56</v>
      </c>
      <c r="S69" s="210">
        <v>9.0</v>
      </c>
      <c r="T69" s="212">
        <v>2.0</v>
      </c>
      <c r="U69" s="212">
        <v>7.0</v>
      </c>
      <c r="V69" s="212">
        <v>12.0</v>
      </c>
      <c r="W69" s="210">
        <v>9.0</v>
      </c>
      <c r="X69" s="210">
        <v>3.0</v>
      </c>
      <c r="Y69" s="210">
        <v>2.0</v>
      </c>
      <c r="Z69" s="210">
        <v>3.0</v>
      </c>
      <c r="AA69" s="210">
        <v>1.0</v>
      </c>
      <c r="AB69" s="210">
        <v>0.0</v>
      </c>
      <c r="AC69" s="210">
        <v>0.0</v>
      </c>
      <c r="AD69" s="210">
        <v>3.0</v>
      </c>
      <c r="AE69" s="210">
        <v>2.0</v>
      </c>
      <c r="AF69" s="210">
        <v>1.0</v>
      </c>
      <c r="AG69" s="210">
        <v>0.0</v>
      </c>
      <c r="AH69" s="210">
        <v>2.0</v>
      </c>
      <c r="AI69" s="210" t="s">
        <v>137</v>
      </c>
      <c r="AJ69" s="210" t="s">
        <v>284</v>
      </c>
      <c r="AK69" s="210" t="s">
        <v>284</v>
      </c>
      <c r="AL69" s="210" t="s">
        <v>284</v>
      </c>
      <c r="AM69" s="210" t="s">
        <v>285</v>
      </c>
      <c r="AN69" s="210" t="s">
        <v>285</v>
      </c>
      <c r="AO69" s="210" t="s">
        <v>284</v>
      </c>
      <c r="AP69" s="210" t="s">
        <v>285</v>
      </c>
      <c r="AQ69" s="210" t="s">
        <v>284</v>
      </c>
      <c r="AR69" s="210" t="s">
        <v>285</v>
      </c>
      <c r="AS69" s="210" t="s">
        <v>285</v>
      </c>
      <c r="AT69" s="209"/>
      <c r="AU69" s="209"/>
      <c r="AV69" s="209"/>
      <c r="AW69" s="209"/>
      <c r="AX69" s="209"/>
      <c r="AY69" s="209"/>
      <c r="AZ69" s="209"/>
      <c r="BA69" s="209"/>
      <c r="BB69" s="209"/>
      <c r="BC69" s="209"/>
      <c r="BD69" s="209"/>
      <c r="BE69" s="209"/>
      <c r="BF69" s="209"/>
      <c r="BG69" s="210"/>
      <c r="BH69" s="209"/>
    </row>
    <row r="70">
      <c r="A70" s="211">
        <v>45250.694444444445</v>
      </c>
      <c r="B70" s="211">
        <v>45250.694444444445</v>
      </c>
      <c r="C70" s="210" t="s">
        <v>281</v>
      </c>
      <c r="D70" s="209"/>
      <c r="E70" s="212">
        <v>100.0</v>
      </c>
      <c r="F70" s="212">
        <v>0.0</v>
      </c>
      <c r="G70" s="210" t="b">
        <v>1</v>
      </c>
      <c r="H70" s="211">
        <v>45250.694444444445</v>
      </c>
      <c r="I70" s="210" t="s">
        <v>352</v>
      </c>
      <c r="J70" s="209"/>
      <c r="K70" s="209"/>
      <c r="L70" s="209"/>
      <c r="M70" s="209"/>
      <c r="N70" s="209"/>
      <c r="O70" s="209"/>
      <c r="P70" s="210" t="s">
        <v>283</v>
      </c>
      <c r="Q70" s="209"/>
      <c r="R70" s="210" t="s">
        <v>88</v>
      </c>
      <c r="S70" s="210">
        <v>1.0</v>
      </c>
      <c r="T70" s="212">
        <v>1.0</v>
      </c>
      <c r="U70" s="212">
        <v>0.0</v>
      </c>
      <c r="V70" s="212">
        <v>12.0</v>
      </c>
      <c r="W70" s="210">
        <v>15.0</v>
      </c>
      <c r="X70" s="210">
        <v>1.0</v>
      </c>
      <c r="Y70" s="210">
        <v>1.0</v>
      </c>
      <c r="Z70" s="210">
        <v>2.0</v>
      </c>
      <c r="AA70" s="210">
        <v>0.0</v>
      </c>
      <c r="AB70" s="210">
        <v>3.0</v>
      </c>
      <c r="AC70" s="210">
        <v>3.0</v>
      </c>
      <c r="AD70" s="210">
        <v>2.0</v>
      </c>
      <c r="AE70" s="210">
        <v>2.0</v>
      </c>
      <c r="AF70" s="210">
        <v>0.0</v>
      </c>
      <c r="AG70" s="210">
        <v>2.0</v>
      </c>
      <c r="AH70" s="210">
        <v>3.0</v>
      </c>
      <c r="AI70" s="210" t="s">
        <v>138</v>
      </c>
      <c r="AJ70" s="210" t="s">
        <v>284</v>
      </c>
      <c r="AK70" s="210" t="s">
        <v>285</v>
      </c>
      <c r="AL70" s="210" t="s">
        <v>284</v>
      </c>
      <c r="AM70" s="210" t="s">
        <v>284</v>
      </c>
      <c r="AN70" s="210" t="s">
        <v>284</v>
      </c>
      <c r="AO70" s="210" t="s">
        <v>284</v>
      </c>
      <c r="AP70" s="210" t="s">
        <v>284</v>
      </c>
      <c r="AQ70" s="210" t="s">
        <v>285</v>
      </c>
      <c r="AR70" s="210" t="s">
        <v>285</v>
      </c>
      <c r="AS70" s="210" t="s">
        <v>284</v>
      </c>
      <c r="AT70" s="209"/>
      <c r="AU70" s="209"/>
      <c r="AV70" s="209"/>
      <c r="AW70" s="209"/>
      <c r="AX70" s="209"/>
      <c r="AY70" s="209"/>
      <c r="AZ70" s="209"/>
      <c r="BA70" s="209"/>
      <c r="BB70" s="209"/>
      <c r="BC70" s="209"/>
      <c r="BD70" s="209"/>
      <c r="BE70" s="209"/>
      <c r="BF70" s="209"/>
      <c r="BG70" s="210"/>
      <c r="BH70" s="209"/>
    </row>
    <row r="71">
      <c r="A71" s="211">
        <v>45250.694444444445</v>
      </c>
      <c r="B71" s="211">
        <v>45250.694444444445</v>
      </c>
      <c r="C71" s="210" t="s">
        <v>281</v>
      </c>
      <c r="D71" s="209"/>
      <c r="E71" s="212">
        <v>100.0</v>
      </c>
      <c r="F71" s="212">
        <v>0.0</v>
      </c>
      <c r="G71" s="210" t="b">
        <v>1</v>
      </c>
      <c r="H71" s="211">
        <v>45250.694444444445</v>
      </c>
      <c r="I71" s="210" t="s">
        <v>353</v>
      </c>
      <c r="J71" s="209"/>
      <c r="K71" s="209"/>
      <c r="L71" s="209"/>
      <c r="M71" s="209"/>
      <c r="N71" s="209"/>
      <c r="O71" s="209"/>
      <c r="P71" s="210" t="s">
        <v>283</v>
      </c>
      <c r="Q71" s="209"/>
      <c r="R71" s="210" t="s">
        <v>73</v>
      </c>
      <c r="S71" s="210">
        <v>10.0</v>
      </c>
      <c r="T71" s="212">
        <v>7.0</v>
      </c>
      <c r="U71" s="212">
        <v>3.0</v>
      </c>
      <c r="V71" s="212">
        <v>12.0</v>
      </c>
      <c r="W71" s="210">
        <v>29.0</v>
      </c>
      <c r="X71" s="210">
        <v>2.0</v>
      </c>
      <c r="Y71" s="210">
        <v>0.0</v>
      </c>
      <c r="Z71" s="210">
        <v>0.0</v>
      </c>
      <c r="AA71" s="210">
        <v>1.0</v>
      </c>
      <c r="AB71" s="210">
        <v>2.0</v>
      </c>
      <c r="AC71" s="210">
        <v>1.0</v>
      </c>
      <c r="AD71" s="210">
        <v>3.0</v>
      </c>
      <c r="AE71" s="210">
        <v>2.0</v>
      </c>
      <c r="AF71" s="210">
        <v>2.0</v>
      </c>
      <c r="AG71" s="210">
        <v>2.0</v>
      </c>
      <c r="AH71" s="210">
        <v>0.0</v>
      </c>
      <c r="AI71" s="210" t="s">
        <v>138</v>
      </c>
      <c r="AJ71" s="210" t="s">
        <v>285</v>
      </c>
      <c r="AK71" s="210" t="s">
        <v>285</v>
      </c>
      <c r="AL71" s="210" t="s">
        <v>285</v>
      </c>
      <c r="AM71" s="210" t="s">
        <v>285</v>
      </c>
      <c r="AN71" s="210" t="s">
        <v>285</v>
      </c>
      <c r="AO71" s="210" t="s">
        <v>285</v>
      </c>
      <c r="AP71" s="210" t="s">
        <v>285</v>
      </c>
      <c r="AQ71" s="210" t="s">
        <v>285</v>
      </c>
      <c r="AR71" s="210" t="s">
        <v>285</v>
      </c>
      <c r="AS71" s="210" t="s">
        <v>284</v>
      </c>
      <c r="AT71" s="209"/>
      <c r="AU71" s="209"/>
      <c r="AV71" s="209"/>
      <c r="AW71" s="209"/>
      <c r="AX71" s="209"/>
      <c r="AY71" s="209"/>
      <c r="AZ71" s="209"/>
      <c r="BA71" s="209"/>
      <c r="BB71" s="209"/>
      <c r="BC71" s="209"/>
      <c r="BD71" s="209"/>
      <c r="BE71" s="209"/>
      <c r="BF71" s="209"/>
      <c r="BG71" s="210"/>
      <c r="BH71" s="209"/>
    </row>
    <row r="72">
      <c r="A72" s="211">
        <v>45250.694444444445</v>
      </c>
      <c r="B72" s="211">
        <v>45250.694444444445</v>
      </c>
      <c r="C72" s="210" t="s">
        <v>281</v>
      </c>
      <c r="D72" s="209"/>
      <c r="E72" s="212">
        <v>100.0</v>
      </c>
      <c r="F72" s="212">
        <v>0.0</v>
      </c>
      <c r="G72" s="210" t="b">
        <v>1</v>
      </c>
      <c r="H72" s="211">
        <v>45250.694444444445</v>
      </c>
      <c r="I72" s="210" t="s">
        <v>354</v>
      </c>
      <c r="J72" s="209"/>
      <c r="K72" s="209"/>
      <c r="L72" s="209"/>
      <c r="M72" s="209"/>
      <c r="N72" s="209"/>
      <c r="O72" s="209"/>
      <c r="P72" s="210" t="s">
        <v>283</v>
      </c>
      <c r="Q72" s="209"/>
      <c r="R72" s="210" t="s">
        <v>72</v>
      </c>
      <c r="S72" s="210">
        <v>12.0</v>
      </c>
      <c r="T72" s="212">
        <v>6.0</v>
      </c>
      <c r="U72" s="212">
        <v>6.0</v>
      </c>
      <c r="V72" s="212">
        <v>12.0</v>
      </c>
      <c r="W72" s="210">
        <v>16.0</v>
      </c>
      <c r="X72" s="210">
        <v>0.0</v>
      </c>
      <c r="Y72" s="210">
        <v>1.0</v>
      </c>
      <c r="Z72" s="210">
        <v>1.0</v>
      </c>
      <c r="AA72" s="210">
        <v>3.0</v>
      </c>
      <c r="AB72" s="210">
        <v>3.0</v>
      </c>
      <c r="AC72" s="210">
        <v>1.0</v>
      </c>
      <c r="AD72" s="210">
        <v>3.0</v>
      </c>
      <c r="AE72" s="210">
        <v>3.0</v>
      </c>
      <c r="AF72" s="210">
        <v>2.0</v>
      </c>
      <c r="AG72" s="210">
        <v>1.0</v>
      </c>
      <c r="AH72" s="210">
        <v>0.0</v>
      </c>
      <c r="AI72" s="210" t="s">
        <v>138</v>
      </c>
      <c r="AJ72" s="210" t="s">
        <v>285</v>
      </c>
      <c r="AK72" s="210" t="s">
        <v>284</v>
      </c>
      <c r="AL72" s="210" t="s">
        <v>284</v>
      </c>
      <c r="AM72" s="210" t="s">
        <v>285</v>
      </c>
      <c r="AN72" s="210" t="s">
        <v>284</v>
      </c>
      <c r="AO72" s="210" t="s">
        <v>285</v>
      </c>
      <c r="AP72" s="210" t="s">
        <v>285</v>
      </c>
      <c r="AQ72" s="210" t="s">
        <v>284</v>
      </c>
      <c r="AR72" s="210" t="s">
        <v>285</v>
      </c>
      <c r="AS72" s="210" t="s">
        <v>285</v>
      </c>
      <c r="AT72" s="209"/>
      <c r="AU72" s="209"/>
      <c r="AV72" s="209"/>
      <c r="AW72" s="209"/>
      <c r="AX72" s="209"/>
      <c r="AY72" s="209"/>
      <c r="AZ72" s="209"/>
      <c r="BA72" s="209"/>
      <c r="BB72" s="209"/>
      <c r="BC72" s="209"/>
      <c r="BD72" s="209"/>
      <c r="BE72" s="209"/>
      <c r="BF72" s="209"/>
      <c r="BG72" s="210"/>
      <c r="BH72" s="209"/>
    </row>
    <row r="73">
      <c r="A73" s="211">
        <v>45250.694444444445</v>
      </c>
      <c r="B73" s="211">
        <v>45250.694444444445</v>
      </c>
      <c r="C73" s="210" t="s">
        <v>281</v>
      </c>
      <c r="D73" s="209"/>
      <c r="E73" s="212">
        <v>100.0</v>
      </c>
      <c r="F73" s="212">
        <v>0.0</v>
      </c>
      <c r="G73" s="210" t="b">
        <v>1</v>
      </c>
      <c r="H73" s="211">
        <v>45250.694444444445</v>
      </c>
      <c r="I73" s="210" t="s">
        <v>355</v>
      </c>
      <c r="J73" s="209"/>
      <c r="K73" s="209"/>
      <c r="L73" s="209"/>
      <c r="M73" s="209"/>
      <c r="N73" s="209"/>
      <c r="O73" s="209"/>
      <c r="P73" s="210" t="s">
        <v>283</v>
      </c>
      <c r="Q73" s="209"/>
      <c r="R73" s="210" t="s">
        <v>44</v>
      </c>
      <c r="S73" s="210">
        <v>3.0</v>
      </c>
      <c r="T73" s="212">
        <v>1.0</v>
      </c>
      <c r="U73" s="212">
        <v>2.0</v>
      </c>
      <c r="V73" s="212">
        <v>12.0</v>
      </c>
      <c r="W73" s="210">
        <v>25.0</v>
      </c>
      <c r="X73" s="210">
        <v>2.0</v>
      </c>
      <c r="Y73" s="210">
        <v>0.0</v>
      </c>
      <c r="Z73" s="210">
        <v>1.0</v>
      </c>
      <c r="AA73" s="210">
        <v>2.0</v>
      </c>
      <c r="AB73" s="210">
        <v>3.0</v>
      </c>
      <c r="AC73" s="210">
        <v>3.0</v>
      </c>
      <c r="AD73" s="210">
        <v>3.0</v>
      </c>
      <c r="AE73" s="210">
        <v>2.0</v>
      </c>
      <c r="AF73" s="210">
        <v>2.0</v>
      </c>
      <c r="AG73" s="210">
        <v>1.0</v>
      </c>
      <c r="AH73" s="210">
        <v>2.0</v>
      </c>
      <c r="AI73" s="210" t="s">
        <v>137</v>
      </c>
      <c r="AJ73" s="210" t="s">
        <v>285</v>
      </c>
      <c r="AK73" s="210" t="s">
        <v>284</v>
      </c>
      <c r="AL73" s="210" t="s">
        <v>284</v>
      </c>
      <c r="AM73" s="210" t="s">
        <v>285</v>
      </c>
      <c r="AN73" s="210" t="s">
        <v>285</v>
      </c>
      <c r="AO73" s="210" t="s">
        <v>284</v>
      </c>
      <c r="AP73" s="210" t="s">
        <v>284</v>
      </c>
      <c r="AQ73" s="210" t="s">
        <v>285</v>
      </c>
      <c r="AR73" s="210" t="s">
        <v>284</v>
      </c>
      <c r="AS73" s="210" t="s">
        <v>284</v>
      </c>
      <c r="AT73" s="209"/>
      <c r="AU73" s="209"/>
      <c r="AV73" s="209"/>
      <c r="AW73" s="209"/>
      <c r="AX73" s="209"/>
      <c r="AY73" s="209"/>
      <c r="AZ73" s="209"/>
      <c r="BA73" s="209"/>
      <c r="BB73" s="209"/>
      <c r="BC73" s="209"/>
      <c r="BD73" s="209"/>
      <c r="BE73" s="209"/>
      <c r="BF73" s="209"/>
      <c r="BG73" s="210"/>
      <c r="BH73" s="209"/>
    </row>
    <row r="74">
      <c r="A74" s="211">
        <v>45250.694444444445</v>
      </c>
      <c r="B74" s="211">
        <v>45250.694444444445</v>
      </c>
      <c r="C74" s="210" t="s">
        <v>281</v>
      </c>
      <c r="D74" s="209"/>
      <c r="E74" s="212">
        <v>100.0</v>
      </c>
      <c r="F74" s="212">
        <v>0.0</v>
      </c>
      <c r="G74" s="210" t="b">
        <v>1</v>
      </c>
      <c r="H74" s="211">
        <v>45250.694444444445</v>
      </c>
      <c r="I74" s="210" t="s">
        <v>356</v>
      </c>
      <c r="J74" s="209"/>
      <c r="K74" s="209"/>
      <c r="L74" s="209"/>
      <c r="M74" s="209"/>
      <c r="N74" s="209"/>
      <c r="O74" s="209"/>
      <c r="P74" s="210" t="s">
        <v>283</v>
      </c>
      <c r="Q74" s="209"/>
      <c r="R74" s="72" t="s">
        <v>33</v>
      </c>
      <c r="S74" s="210">
        <v>3.0</v>
      </c>
      <c r="T74" s="212">
        <v>2.0</v>
      </c>
      <c r="U74" s="212">
        <v>1.0</v>
      </c>
      <c r="V74" s="212">
        <v>12.0</v>
      </c>
      <c r="W74" s="210">
        <v>34.0</v>
      </c>
      <c r="X74" s="210">
        <v>3.0</v>
      </c>
      <c r="Y74" s="210">
        <v>3.0</v>
      </c>
      <c r="Z74" s="210">
        <v>0.0</v>
      </c>
      <c r="AA74" s="210">
        <v>1.0</v>
      </c>
      <c r="AB74" s="210">
        <v>0.0</v>
      </c>
      <c r="AC74" s="210">
        <v>0.0</v>
      </c>
      <c r="AD74" s="210">
        <v>0.0</v>
      </c>
      <c r="AE74" s="210">
        <v>1.0</v>
      </c>
      <c r="AF74" s="210">
        <v>1.0</v>
      </c>
      <c r="AG74" s="210">
        <v>2.0</v>
      </c>
      <c r="AH74" s="210">
        <v>3.0</v>
      </c>
      <c r="AI74" s="210" t="s">
        <v>138</v>
      </c>
      <c r="AJ74" s="210" t="s">
        <v>284</v>
      </c>
      <c r="AK74" s="210" t="s">
        <v>284</v>
      </c>
      <c r="AL74" s="210" t="s">
        <v>285</v>
      </c>
      <c r="AM74" s="210" t="s">
        <v>285</v>
      </c>
      <c r="AN74" s="210" t="s">
        <v>284</v>
      </c>
      <c r="AO74" s="210" t="s">
        <v>284</v>
      </c>
      <c r="AP74" s="210" t="s">
        <v>285</v>
      </c>
      <c r="AQ74" s="210" t="s">
        <v>285</v>
      </c>
      <c r="AR74" s="210" t="s">
        <v>284</v>
      </c>
      <c r="AS74" s="210" t="s">
        <v>284</v>
      </c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10"/>
      <c r="BH74" s="209"/>
    </row>
    <row r="75">
      <c r="A75" s="211">
        <v>45250.694444444445</v>
      </c>
      <c r="B75" s="211">
        <v>45250.694444444445</v>
      </c>
      <c r="C75" s="210" t="s">
        <v>281</v>
      </c>
      <c r="D75" s="209"/>
      <c r="E75" s="212">
        <v>100.0</v>
      </c>
      <c r="F75" s="212">
        <v>0.0</v>
      </c>
      <c r="G75" s="210" t="b">
        <v>1</v>
      </c>
      <c r="H75" s="211">
        <v>45250.694444444445</v>
      </c>
      <c r="I75" s="210" t="s">
        <v>357</v>
      </c>
      <c r="J75" s="209"/>
      <c r="K75" s="209"/>
      <c r="L75" s="209"/>
      <c r="M75" s="209"/>
      <c r="N75" s="209"/>
      <c r="O75" s="209"/>
      <c r="P75" s="210" t="s">
        <v>283</v>
      </c>
      <c r="Q75" s="209"/>
      <c r="R75" s="210" t="s">
        <v>93</v>
      </c>
      <c r="S75" s="210">
        <v>5.0</v>
      </c>
      <c r="T75" s="212">
        <v>1.0</v>
      </c>
      <c r="U75" s="212">
        <v>4.0</v>
      </c>
      <c r="V75" s="212">
        <v>12.0</v>
      </c>
      <c r="W75" s="210">
        <v>10.0</v>
      </c>
      <c r="X75" s="210">
        <v>2.0</v>
      </c>
      <c r="Y75" s="210">
        <v>2.0</v>
      </c>
      <c r="Z75" s="210">
        <v>0.0</v>
      </c>
      <c r="AA75" s="210">
        <v>0.0</v>
      </c>
      <c r="AB75" s="210">
        <v>0.0</v>
      </c>
      <c r="AC75" s="210">
        <v>1.0</v>
      </c>
      <c r="AD75" s="210">
        <v>0.0</v>
      </c>
      <c r="AE75" s="210">
        <v>0.0</v>
      </c>
      <c r="AF75" s="210">
        <v>2.0</v>
      </c>
      <c r="AG75" s="210">
        <v>1.0</v>
      </c>
      <c r="AH75" s="210">
        <v>2.0</v>
      </c>
      <c r="AI75" s="210" t="s">
        <v>138</v>
      </c>
      <c r="AJ75" s="210" t="s">
        <v>285</v>
      </c>
      <c r="AK75" s="210" t="s">
        <v>284</v>
      </c>
      <c r="AL75" s="210" t="s">
        <v>285</v>
      </c>
      <c r="AM75" s="210" t="s">
        <v>284</v>
      </c>
      <c r="AN75" s="210" t="s">
        <v>284</v>
      </c>
      <c r="AO75" s="210" t="s">
        <v>285</v>
      </c>
      <c r="AP75" s="210" t="s">
        <v>284</v>
      </c>
      <c r="AQ75" s="210" t="s">
        <v>285</v>
      </c>
      <c r="AR75" s="210" t="s">
        <v>284</v>
      </c>
      <c r="AS75" s="210" t="s">
        <v>285</v>
      </c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10"/>
      <c r="BH75" s="209"/>
    </row>
    <row r="76">
      <c r="A76" s="211">
        <v>45250.694444444445</v>
      </c>
      <c r="B76" s="211">
        <v>45250.694444444445</v>
      </c>
      <c r="C76" s="210" t="s">
        <v>281</v>
      </c>
      <c r="D76" s="209"/>
      <c r="E76" s="212">
        <v>100.0</v>
      </c>
      <c r="F76" s="212">
        <v>0.0</v>
      </c>
      <c r="G76" s="210" t="b">
        <v>1</v>
      </c>
      <c r="H76" s="211">
        <v>45250.694444444445</v>
      </c>
      <c r="I76" s="210" t="s">
        <v>358</v>
      </c>
      <c r="J76" s="209"/>
      <c r="K76" s="209"/>
      <c r="L76" s="209"/>
      <c r="M76" s="209"/>
      <c r="N76" s="209"/>
      <c r="O76" s="209"/>
      <c r="P76" s="210" t="s">
        <v>283</v>
      </c>
      <c r="Q76" s="209"/>
      <c r="R76" s="210" t="s">
        <v>64</v>
      </c>
      <c r="S76" s="210">
        <v>7.0</v>
      </c>
      <c r="T76" s="212">
        <v>6.0</v>
      </c>
      <c r="U76" s="212">
        <v>1.0</v>
      </c>
      <c r="V76" s="212">
        <v>12.0</v>
      </c>
      <c r="W76" s="210">
        <v>32.0</v>
      </c>
      <c r="X76" s="210">
        <v>3.0</v>
      </c>
      <c r="Y76" s="210">
        <v>3.0</v>
      </c>
      <c r="Z76" s="210">
        <v>1.0</v>
      </c>
      <c r="AA76" s="210">
        <v>1.0</v>
      </c>
      <c r="AB76" s="210">
        <v>2.0</v>
      </c>
      <c r="AC76" s="210">
        <v>1.0</v>
      </c>
      <c r="AD76" s="210">
        <v>1.0</v>
      </c>
      <c r="AE76" s="210">
        <v>1.0</v>
      </c>
      <c r="AF76" s="210">
        <v>0.0</v>
      </c>
      <c r="AG76" s="210">
        <v>3.0</v>
      </c>
      <c r="AH76" s="210">
        <v>3.0</v>
      </c>
      <c r="AI76" s="210" t="s">
        <v>138</v>
      </c>
      <c r="AJ76" s="210" t="s">
        <v>284</v>
      </c>
      <c r="AK76" s="210" t="s">
        <v>285</v>
      </c>
      <c r="AL76" s="210" t="s">
        <v>284</v>
      </c>
      <c r="AM76" s="210" t="s">
        <v>284</v>
      </c>
      <c r="AN76" s="210" t="s">
        <v>284</v>
      </c>
      <c r="AO76" s="210" t="s">
        <v>285</v>
      </c>
      <c r="AP76" s="210" t="s">
        <v>284</v>
      </c>
      <c r="AQ76" s="210" t="s">
        <v>284</v>
      </c>
      <c r="AR76" s="210" t="s">
        <v>284</v>
      </c>
      <c r="AS76" s="210" t="s">
        <v>285</v>
      </c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10"/>
      <c r="BH76" s="209"/>
    </row>
    <row r="77">
      <c r="A77" s="211">
        <v>45250.694444444445</v>
      </c>
      <c r="B77" s="211">
        <v>45250.694444444445</v>
      </c>
      <c r="C77" s="210" t="s">
        <v>281</v>
      </c>
      <c r="D77" s="209"/>
      <c r="E77" s="212">
        <v>100.0</v>
      </c>
      <c r="F77" s="212">
        <v>0.0</v>
      </c>
      <c r="G77" s="210" t="b">
        <v>1</v>
      </c>
      <c r="H77" s="211">
        <v>45250.694444444445</v>
      </c>
      <c r="I77" s="210" t="s">
        <v>359</v>
      </c>
      <c r="J77" s="209"/>
      <c r="K77" s="209"/>
      <c r="L77" s="209"/>
      <c r="M77" s="209"/>
      <c r="N77" s="209"/>
      <c r="O77" s="209"/>
      <c r="P77" s="210" t="s">
        <v>283</v>
      </c>
      <c r="Q77" s="209"/>
      <c r="R77" s="72" t="s">
        <v>33</v>
      </c>
      <c r="S77" s="210">
        <v>7.0</v>
      </c>
      <c r="T77" s="212">
        <v>5.0</v>
      </c>
      <c r="U77" s="212">
        <v>2.0</v>
      </c>
      <c r="V77" s="212">
        <v>12.0</v>
      </c>
      <c r="W77" s="210">
        <v>6.0</v>
      </c>
      <c r="X77" s="210">
        <v>0.0</v>
      </c>
      <c r="Y77" s="210">
        <v>2.0</v>
      </c>
      <c r="Z77" s="210">
        <v>0.0</v>
      </c>
      <c r="AA77" s="210">
        <v>3.0</v>
      </c>
      <c r="AB77" s="210">
        <v>3.0</v>
      </c>
      <c r="AC77" s="210">
        <v>0.0</v>
      </c>
      <c r="AD77" s="210">
        <v>1.0</v>
      </c>
      <c r="AE77" s="210">
        <v>3.0</v>
      </c>
      <c r="AF77" s="210">
        <v>2.0</v>
      </c>
      <c r="AG77" s="210">
        <v>3.0</v>
      </c>
      <c r="AH77" s="210">
        <v>0.0</v>
      </c>
      <c r="AI77" s="210" t="s">
        <v>137</v>
      </c>
      <c r="AJ77" s="210" t="s">
        <v>285</v>
      </c>
      <c r="AK77" s="210" t="s">
        <v>284</v>
      </c>
      <c r="AL77" s="210" t="s">
        <v>284</v>
      </c>
      <c r="AM77" s="210" t="s">
        <v>284</v>
      </c>
      <c r="AN77" s="210" t="s">
        <v>284</v>
      </c>
      <c r="AO77" s="210" t="s">
        <v>284</v>
      </c>
      <c r="AP77" s="210" t="s">
        <v>285</v>
      </c>
      <c r="AQ77" s="210" t="s">
        <v>284</v>
      </c>
      <c r="AR77" s="210" t="s">
        <v>284</v>
      </c>
      <c r="AS77" s="210" t="s">
        <v>285</v>
      </c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10"/>
      <c r="BH77" s="209"/>
    </row>
    <row r="78">
      <c r="A78" s="211">
        <v>45250.694444444445</v>
      </c>
      <c r="B78" s="211">
        <v>45250.694444444445</v>
      </c>
      <c r="C78" s="210" t="s">
        <v>281</v>
      </c>
      <c r="D78" s="209"/>
      <c r="E78" s="212">
        <v>100.0</v>
      </c>
      <c r="F78" s="212">
        <v>0.0</v>
      </c>
      <c r="G78" s="210" t="b">
        <v>1</v>
      </c>
      <c r="H78" s="211">
        <v>45250.694444444445</v>
      </c>
      <c r="I78" s="210" t="s">
        <v>360</v>
      </c>
      <c r="J78" s="209"/>
      <c r="K78" s="209"/>
      <c r="L78" s="209"/>
      <c r="M78" s="209"/>
      <c r="N78" s="209"/>
      <c r="O78" s="209"/>
      <c r="P78" s="210" t="s">
        <v>283</v>
      </c>
      <c r="Q78" s="209"/>
      <c r="R78" s="210" t="s">
        <v>92</v>
      </c>
      <c r="S78" s="210">
        <v>9.0</v>
      </c>
      <c r="T78" s="212">
        <v>2.0</v>
      </c>
      <c r="U78" s="212">
        <v>7.0</v>
      </c>
      <c r="V78" s="212">
        <v>12.0</v>
      </c>
      <c r="W78" s="210">
        <v>20.0</v>
      </c>
      <c r="X78" s="210">
        <v>1.0</v>
      </c>
      <c r="Y78" s="210">
        <v>3.0</v>
      </c>
      <c r="Z78" s="210">
        <v>2.0</v>
      </c>
      <c r="AA78" s="210">
        <v>0.0</v>
      </c>
      <c r="AB78" s="210">
        <v>2.0</v>
      </c>
      <c r="AC78" s="210">
        <v>3.0</v>
      </c>
      <c r="AD78" s="210">
        <v>0.0</v>
      </c>
      <c r="AE78" s="210">
        <v>2.0</v>
      </c>
      <c r="AF78" s="210">
        <v>0.0</v>
      </c>
      <c r="AG78" s="210">
        <v>2.0</v>
      </c>
      <c r="AH78" s="210">
        <v>3.0</v>
      </c>
      <c r="AI78" s="210" t="s">
        <v>138</v>
      </c>
      <c r="AJ78" s="210" t="s">
        <v>284</v>
      </c>
      <c r="AK78" s="210" t="s">
        <v>285</v>
      </c>
      <c r="AL78" s="210" t="s">
        <v>284</v>
      </c>
      <c r="AM78" s="210" t="s">
        <v>284</v>
      </c>
      <c r="AN78" s="210" t="s">
        <v>284</v>
      </c>
      <c r="AO78" s="210" t="s">
        <v>284</v>
      </c>
      <c r="AP78" s="210" t="s">
        <v>285</v>
      </c>
      <c r="AQ78" s="210" t="s">
        <v>285</v>
      </c>
      <c r="AR78" s="210" t="s">
        <v>285</v>
      </c>
      <c r="AS78" s="210" t="s">
        <v>285</v>
      </c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10"/>
      <c r="BH78" s="209"/>
    </row>
    <row r="79">
      <c r="A79" s="211">
        <v>45250.694444444445</v>
      </c>
      <c r="B79" s="211">
        <v>45250.694444444445</v>
      </c>
      <c r="C79" s="210" t="s">
        <v>281</v>
      </c>
      <c r="D79" s="209"/>
      <c r="E79" s="212">
        <v>100.0</v>
      </c>
      <c r="F79" s="212">
        <v>0.0</v>
      </c>
      <c r="G79" s="210" t="b">
        <v>1</v>
      </c>
      <c r="H79" s="211">
        <v>45250.694444444445</v>
      </c>
      <c r="I79" s="210" t="s">
        <v>361</v>
      </c>
      <c r="J79" s="209"/>
      <c r="K79" s="209"/>
      <c r="L79" s="209"/>
      <c r="M79" s="209"/>
      <c r="N79" s="209"/>
      <c r="O79" s="209"/>
      <c r="P79" s="210" t="s">
        <v>283</v>
      </c>
      <c r="Q79" s="209"/>
      <c r="R79" s="210" t="s">
        <v>57</v>
      </c>
      <c r="S79" s="210">
        <v>8.0</v>
      </c>
      <c r="T79" s="212">
        <v>1.0</v>
      </c>
      <c r="U79" s="212">
        <v>7.0</v>
      </c>
      <c r="V79" s="212">
        <v>12.0</v>
      </c>
      <c r="W79" s="210">
        <v>9.0</v>
      </c>
      <c r="X79" s="210">
        <v>3.0</v>
      </c>
      <c r="Y79" s="210">
        <v>0.0</v>
      </c>
      <c r="Z79" s="210">
        <v>1.0</v>
      </c>
      <c r="AA79" s="210">
        <v>3.0</v>
      </c>
      <c r="AB79" s="210">
        <v>1.0</v>
      </c>
      <c r="AC79" s="210">
        <v>0.0</v>
      </c>
      <c r="AD79" s="210">
        <v>0.0</v>
      </c>
      <c r="AE79" s="210">
        <v>1.0</v>
      </c>
      <c r="AF79" s="210">
        <v>0.0</v>
      </c>
      <c r="AG79" s="210">
        <v>1.0</v>
      </c>
      <c r="AH79" s="210">
        <v>2.0</v>
      </c>
      <c r="AI79" s="210" t="s">
        <v>138</v>
      </c>
      <c r="AJ79" s="210" t="s">
        <v>284</v>
      </c>
      <c r="AK79" s="210" t="s">
        <v>284</v>
      </c>
      <c r="AL79" s="210" t="s">
        <v>284</v>
      </c>
      <c r="AM79" s="210" t="s">
        <v>284</v>
      </c>
      <c r="AN79" s="210" t="s">
        <v>285</v>
      </c>
      <c r="AO79" s="210" t="s">
        <v>285</v>
      </c>
      <c r="AP79" s="210" t="s">
        <v>284</v>
      </c>
      <c r="AQ79" s="210" t="s">
        <v>284</v>
      </c>
      <c r="AR79" s="210" t="s">
        <v>284</v>
      </c>
      <c r="AS79" s="210" t="s">
        <v>284</v>
      </c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10"/>
      <c r="BH79" s="209"/>
    </row>
    <row r="80">
      <c r="A80" s="211">
        <v>45250.694444444445</v>
      </c>
      <c r="B80" s="211">
        <v>45250.694444444445</v>
      </c>
      <c r="C80" s="210" t="s">
        <v>281</v>
      </c>
      <c r="D80" s="209"/>
      <c r="E80" s="212">
        <v>100.0</v>
      </c>
      <c r="F80" s="212">
        <v>0.0</v>
      </c>
      <c r="G80" s="210" t="b">
        <v>1</v>
      </c>
      <c r="H80" s="211">
        <v>45250.694444444445</v>
      </c>
      <c r="I80" s="210" t="s">
        <v>362</v>
      </c>
      <c r="J80" s="209"/>
      <c r="K80" s="209"/>
      <c r="L80" s="209"/>
      <c r="M80" s="209"/>
      <c r="N80" s="209"/>
      <c r="O80" s="209"/>
      <c r="P80" s="210" t="s">
        <v>283</v>
      </c>
      <c r="Q80" s="209"/>
      <c r="R80" s="210" t="s">
        <v>85</v>
      </c>
      <c r="S80" s="210">
        <v>1.0</v>
      </c>
      <c r="T80" s="212">
        <v>1.0</v>
      </c>
      <c r="U80" s="212">
        <v>0.0</v>
      </c>
      <c r="V80" s="212">
        <v>12.0</v>
      </c>
      <c r="W80" s="210">
        <v>16.0</v>
      </c>
      <c r="X80" s="210">
        <v>0.0</v>
      </c>
      <c r="Y80" s="210">
        <v>1.0</v>
      </c>
      <c r="Z80" s="210">
        <v>1.0</v>
      </c>
      <c r="AA80" s="210">
        <v>3.0</v>
      </c>
      <c r="AB80" s="210">
        <v>0.0</v>
      </c>
      <c r="AC80" s="210">
        <v>3.0</v>
      </c>
      <c r="AD80" s="210">
        <v>1.0</v>
      </c>
      <c r="AE80" s="210">
        <v>2.0</v>
      </c>
      <c r="AF80" s="210">
        <v>1.0</v>
      </c>
      <c r="AG80" s="210">
        <v>2.0</v>
      </c>
      <c r="AH80" s="210">
        <v>2.0</v>
      </c>
      <c r="AI80" s="210" t="s">
        <v>138</v>
      </c>
      <c r="AJ80" s="210" t="s">
        <v>285</v>
      </c>
      <c r="AK80" s="210" t="s">
        <v>285</v>
      </c>
      <c r="AL80" s="210" t="s">
        <v>284</v>
      </c>
      <c r="AM80" s="210" t="s">
        <v>285</v>
      </c>
      <c r="AN80" s="210" t="s">
        <v>285</v>
      </c>
      <c r="AO80" s="210" t="s">
        <v>285</v>
      </c>
      <c r="AP80" s="210" t="s">
        <v>284</v>
      </c>
      <c r="AQ80" s="210" t="s">
        <v>284</v>
      </c>
      <c r="AR80" s="210" t="s">
        <v>285</v>
      </c>
      <c r="AS80" s="210" t="s">
        <v>285</v>
      </c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10"/>
      <c r="BH80" s="209"/>
    </row>
    <row r="81">
      <c r="A81" s="211">
        <v>45250.694444444445</v>
      </c>
      <c r="B81" s="211">
        <v>45250.694444444445</v>
      </c>
      <c r="C81" s="210" t="s">
        <v>281</v>
      </c>
      <c r="D81" s="209"/>
      <c r="E81" s="212">
        <v>100.0</v>
      </c>
      <c r="F81" s="212">
        <v>0.0</v>
      </c>
      <c r="G81" s="210" t="b">
        <v>1</v>
      </c>
      <c r="H81" s="211">
        <v>45250.694444444445</v>
      </c>
      <c r="I81" s="210" t="s">
        <v>363</v>
      </c>
      <c r="J81" s="209"/>
      <c r="K81" s="209"/>
      <c r="L81" s="209"/>
      <c r="M81" s="209"/>
      <c r="N81" s="209"/>
      <c r="O81" s="209"/>
      <c r="P81" s="210" t="s">
        <v>283</v>
      </c>
      <c r="Q81" s="209"/>
      <c r="R81" s="210" t="s">
        <v>36</v>
      </c>
      <c r="S81" s="210">
        <v>6.0</v>
      </c>
      <c r="T81" s="212">
        <v>3.0</v>
      </c>
      <c r="U81" s="212">
        <v>3.0</v>
      </c>
      <c r="V81" s="212">
        <v>12.0</v>
      </c>
      <c r="W81" s="210">
        <v>38.0</v>
      </c>
      <c r="X81" s="210">
        <v>3.0</v>
      </c>
      <c r="Y81" s="210">
        <v>3.0</v>
      </c>
      <c r="Z81" s="210">
        <v>3.0</v>
      </c>
      <c r="AA81" s="210">
        <v>1.0</v>
      </c>
      <c r="AB81" s="210">
        <v>1.0</v>
      </c>
      <c r="AC81" s="210">
        <v>1.0</v>
      </c>
      <c r="AD81" s="210">
        <v>1.0</v>
      </c>
      <c r="AE81" s="210">
        <v>0.0</v>
      </c>
      <c r="AF81" s="210">
        <v>2.0</v>
      </c>
      <c r="AG81" s="210">
        <v>0.0</v>
      </c>
      <c r="AH81" s="210">
        <v>2.0</v>
      </c>
      <c r="AI81" s="210" t="s">
        <v>137</v>
      </c>
      <c r="AJ81" s="210" t="s">
        <v>285</v>
      </c>
      <c r="AK81" s="210" t="s">
        <v>285</v>
      </c>
      <c r="AL81" s="210" t="s">
        <v>284</v>
      </c>
      <c r="AM81" s="210" t="s">
        <v>285</v>
      </c>
      <c r="AN81" s="210" t="s">
        <v>284</v>
      </c>
      <c r="AO81" s="210" t="s">
        <v>285</v>
      </c>
      <c r="AP81" s="210" t="s">
        <v>285</v>
      </c>
      <c r="AQ81" s="210" t="s">
        <v>284</v>
      </c>
      <c r="AR81" s="210" t="s">
        <v>285</v>
      </c>
      <c r="AS81" s="210" t="s">
        <v>284</v>
      </c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10"/>
      <c r="BH81" s="209"/>
    </row>
    <row r="82">
      <c r="A82" s="211">
        <v>45250.694444444445</v>
      </c>
      <c r="B82" s="211">
        <v>45250.694444444445</v>
      </c>
      <c r="C82" s="210" t="s">
        <v>281</v>
      </c>
      <c r="D82" s="209"/>
      <c r="E82" s="212">
        <v>100.0</v>
      </c>
      <c r="F82" s="212">
        <v>0.0</v>
      </c>
      <c r="G82" s="210" t="b">
        <v>1</v>
      </c>
      <c r="H82" s="211">
        <v>45250.694444444445</v>
      </c>
      <c r="I82" s="210" t="s">
        <v>364</v>
      </c>
      <c r="J82" s="209"/>
      <c r="K82" s="209"/>
      <c r="L82" s="209"/>
      <c r="M82" s="209"/>
      <c r="N82" s="209"/>
      <c r="O82" s="209"/>
      <c r="P82" s="210" t="s">
        <v>283</v>
      </c>
      <c r="Q82" s="209"/>
      <c r="R82" s="72" t="s">
        <v>33</v>
      </c>
      <c r="S82" s="210">
        <v>10.0</v>
      </c>
      <c r="T82" s="212">
        <v>10.0</v>
      </c>
      <c r="U82" s="212">
        <v>0.0</v>
      </c>
      <c r="V82" s="212">
        <v>12.0</v>
      </c>
      <c r="W82" s="213"/>
      <c r="X82" s="210">
        <v>1.0</v>
      </c>
      <c r="Y82" s="210">
        <v>0.0</v>
      </c>
      <c r="Z82" s="210">
        <v>3.0</v>
      </c>
      <c r="AA82" s="210">
        <v>2.0</v>
      </c>
      <c r="AB82" s="210">
        <v>2.0</v>
      </c>
      <c r="AC82" s="210">
        <v>3.0</v>
      </c>
      <c r="AD82" s="210">
        <v>1.0</v>
      </c>
      <c r="AE82" s="210">
        <v>3.0</v>
      </c>
      <c r="AF82" s="210">
        <v>1.0</v>
      </c>
      <c r="AG82" s="210">
        <v>1.0</v>
      </c>
      <c r="AH82" s="210">
        <v>0.0</v>
      </c>
      <c r="AI82" s="210" t="s">
        <v>138</v>
      </c>
      <c r="AJ82" s="210" t="s">
        <v>285</v>
      </c>
      <c r="AK82" s="210" t="s">
        <v>284</v>
      </c>
      <c r="AL82" s="210" t="s">
        <v>284</v>
      </c>
      <c r="AM82" s="210" t="s">
        <v>285</v>
      </c>
      <c r="AN82" s="210" t="s">
        <v>285</v>
      </c>
      <c r="AO82" s="210" t="s">
        <v>284</v>
      </c>
      <c r="AP82" s="210" t="s">
        <v>285</v>
      </c>
      <c r="AQ82" s="210" t="s">
        <v>284</v>
      </c>
      <c r="AR82" s="210" t="s">
        <v>284</v>
      </c>
      <c r="AS82" s="210" t="s">
        <v>285</v>
      </c>
      <c r="AT82" s="209"/>
      <c r="AU82" s="209"/>
      <c r="AV82" s="209"/>
      <c r="AW82" s="209"/>
      <c r="AX82" s="209"/>
      <c r="AY82" s="209"/>
      <c r="AZ82" s="209"/>
      <c r="BA82" s="209"/>
      <c r="BB82" s="209"/>
      <c r="BC82" s="209"/>
      <c r="BD82" s="209"/>
      <c r="BE82" s="209"/>
      <c r="BF82" s="209"/>
      <c r="BG82" s="210"/>
      <c r="BH82" s="209"/>
    </row>
    <row r="83">
      <c r="A83" s="211">
        <v>45250.694444444445</v>
      </c>
      <c r="B83" s="211">
        <v>45250.694444444445</v>
      </c>
      <c r="C83" s="210" t="s">
        <v>281</v>
      </c>
      <c r="D83" s="209"/>
      <c r="E83" s="212">
        <v>100.0</v>
      </c>
      <c r="F83" s="212">
        <v>0.0</v>
      </c>
      <c r="G83" s="210" t="b">
        <v>1</v>
      </c>
      <c r="H83" s="211">
        <v>45250.694444444445</v>
      </c>
      <c r="I83" s="210" t="s">
        <v>365</v>
      </c>
      <c r="J83" s="209"/>
      <c r="K83" s="209"/>
      <c r="L83" s="209"/>
      <c r="M83" s="209"/>
      <c r="N83" s="209"/>
      <c r="O83" s="209"/>
      <c r="P83" s="210" t="s">
        <v>283</v>
      </c>
      <c r="Q83" s="209"/>
      <c r="R83" s="72" t="s">
        <v>33</v>
      </c>
      <c r="S83" s="210">
        <v>9.0</v>
      </c>
      <c r="T83" s="212">
        <v>8.0</v>
      </c>
      <c r="U83" s="212">
        <v>1.0</v>
      </c>
      <c r="V83" s="212">
        <v>12.0</v>
      </c>
      <c r="W83" s="210">
        <v>27.0</v>
      </c>
      <c r="X83" s="210">
        <v>1.0</v>
      </c>
      <c r="Y83" s="210">
        <v>2.0</v>
      </c>
      <c r="Z83" s="210">
        <v>0.0</v>
      </c>
      <c r="AA83" s="210">
        <v>2.0</v>
      </c>
      <c r="AB83" s="210">
        <v>0.0</v>
      </c>
      <c r="AC83" s="210">
        <v>3.0</v>
      </c>
      <c r="AD83" s="210">
        <v>0.0</v>
      </c>
      <c r="AE83" s="210">
        <v>3.0</v>
      </c>
      <c r="AF83" s="210">
        <v>2.0</v>
      </c>
      <c r="AG83" s="210">
        <v>3.0</v>
      </c>
      <c r="AH83" s="210">
        <v>3.0</v>
      </c>
      <c r="AI83" s="210" t="s">
        <v>137</v>
      </c>
      <c r="AJ83" s="210" t="s">
        <v>285</v>
      </c>
      <c r="AK83" s="210" t="s">
        <v>285</v>
      </c>
      <c r="AL83" s="210" t="s">
        <v>285</v>
      </c>
      <c r="AM83" s="210" t="s">
        <v>285</v>
      </c>
      <c r="AN83" s="210" t="s">
        <v>285</v>
      </c>
      <c r="AO83" s="210" t="s">
        <v>285</v>
      </c>
      <c r="AP83" s="210" t="s">
        <v>285</v>
      </c>
      <c r="AQ83" s="210" t="s">
        <v>284</v>
      </c>
      <c r="AR83" s="210" t="s">
        <v>285</v>
      </c>
      <c r="AS83" s="210" t="s">
        <v>284</v>
      </c>
      <c r="AT83" s="209"/>
      <c r="AU83" s="209"/>
      <c r="AV83" s="209"/>
      <c r="AW83" s="209"/>
      <c r="AX83" s="209"/>
      <c r="AY83" s="209"/>
      <c r="AZ83" s="209"/>
      <c r="BA83" s="209"/>
      <c r="BB83" s="209"/>
      <c r="BC83" s="209"/>
      <c r="BD83" s="209"/>
      <c r="BE83" s="209"/>
      <c r="BF83" s="209"/>
      <c r="BG83" s="210"/>
      <c r="BH83" s="209"/>
    </row>
    <row r="84">
      <c r="A84" s="211">
        <v>45250.694444444445</v>
      </c>
      <c r="B84" s="211">
        <v>45250.694444444445</v>
      </c>
      <c r="C84" s="210" t="s">
        <v>281</v>
      </c>
      <c r="D84" s="209"/>
      <c r="E84" s="212">
        <v>100.0</v>
      </c>
      <c r="F84" s="212">
        <v>0.0</v>
      </c>
      <c r="G84" s="210" t="b">
        <v>1</v>
      </c>
      <c r="H84" s="211">
        <v>45250.694444444445</v>
      </c>
      <c r="I84" s="210" t="s">
        <v>366</v>
      </c>
      <c r="J84" s="209"/>
      <c r="K84" s="209"/>
      <c r="L84" s="209"/>
      <c r="M84" s="209"/>
      <c r="N84" s="209"/>
      <c r="O84" s="209"/>
      <c r="P84" s="210" t="s">
        <v>283</v>
      </c>
      <c r="Q84" s="209"/>
      <c r="R84" s="210" t="s">
        <v>79</v>
      </c>
      <c r="S84" s="210">
        <v>9.0</v>
      </c>
      <c r="T84" s="212">
        <v>6.0</v>
      </c>
      <c r="U84" s="212">
        <v>3.0</v>
      </c>
      <c r="V84" s="212">
        <v>12.0</v>
      </c>
      <c r="W84" s="210">
        <v>22.0</v>
      </c>
      <c r="X84" s="210">
        <v>1.0</v>
      </c>
      <c r="Y84" s="210">
        <v>2.0</v>
      </c>
      <c r="Z84" s="210">
        <v>3.0</v>
      </c>
      <c r="AA84" s="210">
        <v>1.0</v>
      </c>
      <c r="AB84" s="210">
        <v>0.0</v>
      </c>
      <c r="AC84" s="210">
        <v>3.0</v>
      </c>
      <c r="AD84" s="210">
        <v>2.0</v>
      </c>
      <c r="AE84" s="210">
        <v>3.0</v>
      </c>
      <c r="AF84" s="210">
        <v>3.0</v>
      </c>
      <c r="AG84" s="210">
        <v>3.0</v>
      </c>
      <c r="AH84" s="210">
        <v>0.0</v>
      </c>
      <c r="AI84" s="210" t="s">
        <v>137</v>
      </c>
      <c r="AJ84" s="210" t="s">
        <v>285</v>
      </c>
      <c r="AK84" s="210" t="s">
        <v>285</v>
      </c>
      <c r="AL84" s="210" t="s">
        <v>284</v>
      </c>
      <c r="AM84" s="210" t="s">
        <v>285</v>
      </c>
      <c r="AN84" s="210" t="s">
        <v>284</v>
      </c>
      <c r="AO84" s="210" t="s">
        <v>285</v>
      </c>
      <c r="AP84" s="210" t="s">
        <v>285</v>
      </c>
      <c r="AQ84" s="210" t="s">
        <v>284</v>
      </c>
      <c r="AR84" s="210" t="s">
        <v>284</v>
      </c>
      <c r="AS84" s="210" t="s">
        <v>285</v>
      </c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10"/>
      <c r="BH84" s="209"/>
    </row>
    <row r="85">
      <c r="A85" s="211">
        <v>45250.694444444445</v>
      </c>
      <c r="B85" s="211">
        <v>45250.694444444445</v>
      </c>
      <c r="C85" s="210" t="s">
        <v>281</v>
      </c>
      <c r="D85" s="209"/>
      <c r="E85" s="212">
        <v>100.0</v>
      </c>
      <c r="F85" s="212">
        <v>0.0</v>
      </c>
      <c r="G85" s="210" t="b">
        <v>1</v>
      </c>
      <c r="H85" s="211">
        <v>45250.694444444445</v>
      </c>
      <c r="I85" s="210" t="s">
        <v>367</v>
      </c>
      <c r="J85" s="209"/>
      <c r="K85" s="209"/>
      <c r="L85" s="209"/>
      <c r="M85" s="209"/>
      <c r="N85" s="209"/>
      <c r="O85" s="209"/>
      <c r="P85" s="210" t="s">
        <v>283</v>
      </c>
      <c r="Q85" s="209"/>
      <c r="R85" s="210" t="s">
        <v>51</v>
      </c>
      <c r="S85" s="210">
        <v>2.0</v>
      </c>
      <c r="T85" s="212">
        <v>1.0</v>
      </c>
      <c r="U85" s="212">
        <v>1.0</v>
      </c>
      <c r="V85" s="212">
        <v>12.0</v>
      </c>
      <c r="W85" s="210">
        <v>36.0</v>
      </c>
      <c r="X85" s="210">
        <v>1.0</v>
      </c>
      <c r="Y85" s="210">
        <v>0.0</v>
      </c>
      <c r="Z85" s="210">
        <v>1.0</v>
      </c>
      <c r="AA85" s="210">
        <v>3.0</v>
      </c>
      <c r="AB85" s="210">
        <v>0.0</v>
      </c>
      <c r="AC85" s="210">
        <v>2.0</v>
      </c>
      <c r="AD85" s="210">
        <v>1.0</v>
      </c>
      <c r="AE85" s="210">
        <v>2.0</v>
      </c>
      <c r="AF85" s="210">
        <v>2.0</v>
      </c>
      <c r="AG85" s="210">
        <v>2.0</v>
      </c>
      <c r="AH85" s="210">
        <v>1.0</v>
      </c>
      <c r="AI85" s="210" t="s">
        <v>138</v>
      </c>
      <c r="AJ85" s="210" t="s">
        <v>284</v>
      </c>
      <c r="AK85" s="210" t="s">
        <v>284</v>
      </c>
      <c r="AL85" s="210" t="s">
        <v>284</v>
      </c>
      <c r="AM85" s="210" t="s">
        <v>284</v>
      </c>
      <c r="AN85" s="210" t="s">
        <v>284</v>
      </c>
      <c r="AO85" s="210" t="s">
        <v>285</v>
      </c>
      <c r="AP85" s="210" t="s">
        <v>285</v>
      </c>
      <c r="AQ85" s="210" t="s">
        <v>285</v>
      </c>
      <c r="AR85" s="210" t="s">
        <v>284</v>
      </c>
      <c r="AS85" s="210" t="s">
        <v>284</v>
      </c>
      <c r="AT85" s="209"/>
      <c r="AU85" s="209"/>
      <c r="AV85" s="209"/>
      <c r="AW85" s="209"/>
      <c r="AX85" s="209"/>
      <c r="AY85" s="209"/>
      <c r="AZ85" s="209"/>
      <c r="BA85" s="209"/>
      <c r="BB85" s="209"/>
      <c r="BC85" s="209"/>
      <c r="BD85" s="209"/>
      <c r="BE85" s="209"/>
      <c r="BF85" s="209"/>
      <c r="BG85" s="210"/>
      <c r="BH85" s="209"/>
    </row>
    <row r="86">
      <c r="A86" s="211">
        <v>45250.694444444445</v>
      </c>
      <c r="B86" s="211">
        <v>45250.694444444445</v>
      </c>
      <c r="C86" s="210" t="s">
        <v>281</v>
      </c>
      <c r="D86" s="209"/>
      <c r="E86" s="212">
        <v>100.0</v>
      </c>
      <c r="F86" s="212">
        <v>0.0</v>
      </c>
      <c r="G86" s="210" t="b">
        <v>1</v>
      </c>
      <c r="H86" s="211">
        <v>45250.694444444445</v>
      </c>
      <c r="I86" s="210" t="s">
        <v>368</v>
      </c>
      <c r="J86" s="209"/>
      <c r="K86" s="209"/>
      <c r="L86" s="209"/>
      <c r="M86" s="209"/>
      <c r="N86" s="209"/>
      <c r="O86" s="209"/>
      <c r="P86" s="210" t="s">
        <v>283</v>
      </c>
      <c r="Q86" s="209"/>
      <c r="R86" s="210" t="s">
        <v>110</v>
      </c>
      <c r="S86" s="210">
        <v>7.0</v>
      </c>
      <c r="T86" s="212">
        <v>4.0</v>
      </c>
      <c r="U86" s="212">
        <v>3.0</v>
      </c>
      <c r="V86" s="212">
        <v>12.0</v>
      </c>
      <c r="W86" s="210">
        <v>30.0</v>
      </c>
      <c r="X86" s="210">
        <v>3.0</v>
      </c>
      <c r="Y86" s="210">
        <v>1.0</v>
      </c>
      <c r="Z86" s="210">
        <v>3.0</v>
      </c>
      <c r="AA86" s="210">
        <v>2.0</v>
      </c>
      <c r="AB86" s="210">
        <v>3.0</v>
      </c>
      <c r="AC86" s="210">
        <v>0.0</v>
      </c>
      <c r="AD86" s="210">
        <v>1.0</v>
      </c>
      <c r="AE86" s="210">
        <v>1.0</v>
      </c>
      <c r="AF86" s="210">
        <v>2.0</v>
      </c>
      <c r="AG86" s="210">
        <v>2.0</v>
      </c>
      <c r="AH86" s="210">
        <v>3.0</v>
      </c>
      <c r="AI86" s="210" t="s">
        <v>138</v>
      </c>
      <c r="AJ86" s="210" t="s">
        <v>284</v>
      </c>
      <c r="AK86" s="210" t="s">
        <v>285</v>
      </c>
      <c r="AL86" s="210" t="s">
        <v>285</v>
      </c>
      <c r="AM86" s="210" t="s">
        <v>285</v>
      </c>
      <c r="AN86" s="210" t="s">
        <v>284</v>
      </c>
      <c r="AO86" s="210" t="s">
        <v>285</v>
      </c>
      <c r="AP86" s="210" t="s">
        <v>284</v>
      </c>
      <c r="AQ86" s="210" t="s">
        <v>285</v>
      </c>
      <c r="AR86" s="210" t="s">
        <v>285</v>
      </c>
      <c r="AS86" s="210" t="s">
        <v>284</v>
      </c>
      <c r="AT86" s="209"/>
      <c r="AU86" s="209"/>
      <c r="AV86" s="209"/>
      <c r="AW86" s="209"/>
      <c r="AX86" s="209"/>
      <c r="AY86" s="209"/>
      <c r="AZ86" s="209"/>
      <c r="BA86" s="209"/>
      <c r="BB86" s="209"/>
      <c r="BC86" s="209"/>
      <c r="BD86" s="209"/>
      <c r="BE86" s="209"/>
      <c r="BF86" s="209"/>
      <c r="BG86" s="210"/>
      <c r="BH86" s="209"/>
    </row>
    <row r="87">
      <c r="A87" s="211">
        <v>45250.694444444445</v>
      </c>
      <c r="B87" s="211">
        <v>45250.694444444445</v>
      </c>
      <c r="C87" s="210" t="s">
        <v>281</v>
      </c>
      <c r="D87" s="209"/>
      <c r="E87" s="212">
        <v>100.0</v>
      </c>
      <c r="F87" s="212">
        <v>0.0</v>
      </c>
      <c r="G87" s="210" t="b">
        <v>1</v>
      </c>
      <c r="H87" s="211">
        <v>45250.69513888889</v>
      </c>
      <c r="I87" s="210" t="s">
        <v>369</v>
      </c>
      <c r="J87" s="209"/>
      <c r="K87" s="209"/>
      <c r="L87" s="209"/>
      <c r="M87" s="209"/>
      <c r="N87" s="209"/>
      <c r="O87" s="209"/>
      <c r="P87" s="210" t="s">
        <v>283</v>
      </c>
      <c r="Q87" s="209"/>
      <c r="R87" s="72" t="s">
        <v>33</v>
      </c>
      <c r="S87" s="210">
        <v>2.0</v>
      </c>
      <c r="T87" s="212">
        <v>1.0</v>
      </c>
      <c r="U87" s="212">
        <v>1.0</v>
      </c>
      <c r="V87" s="212">
        <v>12.0</v>
      </c>
      <c r="W87" s="210">
        <v>36.0</v>
      </c>
      <c r="X87" s="210">
        <v>1.0</v>
      </c>
      <c r="Y87" s="210">
        <v>2.0</v>
      </c>
      <c r="Z87" s="210">
        <v>3.0</v>
      </c>
      <c r="AA87" s="210">
        <v>3.0</v>
      </c>
      <c r="AB87" s="210">
        <v>1.0</v>
      </c>
      <c r="AC87" s="210">
        <v>2.0</v>
      </c>
      <c r="AD87" s="210">
        <v>2.0</v>
      </c>
      <c r="AE87" s="210">
        <v>0.0</v>
      </c>
      <c r="AF87" s="210">
        <v>1.0</v>
      </c>
      <c r="AG87" s="210">
        <v>2.0</v>
      </c>
      <c r="AH87" s="210">
        <v>2.0</v>
      </c>
      <c r="AI87" s="210" t="s">
        <v>138</v>
      </c>
      <c r="AJ87" s="210" t="s">
        <v>284</v>
      </c>
      <c r="AK87" s="210" t="s">
        <v>284</v>
      </c>
      <c r="AL87" s="210" t="s">
        <v>284</v>
      </c>
      <c r="AM87" s="210" t="s">
        <v>284</v>
      </c>
      <c r="AN87" s="210" t="s">
        <v>285</v>
      </c>
      <c r="AO87" s="210" t="s">
        <v>285</v>
      </c>
      <c r="AP87" s="210" t="s">
        <v>284</v>
      </c>
      <c r="AQ87" s="210" t="s">
        <v>284</v>
      </c>
      <c r="AR87" s="210" t="s">
        <v>284</v>
      </c>
      <c r="AS87" s="210" t="s">
        <v>285</v>
      </c>
      <c r="AT87" s="209"/>
      <c r="AU87" s="209"/>
      <c r="AV87" s="209"/>
      <c r="AW87" s="209"/>
      <c r="AX87" s="209"/>
      <c r="AY87" s="209"/>
      <c r="AZ87" s="209"/>
      <c r="BA87" s="209"/>
      <c r="BB87" s="209"/>
      <c r="BC87" s="209"/>
      <c r="BD87" s="209"/>
      <c r="BE87" s="209"/>
      <c r="BF87" s="209"/>
      <c r="BG87" s="210"/>
      <c r="BH87" s="209"/>
    </row>
    <row r="88">
      <c r="A88" s="211">
        <v>45250.694444444445</v>
      </c>
      <c r="B88" s="211">
        <v>45250.694444444445</v>
      </c>
      <c r="C88" s="210" t="s">
        <v>281</v>
      </c>
      <c r="D88" s="209"/>
      <c r="E88" s="212">
        <v>100.0</v>
      </c>
      <c r="F88" s="212">
        <v>0.0</v>
      </c>
      <c r="G88" s="210" t="b">
        <v>1</v>
      </c>
      <c r="H88" s="211">
        <v>45250.69513888889</v>
      </c>
      <c r="I88" s="210" t="s">
        <v>370</v>
      </c>
      <c r="J88" s="209"/>
      <c r="K88" s="209"/>
      <c r="L88" s="209"/>
      <c r="M88" s="209"/>
      <c r="N88" s="209"/>
      <c r="O88" s="209"/>
      <c r="P88" s="210" t="s">
        <v>283</v>
      </c>
      <c r="Q88" s="209"/>
      <c r="R88" s="210" t="s">
        <v>93</v>
      </c>
      <c r="S88" s="210">
        <v>11.0</v>
      </c>
      <c r="T88" s="212">
        <v>9.0</v>
      </c>
      <c r="U88" s="212">
        <v>2.0</v>
      </c>
      <c r="V88" s="212">
        <v>12.0</v>
      </c>
      <c r="W88" s="210">
        <v>34.0</v>
      </c>
      <c r="X88" s="210">
        <v>1.0</v>
      </c>
      <c r="Y88" s="210">
        <v>3.0</v>
      </c>
      <c r="Z88" s="210">
        <v>2.0</v>
      </c>
      <c r="AA88" s="210">
        <v>0.0</v>
      </c>
      <c r="AB88" s="210">
        <v>1.0</v>
      </c>
      <c r="AC88" s="210">
        <v>1.0</v>
      </c>
      <c r="AD88" s="210">
        <v>1.0</v>
      </c>
      <c r="AE88" s="210">
        <v>3.0</v>
      </c>
      <c r="AF88" s="210">
        <v>1.0</v>
      </c>
      <c r="AG88" s="210">
        <v>3.0</v>
      </c>
      <c r="AH88" s="210">
        <v>1.0</v>
      </c>
      <c r="AI88" s="210" t="s">
        <v>138</v>
      </c>
      <c r="AJ88" s="210" t="s">
        <v>285</v>
      </c>
      <c r="AK88" s="210" t="s">
        <v>284</v>
      </c>
      <c r="AL88" s="210" t="s">
        <v>284</v>
      </c>
      <c r="AM88" s="210" t="s">
        <v>284</v>
      </c>
      <c r="AN88" s="210" t="s">
        <v>284</v>
      </c>
      <c r="AO88" s="210" t="s">
        <v>284</v>
      </c>
      <c r="AP88" s="210" t="s">
        <v>284</v>
      </c>
      <c r="AQ88" s="210" t="s">
        <v>284</v>
      </c>
      <c r="AR88" s="210" t="s">
        <v>284</v>
      </c>
      <c r="AS88" s="210" t="s">
        <v>284</v>
      </c>
      <c r="AT88" s="209"/>
      <c r="AU88" s="209"/>
      <c r="AV88" s="209"/>
      <c r="AW88" s="209"/>
      <c r="AX88" s="209"/>
      <c r="AY88" s="209"/>
      <c r="AZ88" s="209"/>
      <c r="BA88" s="209"/>
      <c r="BB88" s="209"/>
      <c r="BC88" s="209"/>
      <c r="BD88" s="209"/>
      <c r="BE88" s="209"/>
      <c r="BF88" s="209"/>
      <c r="BG88" s="210"/>
      <c r="BH88" s="209"/>
    </row>
    <row r="89">
      <c r="A89" s="211">
        <v>45250.694444444445</v>
      </c>
      <c r="B89" s="211">
        <v>45250.694444444445</v>
      </c>
      <c r="C89" s="210" t="s">
        <v>281</v>
      </c>
      <c r="D89" s="209"/>
      <c r="E89" s="212">
        <v>100.0</v>
      </c>
      <c r="F89" s="212">
        <v>0.0</v>
      </c>
      <c r="G89" s="210" t="b">
        <v>1</v>
      </c>
      <c r="H89" s="211">
        <v>45250.69513888889</v>
      </c>
      <c r="I89" s="210" t="s">
        <v>371</v>
      </c>
      <c r="J89" s="209"/>
      <c r="K89" s="209"/>
      <c r="L89" s="209"/>
      <c r="M89" s="209"/>
      <c r="N89" s="209"/>
      <c r="O89" s="209"/>
      <c r="P89" s="210" t="s">
        <v>283</v>
      </c>
      <c r="Q89" s="209"/>
      <c r="R89" s="210" t="s">
        <v>58</v>
      </c>
      <c r="S89" s="210">
        <v>5.0</v>
      </c>
      <c r="T89" s="212">
        <v>2.0</v>
      </c>
      <c r="U89" s="212">
        <v>3.0</v>
      </c>
      <c r="V89" s="212">
        <v>12.0</v>
      </c>
      <c r="W89" s="210">
        <v>12.0</v>
      </c>
      <c r="X89" s="210">
        <v>2.0</v>
      </c>
      <c r="Y89" s="210">
        <v>3.0</v>
      </c>
      <c r="Z89" s="210">
        <v>3.0</v>
      </c>
      <c r="AA89" s="210">
        <v>0.0</v>
      </c>
      <c r="AB89" s="210">
        <v>3.0</v>
      </c>
      <c r="AC89" s="210">
        <v>1.0</v>
      </c>
      <c r="AD89" s="210">
        <v>0.0</v>
      </c>
      <c r="AE89" s="210">
        <v>2.0</v>
      </c>
      <c r="AF89" s="210">
        <v>3.0</v>
      </c>
      <c r="AG89" s="210">
        <v>0.0</v>
      </c>
      <c r="AH89" s="210">
        <v>0.0</v>
      </c>
      <c r="AI89" s="210" t="s">
        <v>137</v>
      </c>
      <c r="AJ89" s="210" t="s">
        <v>284</v>
      </c>
      <c r="AK89" s="210" t="s">
        <v>285</v>
      </c>
      <c r="AL89" s="210" t="s">
        <v>285</v>
      </c>
      <c r="AM89" s="210" t="s">
        <v>284</v>
      </c>
      <c r="AN89" s="210" t="s">
        <v>285</v>
      </c>
      <c r="AO89" s="210" t="s">
        <v>284</v>
      </c>
      <c r="AP89" s="210" t="s">
        <v>285</v>
      </c>
      <c r="AQ89" s="210" t="s">
        <v>285</v>
      </c>
      <c r="AR89" s="210" t="s">
        <v>285</v>
      </c>
      <c r="AS89" s="210" t="s">
        <v>284</v>
      </c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10"/>
      <c r="BH89" s="209"/>
    </row>
    <row r="90">
      <c r="A90" s="211">
        <v>45250.69513888889</v>
      </c>
      <c r="B90" s="211">
        <v>45250.69513888889</v>
      </c>
      <c r="C90" s="210" t="s">
        <v>281</v>
      </c>
      <c r="D90" s="209"/>
      <c r="E90" s="212">
        <v>100.0</v>
      </c>
      <c r="F90" s="212">
        <v>0.0</v>
      </c>
      <c r="G90" s="210" t="b">
        <v>1</v>
      </c>
      <c r="H90" s="211">
        <v>45250.69513888889</v>
      </c>
      <c r="I90" s="210" t="s">
        <v>372</v>
      </c>
      <c r="J90" s="209"/>
      <c r="K90" s="209"/>
      <c r="L90" s="209"/>
      <c r="M90" s="209"/>
      <c r="N90" s="209"/>
      <c r="O90" s="209"/>
      <c r="P90" s="210" t="s">
        <v>283</v>
      </c>
      <c r="Q90" s="209"/>
      <c r="R90" s="210" t="s">
        <v>45</v>
      </c>
      <c r="S90" s="210">
        <v>11.0</v>
      </c>
      <c r="T90" s="212">
        <v>7.0</v>
      </c>
      <c r="U90" s="212">
        <v>4.0</v>
      </c>
      <c r="V90" s="212">
        <v>12.0</v>
      </c>
      <c r="W90" s="210">
        <v>25.0</v>
      </c>
      <c r="X90" s="210">
        <v>3.0</v>
      </c>
      <c r="Y90" s="210">
        <v>3.0</v>
      </c>
      <c r="Z90" s="210">
        <v>0.0</v>
      </c>
      <c r="AA90" s="210">
        <v>3.0</v>
      </c>
      <c r="AB90" s="210">
        <v>0.0</v>
      </c>
      <c r="AC90" s="210">
        <v>1.0</v>
      </c>
      <c r="AD90" s="210">
        <v>2.0</v>
      </c>
      <c r="AE90" s="210">
        <v>3.0</v>
      </c>
      <c r="AF90" s="210">
        <v>2.0</v>
      </c>
      <c r="AG90" s="210">
        <v>1.0</v>
      </c>
      <c r="AH90" s="210">
        <v>1.0</v>
      </c>
      <c r="AI90" s="210" t="s">
        <v>138</v>
      </c>
      <c r="AJ90" s="210" t="s">
        <v>284</v>
      </c>
      <c r="AK90" s="210" t="s">
        <v>285</v>
      </c>
      <c r="AL90" s="210" t="s">
        <v>284</v>
      </c>
      <c r="AM90" s="210" t="s">
        <v>284</v>
      </c>
      <c r="AN90" s="210" t="s">
        <v>284</v>
      </c>
      <c r="AO90" s="210" t="s">
        <v>285</v>
      </c>
      <c r="AP90" s="210" t="s">
        <v>285</v>
      </c>
      <c r="AQ90" s="210" t="s">
        <v>285</v>
      </c>
      <c r="AR90" s="210" t="s">
        <v>284</v>
      </c>
      <c r="AS90" s="210" t="s">
        <v>284</v>
      </c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10"/>
      <c r="BH90" s="209"/>
    </row>
    <row r="91">
      <c r="A91" s="211">
        <v>45250.69513888889</v>
      </c>
      <c r="B91" s="211">
        <v>45250.69513888889</v>
      </c>
      <c r="C91" s="210" t="s">
        <v>281</v>
      </c>
      <c r="D91" s="209"/>
      <c r="E91" s="212">
        <v>100.0</v>
      </c>
      <c r="F91" s="212">
        <v>0.0</v>
      </c>
      <c r="G91" s="210" t="b">
        <v>1</v>
      </c>
      <c r="H91" s="211">
        <v>45250.69513888889</v>
      </c>
      <c r="I91" s="210" t="s">
        <v>373</v>
      </c>
      <c r="J91" s="209"/>
      <c r="K91" s="209"/>
      <c r="L91" s="209"/>
      <c r="M91" s="209"/>
      <c r="N91" s="209"/>
      <c r="O91" s="209"/>
      <c r="P91" s="210" t="s">
        <v>283</v>
      </c>
      <c r="Q91" s="209"/>
      <c r="R91" s="210" t="s">
        <v>51</v>
      </c>
      <c r="S91" s="210">
        <v>1.0</v>
      </c>
      <c r="T91" s="212">
        <v>1.0</v>
      </c>
      <c r="U91" s="212">
        <v>0.0</v>
      </c>
      <c r="V91" s="212">
        <v>12.0</v>
      </c>
      <c r="W91" s="210">
        <v>18.0</v>
      </c>
      <c r="X91" s="210">
        <v>0.0</v>
      </c>
      <c r="Y91" s="210">
        <v>3.0</v>
      </c>
      <c r="Z91" s="210">
        <v>3.0</v>
      </c>
      <c r="AA91" s="210">
        <v>2.0</v>
      </c>
      <c r="AB91" s="210">
        <v>3.0</v>
      </c>
      <c r="AC91" s="210">
        <v>1.0</v>
      </c>
      <c r="AD91" s="210">
        <v>1.0</v>
      </c>
      <c r="AE91" s="210">
        <v>0.0</v>
      </c>
      <c r="AF91" s="210">
        <v>2.0</v>
      </c>
      <c r="AG91" s="210">
        <v>1.0</v>
      </c>
      <c r="AH91" s="210">
        <v>2.0</v>
      </c>
      <c r="AI91" s="210" t="s">
        <v>137</v>
      </c>
      <c r="AJ91" s="210" t="s">
        <v>285</v>
      </c>
      <c r="AK91" s="210" t="s">
        <v>285</v>
      </c>
      <c r="AL91" s="210" t="s">
        <v>284</v>
      </c>
      <c r="AM91" s="210" t="s">
        <v>285</v>
      </c>
      <c r="AN91" s="210" t="s">
        <v>284</v>
      </c>
      <c r="AO91" s="210" t="s">
        <v>285</v>
      </c>
      <c r="AP91" s="210" t="s">
        <v>285</v>
      </c>
      <c r="AQ91" s="210" t="s">
        <v>285</v>
      </c>
      <c r="AR91" s="210" t="s">
        <v>284</v>
      </c>
      <c r="AS91" s="210" t="s">
        <v>284</v>
      </c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10"/>
      <c r="BH91" s="209"/>
    </row>
    <row r="92">
      <c r="A92" s="211">
        <v>45250.69513888889</v>
      </c>
      <c r="B92" s="211">
        <v>45250.69513888889</v>
      </c>
      <c r="C92" s="210" t="s">
        <v>281</v>
      </c>
      <c r="D92" s="209"/>
      <c r="E92" s="212">
        <v>100.0</v>
      </c>
      <c r="F92" s="212">
        <v>0.0</v>
      </c>
      <c r="G92" s="210" t="b">
        <v>1</v>
      </c>
      <c r="H92" s="211">
        <v>45250.69513888889</v>
      </c>
      <c r="I92" s="210" t="s">
        <v>374</v>
      </c>
      <c r="J92" s="209"/>
      <c r="K92" s="209"/>
      <c r="L92" s="209"/>
      <c r="M92" s="209"/>
      <c r="N92" s="209"/>
      <c r="O92" s="209"/>
      <c r="P92" s="210" t="s">
        <v>283</v>
      </c>
      <c r="Q92" s="209"/>
      <c r="R92" s="72" t="s">
        <v>33</v>
      </c>
      <c r="S92" s="210">
        <v>7.0</v>
      </c>
      <c r="T92" s="212">
        <v>5.0</v>
      </c>
      <c r="U92" s="212">
        <v>2.0</v>
      </c>
      <c r="V92" s="212">
        <v>12.0</v>
      </c>
      <c r="W92" s="210">
        <v>12.0</v>
      </c>
      <c r="X92" s="210">
        <v>3.0</v>
      </c>
      <c r="Y92" s="210">
        <v>0.0</v>
      </c>
      <c r="Z92" s="210">
        <v>3.0</v>
      </c>
      <c r="AA92" s="210">
        <v>1.0</v>
      </c>
      <c r="AB92" s="210">
        <v>2.0</v>
      </c>
      <c r="AC92" s="210">
        <v>2.0</v>
      </c>
      <c r="AD92" s="210">
        <v>0.0</v>
      </c>
      <c r="AE92" s="210">
        <v>3.0</v>
      </c>
      <c r="AF92" s="210">
        <v>1.0</v>
      </c>
      <c r="AG92" s="210">
        <v>0.0</v>
      </c>
      <c r="AH92" s="210">
        <v>3.0</v>
      </c>
      <c r="AI92" s="210" t="s">
        <v>137</v>
      </c>
      <c r="AJ92" s="210" t="s">
        <v>285</v>
      </c>
      <c r="AK92" s="210" t="s">
        <v>285</v>
      </c>
      <c r="AL92" s="210" t="s">
        <v>285</v>
      </c>
      <c r="AM92" s="210" t="s">
        <v>284</v>
      </c>
      <c r="AN92" s="210" t="s">
        <v>284</v>
      </c>
      <c r="AO92" s="210" t="s">
        <v>284</v>
      </c>
      <c r="AP92" s="210" t="s">
        <v>285</v>
      </c>
      <c r="AQ92" s="210" t="s">
        <v>285</v>
      </c>
      <c r="AR92" s="210" t="s">
        <v>285</v>
      </c>
      <c r="AS92" s="210" t="s">
        <v>284</v>
      </c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10"/>
      <c r="BH92" s="209"/>
    </row>
    <row r="93">
      <c r="A93" s="211">
        <v>45250.69513888889</v>
      </c>
      <c r="B93" s="211">
        <v>45250.69513888889</v>
      </c>
      <c r="C93" s="210" t="s">
        <v>281</v>
      </c>
      <c r="D93" s="209"/>
      <c r="E93" s="212">
        <v>100.0</v>
      </c>
      <c r="F93" s="212">
        <v>0.0</v>
      </c>
      <c r="G93" s="210" t="b">
        <v>1</v>
      </c>
      <c r="H93" s="211">
        <v>45250.69513888889</v>
      </c>
      <c r="I93" s="210" t="s">
        <v>375</v>
      </c>
      <c r="J93" s="209"/>
      <c r="K93" s="209"/>
      <c r="L93" s="209"/>
      <c r="M93" s="209"/>
      <c r="N93" s="209"/>
      <c r="O93" s="209"/>
      <c r="P93" s="210" t="s">
        <v>283</v>
      </c>
      <c r="Q93" s="209"/>
      <c r="R93" s="210" t="s">
        <v>111</v>
      </c>
      <c r="S93" s="210">
        <v>11.0</v>
      </c>
      <c r="T93" s="212">
        <v>11.0</v>
      </c>
      <c r="U93" s="212">
        <v>0.0</v>
      </c>
      <c r="V93" s="212">
        <v>12.0</v>
      </c>
      <c r="W93" s="210">
        <v>40.0</v>
      </c>
      <c r="X93" s="210">
        <v>1.0</v>
      </c>
      <c r="Y93" s="210">
        <v>2.0</v>
      </c>
      <c r="Z93" s="210">
        <v>3.0</v>
      </c>
      <c r="AA93" s="210">
        <v>0.0</v>
      </c>
      <c r="AB93" s="210">
        <v>3.0</v>
      </c>
      <c r="AC93" s="210">
        <v>3.0</v>
      </c>
      <c r="AD93" s="210">
        <v>3.0</v>
      </c>
      <c r="AE93" s="210">
        <v>2.0</v>
      </c>
      <c r="AF93" s="210">
        <v>2.0</v>
      </c>
      <c r="AG93" s="210">
        <v>3.0</v>
      </c>
      <c r="AH93" s="210">
        <v>0.0</v>
      </c>
      <c r="AI93" s="210" t="s">
        <v>137</v>
      </c>
      <c r="AJ93" s="210" t="s">
        <v>284</v>
      </c>
      <c r="AK93" s="210" t="s">
        <v>284</v>
      </c>
      <c r="AL93" s="210" t="s">
        <v>284</v>
      </c>
      <c r="AM93" s="210" t="s">
        <v>284</v>
      </c>
      <c r="AN93" s="210" t="s">
        <v>285</v>
      </c>
      <c r="AO93" s="210" t="s">
        <v>284</v>
      </c>
      <c r="AP93" s="210" t="s">
        <v>284</v>
      </c>
      <c r="AQ93" s="210" t="s">
        <v>284</v>
      </c>
      <c r="AR93" s="210" t="s">
        <v>285</v>
      </c>
      <c r="AS93" s="210" t="s">
        <v>285</v>
      </c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10"/>
      <c r="BH93" s="209"/>
    </row>
    <row r="94">
      <c r="A94" s="211">
        <v>45250.69513888889</v>
      </c>
      <c r="B94" s="211">
        <v>45250.69513888889</v>
      </c>
      <c r="C94" s="210" t="s">
        <v>281</v>
      </c>
      <c r="D94" s="209"/>
      <c r="E94" s="212">
        <v>100.0</v>
      </c>
      <c r="F94" s="212">
        <v>0.0</v>
      </c>
      <c r="G94" s="210" t="b">
        <v>1</v>
      </c>
      <c r="H94" s="211">
        <v>45250.69513888889</v>
      </c>
      <c r="I94" s="210" t="s">
        <v>376</v>
      </c>
      <c r="J94" s="209"/>
      <c r="K94" s="209"/>
      <c r="L94" s="209"/>
      <c r="M94" s="209"/>
      <c r="N94" s="209"/>
      <c r="O94" s="209"/>
      <c r="P94" s="210" t="s">
        <v>283</v>
      </c>
      <c r="Q94" s="209"/>
      <c r="R94" s="210" t="s">
        <v>36</v>
      </c>
      <c r="S94" s="210">
        <v>3.0</v>
      </c>
      <c r="T94" s="212">
        <v>3.0</v>
      </c>
      <c r="U94" s="212">
        <v>0.0</v>
      </c>
      <c r="V94" s="212">
        <v>12.0</v>
      </c>
      <c r="W94" s="210">
        <v>25.0</v>
      </c>
      <c r="X94" s="210">
        <v>1.0</v>
      </c>
      <c r="Y94" s="210">
        <v>1.0</v>
      </c>
      <c r="Z94" s="210">
        <v>1.0</v>
      </c>
      <c r="AA94" s="210">
        <v>1.0</v>
      </c>
      <c r="AB94" s="210">
        <v>2.0</v>
      </c>
      <c r="AC94" s="210">
        <v>3.0</v>
      </c>
      <c r="AD94" s="210">
        <v>2.0</v>
      </c>
      <c r="AE94" s="210">
        <v>0.0</v>
      </c>
      <c r="AF94" s="210">
        <v>2.0</v>
      </c>
      <c r="AG94" s="210">
        <v>1.0</v>
      </c>
      <c r="AH94" s="210">
        <v>0.0</v>
      </c>
      <c r="AI94" s="210" t="s">
        <v>138</v>
      </c>
      <c r="AJ94" s="210" t="s">
        <v>285</v>
      </c>
      <c r="AK94" s="210" t="s">
        <v>284</v>
      </c>
      <c r="AL94" s="210" t="s">
        <v>284</v>
      </c>
      <c r="AM94" s="210" t="s">
        <v>285</v>
      </c>
      <c r="AN94" s="210" t="s">
        <v>284</v>
      </c>
      <c r="AO94" s="210" t="s">
        <v>285</v>
      </c>
      <c r="AP94" s="210" t="s">
        <v>285</v>
      </c>
      <c r="AQ94" s="210" t="s">
        <v>284</v>
      </c>
      <c r="AR94" s="210" t="s">
        <v>285</v>
      </c>
      <c r="AS94" s="210" t="s">
        <v>285</v>
      </c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10"/>
      <c r="BH94" s="209"/>
    </row>
    <row r="95">
      <c r="A95" s="211">
        <v>45250.69513888889</v>
      </c>
      <c r="B95" s="211">
        <v>45250.69513888889</v>
      </c>
      <c r="C95" s="210" t="s">
        <v>281</v>
      </c>
      <c r="D95" s="209"/>
      <c r="E95" s="212">
        <v>100.0</v>
      </c>
      <c r="F95" s="212">
        <v>0.0</v>
      </c>
      <c r="G95" s="210" t="b">
        <v>1</v>
      </c>
      <c r="H95" s="211">
        <v>45250.69513888889</v>
      </c>
      <c r="I95" s="210" t="s">
        <v>377</v>
      </c>
      <c r="J95" s="209"/>
      <c r="K95" s="209"/>
      <c r="L95" s="209"/>
      <c r="M95" s="209"/>
      <c r="N95" s="209"/>
      <c r="O95" s="209"/>
      <c r="P95" s="210" t="s">
        <v>283</v>
      </c>
      <c r="Q95" s="209"/>
      <c r="R95" s="210" t="s">
        <v>49</v>
      </c>
      <c r="S95" s="210">
        <v>11.0</v>
      </c>
      <c r="T95" s="212">
        <v>6.0</v>
      </c>
      <c r="U95" s="212">
        <v>5.0</v>
      </c>
      <c r="V95" s="212">
        <v>12.0</v>
      </c>
      <c r="W95" s="210">
        <v>19.0</v>
      </c>
      <c r="X95" s="210">
        <v>3.0</v>
      </c>
      <c r="Y95" s="210">
        <v>2.0</v>
      </c>
      <c r="Z95" s="210">
        <v>1.0</v>
      </c>
      <c r="AA95" s="210">
        <v>1.0</v>
      </c>
      <c r="AB95" s="210">
        <v>2.0</v>
      </c>
      <c r="AC95" s="210">
        <v>1.0</v>
      </c>
      <c r="AD95" s="210">
        <v>3.0</v>
      </c>
      <c r="AE95" s="210">
        <v>2.0</v>
      </c>
      <c r="AF95" s="210">
        <v>3.0</v>
      </c>
      <c r="AG95" s="210">
        <v>2.0</v>
      </c>
      <c r="AH95" s="210">
        <v>1.0</v>
      </c>
      <c r="AI95" s="210" t="s">
        <v>137</v>
      </c>
      <c r="AJ95" s="210" t="s">
        <v>285</v>
      </c>
      <c r="AK95" s="210" t="s">
        <v>285</v>
      </c>
      <c r="AL95" s="210" t="s">
        <v>285</v>
      </c>
      <c r="AM95" s="210" t="s">
        <v>284</v>
      </c>
      <c r="AN95" s="210" t="s">
        <v>284</v>
      </c>
      <c r="AO95" s="210" t="s">
        <v>284</v>
      </c>
      <c r="AP95" s="210" t="s">
        <v>285</v>
      </c>
      <c r="AQ95" s="210" t="s">
        <v>285</v>
      </c>
      <c r="AR95" s="210" t="s">
        <v>285</v>
      </c>
      <c r="AS95" s="210" t="s">
        <v>284</v>
      </c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10"/>
      <c r="BH95" s="209"/>
    </row>
    <row r="96">
      <c r="A96" s="211">
        <v>45250.69513888889</v>
      </c>
      <c r="B96" s="211">
        <v>45250.69513888889</v>
      </c>
      <c r="C96" s="210" t="s">
        <v>281</v>
      </c>
      <c r="D96" s="209"/>
      <c r="E96" s="212">
        <v>100.0</v>
      </c>
      <c r="F96" s="212">
        <v>0.0</v>
      </c>
      <c r="G96" s="210" t="b">
        <v>1</v>
      </c>
      <c r="H96" s="211">
        <v>45250.69513888889</v>
      </c>
      <c r="I96" s="210" t="s">
        <v>378</v>
      </c>
      <c r="J96" s="209"/>
      <c r="K96" s="209"/>
      <c r="L96" s="209"/>
      <c r="M96" s="209"/>
      <c r="N96" s="209"/>
      <c r="O96" s="209"/>
      <c r="P96" s="210" t="s">
        <v>283</v>
      </c>
      <c r="Q96" s="209"/>
      <c r="R96" s="210" t="s">
        <v>115</v>
      </c>
      <c r="S96" s="210">
        <v>9.0</v>
      </c>
      <c r="T96" s="212">
        <v>7.0</v>
      </c>
      <c r="U96" s="212">
        <v>2.0</v>
      </c>
      <c r="V96" s="212">
        <v>12.0</v>
      </c>
      <c r="W96" s="210">
        <v>7.0</v>
      </c>
      <c r="X96" s="210">
        <v>0.0</v>
      </c>
      <c r="Y96" s="210">
        <v>2.0</v>
      </c>
      <c r="Z96" s="210">
        <v>2.0</v>
      </c>
      <c r="AA96" s="210">
        <v>3.0</v>
      </c>
      <c r="AB96" s="210">
        <v>2.0</v>
      </c>
      <c r="AC96" s="210">
        <v>3.0</v>
      </c>
      <c r="AD96" s="210">
        <v>0.0</v>
      </c>
      <c r="AE96" s="210">
        <v>2.0</v>
      </c>
      <c r="AF96" s="210">
        <v>2.0</v>
      </c>
      <c r="AG96" s="210">
        <v>2.0</v>
      </c>
      <c r="AH96" s="210">
        <v>2.0</v>
      </c>
      <c r="AI96" s="210" t="s">
        <v>137</v>
      </c>
      <c r="AJ96" s="210" t="s">
        <v>285</v>
      </c>
      <c r="AK96" s="210" t="s">
        <v>285</v>
      </c>
      <c r="AL96" s="210" t="s">
        <v>284</v>
      </c>
      <c r="AM96" s="210" t="s">
        <v>285</v>
      </c>
      <c r="AN96" s="210" t="s">
        <v>285</v>
      </c>
      <c r="AO96" s="210" t="s">
        <v>284</v>
      </c>
      <c r="AP96" s="210" t="s">
        <v>284</v>
      </c>
      <c r="AQ96" s="210" t="s">
        <v>285</v>
      </c>
      <c r="AR96" s="210" t="s">
        <v>284</v>
      </c>
      <c r="AS96" s="210" t="s">
        <v>284</v>
      </c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10"/>
      <c r="BH96" s="209"/>
    </row>
    <row r="97">
      <c r="A97" s="211">
        <v>45250.69513888889</v>
      </c>
      <c r="B97" s="211">
        <v>45250.69513888889</v>
      </c>
      <c r="C97" s="210" t="s">
        <v>281</v>
      </c>
      <c r="D97" s="209"/>
      <c r="E97" s="212">
        <v>100.0</v>
      </c>
      <c r="F97" s="212">
        <v>0.0</v>
      </c>
      <c r="G97" s="210" t="b">
        <v>1</v>
      </c>
      <c r="H97" s="211">
        <v>45250.69513888889</v>
      </c>
      <c r="I97" s="210" t="s">
        <v>379</v>
      </c>
      <c r="J97" s="209"/>
      <c r="K97" s="209"/>
      <c r="L97" s="209"/>
      <c r="M97" s="209"/>
      <c r="N97" s="209"/>
      <c r="O97" s="209"/>
      <c r="P97" s="210" t="s">
        <v>283</v>
      </c>
      <c r="Q97" s="209"/>
      <c r="R97" s="72" t="s">
        <v>33</v>
      </c>
      <c r="S97" s="210">
        <v>8.0</v>
      </c>
      <c r="T97" s="212">
        <v>5.0</v>
      </c>
      <c r="U97" s="212">
        <v>3.0</v>
      </c>
      <c r="V97" s="212">
        <v>12.0</v>
      </c>
      <c r="W97" s="210">
        <v>5.0</v>
      </c>
      <c r="X97" s="210">
        <v>0.0</v>
      </c>
      <c r="Y97" s="210">
        <v>1.0</v>
      </c>
      <c r="Z97" s="210">
        <v>1.0</v>
      </c>
      <c r="AA97" s="210">
        <v>0.0</v>
      </c>
      <c r="AB97" s="210">
        <v>3.0</v>
      </c>
      <c r="AC97" s="210">
        <v>3.0</v>
      </c>
      <c r="AD97" s="210">
        <v>2.0</v>
      </c>
      <c r="AE97" s="210">
        <v>0.0</v>
      </c>
      <c r="AF97" s="210">
        <v>3.0</v>
      </c>
      <c r="AG97" s="210">
        <v>1.0</v>
      </c>
      <c r="AH97" s="210">
        <v>2.0</v>
      </c>
      <c r="AI97" s="210" t="s">
        <v>137</v>
      </c>
      <c r="AJ97" s="210" t="s">
        <v>285</v>
      </c>
      <c r="AK97" s="210" t="s">
        <v>285</v>
      </c>
      <c r="AL97" s="210" t="s">
        <v>285</v>
      </c>
      <c r="AM97" s="210" t="s">
        <v>285</v>
      </c>
      <c r="AN97" s="210" t="s">
        <v>285</v>
      </c>
      <c r="AO97" s="210" t="s">
        <v>284</v>
      </c>
      <c r="AP97" s="210" t="s">
        <v>285</v>
      </c>
      <c r="AQ97" s="210" t="s">
        <v>285</v>
      </c>
      <c r="AR97" s="210" t="s">
        <v>285</v>
      </c>
      <c r="AS97" s="210" t="s">
        <v>285</v>
      </c>
      <c r="AT97" s="209"/>
      <c r="AU97" s="209"/>
      <c r="AV97" s="209"/>
      <c r="AW97" s="209"/>
      <c r="AX97" s="209"/>
      <c r="AY97" s="209"/>
      <c r="AZ97" s="209"/>
      <c r="BA97" s="209"/>
      <c r="BB97" s="209"/>
      <c r="BC97" s="209"/>
      <c r="BD97" s="209"/>
      <c r="BE97" s="209"/>
      <c r="BF97" s="209"/>
      <c r="BG97" s="210"/>
      <c r="BH97" s="209"/>
    </row>
    <row r="98">
      <c r="A98" s="211">
        <v>45250.69513888889</v>
      </c>
      <c r="B98" s="211">
        <v>45250.69513888889</v>
      </c>
      <c r="C98" s="210" t="s">
        <v>281</v>
      </c>
      <c r="D98" s="209"/>
      <c r="E98" s="212">
        <v>100.0</v>
      </c>
      <c r="F98" s="212">
        <v>0.0</v>
      </c>
      <c r="G98" s="210" t="b">
        <v>1</v>
      </c>
      <c r="H98" s="211">
        <v>45250.69513888889</v>
      </c>
      <c r="I98" s="210" t="s">
        <v>380</v>
      </c>
      <c r="J98" s="209"/>
      <c r="K98" s="209"/>
      <c r="L98" s="209"/>
      <c r="M98" s="209"/>
      <c r="N98" s="209"/>
      <c r="O98" s="209"/>
      <c r="P98" s="210" t="s">
        <v>283</v>
      </c>
      <c r="Q98" s="209"/>
      <c r="R98" s="210" t="s">
        <v>82</v>
      </c>
      <c r="S98" s="210">
        <v>1.0</v>
      </c>
      <c r="T98" s="212">
        <v>1.0</v>
      </c>
      <c r="U98" s="212">
        <v>0.0</v>
      </c>
      <c r="V98" s="212">
        <v>12.0</v>
      </c>
      <c r="W98" s="210">
        <v>34.0</v>
      </c>
      <c r="X98" s="210">
        <v>0.0</v>
      </c>
      <c r="Y98" s="210">
        <v>0.0</v>
      </c>
      <c r="Z98" s="210">
        <v>3.0</v>
      </c>
      <c r="AA98" s="210">
        <v>1.0</v>
      </c>
      <c r="AB98" s="210">
        <v>1.0</v>
      </c>
      <c r="AC98" s="210">
        <v>3.0</v>
      </c>
      <c r="AD98" s="210">
        <v>3.0</v>
      </c>
      <c r="AE98" s="210">
        <v>3.0</v>
      </c>
      <c r="AF98" s="210">
        <v>2.0</v>
      </c>
      <c r="AG98" s="210">
        <v>1.0</v>
      </c>
      <c r="AH98" s="210">
        <v>3.0</v>
      </c>
      <c r="AI98" s="210" t="s">
        <v>137</v>
      </c>
      <c r="AJ98" s="210" t="s">
        <v>284</v>
      </c>
      <c r="AK98" s="210" t="s">
        <v>284</v>
      </c>
      <c r="AL98" s="210" t="s">
        <v>284</v>
      </c>
      <c r="AM98" s="210" t="s">
        <v>285</v>
      </c>
      <c r="AN98" s="210" t="s">
        <v>285</v>
      </c>
      <c r="AO98" s="210" t="s">
        <v>284</v>
      </c>
      <c r="AP98" s="210" t="s">
        <v>285</v>
      </c>
      <c r="AQ98" s="210" t="s">
        <v>284</v>
      </c>
      <c r="AR98" s="210" t="s">
        <v>284</v>
      </c>
      <c r="AS98" s="210" t="s">
        <v>285</v>
      </c>
      <c r="AT98" s="209"/>
      <c r="AU98" s="209"/>
      <c r="AV98" s="209"/>
      <c r="AW98" s="209"/>
      <c r="AX98" s="209"/>
      <c r="AY98" s="209"/>
      <c r="AZ98" s="209"/>
      <c r="BA98" s="209"/>
      <c r="BB98" s="209"/>
      <c r="BC98" s="209"/>
      <c r="BD98" s="209"/>
      <c r="BE98" s="209"/>
      <c r="BF98" s="209"/>
      <c r="BG98" s="210"/>
      <c r="BH98" s="209"/>
    </row>
    <row r="99">
      <c r="A99" s="211">
        <v>45250.69513888889</v>
      </c>
      <c r="B99" s="211">
        <v>45250.69513888889</v>
      </c>
      <c r="C99" s="210" t="s">
        <v>281</v>
      </c>
      <c r="D99" s="209"/>
      <c r="E99" s="212">
        <v>100.0</v>
      </c>
      <c r="F99" s="212">
        <v>0.0</v>
      </c>
      <c r="G99" s="210" t="b">
        <v>1</v>
      </c>
      <c r="H99" s="211">
        <v>45250.69513888889</v>
      </c>
      <c r="I99" s="210" t="s">
        <v>381</v>
      </c>
      <c r="J99" s="209"/>
      <c r="K99" s="209"/>
      <c r="L99" s="209"/>
      <c r="M99" s="209"/>
      <c r="N99" s="209"/>
      <c r="O99" s="209"/>
      <c r="P99" s="210" t="s">
        <v>283</v>
      </c>
      <c r="Q99" s="209"/>
      <c r="R99" s="210" t="s">
        <v>42</v>
      </c>
      <c r="S99" s="210">
        <v>12.0</v>
      </c>
      <c r="T99" s="212">
        <v>4.0</v>
      </c>
      <c r="U99" s="212">
        <v>8.0</v>
      </c>
      <c r="V99" s="212">
        <v>12.0</v>
      </c>
      <c r="W99" s="210">
        <v>40.0</v>
      </c>
      <c r="X99" s="210">
        <v>2.0</v>
      </c>
      <c r="Y99" s="210">
        <v>1.0</v>
      </c>
      <c r="Z99" s="210">
        <v>0.0</v>
      </c>
      <c r="AA99" s="210">
        <v>2.0</v>
      </c>
      <c r="AB99" s="210">
        <v>3.0</v>
      </c>
      <c r="AC99" s="210">
        <v>2.0</v>
      </c>
      <c r="AD99" s="210">
        <v>2.0</v>
      </c>
      <c r="AE99" s="210">
        <v>2.0</v>
      </c>
      <c r="AF99" s="210">
        <v>2.0</v>
      </c>
      <c r="AG99" s="210">
        <v>1.0</v>
      </c>
      <c r="AH99" s="210">
        <v>2.0</v>
      </c>
      <c r="AI99" s="210" t="s">
        <v>137</v>
      </c>
      <c r="AJ99" s="210" t="s">
        <v>284</v>
      </c>
      <c r="AK99" s="210" t="s">
        <v>284</v>
      </c>
      <c r="AL99" s="210" t="s">
        <v>285</v>
      </c>
      <c r="AM99" s="210" t="s">
        <v>284</v>
      </c>
      <c r="AN99" s="210" t="s">
        <v>284</v>
      </c>
      <c r="AO99" s="210" t="s">
        <v>284</v>
      </c>
      <c r="AP99" s="210" t="s">
        <v>284</v>
      </c>
      <c r="AQ99" s="210" t="s">
        <v>285</v>
      </c>
      <c r="AR99" s="210" t="s">
        <v>284</v>
      </c>
      <c r="AS99" s="210" t="s">
        <v>285</v>
      </c>
      <c r="AT99" s="209"/>
      <c r="AU99" s="209"/>
      <c r="AV99" s="209"/>
      <c r="AW99" s="209"/>
      <c r="AX99" s="209"/>
      <c r="AY99" s="209"/>
      <c r="AZ99" s="209"/>
      <c r="BA99" s="209"/>
      <c r="BB99" s="209"/>
      <c r="BC99" s="209"/>
      <c r="BD99" s="209"/>
      <c r="BE99" s="209"/>
      <c r="BF99" s="209"/>
      <c r="BG99" s="210"/>
      <c r="BH99" s="209"/>
    </row>
    <row r="100">
      <c r="A100" s="211">
        <v>45250.69513888889</v>
      </c>
      <c r="B100" s="211">
        <v>45250.69513888889</v>
      </c>
      <c r="C100" s="210" t="s">
        <v>281</v>
      </c>
      <c r="D100" s="209"/>
      <c r="E100" s="212">
        <v>100.0</v>
      </c>
      <c r="F100" s="212">
        <v>0.0</v>
      </c>
      <c r="G100" s="210" t="b">
        <v>1</v>
      </c>
      <c r="H100" s="211">
        <v>45250.69513888889</v>
      </c>
      <c r="I100" s="210" t="s">
        <v>382</v>
      </c>
      <c r="J100" s="209"/>
      <c r="K100" s="209"/>
      <c r="L100" s="209"/>
      <c r="M100" s="209"/>
      <c r="N100" s="209"/>
      <c r="O100" s="209"/>
      <c r="P100" s="210" t="s">
        <v>283</v>
      </c>
      <c r="Q100" s="209"/>
      <c r="R100" s="210" t="s">
        <v>86</v>
      </c>
      <c r="S100" s="210">
        <v>8.0</v>
      </c>
      <c r="T100" s="212">
        <v>1.0</v>
      </c>
      <c r="U100" s="212">
        <v>7.0</v>
      </c>
      <c r="V100" s="212">
        <v>12.0</v>
      </c>
      <c r="W100" s="210">
        <v>9.0</v>
      </c>
      <c r="X100" s="210">
        <v>1.0</v>
      </c>
      <c r="Y100" s="210">
        <v>0.0</v>
      </c>
      <c r="Z100" s="210">
        <v>2.0</v>
      </c>
      <c r="AA100" s="210">
        <v>3.0</v>
      </c>
      <c r="AB100" s="210">
        <v>1.0</v>
      </c>
      <c r="AC100" s="210">
        <v>0.0</v>
      </c>
      <c r="AD100" s="210">
        <v>0.0</v>
      </c>
      <c r="AE100" s="210">
        <v>0.0</v>
      </c>
      <c r="AF100" s="210">
        <v>2.0</v>
      </c>
      <c r="AG100" s="210">
        <v>2.0</v>
      </c>
      <c r="AH100" s="210">
        <v>3.0</v>
      </c>
      <c r="AI100" s="210" t="s">
        <v>137</v>
      </c>
      <c r="AJ100" s="210" t="s">
        <v>284</v>
      </c>
      <c r="AK100" s="210" t="s">
        <v>285</v>
      </c>
      <c r="AL100" s="210" t="s">
        <v>285</v>
      </c>
      <c r="AM100" s="210" t="s">
        <v>284</v>
      </c>
      <c r="AN100" s="210" t="s">
        <v>284</v>
      </c>
      <c r="AO100" s="210" t="s">
        <v>284</v>
      </c>
      <c r="AP100" s="210" t="s">
        <v>284</v>
      </c>
      <c r="AQ100" s="210" t="s">
        <v>284</v>
      </c>
      <c r="AR100" s="210" t="s">
        <v>284</v>
      </c>
      <c r="AS100" s="210" t="s">
        <v>284</v>
      </c>
      <c r="AT100" s="209"/>
      <c r="AU100" s="209"/>
      <c r="AV100" s="209"/>
      <c r="AW100" s="209"/>
      <c r="AX100" s="209"/>
      <c r="AY100" s="209"/>
      <c r="AZ100" s="209"/>
      <c r="BA100" s="209"/>
      <c r="BB100" s="209"/>
      <c r="BC100" s="209"/>
      <c r="BD100" s="209"/>
      <c r="BE100" s="209"/>
      <c r="BF100" s="209"/>
      <c r="BG100" s="210"/>
      <c r="BH100" s="209"/>
    </row>
    <row r="101">
      <c r="A101" s="211">
        <v>45250.69513888889</v>
      </c>
      <c r="B101" s="211">
        <v>45250.69513888889</v>
      </c>
      <c r="C101" s="210" t="s">
        <v>281</v>
      </c>
      <c r="D101" s="209"/>
      <c r="E101" s="212">
        <v>100.0</v>
      </c>
      <c r="F101" s="212">
        <v>0.0</v>
      </c>
      <c r="G101" s="210" t="b">
        <v>1</v>
      </c>
      <c r="H101" s="211">
        <v>45250.69513888889</v>
      </c>
      <c r="I101" s="210" t="s">
        <v>383</v>
      </c>
      <c r="J101" s="209"/>
      <c r="K101" s="209"/>
      <c r="L101" s="209"/>
      <c r="M101" s="209"/>
      <c r="N101" s="209"/>
      <c r="O101" s="209"/>
      <c r="P101" s="210" t="s">
        <v>283</v>
      </c>
      <c r="Q101" s="209"/>
      <c r="R101" s="72" t="s">
        <v>33</v>
      </c>
      <c r="S101" s="210">
        <v>11.0</v>
      </c>
      <c r="T101" s="212">
        <v>2.0</v>
      </c>
      <c r="U101" s="212">
        <v>9.0</v>
      </c>
      <c r="V101" s="212">
        <v>12.0</v>
      </c>
      <c r="W101" s="210">
        <v>40.0</v>
      </c>
      <c r="X101" s="210">
        <v>1.0</v>
      </c>
      <c r="Y101" s="210">
        <v>0.0</v>
      </c>
      <c r="Z101" s="210">
        <v>0.0</v>
      </c>
      <c r="AA101" s="210">
        <v>2.0</v>
      </c>
      <c r="AB101" s="210">
        <v>1.0</v>
      </c>
      <c r="AC101" s="210">
        <v>2.0</v>
      </c>
      <c r="AD101" s="210">
        <v>2.0</v>
      </c>
      <c r="AE101" s="210">
        <v>0.0</v>
      </c>
      <c r="AF101" s="210">
        <v>2.0</v>
      </c>
      <c r="AG101" s="210">
        <v>2.0</v>
      </c>
      <c r="AH101" s="210">
        <v>3.0</v>
      </c>
      <c r="AI101" s="210" t="s">
        <v>138</v>
      </c>
      <c r="AJ101" s="210" t="s">
        <v>284</v>
      </c>
      <c r="AK101" s="210" t="s">
        <v>284</v>
      </c>
      <c r="AL101" s="210" t="s">
        <v>284</v>
      </c>
      <c r="AM101" s="210" t="s">
        <v>284</v>
      </c>
      <c r="AN101" s="210" t="s">
        <v>284</v>
      </c>
      <c r="AO101" s="210" t="s">
        <v>284</v>
      </c>
      <c r="AP101" s="210" t="s">
        <v>285</v>
      </c>
      <c r="AQ101" s="210" t="s">
        <v>285</v>
      </c>
      <c r="AR101" s="210" t="s">
        <v>285</v>
      </c>
      <c r="AS101" s="210" t="s">
        <v>285</v>
      </c>
      <c r="AT101" s="209"/>
      <c r="AU101" s="209"/>
      <c r="AV101" s="209"/>
      <c r="AW101" s="209"/>
      <c r="AX101" s="209"/>
      <c r="AY101" s="209"/>
      <c r="AZ101" s="209"/>
      <c r="BA101" s="209"/>
      <c r="BB101" s="209"/>
      <c r="BC101" s="209"/>
      <c r="BD101" s="209"/>
      <c r="BE101" s="209"/>
      <c r="BF101" s="209"/>
      <c r="BG101" s="210"/>
      <c r="BH101" s="209"/>
    </row>
    <row r="102">
      <c r="A102" s="211">
        <v>45250.69513888889</v>
      </c>
      <c r="B102" s="211">
        <v>45250.69513888889</v>
      </c>
      <c r="C102" s="210" t="s">
        <v>281</v>
      </c>
      <c r="D102" s="209"/>
      <c r="E102" s="212">
        <v>100.0</v>
      </c>
      <c r="F102" s="212">
        <v>0.0</v>
      </c>
      <c r="G102" s="210" t="b">
        <v>1</v>
      </c>
      <c r="H102" s="211">
        <v>45250.69513888889</v>
      </c>
      <c r="I102" s="210" t="s">
        <v>384</v>
      </c>
      <c r="J102" s="209"/>
      <c r="K102" s="209"/>
      <c r="L102" s="209"/>
      <c r="M102" s="209"/>
      <c r="N102" s="209"/>
      <c r="O102" s="209"/>
      <c r="P102" s="210" t="s">
        <v>283</v>
      </c>
      <c r="Q102" s="209"/>
      <c r="R102" s="210" t="s">
        <v>95</v>
      </c>
      <c r="S102" s="210">
        <v>6.0</v>
      </c>
      <c r="T102" s="212">
        <v>2.0</v>
      </c>
      <c r="U102" s="212">
        <v>4.0</v>
      </c>
      <c r="V102" s="212">
        <v>12.0</v>
      </c>
      <c r="W102" s="210">
        <v>34.0</v>
      </c>
      <c r="X102" s="210">
        <v>2.0</v>
      </c>
      <c r="Y102" s="210">
        <v>0.0</v>
      </c>
      <c r="Z102" s="210">
        <v>3.0</v>
      </c>
      <c r="AA102" s="210">
        <v>3.0</v>
      </c>
      <c r="AB102" s="210">
        <v>3.0</v>
      </c>
      <c r="AC102" s="210">
        <v>1.0</v>
      </c>
      <c r="AD102" s="210">
        <v>3.0</v>
      </c>
      <c r="AE102" s="210">
        <v>0.0</v>
      </c>
      <c r="AF102" s="210">
        <v>3.0</v>
      </c>
      <c r="AG102" s="210">
        <v>1.0</v>
      </c>
      <c r="AH102" s="210">
        <v>0.0</v>
      </c>
      <c r="AI102" s="210" t="s">
        <v>137</v>
      </c>
      <c r="AJ102" s="210" t="s">
        <v>285</v>
      </c>
      <c r="AK102" s="210" t="s">
        <v>284</v>
      </c>
      <c r="AL102" s="210" t="s">
        <v>285</v>
      </c>
      <c r="AM102" s="210" t="s">
        <v>284</v>
      </c>
      <c r="AN102" s="210" t="s">
        <v>285</v>
      </c>
      <c r="AO102" s="210" t="s">
        <v>285</v>
      </c>
      <c r="AP102" s="210" t="s">
        <v>285</v>
      </c>
      <c r="AQ102" s="210" t="s">
        <v>284</v>
      </c>
      <c r="AR102" s="210" t="s">
        <v>284</v>
      </c>
      <c r="AS102" s="210" t="s">
        <v>284</v>
      </c>
      <c r="AT102" s="209"/>
      <c r="AU102" s="209"/>
      <c r="AV102" s="209"/>
      <c r="AW102" s="209"/>
      <c r="AX102" s="209"/>
      <c r="AY102" s="209"/>
      <c r="AZ102" s="209"/>
      <c r="BA102" s="209"/>
      <c r="BB102" s="209"/>
      <c r="BC102" s="209"/>
      <c r="BD102" s="209"/>
      <c r="BE102" s="209"/>
      <c r="BF102" s="209"/>
      <c r="BG102" s="210"/>
      <c r="BH102" s="209"/>
    </row>
    <row r="103">
      <c r="A103" s="211">
        <v>45250.69513888889</v>
      </c>
      <c r="B103" s="211">
        <v>45250.69513888889</v>
      </c>
      <c r="C103" s="210" t="s">
        <v>281</v>
      </c>
      <c r="D103" s="209"/>
      <c r="E103" s="212">
        <v>100.0</v>
      </c>
      <c r="F103" s="212">
        <v>0.0</v>
      </c>
      <c r="G103" s="210" t="b">
        <v>1</v>
      </c>
      <c r="H103" s="211">
        <v>45250.69513888889</v>
      </c>
      <c r="I103" s="210" t="s">
        <v>385</v>
      </c>
      <c r="J103" s="209"/>
      <c r="K103" s="209"/>
      <c r="L103" s="209"/>
      <c r="M103" s="209"/>
      <c r="N103" s="209"/>
      <c r="O103" s="209"/>
      <c r="P103" s="210" t="s">
        <v>283</v>
      </c>
      <c r="Q103" s="209"/>
      <c r="R103" s="72" t="s">
        <v>33</v>
      </c>
      <c r="S103" s="210">
        <v>1.0</v>
      </c>
      <c r="T103" s="212">
        <v>1.0</v>
      </c>
      <c r="U103" s="212">
        <v>0.0</v>
      </c>
      <c r="V103" s="212">
        <v>12.0</v>
      </c>
      <c r="W103" s="213"/>
      <c r="X103" s="210">
        <v>2.0</v>
      </c>
      <c r="Y103" s="210">
        <v>1.0</v>
      </c>
      <c r="Z103" s="210">
        <v>2.0</v>
      </c>
      <c r="AA103" s="210">
        <v>0.0</v>
      </c>
      <c r="AB103" s="210">
        <v>1.0</v>
      </c>
      <c r="AC103" s="210">
        <v>2.0</v>
      </c>
      <c r="AD103" s="210">
        <v>2.0</v>
      </c>
      <c r="AE103" s="210">
        <v>0.0</v>
      </c>
      <c r="AF103" s="210">
        <v>3.0</v>
      </c>
      <c r="AG103" s="210">
        <v>2.0</v>
      </c>
      <c r="AH103" s="210">
        <v>1.0</v>
      </c>
      <c r="AI103" s="210" t="s">
        <v>137</v>
      </c>
      <c r="AJ103" s="210" t="s">
        <v>285</v>
      </c>
      <c r="AK103" s="210" t="s">
        <v>285</v>
      </c>
      <c r="AL103" s="210" t="s">
        <v>285</v>
      </c>
      <c r="AM103" s="210" t="s">
        <v>285</v>
      </c>
      <c r="AN103" s="210" t="s">
        <v>285</v>
      </c>
      <c r="AO103" s="210" t="s">
        <v>284</v>
      </c>
      <c r="AP103" s="210" t="s">
        <v>284</v>
      </c>
      <c r="AQ103" s="210" t="s">
        <v>284</v>
      </c>
      <c r="AR103" s="210" t="s">
        <v>284</v>
      </c>
      <c r="AS103" s="210" t="s">
        <v>285</v>
      </c>
      <c r="AT103" s="209"/>
      <c r="AU103" s="209"/>
      <c r="AV103" s="209"/>
      <c r="AW103" s="209"/>
      <c r="AX103" s="209"/>
      <c r="AY103" s="209"/>
      <c r="AZ103" s="209"/>
      <c r="BA103" s="209"/>
      <c r="BB103" s="209"/>
      <c r="BC103" s="209"/>
      <c r="BD103" s="209"/>
      <c r="BE103" s="209"/>
      <c r="BF103" s="209"/>
      <c r="BG103" s="210"/>
      <c r="BH103" s="209"/>
    </row>
    <row r="104">
      <c r="A104" s="211">
        <v>45250.69513888889</v>
      </c>
      <c r="B104" s="211">
        <v>45250.69513888889</v>
      </c>
      <c r="C104" s="210" t="s">
        <v>281</v>
      </c>
      <c r="D104" s="209"/>
      <c r="E104" s="212">
        <v>100.0</v>
      </c>
      <c r="F104" s="212">
        <v>0.0</v>
      </c>
      <c r="G104" s="210" t="b">
        <v>1</v>
      </c>
      <c r="H104" s="211">
        <v>45250.69513888889</v>
      </c>
      <c r="I104" s="210" t="s">
        <v>386</v>
      </c>
      <c r="J104" s="209"/>
      <c r="K104" s="209"/>
      <c r="L104" s="209"/>
      <c r="M104" s="209"/>
      <c r="N104" s="209"/>
      <c r="O104" s="209"/>
      <c r="P104" s="210" t="s">
        <v>283</v>
      </c>
      <c r="Q104" s="209"/>
      <c r="R104" s="210" t="s">
        <v>56</v>
      </c>
      <c r="S104" s="210">
        <v>11.0</v>
      </c>
      <c r="T104" s="212">
        <v>5.0</v>
      </c>
      <c r="U104" s="212">
        <v>6.0</v>
      </c>
      <c r="V104" s="212">
        <v>12.0</v>
      </c>
      <c r="W104" s="210">
        <v>28.0</v>
      </c>
      <c r="X104" s="210">
        <v>1.0</v>
      </c>
      <c r="Y104" s="210">
        <v>1.0</v>
      </c>
      <c r="Z104" s="210">
        <v>1.0</v>
      </c>
      <c r="AA104" s="210">
        <v>0.0</v>
      </c>
      <c r="AB104" s="210">
        <v>1.0</v>
      </c>
      <c r="AC104" s="210">
        <v>0.0</v>
      </c>
      <c r="AD104" s="210">
        <v>0.0</v>
      </c>
      <c r="AE104" s="210">
        <v>2.0</v>
      </c>
      <c r="AF104" s="210">
        <v>0.0</v>
      </c>
      <c r="AG104" s="210">
        <v>2.0</v>
      </c>
      <c r="AH104" s="210">
        <v>2.0</v>
      </c>
      <c r="AI104" s="210" t="s">
        <v>137</v>
      </c>
      <c r="AJ104" s="210" t="s">
        <v>285</v>
      </c>
      <c r="AK104" s="210" t="s">
        <v>285</v>
      </c>
      <c r="AL104" s="210" t="s">
        <v>284</v>
      </c>
      <c r="AM104" s="210" t="s">
        <v>285</v>
      </c>
      <c r="AN104" s="210" t="s">
        <v>285</v>
      </c>
      <c r="AO104" s="210" t="s">
        <v>284</v>
      </c>
      <c r="AP104" s="210" t="s">
        <v>285</v>
      </c>
      <c r="AQ104" s="210" t="s">
        <v>284</v>
      </c>
      <c r="AR104" s="210" t="s">
        <v>284</v>
      </c>
      <c r="AS104" s="210" t="s">
        <v>284</v>
      </c>
      <c r="AT104" s="209"/>
      <c r="AU104" s="209"/>
      <c r="AV104" s="209"/>
      <c r="AW104" s="209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210"/>
      <c r="BH104" s="209"/>
    </row>
    <row r="105">
      <c r="A105" s="211">
        <v>45250.69513888889</v>
      </c>
      <c r="B105" s="211">
        <v>45250.69513888889</v>
      </c>
      <c r="C105" s="210" t="s">
        <v>281</v>
      </c>
      <c r="D105" s="209"/>
      <c r="E105" s="212">
        <v>100.0</v>
      </c>
      <c r="F105" s="212">
        <v>0.0</v>
      </c>
      <c r="G105" s="210" t="b">
        <v>1</v>
      </c>
      <c r="H105" s="211">
        <v>45250.69513888889</v>
      </c>
      <c r="I105" s="210" t="s">
        <v>387</v>
      </c>
      <c r="J105" s="209"/>
      <c r="K105" s="209"/>
      <c r="L105" s="209"/>
      <c r="M105" s="209"/>
      <c r="N105" s="209"/>
      <c r="O105" s="209"/>
      <c r="P105" s="210" t="s">
        <v>283</v>
      </c>
      <c r="Q105" s="209"/>
      <c r="R105" s="72" t="s">
        <v>33</v>
      </c>
      <c r="S105" s="210">
        <v>3.0</v>
      </c>
      <c r="T105" s="212">
        <v>1.0</v>
      </c>
      <c r="U105" s="212">
        <v>2.0</v>
      </c>
      <c r="V105" s="212">
        <v>12.0</v>
      </c>
      <c r="W105" s="210">
        <v>10.0</v>
      </c>
      <c r="X105" s="210">
        <v>0.0</v>
      </c>
      <c r="Y105" s="210">
        <v>0.0</v>
      </c>
      <c r="Z105" s="210">
        <v>3.0</v>
      </c>
      <c r="AA105" s="210">
        <v>2.0</v>
      </c>
      <c r="AB105" s="210">
        <v>2.0</v>
      </c>
      <c r="AC105" s="210">
        <v>3.0</v>
      </c>
      <c r="AD105" s="210">
        <v>0.0</v>
      </c>
      <c r="AE105" s="210">
        <v>2.0</v>
      </c>
      <c r="AF105" s="210">
        <v>2.0</v>
      </c>
      <c r="AG105" s="210">
        <v>0.0</v>
      </c>
      <c r="AH105" s="210">
        <v>2.0</v>
      </c>
      <c r="AI105" s="210" t="s">
        <v>137</v>
      </c>
      <c r="AJ105" s="210" t="s">
        <v>285</v>
      </c>
      <c r="AK105" s="210" t="s">
        <v>284</v>
      </c>
      <c r="AL105" s="210" t="s">
        <v>284</v>
      </c>
      <c r="AM105" s="210" t="s">
        <v>284</v>
      </c>
      <c r="AN105" s="210" t="s">
        <v>284</v>
      </c>
      <c r="AO105" s="210" t="s">
        <v>285</v>
      </c>
      <c r="AP105" s="210" t="s">
        <v>284</v>
      </c>
      <c r="AQ105" s="210" t="s">
        <v>285</v>
      </c>
      <c r="AR105" s="210" t="s">
        <v>285</v>
      </c>
      <c r="AS105" s="210" t="s">
        <v>284</v>
      </c>
      <c r="AT105" s="209"/>
      <c r="AU105" s="209"/>
      <c r="AV105" s="209"/>
      <c r="AW105" s="209"/>
      <c r="AX105" s="209"/>
      <c r="AY105" s="209"/>
      <c r="AZ105" s="209"/>
      <c r="BA105" s="209"/>
      <c r="BB105" s="209"/>
      <c r="BC105" s="209"/>
      <c r="BD105" s="209"/>
      <c r="BE105" s="209"/>
      <c r="BF105" s="209"/>
      <c r="BG105" s="210"/>
      <c r="BH105" s="209"/>
    </row>
    <row r="106">
      <c r="A106" s="211">
        <v>45250.69513888889</v>
      </c>
      <c r="B106" s="211">
        <v>45250.69513888889</v>
      </c>
      <c r="C106" s="210" t="s">
        <v>281</v>
      </c>
      <c r="D106" s="209"/>
      <c r="E106" s="212">
        <v>100.0</v>
      </c>
      <c r="F106" s="212">
        <v>0.0</v>
      </c>
      <c r="G106" s="210" t="b">
        <v>1</v>
      </c>
      <c r="H106" s="211">
        <v>45250.69513888889</v>
      </c>
      <c r="I106" s="210" t="s">
        <v>388</v>
      </c>
      <c r="J106" s="209"/>
      <c r="K106" s="209"/>
      <c r="L106" s="209"/>
      <c r="M106" s="209"/>
      <c r="N106" s="209"/>
      <c r="O106" s="209"/>
      <c r="P106" s="210" t="s">
        <v>283</v>
      </c>
      <c r="Q106" s="209"/>
      <c r="R106" s="72" t="s">
        <v>33</v>
      </c>
      <c r="S106" s="210">
        <v>5.0</v>
      </c>
      <c r="T106" s="212">
        <v>1.0</v>
      </c>
      <c r="U106" s="212">
        <v>4.0</v>
      </c>
      <c r="V106" s="212">
        <v>12.0</v>
      </c>
      <c r="W106" s="210">
        <v>17.0</v>
      </c>
      <c r="X106" s="210">
        <v>3.0</v>
      </c>
      <c r="Y106" s="210">
        <v>2.0</v>
      </c>
      <c r="Z106" s="210">
        <v>1.0</v>
      </c>
      <c r="AA106" s="210">
        <v>0.0</v>
      </c>
      <c r="AB106" s="210">
        <v>2.0</v>
      </c>
      <c r="AC106" s="210">
        <v>3.0</v>
      </c>
      <c r="AD106" s="210">
        <v>3.0</v>
      </c>
      <c r="AE106" s="210">
        <v>0.0</v>
      </c>
      <c r="AF106" s="210">
        <v>1.0</v>
      </c>
      <c r="AG106" s="210">
        <v>3.0</v>
      </c>
      <c r="AH106" s="210">
        <v>1.0</v>
      </c>
      <c r="AI106" s="210" t="s">
        <v>138</v>
      </c>
      <c r="AJ106" s="210" t="s">
        <v>284</v>
      </c>
      <c r="AK106" s="210" t="s">
        <v>284</v>
      </c>
      <c r="AL106" s="210" t="s">
        <v>284</v>
      </c>
      <c r="AM106" s="210" t="s">
        <v>284</v>
      </c>
      <c r="AN106" s="210" t="s">
        <v>285</v>
      </c>
      <c r="AO106" s="210" t="s">
        <v>284</v>
      </c>
      <c r="AP106" s="210" t="s">
        <v>285</v>
      </c>
      <c r="AQ106" s="210" t="s">
        <v>284</v>
      </c>
      <c r="AR106" s="210" t="s">
        <v>285</v>
      </c>
      <c r="AS106" s="210" t="s">
        <v>285</v>
      </c>
      <c r="AT106" s="209"/>
      <c r="AU106" s="209"/>
      <c r="AV106" s="209"/>
      <c r="AW106" s="209"/>
      <c r="AX106" s="209"/>
      <c r="AY106" s="209"/>
      <c r="AZ106" s="209"/>
      <c r="BA106" s="209"/>
      <c r="BB106" s="209"/>
      <c r="BC106" s="209"/>
      <c r="BD106" s="209"/>
      <c r="BE106" s="209"/>
      <c r="BF106" s="209"/>
      <c r="BG106" s="210"/>
      <c r="BH106" s="209"/>
    </row>
    <row r="107">
      <c r="A107" s="211">
        <v>45250.69513888889</v>
      </c>
      <c r="B107" s="211">
        <v>45250.69513888889</v>
      </c>
      <c r="C107" s="210" t="s">
        <v>281</v>
      </c>
      <c r="D107" s="209"/>
      <c r="E107" s="212">
        <v>100.0</v>
      </c>
      <c r="F107" s="212">
        <v>0.0</v>
      </c>
      <c r="G107" s="210" t="b">
        <v>1</v>
      </c>
      <c r="H107" s="211">
        <v>45250.69513888889</v>
      </c>
      <c r="I107" s="210" t="s">
        <v>389</v>
      </c>
      <c r="J107" s="209"/>
      <c r="K107" s="209"/>
      <c r="L107" s="209"/>
      <c r="M107" s="209"/>
      <c r="N107" s="209"/>
      <c r="O107" s="209"/>
      <c r="P107" s="210" t="s">
        <v>283</v>
      </c>
      <c r="Q107" s="209"/>
      <c r="R107" s="210" t="s">
        <v>67</v>
      </c>
      <c r="S107" s="210">
        <v>12.0</v>
      </c>
      <c r="T107" s="212">
        <v>1.0</v>
      </c>
      <c r="U107" s="212">
        <v>11.0</v>
      </c>
      <c r="V107" s="212">
        <v>12.0</v>
      </c>
      <c r="W107" s="210">
        <v>34.0</v>
      </c>
      <c r="X107" s="210">
        <v>1.0</v>
      </c>
      <c r="Y107" s="210">
        <v>3.0</v>
      </c>
      <c r="Z107" s="210">
        <v>3.0</v>
      </c>
      <c r="AA107" s="210">
        <v>1.0</v>
      </c>
      <c r="AB107" s="210">
        <v>3.0</v>
      </c>
      <c r="AC107" s="210">
        <v>1.0</v>
      </c>
      <c r="AD107" s="210">
        <v>2.0</v>
      </c>
      <c r="AE107" s="210">
        <v>1.0</v>
      </c>
      <c r="AF107" s="210">
        <v>3.0</v>
      </c>
      <c r="AG107" s="210">
        <v>0.0</v>
      </c>
      <c r="AH107" s="210">
        <v>1.0</v>
      </c>
      <c r="AI107" s="210" t="s">
        <v>137</v>
      </c>
      <c r="AJ107" s="210" t="s">
        <v>285</v>
      </c>
      <c r="AK107" s="210" t="s">
        <v>285</v>
      </c>
      <c r="AL107" s="210" t="s">
        <v>284</v>
      </c>
      <c r="AM107" s="210" t="s">
        <v>284</v>
      </c>
      <c r="AN107" s="210" t="s">
        <v>284</v>
      </c>
      <c r="AO107" s="210" t="s">
        <v>284</v>
      </c>
      <c r="AP107" s="210" t="s">
        <v>285</v>
      </c>
      <c r="AQ107" s="210" t="s">
        <v>285</v>
      </c>
      <c r="AR107" s="210" t="s">
        <v>285</v>
      </c>
      <c r="AS107" s="210" t="s">
        <v>284</v>
      </c>
      <c r="AT107" s="209"/>
      <c r="AU107" s="209"/>
      <c r="AV107" s="209"/>
      <c r="AW107" s="209"/>
      <c r="AX107" s="209"/>
      <c r="AY107" s="209"/>
      <c r="AZ107" s="209"/>
      <c r="BA107" s="209"/>
      <c r="BB107" s="209"/>
      <c r="BC107" s="209"/>
      <c r="BD107" s="209"/>
      <c r="BE107" s="209"/>
      <c r="BF107" s="209"/>
      <c r="BG107" s="210"/>
      <c r="BH107" s="209"/>
    </row>
    <row r="108">
      <c r="A108" s="211">
        <v>45250.69513888889</v>
      </c>
      <c r="B108" s="211">
        <v>45250.69513888889</v>
      </c>
      <c r="C108" s="210" t="s">
        <v>281</v>
      </c>
      <c r="D108" s="209"/>
      <c r="E108" s="212">
        <v>100.0</v>
      </c>
      <c r="F108" s="212">
        <v>0.0</v>
      </c>
      <c r="G108" s="210" t="b">
        <v>1</v>
      </c>
      <c r="H108" s="211">
        <v>45250.69513888889</v>
      </c>
      <c r="I108" s="210" t="s">
        <v>390</v>
      </c>
      <c r="J108" s="209"/>
      <c r="K108" s="209"/>
      <c r="L108" s="209"/>
      <c r="M108" s="209"/>
      <c r="N108" s="209"/>
      <c r="O108" s="209"/>
      <c r="P108" s="210" t="s">
        <v>283</v>
      </c>
      <c r="Q108" s="209"/>
      <c r="R108" s="210" t="s">
        <v>33</v>
      </c>
      <c r="S108" s="210">
        <v>6.0</v>
      </c>
      <c r="T108" s="212">
        <v>3.0</v>
      </c>
      <c r="U108" s="212">
        <v>3.0</v>
      </c>
      <c r="V108" s="212">
        <v>12.0</v>
      </c>
      <c r="W108" s="210">
        <v>29.0</v>
      </c>
      <c r="X108" s="210">
        <v>3.0</v>
      </c>
      <c r="Y108" s="210">
        <v>1.0</v>
      </c>
      <c r="Z108" s="210">
        <v>1.0</v>
      </c>
      <c r="AA108" s="210">
        <v>0.0</v>
      </c>
      <c r="AB108" s="210">
        <v>3.0</v>
      </c>
      <c r="AC108" s="210">
        <v>0.0</v>
      </c>
      <c r="AD108" s="210">
        <v>1.0</v>
      </c>
      <c r="AE108" s="210">
        <v>2.0</v>
      </c>
      <c r="AF108" s="210">
        <v>0.0</v>
      </c>
      <c r="AG108" s="210">
        <v>0.0</v>
      </c>
      <c r="AH108" s="210">
        <v>1.0</v>
      </c>
      <c r="AI108" s="210" t="s">
        <v>138</v>
      </c>
      <c r="AJ108" s="210" t="s">
        <v>284</v>
      </c>
      <c r="AK108" s="210" t="s">
        <v>284</v>
      </c>
      <c r="AL108" s="210" t="s">
        <v>284</v>
      </c>
      <c r="AM108" s="210" t="s">
        <v>284</v>
      </c>
      <c r="AN108" s="210" t="s">
        <v>285</v>
      </c>
      <c r="AO108" s="210" t="s">
        <v>284</v>
      </c>
      <c r="AP108" s="210" t="s">
        <v>285</v>
      </c>
      <c r="AQ108" s="210" t="s">
        <v>285</v>
      </c>
      <c r="AR108" s="210" t="s">
        <v>285</v>
      </c>
      <c r="AS108" s="210" t="s">
        <v>284</v>
      </c>
      <c r="AT108" s="209"/>
      <c r="AU108" s="209"/>
      <c r="AV108" s="209"/>
      <c r="AW108" s="209"/>
      <c r="AX108" s="209"/>
      <c r="AY108" s="209"/>
      <c r="AZ108" s="209"/>
      <c r="BA108" s="209"/>
      <c r="BB108" s="209"/>
      <c r="BC108" s="209"/>
      <c r="BD108" s="209"/>
      <c r="BE108" s="209"/>
      <c r="BF108" s="209"/>
      <c r="BG108" s="210"/>
      <c r="BH108" s="209"/>
    </row>
    <row r="109">
      <c r="A109" s="211">
        <v>45250.69513888889</v>
      </c>
      <c r="B109" s="211">
        <v>45250.69513888889</v>
      </c>
      <c r="C109" s="210" t="s">
        <v>281</v>
      </c>
      <c r="D109" s="209"/>
      <c r="E109" s="212">
        <v>100.0</v>
      </c>
      <c r="F109" s="212">
        <v>0.0</v>
      </c>
      <c r="G109" s="210" t="b">
        <v>1</v>
      </c>
      <c r="H109" s="211">
        <v>45250.69513888889</v>
      </c>
      <c r="I109" s="210" t="s">
        <v>391</v>
      </c>
      <c r="J109" s="209"/>
      <c r="K109" s="209"/>
      <c r="L109" s="209"/>
      <c r="M109" s="209"/>
      <c r="N109" s="209"/>
      <c r="O109" s="209"/>
      <c r="P109" s="210" t="s">
        <v>283</v>
      </c>
      <c r="Q109" s="209"/>
      <c r="R109" s="210" t="s">
        <v>79</v>
      </c>
      <c r="S109" s="210">
        <v>8.0</v>
      </c>
      <c r="T109" s="212">
        <v>3.0</v>
      </c>
      <c r="U109" s="212">
        <v>5.0</v>
      </c>
      <c r="V109" s="212">
        <v>12.0</v>
      </c>
      <c r="W109" s="210">
        <v>21.0</v>
      </c>
      <c r="X109" s="210">
        <v>3.0</v>
      </c>
      <c r="Y109" s="210">
        <v>3.0</v>
      </c>
      <c r="Z109" s="210">
        <v>3.0</v>
      </c>
      <c r="AA109" s="210">
        <v>0.0</v>
      </c>
      <c r="AB109" s="210">
        <v>2.0</v>
      </c>
      <c r="AC109" s="210">
        <v>3.0</v>
      </c>
      <c r="AD109" s="210">
        <v>0.0</v>
      </c>
      <c r="AE109" s="210">
        <v>0.0</v>
      </c>
      <c r="AF109" s="210">
        <v>3.0</v>
      </c>
      <c r="AG109" s="210">
        <v>1.0</v>
      </c>
      <c r="AH109" s="210">
        <v>2.0</v>
      </c>
      <c r="AI109" s="210" t="s">
        <v>138</v>
      </c>
      <c r="AJ109" s="210" t="s">
        <v>285</v>
      </c>
      <c r="AK109" s="210" t="s">
        <v>285</v>
      </c>
      <c r="AL109" s="210" t="s">
        <v>285</v>
      </c>
      <c r="AM109" s="210" t="s">
        <v>285</v>
      </c>
      <c r="AN109" s="210" t="s">
        <v>285</v>
      </c>
      <c r="AO109" s="210" t="s">
        <v>285</v>
      </c>
      <c r="AP109" s="210" t="s">
        <v>284</v>
      </c>
      <c r="AQ109" s="210" t="s">
        <v>284</v>
      </c>
      <c r="AR109" s="210" t="s">
        <v>284</v>
      </c>
      <c r="AS109" s="210" t="s">
        <v>284</v>
      </c>
      <c r="AT109" s="209"/>
      <c r="AU109" s="209"/>
      <c r="AV109" s="209"/>
      <c r="AW109" s="209"/>
      <c r="AX109" s="209"/>
      <c r="AY109" s="209"/>
      <c r="AZ109" s="209"/>
      <c r="BA109" s="209"/>
      <c r="BB109" s="209"/>
      <c r="BC109" s="209"/>
      <c r="BD109" s="209"/>
      <c r="BE109" s="209"/>
      <c r="BF109" s="209"/>
      <c r="BG109" s="210"/>
      <c r="BH109" s="209"/>
    </row>
    <row r="110">
      <c r="A110" s="211">
        <v>45250.69513888889</v>
      </c>
      <c r="B110" s="211">
        <v>45250.69513888889</v>
      </c>
      <c r="C110" s="210" t="s">
        <v>281</v>
      </c>
      <c r="D110" s="209"/>
      <c r="E110" s="212">
        <v>100.0</v>
      </c>
      <c r="F110" s="212">
        <v>0.0</v>
      </c>
      <c r="G110" s="210" t="b">
        <v>1</v>
      </c>
      <c r="H110" s="211">
        <v>45250.69513888889</v>
      </c>
      <c r="I110" s="210" t="s">
        <v>392</v>
      </c>
      <c r="J110" s="209"/>
      <c r="K110" s="209"/>
      <c r="L110" s="209"/>
      <c r="M110" s="209"/>
      <c r="N110" s="209"/>
      <c r="O110" s="209"/>
      <c r="P110" s="210" t="s">
        <v>283</v>
      </c>
      <c r="Q110" s="209"/>
      <c r="R110" s="210" t="s">
        <v>76</v>
      </c>
      <c r="S110" s="210">
        <v>4.0</v>
      </c>
      <c r="T110" s="212">
        <v>3.0</v>
      </c>
      <c r="U110" s="212">
        <v>1.0</v>
      </c>
      <c r="V110" s="212">
        <v>12.0</v>
      </c>
      <c r="W110" s="210">
        <v>35.0</v>
      </c>
      <c r="X110" s="210">
        <v>1.0</v>
      </c>
      <c r="Y110" s="210">
        <v>0.0</v>
      </c>
      <c r="Z110" s="210">
        <v>3.0</v>
      </c>
      <c r="AA110" s="210">
        <v>2.0</v>
      </c>
      <c r="AB110" s="210">
        <v>2.0</v>
      </c>
      <c r="AC110" s="210">
        <v>1.0</v>
      </c>
      <c r="AD110" s="210">
        <v>3.0</v>
      </c>
      <c r="AE110" s="210">
        <v>3.0</v>
      </c>
      <c r="AF110" s="210">
        <v>1.0</v>
      </c>
      <c r="AG110" s="210">
        <v>2.0</v>
      </c>
      <c r="AH110" s="210">
        <v>3.0</v>
      </c>
      <c r="AI110" s="210" t="s">
        <v>138</v>
      </c>
      <c r="AJ110" s="210" t="s">
        <v>284</v>
      </c>
      <c r="AK110" s="210" t="s">
        <v>284</v>
      </c>
      <c r="AL110" s="210" t="s">
        <v>285</v>
      </c>
      <c r="AM110" s="210" t="s">
        <v>284</v>
      </c>
      <c r="AN110" s="210" t="s">
        <v>284</v>
      </c>
      <c r="AO110" s="210" t="s">
        <v>285</v>
      </c>
      <c r="AP110" s="210" t="s">
        <v>284</v>
      </c>
      <c r="AQ110" s="210" t="s">
        <v>285</v>
      </c>
      <c r="AR110" s="210" t="s">
        <v>284</v>
      </c>
      <c r="AS110" s="210" t="s">
        <v>285</v>
      </c>
      <c r="AT110" s="209"/>
      <c r="AU110" s="209"/>
      <c r="AV110" s="209"/>
      <c r="AW110" s="209"/>
      <c r="AX110" s="209"/>
      <c r="AY110" s="209"/>
      <c r="AZ110" s="209"/>
      <c r="BA110" s="209"/>
      <c r="BB110" s="209"/>
      <c r="BC110" s="209"/>
      <c r="BD110" s="209"/>
      <c r="BE110" s="209"/>
      <c r="BF110" s="209"/>
      <c r="BG110" s="210"/>
      <c r="BH110" s="209"/>
    </row>
    <row r="111">
      <c r="A111" s="211">
        <v>45250.69513888889</v>
      </c>
      <c r="B111" s="211">
        <v>45250.69513888889</v>
      </c>
      <c r="C111" s="210" t="s">
        <v>281</v>
      </c>
      <c r="D111" s="209"/>
      <c r="E111" s="212">
        <v>100.0</v>
      </c>
      <c r="F111" s="212">
        <v>0.0</v>
      </c>
      <c r="G111" s="210" t="b">
        <v>1</v>
      </c>
      <c r="H111" s="211">
        <v>45250.69513888889</v>
      </c>
      <c r="I111" s="210" t="s">
        <v>393</v>
      </c>
      <c r="J111" s="209"/>
      <c r="K111" s="209"/>
      <c r="L111" s="209"/>
      <c r="M111" s="209"/>
      <c r="N111" s="209"/>
      <c r="O111" s="209"/>
      <c r="P111" s="210" t="s">
        <v>283</v>
      </c>
      <c r="Q111" s="209"/>
      <c r="R111" s="210" t="s">
        <v>48</v>
      </c>
      <c r="S111" s="210">
        <v>3.0</v>
      </c>
      <c r="T111" s="212">
        <v>3.0</v>
      </c>
      <c r="U111" s="212">
        <v>0.0</v>
      </c>
      <c r="V111" s="212">
        <v>12.0</v>
      </c>
      <c r="W111" s="210">
        <v>13.0</v>
      </c>
      <c r="X111" s="210">
        <v>3.0</v>
      </c>
      <c r="Y111" s="210">
        <v>2.0</v>
      </c>
      <c r="Z111" s="210">
        <v>2.0</v>
      </c>
      <c r="AA111" s="210">
        <v>1.0</v>
      </c>
      <c r="AB111" s="210">
        <v>3.0</v>
      </c>
      <c r="AC111" s="210">
        <v>1.0</v>
      </c>
      <c r="AD111" s="210">
        <v>1.0</v>
      </c>
      <c r="AE111" s="210">
        <v>2.0</v>
      </c>
      <c r="AF111" s="210">
        <v>0.0</v>
      </c>
      <c r="AG111" s="210">
        <v>0.0</v>
      </c>
      <c r="AH111" s="210">
        <v>0.0</v>
      </c>
      <c r="AI111" s="210" t="s">
        <v>137</v>
      </c>
      <c r="AJ111" s="210" t="s">
        <v>285</v>
      </c>
      <c r="AK111" s="210" t="s">
        <v>285</v>
      </c>
      <c r="AL111" s="210" t="s">
        <v>284</v>
      </c>
      <c r="AM111" s="210" t="s">
        <v>284</v>
      </c>
      <c r="AN111" s="210" t="s">
        <v>285</v>
      </c>
      <c r="AO111" s="210" t="s">
        <v>285</v>
      </c>
      <c r="AP111" s="210" t="s">
        <v>285</v>
      </c>
      <c r="AQ111" s="210" t="s">
        <v>284</v>
      </c>
      <c r="AR111" s="210" t="s">
        <v>285</v>
      </c>
      <c r="AS111" s="210" t="s">
        <v>284</v>
      </c>
      <c r="AT111" s="209"/>
      <c r="AU111" s="209"/>
      <c r="AV111" s="209"/>
      <c r="AW111" s="209"/>
      <c r="AX111" s="209"/>
      <c r="AY111" s="209"/>
      <c r="AZ111" s="209"/>
      <c r="BA111" s="209"/>
      <c r="BB111" s="209"/>
      <c r="BC111" s="209"/>
      <c r="BD111" s="209"/>
      <c r="BE111" s="209"/>
      <c r="BF111" s="209"/>
      <c r="BG111" s="210"/>
      <c r="BH111" s="209"/>
    </row>
    <row r="112">
      <c r="A112" s="211">
        <v>45250.69513888889</v>
      </c>
      <c r="B112" s="211">
        <v>45250.69513888889</v>
      </c>
      <c r="C112" s="210" t="s">
        <v>281</v>
      </c>
      <c r="D112" s="209"/>
      <c r="E112" s="212">
        <v>100.0</v>
      </c>
      <c r="F112" s="212">
        <v>0.0</v>
      </c>
      <c r="G112" s="210" t="b">
        <v>1</v>
      </c>
      <c r="H112" s="211">
        <v>45250.69513888889</v>
      </c>
      <c r="I112" s="210" t="s">
        <v>394</v>
      </c>
      <c r="J112" s="209"/>
      <c r="K112" s="209"/>
      <c r="L112" s="209"/>
      <c r="M112" s="209"/>
      <c r="N112" s="209"/>
      <c r="O112" s="209"/>
      <c r="P112" s="210" t="s">
        <v>283</v>
      </c>
      <c r="Q112" s="209"/>
      <c r="R112" s="210" t="s">
        <v>87</v>
      </c>
      <c r="S112" s="210">
        <v>4.0</v>
      </c>
      <c r="T112" s="212">
        <v>4.0</v>
      </c>
      <c r="U112" s="212">
        <v>0.0</v>
      </c>
      <c r="V112" s="212">
        <v>12.0</v>
      </c>
      <c r="W112" s="210">
        <v>2.0</v>
      </c>
      <c r="X112" s="210">
        <v>0.0</v>
      </c>
      <c r="Y112" s="210">
        <v>0.0</v>
      </c>
      <c r="Z112" s="210">
        <v>1.0</v>
      </c>
      <c r="AA112" s="210">
        <v>2.0</v>
      </c>
      <c r="AB112" s="210">
        <v>3.0</v>
      </c>
      <c r="AC112" s="210">
        <v>3.0</v>
      </c>
      <c r="AD112" s="210">
        <v>1.0</v>
      </c>
      <c r="AE112" s="210">
        <v>3.0</v>
      </c>
      <c r="AF112" s="210">
        <v>3.0</v>
      </c>
      <c r="AG112" s="210">
        <v>1.0</v>
      </c>
      <c r="AH112" s="210">
        <v>0.0</v>
      </c>
      <c r="AI112" s="210" t="s">
        <v>138</v>
      </c>
      <c r="AJ112" s="210" t="s">
        <v>284</v>
      </c>
      <c r="AK112" s="210" t="s">
        <v>285</v>
      </c>
      <c r="AL112" s="210" t="s">
        <v>284</v>
      </c>
      <c r="AM112" s="210" t="s">
        <v>285</v>
      </c>
      <c r="AN112" s="210" t="s">
        <v>285</v>
      </c>
      <c r="AO112" s="210" t="s">
        <v>285</v>
      </c>
      <c r="AP112" s="210" t="s">
        <v>284</v>
      </c>
      <c r="AQ112" s="210" t="s">
        <v>285</v>
      </c>
      <c r="AR112" s="210" t="s">
        <v>285</v>
      </c>
      <c r="AS112" s="210" t="s">
        <v>285</v>
      </c>
      <c r="AT112" s="209"/>
      <c r="AU112" s="209"/>
      <c r="AV112" s="209"/>
      <c r="AW112" s="209"/>
      <c r="AX112" s="209"/>
      <c r="AY112" s="209"/>
      <c r="AZ112" s="209"/>
      <c r="BA112" s="209"/>
      <c r="BB112" s="209"/>
      <c r="BC112" s="209"/>
      <c r="BD112" s="209"/>
      <c r="BE112" s="209"/>
      <c r="BF112" s="209"/>
      <c r="BG112" s="210"/>
      <c r="BH112" s="209"/>
    </row>
    <row r="113">
      <c r="A113" s="211">
        <v>45250.69513888889</v>
      </c>
      <c r="B113" s="211">
        <v>45250.69513888889</v>
      </c>
      <c r="C113" s="210" t="s">
        <v>281</v>
      </c>
      <c r="D113" s="209"/>
      <c r="E113" s="212">
        <v>100.0</v>
      </c>
      <c r="F113" s="212">
        <v>0.0</v>
      </c>
      <c r="G113" s="210" t="b">
        <v>1</v>
      </c>
      <c r="H113" s="211">
        <v>45250.69513888889</v>
      </c>
      <c r="I113" s="210" t="s">
        <v>395</v>
      </c>
      <c r="J113" s="209"/>
      <c r="K113" s="209"/>
      <c r="L113" s="209"/>
      <c r="M113" s="209"/>
      <c r="N113" s="209"/>
      <c r="O113" s="209"/>
      <c r="P113" s="210" t="s">
        <v>283</v>
      </c>
      <c r="Q113" s="209"/>
      <c r="R113" s="210" t="s">
        <v>38</v>
      </c>
      <c r="S113" s="210">
        <v>10.0</v>
      </c>
      <c r="T113" s="212">
        <v>10.0</v>
      </c>
      <c r="U113" s="212">
        <v>0.0</v>
      </c>
      <c r="V113" s="212">
        <v>12.0</v>
      </c>
      <c r="W113" s="210">
        <v>3.0</v>
      </c>
      <c r="X113" s="210">
        <v>1.0</v>
      </c>
      <c r="Y113" s="210">
        <v>2.0</v>
      </c>
      <c r="Z113" s="210">
        <v>0.0</v>
      </c>
      <c r="AA113" s="210">
        <v>0.0</v>
      </c>
      <c r="AB113" s="210">
        <v>2.0</v>
      </c>
      <c r="AC113" s="210">
        <v>3.0</v>
      </c>
      <c r="AD113" s="210">
        <v>1.0</v>
      </c>
      <c r="AE113" s="210">
        <v>1.0</v>
      </c>
      <c r="AF113" s="210">
        <v>1.0</v>
      </c>
      <c r="AG113" s="210">
        <v>3.0</v>
      </c>
      <c r="AH113" s="210">
        <v>3.0</v>
      </c>
      <c r="AI113" s="210" t="s">
        <v>138</v>
      </c>
      <c r="AJ113" s="210" t="s">
        <v>285</v>
      </c>
      <c r="AK113" s="210" t="s">
        <v>285</v>
      </c>
      <c r="AL113" s="210" t="s">
        <v>284</v>
      </c>
      <c r="AM113" s="210" t="s">
        <v>285</v>
      </c>
      <c r="AN113" s="210" t="s">
        <v>284</v>
      </c>
      <c r="AO113" s="210" t="s">
        <v>285</v>
      </c>
      <c r="AP113" s="210" t="s">
        <v>284</v>
      </c>
      <c r="AQ113" s="210" t="s">
        <v>284</v>
      </c>
      <c r="AR113" s="210" t="s">
        <v>285</v>
      </c>
      <c r="AS113" s="210" t="s">
        <v>285</v>
      </c>
      <c r="AT113" s="209"/>
      <c r="AU113" s="209"/>
      <c r="AV113" s="209"/>
      <c r="AW113" s="209"/>
      <c r="AX113" s="209"/>
      <c r="AY113" s="209"/>
      <c r="AZ113" s="209"/>
      <c r="BA113" s="209"/>
      <c r="BB113" s="209"/>
      <c r="BC113" s="209"/>
      <c r="BD113" s="209"/>
      <c r="BE113" s="209"/>
      <c r="BF113" s="209"/>
      <c r="BG113" s="210"/>
      <c r="BH113" s="209"/>
    </row>
    <row r="114">
      <c r="A114" s="211">
        <v>45250.69513888889</v>
      </c>
      <c r="B114" s="211">
        <v>45250.69513888889</v>
      </c>
      <c r="C114" s="210" t="s">
        <v>281</v>
      </c>
      <c r="D114" s="209"/>
      <c r="E114" s="212">
        <v>100.0</v>
      </c>
      <c r="F114" s="212">
        <v>0.0</v>
      </c>
      <c r="G114" s="210" t="b">
        <v>1</v>
      </c>
      <c r="H114" s="211">
        <v>45250.69513888889</v>
      </c>
      <c r="I114" s="210" t="s">
        <v>396</v>
      </c>
      <c r="J114" s="209"/>
      <c r="K114" s="209"/>
      <c r="L114" s="209"/>
      <c r="M114" s="209"/>
      <c r="N114" s="209"/>
      <c r="O114" s="209"/>
      <c r="P114" s="210" t="s">
        <v>283</v>
      </c>
      <c r="Q114" s="209"/>
      <c r="R114" s="210" t="s">
        <v>43</v>
      </c>
      <c r="S114" s="210">
        <v>11.0</v>
      </c>
      <c r="T114" s="212">
        <v>5.0</v>
      </c>
      <c r="U114" s="212">
        <v>6.0</v>
      </c>
      <c r="V114" s="212">
        <v>12.0</v>
      </c>
      <c r="W114" s="210">
        <v>20.0</v>
      </c>
      <c r="X114" s="210">
        <v>2.0</v>
      </c>
      <c r="Y114" s="210">
        <v>1.0</v>
      </c>
      <c r="Z114" s="210">
        <v>0.0</v>
      </c>
      <c r="AA114" s="210">
        <v>1.0</v>
      </c>
      <c r="AB114" s="210">
        <v>0.0</v>
      </c>
      <c r="AC114" s="210">
        <v>1.0</v>
      </c>
      <c r="AD114" s="210">
        <v>2.0</v>
      </c>
      <c r="AE114" s="210">
        <v>3.0</v>
      </c>
      <c r="AF114" s="210">
        <v>3.0</v>
      </c>
      <c r="AG114" s="210">
        <v>0.0</v>
      </c>
      <c r="AH114" s="210">
        <v>2.0</v>
      </c>
      <c r="AI114" s="210" t="s">
        <v>137</v>
      </c>
      <c r="AJ114" s="210" t="s">
        <v>285</v>
      </c>
      <c r="AK114" s="210" t="s">
        <v>285</v>
      </c>
      <c r="AL114" s="210" t="s">
        <v>284</v>
      </c>
      <c r="AM114" s="210" t="s">
        <v>285</v>
      </c>
      <c r="AN114" s="210" t="s">
        <v>285</v>
      </c>
      <c r="AO114" s="210" t="s">
        <v>284</v>
      </c>
      <c r="AP114" s="210" t="s">
        <v>285</v>
      </c>
      <c r="AQ114" s="210" t="s">
        <v>284</v>
      </c>
      <c r="AR114" s="210" t="s">
        <v>284</v>
      </c>
      <c r="AS114" s="210" t="s">
        <v>284</v>
      </c>
      <c r="AT114" s="209"/>
      <c r="AU114" s="209"/>
      <c r="AV114" s="209"/>
      <c r="AW114" s="209"/>
      <c r="AX114" s="209"/>
      <c r="AY114" s="209"/>
      <c r="AZ114" s="209"/>
      <c r="BA114" s="209"/>
      <c r="BB114" s="209"/>
      <c r="BC114" s="209"/>
      <c r="BD114" s="209"/>
      <c r="BE114" s="209"/>
      <c r="BF114" s="209"/>
      <c r="BG114" s="210"/>
      <c r="BH114" s="209"/>
    </row>
    <row r="115">
      <c r="A115" s="211">
        <v>45250.69513888889</v>
      </c>
      <c r="B115" s="211">
        <v>45250.69513888889</v>
      </c>
      <c r="C115" s="210" t="s">
        <v>281</v>
      </c>
      <c r="D115" s="209"/>
      <c r="E115" s="212">
        <v>100.0</v>
      </c>
      <c r="F115" s="212">
        <v>0.0</v>
      </c>
      <c r="G115" s="210" t="b">
        <v>1</v>
      </c>
      <c r="H115" s="211">
        <v>45250.69513888889</v>
      </c>
      <c r="I115" s="210" t="s">
        <v>397</v>
      </c>
      <c r="J115" s="209"/>
      <c r="K115" s="209"/>
      <c r="L115" s="209"/>
      <c r="M115" s="209"/>
      <c r="N115" s="209"/>
      <c r="O115" s="209"/>
      <c r="P115" s="210" t="s">
        <v>283</v>
      </c>
      <c r="Q115" s="209"/>
      <c r="R115" s="210" t="s">
        <v>40</v>
      </c>
      <c r="S115" s="210">
        <v>1.0</v>
      </c>
      <c r="T115" s="212">
        <v>1.0</v>
      </c>
      <c r="U115" s="212">
        <v>0.0</v>
      </c>
      <c r="V115" s="212">
        <v>12.0</v>
      </c>
      <c r="W115" s="210">
        <v>10.0</v>
      </c>
      <c r="X115" s="210">
        <v>3.0</v>
      </c>
      <c r="Y115" s="210">
        <v>1.0</v>
      </c>
      <c r="Z115" s="210">
        <v>0.0</v>
      </c>
      <c r="AA115" s="210">
        <v>2.0</v>
      </c>
      <c r="AB115" s="210">
        <v>0.0</v>
      </c>
      <c r="AC115" s="210">
        <v>3.0</v>
      </c>
      <c r="AD115" s="210">
        <v>1.0</v>
      </c>
      <c r="AE115" s="210">
        <v>0.0</v>
      </c>
      <c r="AF115" s="210">
        <v>0.0</v>
      </c>
      <c r="AG115" s="210">
        <v>0.0</v>
      </c>
      <c r="AH115" s="210">
        <v>0.0</v>
      </c>
      <c r="AI115" s="210" t="s">
        <v>137</v>
      </c>
      <c r="AJ115" s="210" t="s">
        <v>285</v>
      </c>
      <c r="AK115" s="210" t="s">
        <v>285</v>
      </c>
      <c r="AL115" s="210" t="s">
        <v>285</v>
      </c>
      <c r="AM115" s="210" t="s">
        <v>284</v>
      </c>
      <c r="AN115" s="210" t="s">
        <v>284</v>
      </c>
      <c r="AO115" s="210" t="s">
        <v>284</v>
      </c>
      <c r="AP115" s="210" t="s">
        <v>285</v>
      </c>
      <c r="AQ115" s="210" t="s">
        <v>284</v>
      </c>
      <c r="AR115" s="210" t="s">
        <v>284</v>
      </c>
      <c r="AS115" s="210" t="s">
        <v>285</v>
      </c>
      <c r="AT115" s="209"/>
      <c r="AU115" s="209"/>
      <c r="AV115" s="209"/>
      <c r="AW115" s="209"/>
      <c r="AX115" s="209"/>
      <c r="AY115" s="209"/>
      <c r="AZ115" s="209"/>
      <c r="BA115" s="209"/>
      <c r="BB115" s="209"/>
      <c r="BC115" s="209"/>
      <c r="BD115" s="209"/>
      <c r="BE115" s="209"/>
      <c r="BF115" s="209"/>
      <c r="BG115" s="210"/>
      <c r="BH115" s="209"/>
    </row>
    <row r="116">
      <c r="A116" s="211">
        <v>45250.69513888889</v>
      </c>
      <c r="B116" s="211">
        <v>45250.69513888889</v>
      </c>
      <c r="C116" s="210" t="s">
        <v>281</v>
      </c>
      <c r="D116" s="209"/>
      <c r="E116" s="212">
        <v>100.0</v>
      </c>
      <c r="F116" s="212">
        <v>0.0</v>
      </c>
      <c r="G116" s="210" t="b">
        <v>1</v>
      </c>
      <c r="H116" s="211">
        <v>45250.69513888889</v>
      </c>
      <c r="I116" s="210" t="s">
        <v>398</v>
      </c>
      <c r="J116" s="209"/>
      <c r="K116" s="209"/>
      <c r="L116" s="209"/>
      <c r="M116" s="209"/>
      <c r="N116" s="209"/>
      <c r="O116" s="209"/>
      <c r="P116" s="210" t="s">
        <v>283</v>
      </c>
      <c r="Q116" s="209"/>
      <c r="R116" s="210" t="s">
        <v>98</v>
      </c>
      <c r="S116" s="210">
        <v>8.0</v>
      </c>
      <c r="T116" s="212">
        <v>8.0</v>
      </c>
      <c r="U116" s="212">
        <v>0.0</v>
      </c>
      <c r="V116" s="212">
        <v>12.0</v>
      </c>
      <c r="W116" s="210">
        <v>18.0</v>
      </c>
      <c r="X116" s="210">
        <v>0.0</v>
      </c>
      <c r="Y116" s="210">
        <v>0.0</v>
      </c>
      <c r="Z116" s="210">
        <v>0.0</v>
      </c>
      <c r="AA116" s="210">
        <v>1.0</v>
      </c>
      <c r="AB116" s="210">
        <v>2.0</v>
      </c>
      <c r="AC116" s="210">
        <v>3.0</v>
      </c>
      <c r="AD116" s="210">
        <v>2.0</v>
      </c>
      <c r="AE116" s="210">
        <v>2.0</v>
      </c>
      <c r="AF116" s="210">
        <v>1.0</v>
      </c>
      <c r="AG116" s="210">
        <v>2.0</v>
      </c>
      <c r="AH116" s="210">
        <v>1.0</v>
      </c>
      <c r="AI116" s="210" t="s">
        <v>138</v>
      </c>
      <c r="AJ116" s="210" t="s">
        <v>284</v>
      </c>
      <c r="AK116" s="210" t="s">
        <v>285</v>
      </c>
      <c r="AL116" s="210" t="s">
        <v>284</v>
      </c>
      <c r="AM116" s="210" t="s">
        <v>284</v>
      </c>
      <c r="AN116" s="210" t="s">
        <v>285</v>
      </c>
      <c r="AO116" s="210" t="s">
        <v>284</v>
      </c>
      <c r="AP116" s="210" t="s">
        <v>284</v>
      </c>
      <c r="AQ116" s="210" t="s">
        <v>284</v>
      </c>
      <c r="AR116" s="210" t="s">
        <v>285</v>
      </c>
      <c r="AS116" s="210" t="s">
        <v>285</v>
      </c>
      <c r="AT116" s="209"/>
      <c r="AU116" s="209"/>
      <c r="AV116" s="209"/>
      <c r="AW116" s="209"/>
      <c r="AX116" s="209"/>
      <c r="AY116" s="209"/>
      <c r="AZ116" s="209"/>
      <c r="BA116" s="209"/>
      <c r="BB116" s="209"/>
      <c r="BC116" s="209"/>
      <c r="BD116" s="209"/>
      <c r="BE116" s="209"/>
      <c r="BF116" s="209"/>
      <c r="BG116" s="210"/>
      <c r="BH116" s="209"/>
    </row>
    <row r="117">
      <c r="A117" s="211">
        <v>45250.69513888889</v>
      </c>
      <c r="B117" s="211">
        <v>45250.69513888889</v>
      </c>
      <c r="C117" s="210" t="s">
        <v>281</v>
      </c>
      <c r="D117" s="209"/>
      <c r="E117" s="212">
        <v>100.0</v>
      </c>
      <c r="F117" s="212">
        <v>0.0</v>
      </c>
      <c r="G117" s="210" t="b">
        <v>1</v>
      </c>
      <c r="H117" s="211">
        <v>45250.69513888889</v>
      </c>
      <c r="I117" s="210" t="s">
        <v>399</v>
      </c>
      <c r="J117" s="209"/>
      <c r="K117" s="209"/>
      <c r="L117" s="209"/>
      <c r="M117" s="209"/>
      <c r="N117" s="209"/>
      <c r="O117" s="209"/>
      <c r="P117" s="210" t="s">
        <v>283</v>
      </c>
      <c r="Q117" s="209"/>
      <c r="R117" s="210" t="s">
        <v>95</v>
      </c>
      <c r="S117" s="210">
        <v>11.0</v>
      </c>
      <c r="T117" s="212">
        <v>4.0</v>
      </c>
      <c r="U117" s="212">
        <v>7.0</v>
      </c>
      <c r="V117" s="212">
        <v>12.0</v>
      </c>
      <c r="W117" s="210">
        <v>38.0</v>
      </c>
      <c r="X117" s="210">
        <v>0.0</v>
      </c>
      <c r="Y117" s="210">
        <v>1.0</v>
      </c>
      <c r="Z117" s="210">
        <v>0.0</v>
      </c>
      <c r="AA117" s="210">
        <v>0.0</v>
      </c>
      <c r="AB117" s="210">
        <v>0.0</v>
      </c>
      <c r="AC117" s="210">
        <v>1.0</v>
      </c>
      <c r="AD117" s="210">
        <v>0.0</v>
      </c>
      <c r="AE117" s="210">
        <v>2.0</v>
      </c>
      <c r="AF117" s="210">
        <v>2.0</v>
      </c>
      <c r="AG117" s="210">
        <v>0.0</v>
      </c>
      <c r="AH117" s="210">
        <v>1.0</v>
      </c>
      <c r="AI117" s="210" t="s">
        <v>137</v>
      </c>
      <c r="AJ117" s="210" t="s">
        <v>284</v>
      </c>
      <c r="AK117" s="210" t="s">
        <v>284</v>
      </c>
      <c r="AL117" s="210" t="s">
        <v>284</v>
      </c>
      <c r="AM117" s="210" t="s">
        <v>284</v>
      </c>
      <c r="AN117" s="210" t="s">
        <v>285</v>
      </c>
      <c r="AO117" s="210" t="s">
        <v>285</v>
      </c>
      <c r="AP117" s="210" t="s">
        <v>284</v>
      </c>
      <c r="AQ117" s="210" t="s">
        <v>284</v>
      </c>
      <c r="AR117" s="210" t="s">
        <v>284</v>
      </c>
      <c r="AS117" s="210" t="s">
        <v>284</v>
      </c>
      <c r="AT117" s="209"/>
      <c r="AU117" s="209"/>
      <c r="AV117" s="209"/>
      <c r="AW117" s="209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210"/>
      <c r="BH117" s="209"/>
    </row>
    <row r="118">
      <c r="A118" s="211">
        <v>45250.69513888889</v>
      </c>
      <c r="B118" s="211">
        <v>45250.69513888889</v>
      </c>
      <c r="C118" s="210" t="s">
        <v>281</v>
      </c>
      <c r="D118" s="209"/>
      <c r="E118" s="212">
        <v>100.0</v>
      </c>
      <c r="F118" s="212">
        <v>0.0</v>
      </c>
      <c r="G118" s="210" t="b">
        <v>1</v>
      </c>
      <c r="H118" s="211">
        <v>45250.69513888889</v>
      </c>
      <c r="I118" s="210" t="s">
        <v>400</v>
      </c>
      <c r="J118" s="209"/>
      <c r="K118" s="209"/>
      <c r="L118" s="209"/>
      <c r="M118" s="209"/>
      <c r="N118" s="209"/>
      <c r="O118" s="209"/>
      <c r="P118" s="210" t="s">
        <v>283</v>
      </c>
      <c r="Q118" s="209"/>
      <c r="R118" s="72" t="s">
        <v>33</v>
      </c>
      <c r="S118" s="210">
        <v>4.0</v>
      </c>
      <c r="T118" s="212">
        <v>3.0</v>
      </c>
      <c r="U118" s="212">
        <v>1.0</v>
      </c>
      <c r="V118" s="212">
        <v>12.0</v>
      </c>
      <c r="W118" s="210">
        <v>9.0</v>
      </c>
      <c r="X118" s="210">
        <v>0.0</v>
      </c>
      <c r="Y118" s="210">
        <v>0.0</v>
      </c>
      <c r="Z118" s="210">
        <v>2.0</v>
      </c>
      <c r="AA118" s="210">
        <v>0.0</v>
      </c>
      <c r="AB118" s="210">
        <v>1.0</v>
      </c>
      <c r="AC118" s="210">
        <v>1.0</v>
      </c>
      <c r="AD118" s="210">
        <v>2.0</v>
      </c>
      <c r="AE118" s="210">
        <v>2.0</v>
      </c>
      <c r="AF118" s="210">
        <v>1.0</v>
      </c>
      <c r="AG118" s="210">
        <v>2.0</v>
      </c>
      <c r="AH118" s="210">
        <v>1.0</v>
      </c>
      <c r="AI118" s="210" t="s">
        <v>138</v>
      </c>
      <c r="AJ118" s="210" t="s">
        <v>285</v>
      </c>
      <c r="AK118" s="210" t="s">
        <v>284</v>
      </c>
      <c r="AL118" s="210" t="s">
        <v>284</v>
      </c>
      <c r="AM118" s="210" t="s">
        <v>284</v>
      </c>
      <c r="AN118" s="210" t="s">
        <v>285</v>
      </c>
      <c r="AO118" s="210" t="s">
        <v>285</v>
      </c>
      <c r="AP118" s="210" t="s">
        <v>284</v>
      </c>
      <c r="AQ118" s="210" t="s">
        <v>285</v>
      </c>
      <c r="AR118" s="210" t="s">
        <v>284</v>
      </c>
      <c r="AS118" s="210" t="s">
        <v>285</v>
      </c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10"/>
      <c r="BH118" s="209"/>
    </row>
    <row r="119">
      <c r="A119" s="211">
        <v>45250.69513888889</v>
      </c>
      <c r="B119" s="211">
        <v>45250.69513888889</v>
      </c>
      <c r="C119" s="210" t="s">
        <v>281</v>
      </c>
      <c r="D119" s="209"/>
      <c r="E119" s="212">
        <v>100.0</v>
      </c>
      <c r="F119" s="212">
        <v>0.0</v>
      </c>
      <c r="G119" s="210" t="b">
        <v>1</v>
      </c>
      <c r="H119" s="211">
        <v>45250.69513888889</v>
      </c>
      <c r="I119" s="210" t="s">
        <v>401</v>
      </c>
      <c r="J119" s="209"/>
      <c r="K119" s="209"/>
      <c r="L119" s="209"/>
      <c r="M119" s="209"/>
      <c r="N119" s="209"/>
      <c r="O119" s="209"/>
      <c r="P119" s="210" t="s">
        <v>283</v>
      </c>
      <c r="Q119" s="209"/>
      <c r="R119" s="210" t="s">
        <v>85</v>
      </c>
      <c r="S119" s="210">
        <v>1.0</v>
      </c>
      <c r="T119" s="212">
        <v>1.0</v>
      </c>
      <c r="U119" s="212">
        <v>0.0</v>
      </c>
      <c r="V119" s="212">
        <v>12.0</v>
      </c>
      <c r="W119" s="210">
        <v>29.0</v>
      </c>
      <c r="X119" s="210">
        <v>3.0</v>
      </c>
      <c r="Y119" s="210">
        <v>1.0</v>
      </c>
      <c r="Z119" s="210">
        <v>3.0</v>
      </c>
      <c r="AA119" s="210">
        <v>0.0</v>
      </c>
      <c r="AB119" s="210">
        <v>0.0</v>
      </c>
      <c r="AC119" s="210">
        <v>1.0</v>
      </c>
      <c r="AD119" s="210">
        <v>2.0</v>
      </c>
      <c r="AE119" s="210">
        <v>2.0</v>
      </c>
      <c r="AF119" s="210">
        <v>2.0</v>
      </c>
      <c r="AG119" s="210">
        <v>0.0</v>
      </c>
      <c r="AH119" s="210">
        <v>1.0</v>
      </c>
      <c r="AI119" s="210" t="s">
        <v>137</v>
      </c>
      <c r="AJ119" s="210" t="s">
        <v>284</v>
      </c>
      <c r="AK119" s="210" t="s">
        <v>285</v>
      </c>
      <c r="AL119" s="210" t="s">
        <v>284</v>
      </c>
      <c r="AM119" s="210" t="s">
        <v>285</v>
      </c>
      <c r="AN119" s="210" t="s">
        <v>285</v>
      </c>
      <c r="AO119" s="210" t="s">
        <v>285</v>
      </c>
      <c r="AP119" s="210" t="s">
        <v>285</v>
      </c>
      <c r="AQ119" s="210" t="s">
        <v>284</v>
      </c>
      <c r="AR119" s="210" t="s">
        <v>285</v>
      </c>
      <c r="AS119" s="210" t="s">
        <v>285</v>
      </c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10"/>
      <c r="BH119" s="209"/>
    </row>
    <row r="120">
      <c r="A120" s="211">
        <v>45250.69513888889</v>
      </c>
      <c r="B120" s="211">
        <v>45250.69513888889</v>
      </c>
      <c r="C120" s="210" t="s">
        <v>281</v>
      </c>
      <c r="D120" s="209"/>
      <c r="E120" s="212">
        <v>100.0</v>
      </c>
      <c r="F120" s="212">
        <v>0.0</v>
      </c>
      <c r="G120" s="210" t="b">
        <v>1</v>
      </c>
      <c r="H120" s="211">
        <v>45250.69513888889</v>
      </c>
      <c r="I120" s="210" t="s">
        <v>402</v>
      </c>
      <c r="J120" s="209"/>
      <c r="K120" s="209"/>
      <c r="L120" s="209"/>
      <c r="M120" s="209"/>
      <c r="N120" s="209"/>
      <c r="O120" s="209"/>
      <c r="P120" s="210" t="s">
        <v>283</v>
      </c>
      <c r="Q120" s="209"/>
      <c r="R120" s="210" t="s">
        <v>75</v>
      </c>
      <c r="S120" s="210">
        <v>6.0</v>
      </c>
      <c r="T120" s="212">
        <v>2.0</v>
      </c>
      <c r="U120" s="212">
        <v>4.0</v>
      </c>
      <c r="V120" s="212">
        <v>12.0</v>
      </c>
      <c r="W120" s="210">
        <v>25.0</v>
      </c>
      <c r="X120" s="210">
        <v>2.0</v>
      </c>
      <c r="Y120" s="210">
        <v>1.0</v>
      </c>
      <c r="Z120" s="210">
        <v>1.0</v>
      </c>
      <c r="AA120" s="210">
        <v>2.0</v>
      </c>
      <c r="AB120" s="210">
        <v>1.0</v>
      </c>
      <c r="AC120" s="210">
        <v>3.0</v>
      </c>
      <c r="AD120" s="210">
        <v>3.0</v>
      </c>
      <c r="AE120" s="210">
        <v>1.0</v>
      </c>
      <c r="AF120" s="210">
        <v>0.0</v>
      </c>
      <c r="AG120" s="210">
        <v>3.0</v>
      </c>
      <c r="AH120" s="210">
        <v>1.0</v>
      </c>
      <c r="AI120" s="210" t="s">
        <v>138</v>
      </c>
      <c r="AJ120" s="210" t="s">
        <v>284</v>
      </c>
      <c r="AK120" s="210" t="s">
        <v>284</v>
      </c>
      <c r="AL120" s="210" t="s">
        <v>284</v>
      </c>
      <c r="AM120" s="210" t="s">
        <v>285</v>
      </c>
      <c r="AN120" s="210" t="s">
        <v>284</v>
      </c>
      <c r="AO120" s="210" t="s">
        <v>284</v>
      </c>
      <c r="AP120" s="210" t="s">
        <v>284</v>
      </c>
      <c r="AQ120" s="210" t="s">
        <v>285</v>
      </c>
      <c r="AR120" s="210" t="s">
        <v>284</v>
      </c>
      <c r="AS120" s="210" t="s">
        <v>285</v>
      </c>
      <c r="AT120" s="209"/>
      <c r="AU120" s="209"/>
      <c r="AV120" s="209"/>
      <c r="AW120" s="209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210"/>
      <c r="BH120" s="209"/>
    </row>
    <row r="121">
      <c r="A121" s="211">
        <v>45250.69513888889</v>
      </c>
      <c r="B121" s="211">
        <v>45250.69513888889</v>
      </c>
      <c r="C121" s="210" t="s">
        <v>281</v>
      </c>
      <c r="D121" s="209"/>
      <c r="E121" s="212">
        <v>100.0</v>
      </c>
      <c r="F121" s="212">
        <v>0.0</v>
      </c>
      <c r="G121" s="210" t="b">
        <v>1</v>
      </c>
      <c r="H121" s="211">
        <v>45250.69513888889</v>
      </c>
      <c r="I121" s="210" t="s">
        <v>403</v>
      </c>
      <c r="J121" s="209"/>
      <c r="K121" s="209"/>
      <c r="L121" s="209"/>
      <c r="M121" s="209"/>
      <c r="N121" s="209"/>
      <c r="O121" s="209"/>
      <c r="P121" s="210" t="s">
        <v>283</v>
      </c>
      <c r="Q121" s="209"/>
      <c r="R121" s="210" t="s">
        <v>95</v>
      </c>
      <c r="S121" s="210">
        <v>12.0</v>
      </c>
      <c r="T121" s="212">
        <v>3.0</v>
      </c>
      <c r="U121" s="212">
        <v>9.0</v>
      </c>
      <c r="V121" s="212">
        <v>12.0</v>
      </c>
      <c r="W121" s="210">
        <v>3.0</v>
      </c>
      <c r="X121" s="210">
        <v>1.0</v>
      </c>
      <c r="Y121" s="210">
        <v>0.0</v>
      </c>
      <c r="Z121" s="210">
        <v>3.0</v>
      </c>
      <c r="AA121" s="210">
        <v>2.0</v>
      </c>
      <c r="AB121" s="210">
        <v>1.0</v>
      </c>
      <c r="AC121" s="210">
        <v>0.0</v>
      </c>
      <c r="AD121" s="210">
        <v>0.0</v>
      </c>
      <c r="AE121" s="210">
        <v>3.0</v>
      </c>
      <c r="AF121" s="210">
        <v>2.0</v>
      </c>
      <c r="AG121" s="210">
        <v>0.0</v>
      </c>
      <c r="AH121" s="210">
        <v>3.0</v>
      </c>
      <c r="AI121" s="210" t="s">
        <v>138</v>
      </c>
      <c r="AJ121" s="210" t="s">
        <v>285</v>
      </c>
      <c r="AK121" s="210" t="s">
        <v>284</v>
      </c>
      <c r="AL121" s="210" t="s">
        <v>284</v>
      </c>
      <c r="AM121" s="210" t="s">
        <v>284</v>
      </c>
      <c r="AN121" s="210" t="s">
        <v>285</v>
      </c>
      <c r="AO121" s="210" t="s">
        <v>284</v>
      </c>
      <c r="AP121" s="210" t="s">
        <v>285</v>
      </c>
      <c r="AQ121" s="210" t="s">
        <v>285</v>
      </c>
      <c r="AR121" s="210" t="s">
        <v>285</v>
      </c>
      <c r="AS121" s="210" t="s">
        <v>284</v>
      </c>
      <c r="AT121" s="209"/>
      <c r="AU121" s="209"/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209"/>
      <c r="BF121" s="209"/>
      <c r="BG121" s="210"/>
      <c r="BH121" s="209"/>
    </row>
    <row r="122">
      <c r="A122" s="211">
        <v>45250.69513888889</v>
      </c>
      <c r="B122" s="211">
        <v>45250.69513888889</v>
      </c>
      <c r="C122" s="210" t="s">
        <v>281</v>
      </c>
      <c r="D122" s="209"/>
      <c r="E122" s="212">
        <v>100.0</v>
      </c>
      <c r="F122" s="212">
        <v>0.0</v>
      </c>
      <c r="G122" s="210" t="b">
        <v>1</v>
      </c>
      <c r="H122" s="211">
        <v>45250.69513888889</v>
      </c>
      <c r="I122" s="210" t="s">
        <v>404</v>
      </c>
      <c r="J122" s="209"/>
      <c r="K122" s="209"/>
      <c r="L122" s="209"/>
      <c r="M122" s="209"/>
      <c r="N122" s="209"/>
      <c r="O122" s="209"/>
      <c r="P122" s="210" t="s">
        <v>283</v>
      </c>
      <c r="Q122" s="209"/>
      <c r="R122" s="210" t="s">
        <v>106</v>
      </c>
      <c r="S122" s="210">
        <v>6.0</v>
      </c>
      <c r="T122" s="212">
        <v>5.0</v>
      </c>
      <c r="U122" s="212">
        <v>1.0</v>
      </c>
      <c r="V122" s="212">
        <v>12.0</v>
      </c>
      <c r="W122" s="210">
        <v>15.0</v>
      </c>
      <c r="X122" s="210">
        <v>2.0</v>
      </c>
      <c r="Y122" s="210">
        <v>1.0</v>
      </c>
      <c r="Z122" s="210">
        <v>3.0</v>
      </c>
      <c r="AA122" s="210">
        <v>2.0</v>
      </c>
      <c r="AB122" s="210">
        <v>1.0</v>
      </c>
      <c r="AC122" s="210">
        <v>1.0</v>
      </c>
      <c r="AD122" s="210">
        <v>2.0</v>
      </c>
      <c r="AE122" s="210">
        <v>3.0</v>
      </c>
      <c r="AF122" s="210">
        <v>3.0</v>
      </c>
      <c r="AG122" s="210">
        <v>1.0</v>
      </c>
      <c r="AH122" s="210">
        <v>1.0</v>
      </c>
      <c r="AI122" s="210" t="s">
        <v>138</v>
      </c>
      <c r="AJ122" s="210" t="s">
        <v>284</v>
      </c>
      <c r="AK122" s="210" t="s">
        <v>285</v>
      </c>
      <c r="AL122" s="210" t="s">
        <v>284</v>
      </c>
      <c r="AM122" s="210" t="s">
        <v>285</v>
      </c>
      <c r="AN122" s="210" t="s">
        <v>285</v>
      </c>
      <c r="AO122" s="210" t="s">
        <v>285</v>
      </c>
      <c r="AP122" s="210" t="s">
        <v>284</v>
      </c>
      <c r="AQ122" s="210" t="s">
        <v>284</v>
      </c>
      <c r="AR122" s="210" t="s">
        <v>285</v>
      </c>
      <c r="AS122" s="210" t="s">
        <v>284</v>
      </c>
      <c r="AT122" s="209"/>
      <c r="AU122" s="209"/>
      <c r="AV122" s="209"/>
      <c r="AW122" s="209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210"/>
      <c r="BH122" s="209"/>
    </row>
    <row r="123">
      <c r="A123" s="211">
        <v>45250.69513888889</v>
      </c>
      <c r="B123" s="211">
        <v>45250.69513888889</v>
      </c>
      <c r="C123" s="210" t="s">
        <v>281</v>
      </c>
      <c r="D123" s="209"/>
      <c r="E123" s="212">
        <v>100.0</v>
      </c>
      <c r="F123" s="212">
        <v>0.0</v>
      </c>
      <c r="G123" s="210" t="b">
        <v>1</v>
      </c>
      <c r="H123" s="211">
        <v>45250.69513888889</v>
      </c>
      <c r="I123" s="210" t="s">
        <v>405</v>
      </c>
      <c r="J123" s="209"/>
      <c r="K123" s="209"/>
      <c r="L123" s="209"/>
      <c r="M123" s="209"/>
      <c r="N123" s="209"/>
      <c r="O123" s="209"/>
      <c r="P123" s="210" t="s">
        <v>283</v>
      </c>
      <c r="Q123" s="209"/>
      <c r="R123" s="210" t="s">
        <v>107</v>
      </c>
      <c r="S123" s="210">
        <v>12.0</v>
      </c>
      <c r="T123" s="212">
        <v>6.0</v>
      </c>
      <c r="U123" s="212">
        <v>6.0</v>
      </c>
      <c r="V123" s="212">
        <v>12.0</v>
      </c>
      <c r="W123" s="210">
        <v>39.0</v>
      </c>
      <c r="X123" s="210">
        <v>1.0</v>
      </c>
      <c r="Y123" s="210">
        <v>0.0</v>
      </c>
      <c r="Z123" s="210">
        <v>0.0</v>
      </c>
      <c r="AA123" s="210">
        <v>1.0</v>
      </c>
      <c r="AB123" s="210">
        <v>0.0</v>
      </c>
      <c r="AC123" s="210">
        <v>3.0</v>
      </c>
      <c r="AD123" s="210">
        <v>1.0</v>
      </c>
      <c r="AE123" s="210">
        <v>0.0</v>
      </c>
      <c r="AF123" s="210">
        <v>0.0</v>
      </c>
      <c r="AG123" s="210">
        <v>1.0</v>
      </c>
      <c r="AH123" s="210">
        <v>2.0</v>
      </c>
      <c r="AI123" s="210" t="s">
        <v>137</v>
      </c>
      <c r="AJ123" s="210" t="s">
        <v>284</v>
      </c>
      <c r="AK123" s="210" t="s">
        <v>285</v>
      </c>
      <c r="AL123" s="210" t="s">
        <v>284</v>
      </c>
      <c r="AM123" s="210" t="s">
        <v>284</v>
      </c>
      <c r="AN123" s="210" t="s">
        <v>284</v>
      </c>
      <c r="AO123" s="210" t="s">
        <v>285</v>
      </c>
      <c r="AP123" s="210" t="s">
        <v>285</v>
      </c>
      <c r="AQ123" s="210" t="s">
        <v>285</v>
      </c>
      <c r="AR123" s="210" t="s">
        <v>284</v>
      </c>
      <c r="AS123" s="210" t="s">
        <v>284</v>
      </c>
      <c r="AT123" s="209"/>
      <c r="AU123" s="209"/>
      <c r="AV123" s="209"/>
      <c r="AW123" s="209"/>
      <c r="AX123" s="209"/>
      <c r="AY123" s="209"/>
      <c r="AZ123" s="209"/>
      <c r="BA123" s="209"/>
      <c r="BB123" s="209"/>
      <c r="BC123" s="209"/>
      <c r="BD123" s="209"/>
      <c r="BE123" s="209"/>
      <c r="BF123" s="209"/>
      <c r="BG123" s="210"/>
      <c r="BH123" s="209"/>
    </row>
    <row r="124">
      <c r="A124" s="211">
        <v>45250.69513888889</v>
      </c>
      <c r="B124" s="211">
        <v>45250.69513888889</v>
      </c>
      <c r="C124" s="210" t="s">
        <v>281</v>
      </c>
      <c r="D124" s="209"/>
      <c r="E124" s="212">
        <v>100.0</v>
      </c>
      <c r="F124" s="212">
        <v>0.0</v>
      </c>
      <c r="G124" s="210" t="b">
        <v>1</v>
      </c>
      <c r="H124" s="211">
        <v>45250.69513888889</v>
      </c>
      <c r="I124" s="210" t="s">
        <v>406</v>
      </c>
      <c r="J124" s="209"/>
      <c r="K124" s="209"/>
      <c r="L124" s="209"/>
      <c r="M124" s="209"/>
      <c r="N124" s="209"/>
      <c r="O124" s="209"/>
      <c r="P124" s="210" t="s">
        <v>283</v>
      </c>
      <c r="Q124" s="209"/>
      <c r="R124" s="210" t="s">
        <v>70</v>
      </c>
      <c r="S124" s="210">
        <v>11.0</v>
      </c>
      <c r="T124" s="212">
        <v>8.0</v>
      </c>
      <c r="U124" s="212">
        <v>3.0</v>
      </c>
      <c r="V124" s="212">
        <v>12.0</v>
      </c>
      <c r="W124" s="210">
        <v>23.0</v>
      </c>
      <c r="X124" s="210">
        <v>1.0</v>
      </c>
      <c r="Y124" s="210">
        <v>3.0</v>
      </c>
      <c r="Z124" s="210">
        <v>2.0</v>
      </c>
      <c r="AA124" s="210">
        <v>3.0</v>
      </c>
      <c r="AB124" s="210">
        <v>2.0</v>
      </c>
      <c r="AC124" s="210">
        <v>3.0</v>
      </c>
      <c r="AD124" s="210">
        <v>0.0</v>
      </c>
      <c r="AE124" s="210">
        <v>0.0</v>
      </c>
      <c r="AF124" s="210">
        <v>1.0</v>
      </c>
      <c r="AG124" s="210">
        <v>0.0</v>
      </c>
      <c r="AH124" s="210">
        <v>2.0</v>
      </c>
      <c r="AI124" s="210" t="s">
        <v>138</v>
      </c>
      <c r="AJ124" s="210" t="s">
        <v>284</v>
      </c>
      <c r="AK124" s="210" t="s">
        <v>285</v>
      </c>
      <c r="AL124" s="210" t="s">
        <v>285</v>
      </c>
      <c r="AM124" s="210" t="s">
        <v>285</v>
      </c>
      <c r="AN124" s="210" t="s">
        <v>285</v>
      </c>
      <c r="AO124" s="210" t="s">
        <v>285</v>
      </c>
      <c r="AP124" s="210" t="s">
        <v>284</v>
      </c>
      <c r="AQ124" s="210" t="s">
        <v>285</v>
      </c>
      <c r="AR124" s="210" t="s">
        <v>284</v>
      </c>
      <c r="AS124" s="210" t="s">
        <v>284</v>
      </c>
      <c r="AT124" s="209"/>
      <c r="AU124" s="209"/>
      <c r="AV124" s="209"/>
      <c r="AW124" s="209"/>
      <c r="AX124" s="209"/>
      <c r="AY124" s="209"/>
      <c r="AZ124" s="209"/>
      <c r="BA124" s="209"/>
      <c r="BB124" s="209"/>
      <c r="BC124" s="209"/>
      <c r="BD124" s="209"/>
      <c r="BE124" s="209"/>
      <c r="BF124" s="209"/>
      <c r="BG124" s="210"/>
      <c r="BH124" s="209"/>
    </row>
    <row r="125">
      <c r="A125" s="211">
        <v>45250.69513888889</v>
      </c>
      <c r="B125" s="211">
        <v>45250.69513888889</v>
      </c>
      <c r="C125" s="210" t="s">
        <v>281</v>
      </c>
      <c r="D125" s="209"/>
      <c r="E125" s="212">
        <v>100.0</v>
      </c>
      <c r="F125" s="212">
        <v>0.0</v>
      </c>
      <c r="G125" s="210" t="b">
        <v>1</v>
      </c>
      <c r="H125" s="211">
        <v>45250.69513888889</v>
      </c>
      <c r="I125" s="210" t="s">
        <v>407</v>
      </c>
      <c r="J125" s="209"/>
      <c r="K125" s="209"/>
      <c r="L125" s="209"/>
      <c r="M125" s="209"/>
      <c r="N125" s="209"/>
      <c r="O125" s="209"/>
      <c r="P125" s="210" t="s">
        <v>283</v>
      </c>
      <c r="Q125" s="209"/>
      <c r="R125" s="210" t="s">
        <v>65</v>
      </c>
      <c r="S125" s="210">
        <v>7.0</v>
      </c>
      <c r="T125" s="212">
        <v>7.0</v>
      </c>
      <c r="U125" s="212">
        <v>0.0</v>
      </c>
      <c r="V125" s="212">
        <v>12.0</v>
      </c>
      <c r="W125" s="210">
        <v>39.0</v>
      </c>
      <c r="X125" s="210">
        <v>3.0</v>
      </c>
      <c r="Y125" s="210">
        <v>2.0</v>
      </c>
      <c r="Z125" s="210">
        <v>3.0</v>
      </c>
      <c r="AA125" s="210">
        <v>3.0</v>
      </c>
      <c r="AB125" s="210">
        <v>3.0</v>
      </c>
      <c r="AC125" s="210">
        <v>1.0</v>
      </c>
      <c r="AD125" s="210">
        <v>3.0</v>
      </c>
      <c r="AE125" s="210">
        <v>3.0</v>
      </c>
      <c r="AF125" s="210">
        <v>0.0</v>
      </c>
      <c r="AG125" s="210">
        <v>3.0</v>
      </c>
      <c r="AH125" s="210">
        <v>2.0</v>
      </c>
      <c r="AI125" s="210" t="s">
        <v>138</v>
      </c>
      <c r="AJ125" s="210" t="s">
        <v>284</v>
      </c>
      <c r="AK125" s="210" t="s">
        <v>284</v>
      </c>
      <c r="AL125" s="210" t="s">
        <v>285</v>
      </c>
      <c r="AM125" s="210" t="s">
        <v>285</v>
      </c>
      <c r="AN125" s="210" t="s">
        <v>284</v>
      </c>
      <c r="AO125" s="210" t="s">
        <v>284</v>
      </c>
      <c r="AP125" s="210" t="s">
        <v>285</v>
      </c>
      <c r="AQ125" s="210" t="s">
        <v>285</v>
      </c>
      <c r="AR125" s="210" t="s">
        <v>285</v>
      </c>
      <c r="AS125" s="210" t="s">
        <v>284</v>
      </c>
      <c r="AT125" s="209"/>
      <c r="AU125" s="209"/>
      <c r="AV125" s="209"/>
      <c r="AW125" s="209"/>
      <c r="AX125" s="209"/>
      <c r="AY125" s="209"/>
      <c r="AZ125" s="209"/>
      <c r="BA125" s="209"/>
      <c r="BB125" s="209"/>
      <c r="BC125" s="209"/>
      <c r="BD125" s="209"/>
      <c r="BE125" s="209"/>
      <c r="BF125" s="209"/>
      <c r="BG125" s="210"/>
      <c r="BH125" s="209"/>
    </row>
    <row r="126">
      <c r="A126" s="211">
        <v>45250.69513888889</v>
      </c>
      <c r="B126" s="211">
        <v>45250.69513888889</v>
      </c>
      <c r="C126" s="210" t="s">
        <v>281</v>
      </c>
      <c r="D126" s="209"/>
      <c r="E126" s="212">
        <v>100.0</v>
      </c>
      <c r="F126" s="212">
        <v>0.0</v>
      </c>
      <c r="G126" s="210" t="b">
        <v>1</v>
      </c>
      <c r="H126" s="211">
        <v>45250.69513888889</v>
      </c>
      <c r="I126" s="210" t="s">
        <v>408</v>
      </c>
      <c r="J126" s="209"/>
      <c r="K126" s="209"/>
      <c r="L126" s="209"/>
      <c r="M126" s="209"/>
      <c r="N126" s="209"/>
      <c r="O126" s="209"/>
      <c r="P126" s="210" t="s">
        <v>283</v>
      </c>
      <c r="Q126" s="209"/>
      <c r="R126" s="210" t="s">
        <v>66</v>
      </c>
      <c r="S126" s="210">
        <v>4.0</v>
      </c>
      <c r="T126" s="212">
        <v>1.0</v>
      </c>
      <c r="U126" s="212">
        <v>3.0</v>
      </c>
      <c r="V126" s="212">
        <v>12.0</v>
      </c>
      <c r="W126" s="210">
        <v>21.0</v>
      </c>
      <c r="X126" s="210">
        <v>2.0</v>
      </c>
      <c r="Y126" s="210">
        <v>0.0</v>
      </c>
      <c r="Z126" s="210">
        <v>2.0</v>
      </c>
      <c r="AA126" s="210">
        <v>0.0</v>
      </c>
      <c r="AB126" s="210">
        <v>2.0</v>
      </c>
      <c r="AC126" s="210">
        <v>0.0</v>
      </c>
      <c r="AD126" s="210">
        <v>0.0</v>
      </c>
      <c r="AE126" s="210">
        <v>2.0</v>
      </c>
      <c r="AF126" s="210">
        <v>1.0</v>
      </c>
      <c r="AG126" s="210">
        <v>2.0</v>
      </c>
      <c r="AH126" s="210">
        <v>2.0</v>
      </c>
      <c r="AI126" s="210" t="s">
        <v>137</v>
      </c>
      <c r="AJ126" s="210" t="s">
        <v>285</v>
      </c>
      <c r="AK126" s="210" t="s">
        <v>285</v>
      </c>
      <c r="AL126" s="210" t="s">
        <v>285</v>
      </c>
      <c r="AM126" s="210" t="s">
        <v>284</v>
      </c>
      <c r="AN126" s="210" t="s">
        <v>284</v>
      </c>
      <c r="AO126" s="210" t="s">
        <v>284</v>
      </c>
      <c r="AP126" s="210" t="s">
        <v>285</v>
      </c>
      <c r="AQ126" s="210" t="s">
        <v>285</v>
      </c>
      <c r="AR126" s="210" t="s">
        <v>284</v>
      </c>
      <c r="AS126" s="210" t="s">
        <v>285</v>
      </c>
      <c r="AT126" s="209"/>
      <c r="AU126" s="209"/>
      <c r="AV126" s="209"/>
      <c r="AW126" s="209"/>
      <c r="AX126" s="209"/>
      <c r="AY126" s="209"/>
      <c r="AZ126" s="209"/>
      <c r="BA126" s="209"/>
      <c r="BB126" s="209"/>
      <c r="BC126" s="209"/>
      <c r="BD126" s="209"/>
      <c r="BE126" s="209"/>
      <c r="BF126" s="209"/>
      <c r="BG126" s="210"/>
      <c r="BH126" s="209"/>
    </row>
    <row r="127">
      <c r="A127" s="211">
        <v>45250.69513888889</v>
      </c>
      <c r="B127" s="211">
        <v>45250.69513888889</v>
      </c>
      <c r="C127" s="210" t="s">
        <v>281</v>
      </c>
      <c r="D127" s="209"/>
      <c r="E127" s="212">
        <v>100.0</v>
      </c>
      <c r="F127" s="212">
        <v>0.0</v>
      </c>
      <c r="G127" s="210" t="b">
        <v>1</v>
      </c>
      <c r="H127" s="211">
        <v>45250.69513888889</v>
      </c>
      <c r="I127" s="210" t="s">
        <v>409</v>
      </c>
      <c r="J127" s="209"/>
      <c r="K127" s="209"/>
      <c r="L127" s="209"/>
      <c r="M127" s="209"/>
      <c r="N127" s="209"/>
      <c r="O127" s="209"/>
      <c r="P127" s="210" t="s">
        <v>283</v>
      </c>
      <c r="Q127" s="209"/>
      <c r="R127" s="210" t="s">
        <v>82</v>
      </c>
      <c r="S127" s="210">
        <v>11.0</v>
      </c>
      <c r="T127" s="212">
        <v>1.0</v>
      </c>
      <c r="U127" s="212">
        <v>10.0</v>
      </c>
      <c r="V127" s="212">
        <v>12.0</v>
      </c>
      <c r="W127" s="210">
        <v>33.0</v>
      </c>
      <c r="X127" s="210">
        <v>3.0</v>
      </c>
      <c r="Y127" s="210">
        <v>3.0</v>
      </c>
      <c r="Z127" s="210">
        <v>0.0</v>
      </c>
      <c r="AA127" s="210">
        <v>0.0</v>
      </c>
      <c r="AB127" s="210">
        <v>0.0</v>
      </c>
      <c r="AC127" s="210">
        <v>0.0</v>
      </c>
      <c r="AD127" s="210">
        <v>1.0</v>
      </c>
      <c r="AE127" s="210">
        <v>0.0</v>
      </c>
      <c r="AF127" s="210">
        <v>1.0</v>
      </c>
      <c r="AG127" s="210">
        <v>0.0</v>
      </c>
      <c r="AH127" s="210">
        <v>0.0</v>
      </c>
      <c r="AI127" s="210" t="s">
        <v>137</v>
      </c>
      <c r="AJ127" s="210" t="s">
        <v>284</v>
      </c>
      <c r="AK127" s="210" t="s">
        <v>284</v>
      </c>
      <c r="AL127" s="210" t="s">
        <v>284</v>
      </c>
      <c r="AM127" s="210" t="s">
        <v>284</v>
      </c>
      <c r="AN127" s="210" t="s">
        <v>284</v>
      </c>
      <c r="AO127" s="210" t="s">
        <v>284</v>
      </c>
      <c r="AP127" s="210" t="s">
        <v>284</v>
      </c>
      <c r="AQ127" s="210" t="s">
        <v>284</v>
      </c>
      <c r="AR127" s="210" t="s">
        <v>284</v>
      </c>
      <c r="AS127" s="210" t="s">
        <v>284</v>
      </c>
      <c r="AT127" s="209"/>
      <c r="AU127" s="209"/>
      <c r="AV127" s="209"/>
      <c r="AW127" s="209"/>
      <c r="AX127" s="209"/>
      <c r="AY127" s="209"/>
      <c r="AZ127" s="209"/>
      <c r="BA127" s="209"/>
      <c r="BB127" s="209"/>
      <c r="BC127" s="209"/>
      <c r="BD127" s="209"/>
      <c r="BE127" s="209"/>
      <c r="BF127" s="209"/>
      <c r="BG127" s="210"/>
      <c r="BH127" s="209"/>
    </row>
    <row r="128">
      <c r="A128" s="211">
        <v>45250.69513888889</v>
      </c>
      <c r="B128" s="211">
        <v>45250.69513888889</v>
      </c>
      <c r="C128" s="210" t="s">
        <v>281</v>
      </c>
      <c r="D128" s="209"/>
      <c r="E128" s="212">
        <v>100.0</v>
      </c>
      <c r="F128" s="212">
        <v>0.0</v>
      </c>
      <c r="G128" s="210" t="b">
        <v>1</v>
      </c>
      <c r="H128" s="211">
        <v>45250.69513888889</v>
      </c>
      <c r="I128" s="210" t="s">
        <v>410</v>
      </c>
      <c r="J128" s="209"/>
      <c r="K128" s="209"/>
      <c r="L128" s="209"/>
      <c r="M128" s="209"/>
      <c r="N128" s="209"/>
      <c r="O128" s="209"/>
      <c r="P128" s="210" t="s">
        <v>283</v>
      </c>
      <c r="Q128" s="209"/>
      <c r="R128" s="210" t="s">
        <v>41</v>
      </c>
      <c r="S128" s="210">
        <v>11.0</v>
      </c>
      <c r="T128" s="212">
        <v>3.0</v>
      </c>
      <c r="U128" s="212">
        <v>8.0</v>
      </c>
      <c r="V128" s="212">
        <v>12.0</v>
      </c>
      <c r="W128" s="210">
        <v>40.0</v>
      </c>
      <c r="X128" s="210">
        <v>3.0</v>
      </c>
      <c r="Y128" s="210">
        <v>2.0</v>
      </c>
      <c r="Z128" s="210">
        <v>2.0</v>
      </c>
      <c r="AA128" s="210">
        <v>3.0</v>
      </c>
      <c r="AB128" s="210">
        <v>1.0</v>
      </c>
      <c r="AC128" s="210">
        <v>3.0</v>
      </c>
      <c r="AD128" s="210">
        <v>0.0</v>
      </c>
      <c r="AE128" s="210">
        <v>2.0</v>
      </c>
      <c r="AF128" s="210">
        <v>2.0</v>
      </c>
      <c r="AG128" s="210">
        <v>1.0</v>
      </c>
      <c r="AH128" s="210">
        <v>3.0</v>
      </c>
      <c r="AI128" s="210" t="s">
        <v>138</v>
      </c>
      <c r="AJ128" s="210" t="s">
        <v>284</v>
      </c>
      <c r="AK128" s="210" t="s">
        <v>284</v>
      </c>
      <c r="AL128" s="210" t="s">
        <v>284</v>
      </c>
      <c r="AM128" s="210" t="s">
        <v>284</v>
      </c>
      <c r="AN128" s="210" t="s">
        <v>284</v>
      </c>
      <c r="AO128" s="210" t="s">
        <v>284</v>
      </c>
      <c r="AP128" s="210" t="s">
        <v>285</v>
      </c>
      <c r="AQ128" s="210" t="s">
        <v>284</v>
      </c>
      <c r="AR128" s="210" t="s">
        <v>285</v>
      </c>
      <c r="AS128" s="210" t="s">
        <v>284</v>
      </c>
      <c r="AT128" s="209"/>
      <c r="AU128" s="209"/>
      <c r="AV128" s="209"/>
      <c r="AW128" s="209"/>
      <c r="AX128" s="209"/>
      <c r="AY128" s="209"/>
      <c r="AZ128" s="209"/>
      <c r="BA128" s="209"/>
      <c r="BB128" s="209"/>
      <c r="BC128" s="209"/>
      <c r="BD128" s="209"/>
      <c r="BE128" s="209"/>
      <c r="BF128" s="209"/>
      <c r="BG128" s="210"/>
      <c r="BH128" s="209"/>
    </row>
    <row r="129">
      <c r="A129" s="211">
        <v>45250.69513888889</v>
      </c>
      <c r="B129" s="211">
        <v>45250.69513888889</v>
      </c>
      <c r="C129" s="210" t="s">
        <v>281</v>
      </c>
      <c r="D129" s="209"/>
      <c r="E129" s="212">
        <v>100.0</v>
      </c>
      <c r="F129" s="212">
        <v>0.0</v>
      </c>
      <c r="G129" s="210" t="b">
        <v>1</v>
      </c>
      <c r="H129" s="211">
        <v>45250.69513888889</v>
      </c>
      <c r="I129" s="210" t="s">
        <v>411</v>
      </c>
      <c r="J129" s="209"/>
      <c r="K129" s="209"/>
      <c r="L129" s="209"/>
      <c r="M129" s="209"/>
      <c r="N129" s="209"/>
      <c r="O129" s="209"/>
      <c r="P129" s="210" t="s">
        <v>283</v>
      </c>
      <c r="Q129" s="209"/>
      <c r="R129" s="72" t="s">
        <v>33</v>
      </c>
      <c r="S129" s="210">
        <v>2.0</v>
      </c>
      <c r="T129" s="212">
        <v>1.0</v>
      </c>
      <c r="U129" s="212">
        <v>1.0</v>
      </c>
      <c r="V129" s="212">
        <v>12.0</v>
      </c>
      <c r="W129" s="210">
        <v>9.0</v>
      </c>
      <c r="X129" s="210">
        <v>0.0</v>
      </c>
      <c r="Y129" s="210">
        <v>3.0</v>
      </c>
      <c r="Z129" s="210">
        <v>1.0</v>
      </c>
      <c r="AA129" s="210">
        <v>0.0</v>
      </c>
      <c r="AB129" s="210">
        <v>2.0</v>
      </c>
      <c r="AC129" s="210">
        <v>2.0</v>
      </c>
      <c r="AD129" s="210">
        <v>3.0</v>
      </c>
      <c r="AE129" s="210">
        <v>2.0</v>
      </c>
      <c r="AF129" s="210">
        <v>3.0</v>
      </c>
      <c r="AG129" s="210">
        <v>0.0</v>
      </c>
      <c r="AH129" s="210">
        <v>3.0</v>
      </c>
      <c r="AI129" s="210" t="s">
        <v>138</v>
      </c>
      <c r="AJ129" s="210" t="s">
        <v>284</v>
      </c>
      <c r="AK129" s="210" t="s">
        <v>285</v>
      </c>
      <c r="AL129" s="210" t="s">
        <v>284</v>
      </c>
      <c r="AM129" s="210" t="s">
        <v>285</v>
      </c>
      <c r="AN129" s="210" t="s">
        <v>284</v>
      </c>
      <c r="AO129" s="210" t="s">
        <v>284</v>
      </c>
      <c r="AP129" s="210" t="s">
        <v>285</v>
      </c>
      <c r="AQ129" s="210" t="s">
        <v>285</v>
      </c>
      <c r="AR129" s="210" t="s">
        <v>284</v>
      </c>
      <c r="AS129" s="210" t="s">
        <v>284</v>
      </c>
      <c r="AT129" s="209"/>
      <c r="AU129" s="209"/>
      <c r="AV129" s="209"/>
      <c r="AW129" s="209"/>
      <c r="AX129" s="209"/>
      <c r="AY129" s="209"/>
      <c r="AZ129" s="209"/>
      <c r="BA129" s="209"/>
      <c r="BB129" s="209"/>
      <c r="BC129" s="209"/>
      <c r="BD129" s="209"/>
      <c r="BE129" s="209"/>
      <c r="BF129" s="209"/>
      <c r="BG129" s="210"/>
      <c r="BH129" s="209"/>
    </row>
    <row r="130">
      <c r="A130" s="211">
        <v>45250.69513888889</v>
      </c>
      <c r="B130" s="211">
        <v>45250.69513888889</v>
      </c>
      <c r="C130" s="210" t="s">
        <v>281</v>
      </c>
      <c r="D130" s="209"/>
      <c r="E130" s="212">
        <v>100.0</v>
      </c>
      <c r="F130" s="212">
        <v>0.0</v>
      </c>
      <c r="G130" s="210" t="b">
        <v>1</v>
      </c>
      <c r="H130" s="211">
        <v>45250.69513888889</v>
      </c>
      <c r="I130" s="210" t="s">
        <v>412</v>
      </c>
      <c r="J130" s="209"/>
      <c r="K130" s="209"/>
      <c r="L130" s="209"/>
      <c r="M130" s="209"/>
      <c r="N130" s="209"/>
      <c r="O130" s="209"/>
      <c r="P130" s="210" t="s">
        <v>283</v>
      </c>
      <c r="Q130" s="209"/>
      <c r="R130" s="72" t="s">
        <v>33</v>
      </c>
      <c r="S130" s="210">
        <v>7.0</v>
      </c>
      <c r="T130" s="212">
        <v>3.0</v>
      </c>
      <c r="U130" s="212">
        <v>4.0</v>
      </c>
      <c r="V130" s="212">
        <v>12.0</v>
      </c>
      <c r="W130" s="210">
        <v>28.0</v>
      </c>
      <c r="X130" s="210">
        <v>2.0</v>
      </c>
      <c r="Y130" s="210">
        <v>1.0</v>
      </c>
      <c r="Z130" s="210">
        <v>0.0</v>
      </c>
      <c r="AA130" s="210">
        <v>1.0</v>
      </c>
      <c r="AB130" s="210">
        <v>1.0</v>
      </c>
      <c r="AC130" s="210">
        <v>2.0</v>
      </c>
      <c r="AD130" s="210">
        <v>0.0</v>
      </c>
      <c r="AE130" s="210">
        <v>2.0</v>
      </c>
      <c r="AF130" s="210">
        <v>3.0</v>
      </c>
      <c r="AG130" s="210">
        <v>0.0</v>
      </c>
      <c r="AH130" s="210">
        <v>0.0</v>
      </c>
      <c r="AI130" s="210" t="s">
        <v>138</v>
      </c>
      <c r="AJ130" s="210" t="s">
        <v>284</v>
      </c>
      <c r="AK130" s="210" t="s">
        <v>284</v>
      </c>
      <c r="AL130" s="210" t="s">
        <v>284</v>
      </c>
      <c r="AM130" s="210" t="s">
        <v>284</v>
      </c>
      <c r="AN130" s="210" t="s">
        <v>284</v>
      </c>
      <c r="AO130" s="210" t="s">
        <v>285</v>
      </c>
      <c r="AP130" s="210" t="s">
        <v>285</v>
      </c>
      <c r="AQ130" s="210" t="s">
        <v>285</v>
      </c>
      <c r="AR130" s="210" t="s">
        <v>284</v>
      </c>
      <c r="AS130" s="210" t="s">
        <v>284</v>
      </c>
      <c r="AT130" s="209"/>
      <c r="AU130" s="209"/>
      <c r="AV130" s="209"/>
      <c r="AW130" s="209"/>
      <c r="AX130" s="209"/>
      <c r="AY130" s="209"/>
      <c r="AZ130" s="209"/>
      <c r="BA130" s="209"/>
      <c r="BB130" s="209"/>
      <c r="BC130" s="209"/>
      <c r="BD130" s="209"/>
      <c r="BE130" s="209"/>
      <c r="BF130" s="209"/>
      <c r="BG130" s="210"/>
      <c r="BH130" s="209"/>
    </row>
    <row r="131">
      <c r="A131" s="211">
        <v>45250.69513888889</v>
      </c>
      <c r="B131" s="211">
        <v>45250.69513888889</v>
      </c>
      <c r="C131" s="210" t="s">
        <v>281</v>
      </c>
      <c r="D131" s="209"/>
      <c r="E131" s="212">
        <v>100.0</v>
      </c>
      <c r="F131" s="212">
        <v>0.0</v>
      </c>
      <c r="G131" s="210" t="b">
        <v>1</v>
      </c>
      <c r="H131" s="211">
        <v>45250.69513888889</v>
      </c>
      <c r="I131" s="210" t="s">
        <v>413</v>
      </c>
      <c r="J131" s="209"/>
      <c r="K131" s="209"/>
      <c r="L131" s="209"/>
      <c r="M131" s="209"/>
      <c r="N131" s="209"/>
      <c r="O131" s="209"/>
      <c r="P131" s="210" t="s">
        <v>283</v>
      </c>
      <c r="Q131" s="209"/>
      <c r="R131" s="210" t="s">
        <v>38</v>
      </c>
      <c r="S131" s="210">
        <v>6.0</v>
      </c>
      <c r="T131" s="212">
        <v>4.0</v>
      </c>
      <c r="U131" s="212">
        <v>2.0</v>
      </c>
      <c r="V131" s="212">
        <v>12.0</v>
      </c>
      <c r="W131" s="210">
        <v>3.0</v>
      </c>
      <c r="X131" s="210">
        <v>1.0</v>
      </c>
      <c r="Y131" s="210">
        <v>3.0</v>
      </c>
      <c r="Z131" s="210">
        <v>3.0</v>
      </c>
      <c r="AA131" s="210">
        <v>1.0</v>
      </c>
      <c r="AB131" s="210">
        <v>2.0</v>
      </c>
      <c r="AC131" s="210">
        <v>2.0</v>
      </c>
      <c r="AD131" s="210">
        <v>3.0</v>
      </c>
      <c r="AE131" s="210">
        <v>2.0</v>
      </c>
      <c r="AF131" s="210">
        <v>3.0</v>
      </c>
      <c r="AG131" s="210">
        <v>1.0</v>
      </c>
      <c r="AH131" s="210">
        <v>3.0</v>
      </c>
      <c r="AI131" s="210" t="s">
        <v>137</v>
      </c>
      <c r="AJ131" s="210" t="s">
        <v>285</v>
      </c>
      <c r="AK131" s="210" t="s">
        <v>284</v>
      </c>
      <c r="AL131" s="210" t="s">
        <v>284</v>
      </c>
      <c r="AM131" s="210" t="s">
        <v>285</v>
      </c>
      <c r="AN131" s="210" t="s">
        <v>284</v>
      </c>
      <c r="AO131" s="210" t="s">
        <v>285</v>
      </c>
      <c r="AP131" s="210" t="s">
        <v>284</v>
      </c>
      <c r="AQ131" s="210" t="s">
        <v>285</v>
      </c>
      <c r="AR131" s="210" t="s">
        <v>285</v>
      </c>
      <c r="AS131" s="210" t="s">
        <v>284</v>
      </c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09"/>
      <c r="BD131" s="209"/>
      <c r="BE131" s="209"/>
      <c r="BF131" s="209"/>
      <c r="BG131" s="210"/>
      <c r="BH131" s="209"/>
    </row>
    <row r="132">
      <c r="A132" s="211">
        <v>45250.69513888889</v>
      </c>
      <c r="B132" s="211">
        <v>45250.69513888889</v>
      </c>
      <c r="C132" s="210" t="s">
        <v>281</v>
      </c>
      <c r="D132" s="209"/>
      <c r="E132" s="212">
        <v>100.0</v>
      </c>
      <c r="F132" s="212">
        <v>0.0</v>
      </c>
      <c r="G132" s="210" t="b">
        <v>1</v>
      </c>
      <c r="H132" s="211">
        <v>45250.69513888889</v>
      </c>
      <c r="I132" s="210" t="s">
        <v>414</v>
      </c>
      <c r="J132" s="209"/>
      <c r="K132" s="209"/>
      <c r="L132" s="209"/>
      <c r="M132" s="209"/>
      <c r="N132" s="209"/>
      <c r="O132" s="209"/>
      <c r="P132" s="210" t="s">
        <v>283</v>
      </c>
      <c r="Q132" s="209"/>
      <c r="R132" s="210" t="s">
        <v>40</v>
      </c>
      <c r="S132" s="210">
        <v>3.0</v>
      </c>
      <c r="T132" s="212">
        <v>1.0</v>
      </c>
      <c r="U132" s="212">
        <v>2.0</v>
      </c>
      <c r="V132" s="212">
        <v>12.0</v>
      </c>
      <c r="W132" s="210">
        <v>2.0</v>
      </c>
      <c r="X132" s="210">
        <v>2.0</v>
      </c>
      <c r="Y132" s="210">
        <v>2.0</v>
      </c>
      <c r="Z132" s="210">
        <v>0.0</v>
      </c>
      <c r="AA132" s="210">
        <v>1.0</v>
      </c>
      <c r="AB132" s="210">
        <v>1.0</v>
      </c>
      <c r="AC132" s="210">
        <v>1.0</v>
      </c>
      <c r="AD132" s="210">
        <v>1.0</v>
      </c>
      <c r="AE132" s="210">
        <v>0.0</v>
      </c>
      <c r="AF132" s="210">
        <v>2.0</v>
      </c>
      <c r="AG132" s="210">
        <v>2.0</v>
      </c>
      <c r="AH132" s="210">
        <v>1.0</v>
      </c>
      <c r="AI132" s="210" t="s">
        <v>137</v>
      </c>
      <c r="AJ132" s="210" t="s">
        <v>284</v>
      </c>
      <c r="AK132" s="210" t="s">
        <v>284</v>
      </c>
      <c r="AL132" s="210" t="s">
        <v>285</v>
      </c>
      <c r="AM132" s="210" t="s">
        <v>284</v>
      </c>
      <c r="AN132" s="210" t="s">
        <v>284</v>
      </c>
      <c r="AO132" s="210" t="s">
        <v>284</v>
      </c>
      <c r="AP132" s="210" t="s">
        <v>285</v>
      </c>
      <c r="AQ132" s="210" t="s">
        <v>285</v>
      </c>
      <c r="AR132" s="210" t="s">
        <v>285</v>
      </c>
      <c r="AS132" s="210" t="s">
        <v>284</v>
      </c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09"/>
      <c r="BD132" s="209"/>
      <c r="BE132" s="209"/>
      <c r="BF132" s="209"/>
      <c r="BG132" s="210"/>
      <c r="BH132" s="209"/>
    </row>
    <row r="133">
      <c r="A133" s="211">
        <v>45250.69513888889</v>
      </c>
      <c r="B133" s="211">
        <v>45250.69513888889</v>
      </c>
      <c r="C133" s="210" t="s">
        <v>281</v>
      </c>
      <c r="D133" s="209"/>
      <c r="E133" s="212">
        <v>100.0</v>
      </c>
      <c r="F133" s="212">
        <v>0.0</v>
      </c>
      <c r="G133" s="210" t="b">
        <v>1</v>
      </c>
      <c r="H133" s="211">
        <v>45250.69513888889</v>
      </c>
      <c r="I133" s="210" t="s">
        <v>415</v>
      </c>
      <c r="J133" s="209"/>
      <c r="K133" s="209"/>
      <c r="L133" s="209"/>
      <c r="M133" s="209"/>
      <c r="N133" s="209"/>
      <c r="O133" s="209"/>
      <c r="P133" s="210" t="s">
        <v>283</v>
      </c>
      <c r="Q133" s="209"/>
      <c r="R133" s="72" t="s">
        <v>33</v>
      </c>
      <c r="S133" s="210">
        <v>11.0</v>
      </c>
      <c r="T133" s="212">
        <v>1.0</v>
      </c>
      <c r="U133" s="212">
        <v>10.0</v>
      </c>
      <c r="V133" s="212">
        <v>12.0</v>
      </c>
      <c r="W133" s="210">
        <v>40.0</v>
      </c>
      <c r="X133" s="210">
        <v>1.0</v>
      </c>
      <c r="Y133" s="210">
        <v>2.0</v>
      </c>
      <c r="Z133" s="210">
        <v>2.0</v>
      </c>
      <c r="AA133" s="210">
        <v>2.0</v>
      </c>
      <c r="AB133" s="210">
        <v>2.0</v>
      </c>
      <c r="AC133" s="210">
        <v>0.0</v>
      </c>
      <c r="AD133" s="210">
        <v>1.0</v>
      </c>
      <c r="AE133" s="210">
        <v>3.0</v>
      </c>
      <c r="AF133" s="210">
        <v>3.0</v>
      </c>
      <c r="AG133" s="210">
        <v>0.0</v>
      </c>
      <c r="AH133" s="210">
        <v>2.0</v>
      </c>
      <c r="AI133" s="210" t="s">
        <v>137</v>
      </c>
      <c r="AJ133" s="210" t="s">
        <v>284</v>
      </c>
      <c r="AK133" s="210" t="s">
        <v>285</v>
      </c>
      <c r="AL133" s="210" t="s">
        <v>285</v>
      </c>
      <c r="AM133" s="210" t="s">
        <v>285</v>
      </c>
      <c r="AN133" s="210" t="s">
        <v>285</v>
      </c>
      <c r="AO133" s="210" t="s">
        <v>285</v>
      </c>
      <c r="AP133" s="210" t="s">
        <v>284</v>
      </c>
      <c r="AQ133" s="210" t="s">
        <v>285</v>
      </c>
      <c r="AR133" s="210" t="s">
        <v>284</v>
      </c>
      <c r="AS133" s="210" t="s">
        <v>284</v>
      </c>
      <c r="AT133" s="209"/>
      <c r="AU133" s="209"/>
      <c r="AV133" s="209"/>
      <c r="AW133" s="209"/>
      <c r="AX133" s="209"/>
      <c r="AY133" s="209"/>
      <c r="AZ133" s="209"/>
      <c r="BA133" s="209"/>
      <c r="BB133" s="209"/>
      <c r="BC133" s="209"/>
      <c r="BD133" s="209"/>
      <c r="BE133" s="209"/>
      <c r="BF133" s="209"/>
      <c r="BG133" s="210"/>
      <c r="BH133" s="209"/>
    </row>
    <row r="134">
      <c r="A134" s="211">
        <v>45250.69513888889</v>
      </c>
      <c r="B134" s="211">
        <v>45250.69513888889</v>
      </c>
      <c r="C134" s="210" t="s">
        <v>281</v>
      </c>
      <c r="D134" s="209"/>
      <c r="E134" s="212">
        <v>100.0</v>
      </c>
      <c r="F134" s="212">
        <v>0.0</v>
      </c>
      <c r="G134" s="210" t="b">
        <v>1</v>
      </c>
      <c r="H134" s="211">
        <v>45250.69513888889</v>
      </c>
      <c r="I134" s="210" t="s">
        <v>416</v>
      </c>
      <c r="J134" s="209"/>
      <c r="K134" s="209"/>
      <c r="L134" s="209"/>
      <c r="M134" s="209"/>
      <c r="N134" s="209"/>
      <c r="O134" s="209"/>
      <c r="P134" s="210" t="s">
        <v>283</v>
      </c>
      <c r="Q134" s="209"/>
      <c r="R134" s="72" t="s">
        <v>33</v>
      </c>
      <c r="S134" s="210">
        <v>9.0</v>
      </c>
      <c r="T134" s="212">
        <v>2.0</v>
      </c>
      <c r="U134" s="212">
        <v>7.0</v>
      </c>
      <c r="V134" s="212">
        <v>12.0</v>
      </c>
      <c r="W134" s="210">
        <v>6.0</v>
      </c>
      <c r="X134" s="210">
        <v>2.0</v>
      </c>
      <c r="Y134" s="210">
        <v>1.0</v>
      </c>
      <c r="Z134" s="210">
        <v>0.0</v>
      </c>
      <c r="AA134" s="210">
        <v>3.0</v>
      </c>
      <c r="AB134" s="210">
        <v>2.0</v>
      </c>
      <c r="AC134" s="210">
        <v>2.0</v>
      </c>
      <c r="AD134" s="210">
        <v>1.0</v>
      </c>
      <c r="AE134" s="210">
        <v>0.0</v>
      </c>
      <c r="AF134" s="210">
        <v>0.0</v>
      </c>
      <c r="AG134" s="210">
        <v>2.0</v>
      </c>
      <c r="AH134" s="210">
        <v>2.0</v>
      </c>
      <c r="AI134" s="210" t="s">
        <v>137</v>
      </c>
      <c r="AJ134" s="210" t="s">
        <v>284</v>
      </c>
      <c r="AK134" s="210" t="s">
        <v>284</v>
      </c>
      <c r="AL134" s="210" t="s">
        <v>284</v>
      </c>
      <c r="AM134" s="210" t="s">
        <v>285</v>
      </c>
      <c r="AN134" s="210" t="s">
        <v>284</v>
      </c>
      <c r="AO134" s="210" t="s">
        <v>284</v>
      </c>
      <c r="AP134" s="210" t="s">
        <v>285</v>
      </c>
      <c r="AQ134" s="210" t="s">
        <v>284</v>
      </c>
      <c r="AR134" s="210" t="s">
        <v>284</v>
      </c>
      <c r="AS134" s="210" t="s">
        <v>285</v>
      </c>
      <c r="AT134" s="209"/>
      <c r="AU134" s="209"/>
      <c r="AV134" s="209"/>
      <c r="AW134" s="209"/>
      <c r="AX134" s="209"/>
      <c r="AY134" s="209"/>
      <c r="AZ134" s="209"/>
      <c r="BA134" s="209"/>
      <c r="BB134" s="209"/>
      <c r="BC134" s="209"/>
      <c r="BD134" s="209"/>
      <c r="BE134" s="209"/>
      <c r="BF134" s="209"/>
      <c r="BG134" s="210"/>
      <c r="BH134" s="209"/>
    </row>
    <row r="135">
      <c r="A135" s="211">
        <v>45250.69513888889</v>
      </c>
      <c r="B135" s="211">
        <v>45250.69513888889</v>
      </c>
      <c r="C135" s="210" t="s">
        <v>281</v>
      </c>
      <c r="D135" s="209"/>
      <c r="E135" s="212">
        <v>100.0</v>
      </c>
      <c r="F135" s="212">
        <v>0.0</v>
      </c>
      <c r="G135" s="210" t="b">
        <v>1</v>
      </c>
      <c r="H135" s="211">
        <v>45250.69513888889</v>
      </c>
      <c r="I135" s="210" t="s">
        <v>417</v>
      </c>
      <c r="J135" s="209"/>
      <c r="K135" s="209"/>
      <c r="L135" s="209"/>
      <c r="M135" s="209"/>
      <c r="N135" s="209"/>
      <c r="O135" s="209"/>
      <c r="P135" s="210" t="s">
        <v>283</v>
      </c>
      <c r="Q135" s="209"/>
      <c r="R135" s="72" t="s">
        <v>33</v>
      </c>
      <c r="S135" s="210">
        <v>7.0</v>
      </c>
      <c r="T135" s="212">
        <v>4.0</v>
      </c>
      <c r="U135" s="212">
        <v>3.0</v>
      </c>
      <c r="V135" s="212">
        <v>12.0</v>
      </c>
      <c r="W135" s="210">
        <v>24.0</v>
      </c>
      <c r="X135" s="210">
        <v>1.0</v>
      </c>
      <c r="Y135" s="210">
        <v>1.0</v>
      </c>
      <c r="Z135" s="210">
        <v>0.0</v>
      </c>
      <c r="AA135" s="210">
        <v>1.0</v>
      </c>
      <c r="AB135" s="210">
        <v>3.0</v>
      </c>
      <c r="AC135" s="210">
        <v>1.0</v>
      </c>
      <c r="AD135" s="210">
        <v>2.0</v>
      </c>
      <c r="AE135" s="210">
        <v>3.0</v>
      </c>
      <c r="AF135" s="210">
        <v>1.0</v>
      </c>
      <c r="AG135" s="210">
        <v>3.0</v>
      </c>
      <c r="AH135" s="210">
        <v>0.0</v>
      </c>
      <c r="AI135" s="210" t="s">
        <v>138</v>
      </c>
      <c r="AJ135" s="210" t="s">
        <v>285</v>
      </c>
      <c r="AK135" s="210" t="s">
        <v>284</v>
      </c>
      <c r="AL135" s="210" t="s">
        <v>284</v>
      </c>
      <c r="AM135" s="210" t="s">
        <v>285</v>
      </c>
      <c r="AN135" s="210" t="s">
        <v>285</v>
      </c>
      <c r="AO135" s="210" t="s">
        <v>285</v>
      </c>
      <c r="AP135" s="210" t="s">
        <v>285</v>
      </c>
      <c r="AQ135" s="210" t="s">
        <v>285</v>
      </c>
      <c r="AR135" s="210" t="s">
        <v>284</v>
      </c>
      <c r="AS135" s="210" t="s">
        <v>285</v>
      </c>
      <c r="AT135" s="209"/>
      <c r="AU135" s="209"/>
      <c r="AV135" s="209"/>
      <c r="AW135" s="209"/>
      <c r="AX135" s="209"/>
      <c r="AY135" s="209"/>
      <c r="AZ135" s="209"/>
      <c r="BA135" s="209"/>
      <c r="BB135" s="209"/>
      <c r="BC135" s="209"/>
      <c r="BD135" s="209"/>
      <c r="BE135" s="209"/>
      <c r="BF135" s="209"/>
      <c r="BG135" s="210"/>
      <c r="BH135" s="209"/>
    </row>
    <row r="136">
      <c r="A136" s="211">
        <v>45250.69513888889</v>
      </c>
      <c r="B136" s="211">
        <v>45250.69513888889</v>
      </c>
      <c r="C136" s="210" t="s">
        <v>281</v>
      </c>
      <c r="D136" s="209"/>
      <c r="E136" s="212">
        <v>100.0</v>
      </c>
      <c r="F136" s="212">
        <v>0.0</v>
      </c>
      <c r="G136" s="210" t="b">
        <v>1</v>
      </c>
      <c r="H136" s="211">
        <v>45250.69513888889</v>
      </c>
      <c r="I136" s="210" t="s">
        <v>418</v>
      </c>
      <c r="J136" s="209"/>
      <c r="K136" s="209"/>
      <c r="L136" s="209"/>
      <c r="M136" s="209"/>
      <c r="N136" s="209"/>
      <c r="O136" s="209"/>
      <c r="P136" s="210" t="s">
        <v>283</v>
      </c>
      <c r="Q136" s="209"/>
      <c r="R136" s="210" t="s">
        <v>105</v>
      </c>
      <c r="S136" s="210">
        <v>11.0</v>
      </c>
      <c r="T136" s="212">
        <v>10.0</v>
      </c>
      <c r="U136" s="212">
        <v>1.0</v>
      </c>
      <c r="V136" s="212">
        <v>12.0</v>
      </c>
      <c r="W136" s="210">
        <v>20.0</v>
      </c>
      <c r="X136" s="210">
        <v>2.0</v>
      </c>
      <c r="Y136" s="210">
        <v>2.0</v>
      </c>
      <c r="Z136" s="210">
        <v>1.0</v>
      </c>
      <c r="AA136" s="210">
        <v>0.0</v>
      </c>
      <c r="AB136" s="210">
        <v>3.0</v>
      </c>
      <c r="AC136" s="210">
        <v>3.0</v>
      </c>
      <c r="AD136" s="210">
        <v>0.0</v>
      </c>
      <c r="AE136" s="210">
        <v>3.0</v>
      </c>
      <c r="AF136" s="210">
        <v>1.0</v>
      </c>
      <c r="AG136" s="210">
        <v>2.0</v>
      </c>
      <c r="AH136" s="210">
        <v>0.0</v>
      </c>
      <c r="AI136" s="210" t="s">
        <v>137</v>
      </c>
      <c r="AJ136" s="210" t="s">
        <v>284</v>
      </c>
      <c r="AK136" s="210" t="s">
        <v>284</v>
      </c>
      <c r="AL136" s="210" t="s">
        <v>284</v>
      </c>
      <c r="AM136" s="210" t="s">
        <v>285</v>
      </c>
      <c r="AN136" s="210" t="s">
        <v>285</v>
      </c>
      <c r="AO136" s="210" t="s">
        <v>284</v>
      </c>
      <c r="AP136" s="210" t="s">
        <v>285</v>
      </c>
      <c r="AQ136" s="210" t="s">
        <v>285</v>
      </c>
      <c r="AR136" s="210" t="s">
        <v>285</v>
      </c>
      <c r="AS136" s="210" t="s">
        <v>285</v>
      </c>
      <c r="AT136" s="209"/>
      <c r="AU136" s="209"/>
      <c r="AV136" s="209"/>
      <c r="AW136" s="209"/>
      <c r="AX136" s="209"/>
      <c r="AY136" s="209"/>
      <c r="AZ136" s="209"/>
      <c r="BA136" s="209"/>
      <c r="BB136" s="209"/>
      <c r="BC136" s="209"/>
      <c r="BD136" s="209"/>
      <c r="BE136" s="209"/>
      <c r="BF136" s="209"/>
      <c r="BG136" s="210"/>
      <c r="BH136" s="209"/>
    </row>
    <row r="137">
      <c r="A137" s="211">
        <v>45250.69513888889</v>
      </c>
      <c r="B137" s="211">
        <v>45250.69513888889</v>
      </c>
      <c r="C137" s="210" t="s">
        <v>281</v>
      </c>
      <c r="D137" s="209"/>
      <c r="E137" s="212">
        <v>100.0</v>
      </c>
      <c r="F137" s="212">
        <v>0.0</v>
      </c>
      <c r="G137" s="210" t="b">
        <v>1</v>
      </c>
      <c r="H137" s="211">
        <v>45250.69513888889</v>
      </c>
      <c r="I137" s="210" t="s">
        <v>419</v>
      </c>
      <c r="J137" s="209"/>
      <c r="K137" s="209"/>
      <c r="L137" s="209"/>
      <c r="M137" s="209"/>
      <c r="N137" s="209"/>
      <c r="O137" s="209"/>
      <c r="P137" s="210" t="s">
        <v>283</v>
      </c>
      <c r="Q137" s="209"/>
      <c r="R137" s="210" t="s">
        <v>58</v>
      </c>
      <c r="S137" s="210">
        <v>11.0</v>
      </c>
      <c r="T137" s="212">
        <v>9.0</v>
      </c>
      <c r="U137" s="212">
        <v>2.0</v>
      </c>
      <c r="V137" s="212">
        <v>12.0</v>
      </c>
      <c r="W137" s="210">
        <v>12.0</v>
      </c>
      <c r="X137" s="210">
        <v>1.0</v>
      </c>
      <c r="Y137" s="210">
        <v>1.0</v>
      </c>
      <c r="Z137" s="210">
        <v>1.0</v>
      </c>
      <c r="AA137" s="210">
        <v>1.0</v>
      </c>
      <c r="AB137" s="210">
        <v>3.0</v>
      </c>
      <c r="AC137" s="210">
        <v>3.0</v>
      </c>
      <c r="AD137" s="210">
        <v>1.0</v>
      </c>
      <c r="AE137" s="210">
        <v>3.0</v>
      </c>
      <c r="AF137" s="210">
        <v>2.0</v>
      </c>
      <c r="AG137" s="210">
        <v>0.0</v>
      </c>
      <c r="AH137" s="210">
        <v>2.0</v>
      </c>
      <c r="AI137" s="210" t="s">
        <v>138</v>
      </c>
      <c r="AJ137" s="210" t="s">
        <v>284</v>
      </c>
      <c r="AK137" s="210" t="s">
        <v>284</v>
      </c>
      <c r="AL137" s="210" t="s">
        <v>284</v>
      </c>
      <c r="AM137" s="210" t="s">
        <v>284</v>
      </c>
      <c r="AN137" s="210" t="s">
        <v>285</v>
      </c>
      <c r="AO137" s="210" t="s">
        <v>285</v>
      </c>
      <c r="AP137" s="210" t="s">
        <v>284</v>
      </c>
      <c r="AQ137" s="210" t="s">
        <v>284</v>
      </c>
      <c r="AR137" s="210" t="s">
        <v>285</v>
      </c>
      <c r="AS137" s="210" t="s">
        <v>284</v>
      </c>
      <c r="AT137" s="209"/>
      <c r="AU137" s="209"/>
      <c r="AV137" s="209"/>
      <c r="AW137" s="209"/>
      <c r="AX137" s="209"/>
      <c r="AY137" s="209"/>
      <c r="AZ137" s="209"/>
      <c r="BA137" s="209"/>
      <c r="BB137" s="209"/>
      <c r="BC137" s="209"/>
      <c r="BD137" s="209"/>
      <c r="BE137" s="209"/>
      <c r="BF137" s="209"/>
      <c r="BG137" s="210"/>
      <c r="BH137" s="209"/>
    </row>
    <row r="138">
      <c r="A138" s="211">
        <v>45250.69513888889</v>
      </c>
      <c r="B138" s="211">
        <v>45250.69513888889</v>
      </c>
      <c r="C138" s="210" t="s">
        <v>281</v>
      </c>
      <c r="D138" s="209"/>
      <c r="E138" s="212">
        <v>100.0</v>
      </c>
      <c r="F138" s="212">
        <v>0.0</v>
      </c>
      <c r="G138" s="210" t="b">
        <v>1</v>
      </c>
      <c r="H138" s="211">
        <v>45250.69513888889</v>
      </c>
      <c r="I138" s="210" t="s">
        <v>420</v>
      </c>
      <c r="J138" s="209"/>
      <c r="K138" s="209"/>
      <c r="L138" s="209"/>
      <c r="M138" s="209"/>
      <c r="N138" s="209"/>
      <c r="O138" s="209"/>
      <c r="P138" s="210" t="s">
        <v>283</v>
      </c>
      <c r="Q138" s="209"/>
      <c r="R138" s="210" t="s">
        <v>95</v>
      </c>
      <c r="S138" s="210">
        <v>7.0</v>
      </c>
      <c r="T138" s="212">
        <v>4.0</v>
      </c>
      <c r="U138" s="212">
        <v>3.0</v>
      </c>
      <c r="V138" s="212">
        <v>12.0</v>
      </c>
      <c r="W138" s="210">
        <v>11.0</v>
      </c>
      <c r="X138" s="210">
        <v>3.0</v>
      </c>
      <c r="Y138" s="210">
        <v>0.0</v>
      </c>
      <c r="Z138" s="210">
        <v>2.0</v>
      </c>
      <c r="AA138" s="210">
        <v>1.0</v>
      </c>
      <c r="AB138" s="210">
        <v>0.0</v>
      </c>
      <c r="AC138" s="210">
        <v>3.0</v>
      </c>
      <c r="AD138" s="210">
        <v>3.0</v>
      </c>
      <c r="AE138" s="210">
        <v>3.0</v>
      </c>
      <c r="AF138" s="210">
        <v>0.0</v>
      </c>
      <c r="AG138" s="210">
        <v>2.0</v>
      </c>
      <c r="AH138" s="210">
        <v>0.0</v>
      </c>
      <c r="AI138" s="210" t="s">
        <v>138</v>
      </c>
      <c r="AJ138" s="210" t="s">
        <v>285</v>
      </c>
      <c r="AK138" s="210" t="s">
        <v>284</v>
      </c>
      <c r="AL138" s="210" t="s">
        <v>284</v>
      </c>
      <c r="AM138" s="210" t="s">
        <v>285</v>
      </c>
      <c r="AN138" s="210" t="s">
        <v>284</v>
      </c>
      <c r="AO138" s="210" t="s">
        <v>285</v>
      </c>
      <c r="AP138" s="210" t="s">
        <v>285</v>
      </c>
      <c r="AQ138" s="210" t="s">
        <v>285</v>
      </c>
      <c r="AR138" s="210" t="s">
        <v>285</v>
      </c>
      <c r="AS138" s="210" t="s">
        <v>285</v>
      </c>
      <c r="AT138" s="209"/>
      <c r="AU138" s="209"/>
      <c r="AV138" s="209"/>
      <c r="AW138" s="209"/>
      <c r="AX138" s="209"/>
      <c r="AY138" s="209"/>
      <c r="AZ138" s="209"/>
      <c r="BA138" s="209"/>
      <c r="BB138" s="209"/>
      <c r="BC138" s="209"/>
      <c r="BD138" s="209"/>
      <c r="BE138" s="209"/>
      <c r="BF138" s="209"/>
      <c r="BG138" s="210"/>
      <c r="BH138" s="209"/>
    </row>
    <row r="139">
      <c r="A139" s="211">
        <v>45250.69513888889</v>
      </c>
      <c r="B139" s="211">
        <v>45250.69513888889</v>
      </c>
      <c r="C139" s="210" t="s">
        <v>281</v>
      </c>
      <c r="D139" s="209"/>
      <c r="E139" s="212">
        <v>100.0</v>
      </c>
      <c r="F139" s="212">
        <v>0.0</v>
      </c>
      <c r="G139" s="210" t="b">
        <v>1</v>
      </c>
      <c r="H139" s="211">
        <v>45250.69513888889</v>
      </c>
      <c r="I139" s="210" t="s">
        <v>421</v>
      </c>
      <c r="J139" s="209"/>
      <c r="K139" s="209"/>
      <c r="L139" s="209"/>
      <c r="M139" s="209"/>
      <c r="N139" s="209"/>
      <c r="O139" s="209"/>
      <c r="P139" s="210" t="s">
        <v>283</v>
      </c>
      <c r="Q139" s="209"/>
      <c r="R139" s="72" t="s">
        <v>33</v>
      </c>
      <c r="S139" s="210">
        <v>5.0</v>
      </c>
      <c r="T139" s="212">
        <v>1.0</v>
      </c>
      <c r="U139" s="212">
        <v>4.0</v>
      </c>
      <c r="V139" s="212">
        <v>12.0</v>
      </c>
      <c r="W139" s="210">
        <v>39.0</v>
      </c>
      <c r="X139" s="210">
        <v>2.0</v>
      </c>
      <c r="Y139" s="210">
        <v>2.0</v>
      </c>
      <c r="Z139" s="210">
        <v>3.0</v>
      </c>
      <c r="AA139" s="210">
        <v>0.0</v>
      </c>
      <c r="AB139" s="210">
        <v>1.0</v>
      </c>
      <c r="AC139" s="210">
        <v>1.0</v>
      </c>
      <c r="AD139" s="210">
        <v>0.0</v>
      </c>
      <c r="AE139" s="210">
        <v>3.0</v>
      </c>
      <c r="AF139" s="210">
        <v>2.0</v>
      </c>
      <c r="AG139" s="210">
        <v>2.0</v>
      </c>
      <c r="AH139" s="210">
        <v>1.0</v>
      </c>
      <c r="AI139" s="210" t="s">
        <v>138</v>
      </c>
      <c r="AJ139" s="210" t="s">
        <v>285</v>
      </c>
      <c r="AK139" s="210" t="s">
        <v>284</v>
      </c>
      <c r="AL139" s="210" t="s">
        <v>284</v>
      </c>
      <c r="AM139" s="210" t="s">
        <v>284</v>
      </c>
      <c r="AN139" s="210" t="s">
        <v>285</v>
      </c>
      <c r="AO139" s="210" t="s">
        <v>284</v>
      </c>
      <c r="AP139" s="210" t="s">
        <v>284</v>
      </c>
      <c r="AQ139" s="210" t="s">
        <v>284</v>
      </c>
      <c r="AR139" s="210" t="s">
        <v>284</v>
      </c>
      <c r="AS139" s="210" t="s">
        <v>285</v>
      </c>
      <c r="AT139" s="209"/>
      <c r="AU139" s="209"/>
      <c r="AV139" s="209"/>
      <c r="AW139" s="209"/>
      <c r="AX139" s="209"/>
      <c r="AY139" s="209"/>
      <c r="AZ139" s="209"/>
      <c r="BA139" s="209"/>
      <c r="BB139" s="209"/>
      <c r="BC139" s="209"/>
      <c r="BD139" s="209"/>
      <c r="BE139" s="209"/>
      <c r="BF139" s="209"/>
      <c r="BG139" s="210"/>
      <c r="BH139" s="209"/>
    </row>
    <row r="140">
      <c r="A140" s="211">
        <v>45250.69513888889</v>
      </c>
      <c r="B140" s="211">
        <v>45250.69513888889</v>
      </c>
      <c r="C140" s="210" t="s">
        <v>281</v>
      </c>
      <c r="D140" s="209"/>
      <c r="E140" s="212">
        <v>100.0</v>
      </c>
      <c r="F140" s="212">
        <v>0.0</v>
      </c>
      <c r="G140" s="210" t="b">
        <v>1</v>
      </c>
      <c r="H140" s="211">
        <v>45250.69513888889</v>
      </c>
      <c r="I140" s="210" t="s">
        <v>422</v>
      </c>
      <c r="J140" s="209"/>
      <c r="K140" s="209"/>
      <c r="L140" s="209"/>
      <c r="M140" s="209"/>
      <c r="N140" s="209"/>
      <c r="O140" s="209"/>
      <c r="P140" s="210" t="s">
        <v>283</v>
      </c>
      <c r="Q140" s="209"/>
      <c r="R140" s="210" t="s">
        <v>51</v>
      </c>
      <c r="S140" s="210">
        <v>6.0</v>
      </c>
      <c r="T140" s="212">
        <v>4.0</v>
      </c>
      <c r="U140" s="212">
        <v>2.0</v>
      </c>
      <c r="V140" s="212">
        <v>12.0</v>
      </c>
      <c r="W140" s="210">
        <v>20.0</v>
      </c>
      <c r="X140" s="210">
        <v>0.0</v>
      </c>
      <c r="Y140" s="210">
        <v>1.0</v>
      </c>
      <c r="Z140" s="210">
        <v>1.0</v>
      </c>
      <c r="AA140" s="210">
        <v>0.0</v>
      </c>
      <c r="AB140" s="210">
        <v>0.0</v>
      </c>
      <c r="AC140" s="210">
        <v>2.0</v>
      </c>
      <c r="AD140" s="210">
        <v>1.0</v>
      </c>
      <c r="AE140" s="210">
        <v>0.0</v>
      </c>
      <c r="AF140" s="210">
        <v>0.0</v>
      </c>
      <c r="AG140" s="210">
        <v>1.0</v>
      </c>
      <c r="AH140" s="210">
        <v>1.0</v>
      </c>
      <c r="AI140" s="210" t="s">
        <v>138</v>
      </c>
      <c r="AJ140" s="210" t="s">
        <v>285</v>
      </c>
      <c r="AK140" s="210" t="s">
        <v>284</v>
      </c>
      <c r="AL140" s="210" t="s">
        <v>285</v>
      </c>
      <c r="AM140" s="210" t="s">
        <v>284</v>
      </c>
      <c r="AN140" s="210" t="s">
        <v>285</v>
      </c>
      <c r="AO140" s="210" t="s">
        <v>285</v>
      </c>
      <c r="AP140" s="210" t="s">
        <v>285</v>
      </c>
      <c r="AQ140" s="210" t="s">
        <v>284</v>
      </c>
      <c r="AR140" s="210" t="s">
        <v>285</v>
      </c>
      <c r="AS140" s="210" t="s">
        <v>285</v>
      </c>
      <c r="AT140" s="209"/>
      <c r="AU140" s="209"/>
      <c r="AV140" s="209"/>
      <c r="AW140" s="209"/>
      <c r="AX140" s="209"/>
      <c r="AY140" s="209"/>
      <c r="AZ140" s="209"/>
      <c r="BA140" s="209"/>
      <c r="BB140" s="209"/>
      <c r="BC140" s="209"/>
      <c r="BD140" s="209"/>
      <c r="BE140" s="209"/>
      <c r="BF140" s="209"/>
      <c r="BG140" s="210"/>
      <c r="BH140" s="209"/>
    </row>
    <row r="141">
      <c r="A141" s="211">
        <v>45250.69513888889</v>
      </c>
      <c r="B141" s="211">
        <v>45250.69513888889</v>
      </c>
      <c r="C141" s="210" t="s">
        <v>281</v>
      </c>
      <c r="D141" s="209"/>
      <c r="E141" s="212">
        <v>100.0</v>
      </c>
      <c r="F141" s="212">
        <v>0.0</v>
      </c>
      <c r="G141" s="210" t="b">
        <v>1</v>
      </c>
      <c r="H141" s="211">
        <v>45250.69513888889</v>
      </c>
      <c r="I141" s="210" t="s">
        <v>423</v>
      </c>
      <c r="J141" s="209"/>
      <c r="K141" s="209"/>
      <c r="L141" s="209"/>
      <c r="M141" s="209"/>
      <c r="N141" s="209"/>
      <c r="O141" s="209"/>
      <c r="P141" s="210" t="s">
        <v>283</v>
      </c>
      <c r="Q141" s="209"/>
      <c r="R141" s="210" t="s">
        <v>70</v>
      </c>
      <c r="S141" s="210">
        <v>3.0</v>
      </c>
      <c r="T141" s="212">
        <v>3.0</v>
      </c>
      <c r="U141" s="212">
        <v>0.0</v>
      </c>
      <c r="V141" s="212">
        <v>12.0</v>
      </c>
      <c r="W141" s="210">
        <v>9.0</v>
      </c>
      <c r="X141" s="210">
        <v>2.0</v>
      </c>
      <c r="Y141" s="210">
        <v>0.0</v>
      </c>
      <c r="Z141" s="210">
        <v>0.0</v>
      </c>
      <c r="AA141" s="210">
        <v>1.0</v>
      </c>
      <c r="AB141" s="210">
        <v>0.0</v>
      </c>
      <c r="AC141" s="210">
        <v>3.0</v>
      </c>
      <c r="AD141" s="210">
        <v>3.0</v>
      </c>
      <c r="AE141" s="210">
        <v>1.0</v>
      </c>
      <c r="AF141" s="210">
        <v>3.0</v>
      </c>
      <c r="AG141" s="210">
        <v>2.0</v>
      </c>
      <c r="AH141" s="210">
        <v>0.0</v>
      </c>
      <c r="AI141" s="210" t="s">
        <v>137</v>
      </c>
      <c r="AJ141" s="210" t="s">
        <v>285</v>
      </c>
      <c r="AK141" s="210" t="s">
        <v>284</v>
      </c>
      <c r="AL141" s="210" t="s">
        <v>284</v>
      </c>
      <c r="AM141" s="210" t="s">
        <v>285</v>
      </c>
      <c r="AN141" s="210" t="s">
        <v>285</v>
      </c>
      <c r="AO141" s="210" t="s">
        <v>285</v>
      </c>
      <c r="AP141" s="210" t="s">
        <v>284</v>
      </c>
      <c r="AQ141" s="210" t="s">
        <v>284</v>
      </c>
      <c r="AR141" s="210" t="s">
        <v>284</v>
      </c>
      <c r="AS141" s="210" t="s">
        <v>285</v>
      </c>
      <c r="AT141" s="209"/>
      <c r="AU141" s="209"/>
      <c r="AV141" s="209"/>
      <c r="AW141" s="209"/>
      <c r="AX141" s="209"/>
      <c r="AY141" s="209"/>
      <c r="AZ141" s="209"/>
      <c r="BA141" s="209"/>
      <c r="BB141" s="209"/>
      <c r="BC141" s="209"/>
      <c r="BD141" s="209"/>
      <c r="BE141" s="209"/>
      <c r="BF141" s="209"/>
      <c r="BG141" s="210"/>
      <c r="BH141" s="209"/>
    </row>
    <row r="142">
      <c r="A142" s="211">
        <v>45250.69513888889</v>
      </c>
      <c r="B142" s="211">
        <v>45250.69513888889</v>
      </c>
      <c r="C142" s="210" t="s">
        <v>281</v>
      </c>
      <c r="D142" s="209"/>
      <c r="E142" s="212">
        <v>100.0</v>
      </c>
      <c r="F142" s="212">
        <v>0.0</v>
      </c>
      <c r="G142" s="210" t="b">
        <v>1</v>
      </c>
      <c r="H142" s="211">
        <v>45250.69513888889</v>
      </c>
      <c r="I142" s="210" t="s">
        <v>424</v>
      </c>
      <c r="J142" s="209"/>
      <c r="K142" s="209"/>
      <c r="L142" s="209"/>
      <c r="M142" s="209"/>
      <c r="N142" s="209"/>
      <c r="O142" s="209"/>
      <c r="P142" s="210" t="s">
        <v>283</v>
      </c>
      <c r="Q142" s="209"/>
      <c r="R142" s="210" t="s">
        <v>44</v>
      </c>
      <c r="S142" s="210">
        <v>6.0</v>
      </c>
      <c r="T142" s="212">
        <v>5.0</v>
      </c>
      <c r="U142" s="212">
        <v>1.0</v>
      </c>
      <c r="V142" s="212">
        <v>12.0</v>
      </c>
      <c r="W142" s="210">
        <v>15.0</v>
      </c>
      <c r="X142" s="210">
        <v>0.0</v>
      </c>
      <c r="Y142" s="210">
        <v>2.0</v>
      </c>
      <c r="Z142" s="210">
        <v>2.0</v>
      </c>
      <c r="AA142" s="210">
        <v>1.0</v>
      </c>
      <c r="AB142" s="210">
        <v>1.0</v>
      </c>
      <c r="AC142" s="210">
        <v>3.0</v>
      </c>
      <c r="AD142" s="210">
        <v>2.0</v>
      </c>
      <c r="AE142" s="210">
        <v>1.0</v>
      </c>
      <c r="AF142" s="210">
        <v>3.0</v>
      </c>
      <c r="AG142" s="210">
        <v>3.0</v>
      </c>
      <c r="AH142" s="210">
        <v>0.0</v>
      </c>
      <c r="AI142" s="210" t="s">
        <v>137</v>
      </c>
      <c r="AJ142" s="210" t="s">
        <v>284</v>
      </c>
      <c r="AK142" s="210" t="s">
        <v>285</v>
      </c>
      <c r="AL142" s="210" t="s">
        <v>285</v>
      </c>
      <c r="AM142" s="210" t="s">
        <v>284</v>
      </c>
      <c r="AN142" s="210" t="s">
        <v>284</v>
      </c>
      <c r="AO142" s="210" t="s">
        <v>284</v>
      </c>
      <c r="AP142" s="210" t="s">
        <v>284</v>
      </c>
      <c r="AQ142" s="210" t="s">
        <v>285</v>
      </c>
      <c r="AR142" s="210" t="s">
        <v>284</v>
      </c>
      <c r="AS142" s="210" t="s">
        <v>284</v>
      </c>
      <c r="AT142" s="209"/>
      <c r="AU142" s="209"/>
      <c r="AV142" s="209"/>
      <c r="AW142" s="209"/>
      <c r="AX142" s="209"/>
      <c r="AY142" s="209"/>
      <c r="AZ142" s="209"/>
      <c r="BA142" s="209"/>
      <c r="BB142" s="209"/>
      <c r="BC142" s="209"/>
      <c r="BD142" s="209"/>
      <c r="BE142" s="209"/>
      <c r="BF142" s="209"/>
      <c r="BG142" s="210"/>
      <c r="BH142" s="209"/>
    </row>
    <row r="143">
      <c r="A143" s="211">
        <v>45250.69513888889</v>
      </c>
      <c r="B143" s="211">
        <v>45250.69513888889</v>
      </c>
      <c r="C143" s="210" t="s">
        <v>281</v>
      </c>
      <c r="D143" s="209"/>
      <c r="E143" s="212">
        <v>100.0</v>
      </c>
      <c r="F143" s="212">
        <v>0.0</v>
      </c>
      <c r="G143" s="210" t="b">
        <v>1</v>
      </c>
      <c r="H143" s="211">
        <v>45250.69513888889</v>
      </c>
      <c r="I143" s="210" t="s">
        <v>425</v>
      </c>
      <c r="J143" s="209"/>
      <c r="K143" s="209"/>
      <c r="L143" s="209"/>
      <c r="M143" s="209"/>
      <c r="N143" s="209"/>
      <c r="O143" s="209"/>
      <c r="P143" s="210" t="s">
        <v>283</v>
      </c>
      <c r="Q143" s="209"/>
      <c r="R143" s="210" t="s">
        <v>96</v>
      </c>
      <c r="S143" s="210">
        <v>4.0</v>
      </c>
      <c r="T143" s="212">
        <v>2.0</v>
      </c>
      <c r="U143" s="212">
        <v>2.0</v>
      </c>
      <c r="V143" s="212">
        <v>12.0</v>
      </c>
      <c r="W143" s="210">
        <v>38.0</v>
      </c>
      <c r="X143" s="210">
        <v>1.0</v>
      </c>
      <c r="Y143" s="210">
        <v>0.0</v>
      </c>
      <c r="Z143" s="210">
        <v>3.0</v>
      </c>
      <c r="AA143" s="210">
        <v>2.0</v>
      </c>
      <c r="AB143" s="210">
        <v>1.0</v>
      </c>
      <c r="AC143" s="210">
        <v>1.0</v>
      </c>
      <c r="AD143" s="210">
        <v>2.0</v>
      </c>
      <c r="AE143" s="210">
        <v>0.0</v>
      </c>
      <c r="AF143" s="210">
        <v>3.0</v>
      </c>
      <c r="AG143" s="210">
        <v>3.0</v>
      </c>
      <c r="AH143" s="210">
        <v>2.0</v>
      </c>
      <c r="AI143" s="210" t="s">
        <v>138</v>
      </c>
      <c r="AJ143" s="210" t="s">
        <v>285</v>
      </c>
      <c r="AK143" s="210" t="s">
        <v>284</v>
      </c>
      <c r="AL143" s="210" t="s">
        <v>285</v>
      </c>
      <c r="AM143" s="210" t="s">
        <v>285</v>
      </c>
      <c r="AN143" s="210" t="s">
        <v>285</v>
      </c>
      <c r="AO143" s="210" t="s">
        <v>285</v>
      </c>
      <c r="AP143" s="210" t="s">
        <v>284</v>
      </c>
      <c r="AQ143" s="210" t="s">
        <v>284</v>
      </c>
      <c r="AR143" s="210" t="s">
        <v>285</v>
      </c>
      <c r="AS143" s="210" t="s">
        <v>284</v>
      </c>
      <c r="AT143" s="209"/>
      <c r="AU143" s="209"/>
      <c r="AV143" s="209"/>
      <c r="AW143" s="209"/>
      <c r="AX143" s="209"/>
      <c r="AY143" s="209"/>
      <c r="AZ143" s="209"/>
      <c r="BA143" s="209"/>
      <c r="BB143" s="209"/>
      <c r="BC143" s="209"/>
      <c r="BD143" s="209"/>
      <c r="BE143" s="209"/>
      <c r="BF143" s="209"/>
      <c r="BG143" s="210"/>
      <c r="BH143" s="209"/>
    </row>
    <row r="144">
      <c r="A144" s="211">
        <v>45250.69513888889</v>
      </c>
      <c r="B144" s="211">
        <v>45250.69513888889</v>
      </c>
      <c r="C144" s="210" t="s">
        <v>281</v>
      </c>
      <c r="D144" s="209"/>
      <c r="E144" s="212">
        <v>100.0</v>
      </c>
      <c r="F144" s="212">
        <v>0.0</v>
      </c>
      <c r="G144" s="210" t="b">
        <v>1</v>
      </c>
      <c r="H144" s="211">
        <v>45250.69513888889</v>
      </c>
      <c r="I144" s="210" t="s">
        <v>426</v>
      </c>
      <c r="J144" s="209"/>
      <c r="K144" s="209"/>
      <c r="L144" s="209"/>
      <c r="M144" s="209"/>
      <c r="N144" s="209"/>
      <c r="O144" s="209"/>
      <c r="P144" s="210" t="s">
        <v>283</v>
      </c>
      <c r="Q144" s="209"/>
      <c r="R144" s="210" t="s">
        <v>79</v>
      </c>
      <c r="S144" s="210">
        <v>2.0</v>
      </c>
      <c r="T144" s="212">
        <v>1.0</v>
      </c>
      <c r="U144" s="212">
        <v>1.0</v>
      </c>
      <c r="V144" s="212">
        <v>12.0</v>
      </c>
      <c r="W144" s="210">
        <v>33.0</v>
      </c>
      <c r="X144" s="210">
        <v>1.0</v>
      </c>
      <c r="Y144" s="210">
        <v>2.0</v>
      </c>
      <c r="Z144" s="210">
        <v>1.0</v>
      </c>
      <c r="AA144" s="210">
        <v>1.0</v>
      </c>
      <c r="AB144" s="210">
        <v>3.0</v>
      </c>
      <c r="AC144" s="210">
        <v>3.0</v>
      </c>
      <c r="AD144" s="210">
        <v>1.0</v>
      </c>
      <c r="AE144" s="210">
        <v>3.0</v>
      </c>
      <c r="AF144" s="210">
        <v>3.0</v>
      </c>
      <c r="AG144" s="210">
        <v>2.0</v>
      </c>
      <c r="AH144" s="210">
        <v>2.0</v>
      </c>
      <c r="AI144" s="210" t="s">
        <v>138</v>
      </c>
      <c r="AJ144" s="210" t="s">
        <v>284</v>
      </c>
      <c r="AK144" s="210" t="s">
        <v>285</v>
      </c>
      <c r="AL144" s="210" t="s">
        <v>285</v>
      </c>
      <c r="AM144" s="210" t="s">
        <v>284</v>
      </c>
      <c r="AN144" s="210" t="s">
        <v>284</v>
      </c>
      <c r="AO144" s="210" t="s">
        <v>284</v>
      </c>
      <c r="AP144" s="210" t="s">
        <v>284</v>
      </c>
      <c r="AQ144" s="210" t="s">
        <v>284</v>
      </c>
      <c r="AR144" s="210" t="s">
        <v>285</v>
      </c>
      <c r="AS144" s="210" t="s">
        <v>285</v>
      </c>
      <c r="AT144" s="209"/>
      <c r="AU144" s="209"/>
      <c r="AV144" s="209"/>
      <c r="AW144" s="209"/>
      <c r="AX144" s="209"/>
      <c r="AY144" s="209"/>
      <c r="AZ144" s="209"/>
      <c r="BA144" s="209"/>
      <c r="BB144" s="209"/>
      <c r="BC144" s="209"/>
      <c r="BD144" s="209"/>
      <c r="BE144" s="209"/>
      <c r="BF144" s="209"/>
      <c r="BG144" s="210"/>
      <c r="BH144" s="209"/>
    </row>
    <row r="145">
      <c r="A145" s="211">
        <v>45250.69513888889</v>
      </c>
      <c r="B145" s="211">
        <v>45250.69513888889</v>
      </c>
      <c r="C145" s="210" t="s">
        <v>281</v>
      </c>
      <c r="D145" s="209"/>
      <c r="E145" s="212">
        <v>100.0</v>
      </c>
      <c r="F145" s="212">
        <v>0.0</v>
      </c>
      <c r="G145" s="210" t="b">
        <v>1</v>
      </c>
      <c r="H145" s="211">
        <v>45250.69513888889</v>
      </c>
      <c r="I145" s="210" t="s">
        <v>427</v>
      </c>
      <c r="J145" s="209"/>
      <c r="K145" s="209"/>
      <c r="L145" s="209"/>
      <c r="M145" s="209"/>
      <c r="N145" s="209"/>
      <c r="O145" s="209"/>
      <c r="P145" s="210" t="s">
        <v>283</v>
      </c>
      <c r="Q145" s="209"/>
      <c r="R145" s="72" t="s">
        <v>33</v>
      </c>
      <c r="S145" s="210">
        <v>7.0</v>
      </c>
      <c r="T145" s="212">
        <v>2.0</v>
      </c>
      <c r="U145" s="212">
        <v>5.0</v>
      </c>
      <c r="V145" s="212">
        <v>12.0</v>
      </c>
      <c r="W145" s="210">
        <v>38.0</v>
      </c>
      <c r="X145" s="210">
        <v>2.0</v>
      </c>
      <c r="Y145" s="210">
        <v>3.0</v>
      </c>
      <c r="Z145" s="210">
        <v>2.0</v>
      </c>
      <c r="AA145" s="210">
        <v>1.0</v>
      </c>
      <c r="AB145" s="210">
        <v>2.0</v>
      </c>
      <c r="AC145" s="210">
        <v>1.0</v>
      </c>
      <c r="AD145" s="210">
        <v>1.0</v>
      </c>
      <c r="AE145" s="210">
        <v>1.0</v>
      </c>
      <c r="AF145" s="210">
        <v>0.0</v>
      </c>
      <c r="AG145" s="210">
        <v>1.0</v>
      </c>
      <c r="AH145" s="210">
        <v>3.0</v>
      </c>
      <c r="AI145" s="210" t="s">
        <v>138</v>
      </c>
      <c r="AJ145" s="210" t="s">
        <v>284</v>
      </c>
      <c r="AK145" s="210" t="s">
        <v>285</v>
      </c>
      <c r="AL145" s="210" t="s">
        <v>284</v>
      </c>
      <c r="AM145" s="210" t="s">
        <v>285</v>
      </c>
      <c r="AN145" s="210" t="s">
        <v>284</v>
      </c>
      <c r="AO145" s="210" t="s">
        <v>285</v>
      </c>
      <c r="AP145" s="210" t="s">
        <v>285</v>
      </c>
      <c r="AQ145" s="210" t="s">
        <v>284</v>
      </c>
      <c r="AR145" s="210" t="s">
        <v>284</v>
      </c>
      <c r="AS145" s="210" t="s">
        <v>285</v>
      </c>
      <c r="AT145" s="209"/>
      <c r="AU145" s="209"/>
      <c r="AV145" s="209"/>
      <c r="AW145" s="209"/>
      <c r="AX145" s="209"/>
      <c r="AY145" s="209"/>
      <c r="AZ145" s="209"/>
      <c r="BA145" s="209"/>
      <c r="BB145" s="209"/>
      <c r="BC145" s="209"/>
      <c r="BD145" s="209"/>
      <c r="BE145" s="209"/>
      <c r="BF145" s="209"/>
      <c r="BG145" s="210"/>
      <c r="BH145" s="209"/>
    </row>
    <row r="146">
      <c r="A146" s="211">
        <v>45250.69513888889</v>
      </c>
      <c r="B146" s="211">
        <v>45250.69513888889</v>
      </c>
      <c r="C146" s="210" t="s">
        <v>281</v>
      </c>
      <c r="D146" s="209"/>
      <c r="E146" s="212">
        <v>100.0</v>
      </c>
      <c r="F146" s="212">
        <v>0.0</v>
      </c>
      <c r="G146" s="210" t="b">
        <v>1</v>
      </c>
      <c r="H146" s="211">
        <v>45250.69513888889</v>
      </c>
      <c r="I146" s="210" t="s">
        <v>428</v>
      </c>
      <c r="J146" s="209"/>
      <c r="K146" s="209"/>
      <c r="L146" s="209"/>
      <c r="M146" s="209"/>
      <c r="N146" s="209"/>
      <c r="O146" s="209"/>
      <c r="P146" s="210" t="s">
        <v>283</v>
      </c>
      <c r="Q146" s="209"/>
      <c r="R146" s="72" t="s">
        <v>33</v>
      </c>
      <c r="S146" s="210">
        <v>8.0</v>
      </c>
      <c r="T146" s="212">
        <v>2.0</v>
      </c>
      <c r="U146" s="212">
        <v>6.0</v>
      </c>
      <c r="V146" s="212">
        <v>12.0</v>
      </c>
      <c r="W146" s="210">
        <v>28.0</v>
      </c>
      <c r="X146" s="210">
        <v>1.0</v>
      </c>
      <c r="Y146" s="210">
        <v>1.0</v>
      </c>
      <c r="Z146" s="210">
        <v>3.0</v>
      </c>
      <c r="AA146" s="210">
        <v>3.0</v>
      </c>
      <c r="AB146" s="210">
        <v>1.0</v>
      </c>
      <c r="AC146" s="210">
        <v>1.0</v>
      </c>
      <c r="AD146" s="210">
        <v>1.0</v>
      </c>
      <c r="AE146" s="210">
        <v>3.0</v>
      </c>
      <c r="AF146" s="210">
        <v>2.0</v>
      </c>
      <c r="AG146" s="210">
        <v>1.0</v>
      </c>
      <c r="AH146" s="210">
        <v>2.0</v>
      </c>
      <c r="AI146" s="210" t="s">
        <v>138</v>
      </c>
      <c r="AJ146" s="210" t="s">
        <v>284</v>
      </c>
      <c r="AK146" s="210" t="s">
        <v>285</v>
      </c>
      <c r="AL146" s="210" t="s">
        <v>284</v>
      </c>
      <c r="AM146" s="210" t="s">
        <v>284</v>
      </c>
      <c r="AN146" s="210" t="s">
        <v>285</v>
      </c>
      <c r="AO146" s="210" t="s">
        <v>284</v>
      </c>
      <c r="AP146" s="210" t="s">
        <v>284</v>
      </c>
      <c r="AQ146" s="210" t="s">
        <v>284</v>
      </c>
      <c r="AR146" s="210" t="s">
        <v>284</v>
      </c>
      <c r="AS146" s="210" t="s">
        <v>285</v>
      </c>
      <c r="AT146" s="209"/>
      <c r="AU146" s="209"/>
      <c r="AV146" s="209"/>
      <c r="AW146" s="209"/>
      <c r="AX146" s="209"/>
      <c r="AY146" s="209"/>
      <c r="AZ146" s="209"/>
      <c r="BA146" s="209"/>
      <c r="BB146" s="209"/>
      <c r="BC146" s="209"/>
      <c r="BD146" s="209"/>
      <c r="BE146" s="209"/>
      <c r="BF146" s="209"/>
      <c r="BG146" s="210"/>
      <c r="BH146" s="209"/>
    </row>
    <row r="147">
      <c r="A147" s="211">
        <v>45250.69513888889</v>
      </c>
      <c r="B147" s="211">
        <v>45250.69513888889</v>
      </c>
      <c r="C147" s="210" t="s">
        <v>281</v>
      </c>
      <c r="D147" s="209"/>
      <c r="E147" s="212">
        <v>100.0</v>
      </c>
      <c r="F147" s="212">
        <v>0.0</v>
      </c>
      <c r="G147" s="210" t="b">
        <v>1</v>
      </c>
      <c r="H147" s="211">
        <v>45250.69513888889</v>
      </c>
      <c r="I147" s="210" t="s">
        <v>429</v>
      </c>
      <c r="J147" s="209"/>
      <c r="K147" s="209"/>
      <c r="L147" s="209"/>
      <c r="M147" s="209"/>
      <c r="N147" s="209"/>
      <c r="O147" s="209"/>
      <c r="P147" s="210" t="s">
        <v>283</v>
      </c>
      <c r="Q147" s="209"/>
      <c r="R147" s="210" t="s">
        <v>38</v>
      </c>
      <c r="S147" s="210">
        <v>11.0</v>
      </c>
      <c r="T147" s="212">
        <v>11.0</v>
      </c>
      <c r="U147" s="212">
        <v>0.0</v>
      </c>
      <c r="V147" s="212">
        <v>12.0</v>
      </c>
      <c r="W147" s="210">
        <v>12.0</v>
      </c>
      <c r="X147" s="210">
        <v>0.0</v>
      </c>
      <c r="Y147" s="210">
        <v>0.0</v>
      </c>
      <c r="Z147" s="210">
        <v>0.0</v>
      </c>
      <c r="AA147" s="210">
        <v>0.0</v>
      </c>
      <c r="AB147" s="210">
        <v>2.0</v>
      </c>
      <c r="AC147" s="210">
        <v>1.0</v>
      </c>
      <c r="AD147" s="210">
        <v>1.0</v>
      </c>
      <c r="AE147" s="210">
        <v>1.0</v>
      </c>
      <c r="AF147" s="210">
        <v>2.0</v>
      </c>
      <c r="AG147" s="210">
        <v>1.0</v>
      </c>
      <c r="AH147" s="210">
        <v>1.0</v>
      </c>
      <c r="AI147" s="210" t="s">
        <v>138</v>
      </c>
      <c r="AJ147" s="210" t="s">
        <v>284</v>
      </c>
      <c r="AK147" s="210" t="s">
        <v>285</v>
      </c>
      <c r="AL147" s="210" t="s">
        <v>285</v>
      </c>
      <c r="AM147" s="210" t="s">
        <v>284</v>
      </c>
      <c r="AN147" s="210" t="s">
        <v>285</v>
      </c>
      <c r="AO147" s="210" t="s">
        <v>285</v>
      </c>
      <c r="AP147" s="210" t="s">
        <v>284</v>
      </c>
      <c r="AQ147" s="210" t="s">
        <v>284</v>
      </c>
      <c r="AR147" s="210" t="s">
        <v>285</v>
      </c>
      <c r="AS147" s="210" t="s">
        <v>284</v>
      </c>
      <c r="AT147" s="209"/>
      <c r="AU147" s="209"/>
      <c r="AV147" s="209"/>
      <c r="AW147" s="209"/>
      <c r="AX147" s="209"/>
      <c r="AY147" s="209"/>
      <c r="AZ147" s="209"/>
      <c r="BA147" s="209"/>
      <c r="BB147" s="209"/>
      <c r="BC147" s="209"/>
      <c r="BD147" s="209"/>
      <c r="BE147" s="209"/>
      <c r="BF147" s="209"/>
      <c r="BG147" s="210"/>
      <c r="BH147" s="209"/>
    </row>
    <row r="148">
      <c r="A148" s="211">
        <v>45250.69513888889</v>
      </c>
      <c r="B148" s="211">
        <v>45250.69513888889</v>
      </c>
      <c r="C148" s="210" t="s">
        <v>281</v>
      </c>
      <c r="D148" s="209"/>
      <c r="E148" s="212">
        <v>100.0</v>
      </c>
      <c r="F148" s="212">
        <v>0.0</v>
      </c>
      <c r="G148" s="210" t="b">
        <v>1</v>
      </c>
      <c r="H148" s="211">
        <v>45250.69513888889</v>
      </c>
      <c r="I148" s="210" t="s">
        <v>430</v>
      </c>
      <c r="J148" s="209"/>
      <c r="K148" s="209"/>
      <c r="L148" s="209"/>
      <c r="M148" s="209"/>
      <c r="N148" s="209"/>
      <c r="O148" s="209"/>
      <c r="P148" s="210" t="s">
        <v>283</v>
      </c>
      <c r="Q148" s="209"/>
      <c r="R148" s="210" t="s">
        <v>54</v>
      </c>
      <c r="S148" s="210">
        <v>2.0</v>
      </c>
      <c r="T148" s="212">
        <v>1.0</v>
      </c>
      <c r="U148" s="212">
        <v>1.0</v>
      </c>
      <c r="V148" s="212">
        <v>12.0</v>
      </c>
      <c r="W148" s="210">
        <v>22.0</v>
      </c>
      <c r="X148" s="210">
        <v>1.0</v>
      </c>
      <c r="Y148" s="210">
        <v>0.0</v>
      </c>
      <c r="Z148" s="210">
        <v>1.0</v>
      </c>
      <c r="AA148" s="210">
        <v>2.0</v>
      </c>
      <c r="AB148" s="210">
        <v>1.0</v>
      </c>
      <c r="AC148" s="210">
        <v>0.0</v>
      </c>
      <c r="AD148" s="210">
        <v>3.0</v>
      </c>
      <c r="AE148" s="210">
        <v>1.0</v>
      </c>
      <c r="AF148" s="210">
        <v>3.0</v>
      </c>
      <c r="AG148" s="210">
        <v>0.0</v>
      </c>
      <c r="AH148" s="210">
        <v>1.0</v>
      </c>
      <c r="AI148" s="210" t="s">
        <v>137</v>
      </c>
      <c r="AJ148" s="210" t="s">
        <v>285</v>
      </c>
      <c r="AK148" s="210" t="s">
        <v>285</v>
      </c>
      <c r="AL148" s="210" t="s">
        <v>284</v>
      </c>
      <c r="AM148" s="210" t="s">
        <v>285</v>
      </c>
      <c r="AN148" s="210" t="s">
        <v>284</v>
      </c>
      <c r="AO148" s="210" t="s">
        <v>285</v>
      </c>
      <c r="AP148" s="210" t="s">
        <v>285</v>
      </c>
      <c r="AQ148" s="210" t="s">
        <v>284</v>
      </c>
      <c r="AR148" s="210" t="s">
        <v>284</v>
      </c>
      <c r="AS148" s="210" t="s">
        <v>284</v>
      </c>
      <c r="AT148" s="209"/>
      <c r="AU148" s="209"/>
      <c r="AV148" s="209"/>
      <c r="AW148" s="209"/>
      <c r="AX148" s="209"/>
      <c r="AY148" s="209"/>
      <c r="AZ148" s="209"/>
      <c r="BA148" s="209"/>
      <c r="BB148" s="209"/>
      <c r="BC148" s="209"/>
      <c r="BD148" s="209"/>
      <c r="BE148" s="209"/>
      <c r="BF148" s="209"/>
      <c r="BG148" s="210"/>
      <c r="BH148" s="209"/>
    </row>
    <row r="149">
      <c r="A149" s="211">
        <v>45250.69513888889</v>
      </c>
      <c r="B149" s="211">
        <v>45250.69513888889</v>
      </c>
      <c r="C149" s="210" t="s">
        <v>281</v>
      </c>
      <c r="D149" s="209"/>
      <c r="E149" s="212">
        <v>100.0</v>
      </c>
      <c r="F149" s="212">
        <v>0.0</v>
      </c>
      <c r="G149" s="210" t="b">
        <v>1</v>
      </c>
      <c r="H149" s="211">
        <v>45250.69513888889</v>
      </c>
      <c r="I149" s="210" t="s">
        <v>431</v>
      </c>
      <c r="J149" s="209"/>
      <c r="K149" s="209"/>
      <c r="L149" s="209"/>
      <c r="M149" s="209"/>
      <c r="N149" s="209"/>
      <c r="O149" s="209"/>
      <c r="P149" s="210" t="s">
        <v>283</v>
      </c>
      <c r="Q149" s="209"/>
      <c r="R149" s="72" t="s">
        <v>33</v>
      </c>
      <c r="S149" s="210">
        <v>7.0</v>
      </c>
      <c r="T149" s="212">
        <v>3.0</v>
      </c>
      <c r="U149" s="212">
        <v>4.0</v>
      </c>
      <c r="V149" s="212">
        <v>12.0</v>
      </c>
      <c r="W149" s="210">
        <v>12.0</v>
      </c>
      <c r="X149" s="210">
        <v>2.0</v>
      </c>
      <c r="Y149" s="210">
        <v>1.0</v>
      </c>
      <c r="Z149" s="210">
        <v>0.0</v>
      </c>
      <c r="AA149" s="210">
        <v>2.0</v>
      </c>
      <c r="AB149" s="210">
        <v>3.0</v>
      </c>
      <c r="AC149" s="210">
        <v>1.0</v>
      </c>
      <c r="AD149" s="210">
        <v>2.0</v>
      </c>
      <c r="AE149" s="210">
        <v>3.0</v>
      </c>
      <c r="AF149" s="210">
        <v>3.0</v>
      </c>
      <c r="AG149" s="210">
        <v>3.0</v>
      </c>
      <c r="AH149" s="210">
        <v>0.0</v>
      </c>
      <c r="AI149" s="210" t="s">
        <v>138</v>
      </c>
      <c r="AJ149" s="210" t="s">
        <v>285</v>
      </c>
      <c r="AK149" s="210" t="s">
        <v>285</v>
      </c>
      <c r="AL149" s="210" t="s">
        <v>284</v>
      </c>
      <c r="AM149" s="210" t="s">
        <v>285</v>
      </c>
      <c r="AN149" s="210" t="s">
        <v>285</v>
      </c>
      <c r="AO149" s="210" t="s">
        <v>284</v>
      </c>
      <c r="AP149" s="210" t="s">
        <v>284</v>
      </c>
      <c r="AQ149" s="210" t="s">
        <v>284</v>
      </c>
      <c r="AR149" s="210" t="s">
        <v>285</v>
      </c>
      <c r="AS149" s="210" t="s">
        <v>285</v>
      </c>
      <c r="AT149" s="209"/>
      <c r="AU149" s="209"/>
      <c r="AV149" s="209"/>
      <c r="AW149" s="209"/>
      <c r="AX149" s="209"/>
      <c r="AY149" s="209"/>
      <c r="AZ149" s="209"/>
      <c r="BA149" s="209"/>
      <c r="BB149" s="209"/>
      <c r="BC149" s="209"/>
      <c r="BD149" s="209"/>
      <c r="BE149" s="209"/>
      <c r="BF149" s="209"/>
      <c r="BG149" s="210"/>
      <c r="BH149" s="209"/>
    </row>
    <row r="150">
      <c r="A150" s="211">
        <v>45250.69513888889</v>
      </c>
      <c r="B150" s="211">
        <v>45250.69513888889</v>
      </c>
      <c r="C150" s="210" t="s">
        <v>281</v>
      </c>
      <c r="D150" s="209"/>
      <c r="E150" s="212">
        <v>100.0</v>
      </c>
      <c r="F150" s="212">
        <v>0.0</v>
      </c>
      <c r="G150" s="210" t="b">
        <v>1</v>
      </c>
      <c r="H150" s="211">
        <v>45250.69513888889</v>
      </c>
      <c r="I150" s="210" t="s">
        <v>432</v>
      </c>
      <c r="J150" s="209"/>
      <c r="K150" s="209"/>
      <c r="L150" s="209"/>
      <c r="M150" s="209"/>
      <c r="N150" s="209"/>
      <c r="O150" s="209"/>
      <c r="P150" s="210" t="s">
        <v>283</v>
      </c>
      <c r="Q150" s="209"/>
      <c r="R150" s="210" t="s">
        <v>43</v>
      </c>
      <c r="S150" s="210">
        <v>1.0</v>
      </c>
      <c r="T150" s="212">
        <v>1.0</v>
      </c>
      <c r="U150" s="212">
        <v>0.0</v>
      </c>
      <c r="V150" s="212">
        <v>12.0</v>
      </c>
      <c r="W150" s="210">
        <v>37.0</v>
      </c>
      <c r="X150" s="210">
        <v>2.0</v>
      </c>
      <c r="Y150" s="210">
        <v>3.0</v>
      </c>
      <c r="Z150" s="210">
        <v>0.0</v>
      </c>
      <c r="AA150" s="210">
        <v>1.0</v>
      </c>
      <c r="AB150" s="210">
        <v>0.0</v>
      </c>
      <c r="AC150" s="210">
        <v>0.0</v>
      </c>
      <c r="AD150" s="210">
        <v>0.0</v>
      </c>
      <c r="AE150" s="210">
        <v>1.0</v>
      </c>
      <c r="AF150" s="210">
        <v>0.0</v>
      </c>
      <c r="AG150" s="210">
        <v>1.0</v>
      </c>
      <c r="AH150" s="210">
        <v>2.0</v>
      </c>
      <c r="AI150" s="210" t="s">
        <v>137</v>
      </c>
      <c r="AJ150" s="210" t="s">
        <v>284</v>
      </c>
      <c r="AK150" s="210" t="s">
        <v>284</v>
      </c>
      <c r="AL150" s="210" t="s">
        <v>285</v>
      </c>
      <c r="AM150" s="210" t="s">
        <v>285</v>
      </c>
      <c r="AN150" s="210" t="s">
        <v>285</v>
      </c>
      <c r="AO150" s="210" t="s">
        <v>284</v>
      </c>
      <c r="AP150" s="210" t="s">
        <v>284</v>
      </c>
      <c r="AQ150" s="210" t="s">
        <v>285</v>
      </c>
      <c r="AR150" s="210" t="s">
        <v>284</v>
      </c>
      <c r="AS150" s="210" t="s">
        <v>284</v>
      </c>
      <c r="AT150" s="209"/>
      <c r="AU150" s="209"/>
      <c r="AV150" s="209"/>
      <c r="AW150" s="209"/>
      <c r="AX150" s="209"/>
      <c r="AY150" s="209"/>
      <c r="AZ150" s="209"/>
      <c r="BA150" s="209"/>
      <c r="BB150" s="209"/>
      <c r="BC150" s="209"/>
      <c r="BD150" s="209"/>
      <c r="BE150" s="209"/>
      <c r="BF150" s="209"/>
      <c r="BG150" s="210"/>
      <c r="BH150" s="209"/>
    </row>
    <row r="151">
      <c r="A151" s="211">
        <v>45250.69513888889</v>
      </c>
      <c r="B151" s="211">
        <v>45250.69513888889</v>
      </c>
      <c r="C151" s="210" t="s">
        <v>281</v>
      </c>
      <c r="D151" s="209"/>
      <c r="E151" s="212">
        <v>100.0</v>
      </c>
      <c r="F151" s="212">
        <v>0.0</v>
      </c>
      <c r="G151" s="210" t="b">
        <v>1</v>
      </c>
      <c r="H151" s="211">
        <v>45250.69513888889</v>
      </c>
      <c r="I151" s="210" t="s">
        <v>433</v>
      </c>
      <c r="J151" s="209"/>
      <c r="K151" s="209"/>
      <c r="L151" s="209"/>
      <c r="M151" s="209"/>
      <c r="N151" s="209"/>
      <c r="O151" s="209"/>
      <c r="P151" s="210" t="s">
        <v>283</v>
      </c>
      <c r="Q151" s="209"/>
      <c r="R151" s="210" t="s">
        <v>44</v>
      </c>
      <c r="S151" s="210">
        <v>10.0</v>
      </c>
      <c r="T151" s="212">
        <v>1.0</v>
      </c>
      <c r="U151" s="212">
        <v>9.0</v>
      </c>
      <c r="V151" s="212">
        <v>12.0</v>
      </c>
      <c r="W151" s="210">
        <v>2.0</v>
      </c>
      <c r="X151" s="210">
        <v>0.0</v>
      </c>
      <c r="Y151" s="210">
        <v>3.0</v>
      </c>
      <c r="Z151" s="210">
        <v>0.0</v>
      </c>
      <c r="AA151" s="210">
        <v>0.0</v>
      </c>
      <c r="AB151" s="210">
        <v>0.0</v>
      </c>
      <c r="AC151" s="210">
        <v>1.0</v>
      </c>
      <c r="AD151" s="210">
        <v>0.0</v>
      </c>
      <c r="AE151" s="210">
        <v>3.0</v>
      </c>
      <c r="AF151" s="210">
        <v>2.0</v>
      </c>
      <c r="AG151" s="210">
        <v>1.0</v>
      </c>
      <c r="AH151" s="210">
        <v>3.0</v>
      </c>
      <c r="AI151" s="210" t="s">
        <v>137</v>
      </c>
      <c r="AJ151" s="210" t="s">
        <v>284</v>
      </c>
      <c r="AK151" s="210" t="s">
        <v>284</v>
      </c>
      <c r="AL151" s="210" t="s">
        <v>284</v>
      </c>
      <c r="AM151" s="210" t="s">
        <v>285</v>
      </c>
      <c r="AN151" s="210" t="s">
        <v>284</v>
      </c>
      <c r="AO151" s="210" t="s">
        <v>284</v>
      </c>
      <c r="AP151" s="210" t="s">
        <v>284</v>
      </c>
      <c r="AQ151" s="210" t="s">
        <v>284</v>
      </c>
      <c r="AR151" s="210" t="s">
        <v>285</v>
      </c>
      <c r="AS151" s="210" t="s">
        <v>284</v>
      </c>
      <c r="AT151" s="209"/>
      <c r="AU151" s="209"/>
      <c r="AV151" s="209"/>
      <c r="AW151" s="209"/>
      <c r="AX151" s="209"/>
      <c r="AY151" s="209"/>
      <c r="AZ151" s="209"/>
      <c r="BA151" s="209"/>
      <c r="BB151" s="209"/>
      <c r="BC151" s="209"/>
      <c r="BD151" s="209"/>
      <c r="BE151" s="209"/>
      <c r="BF151" s="209"/>
      <c r="BG151" s="210"/>
      <c r="BH151" s="209"/>
    </row>
    <row r="152">
      <c r="A152" s="211">
        <v>45250.69513888889</v>
      </c>
      <c r="B152" s="211">
        <v>45250.69513888889</v>
      </c>
      <c r="C152" s="210" t="s">
        <v>281</v>
      </c>
      <c r="D152" s="209"/>
      <c r="E152" s="212">
        <v>100.0</v>
      </c>
      <c r="F152" s="212">
        <v>0.0</v>
      </c>
      <c r="G152" s="210" t="b">
        <v>1</v>
      </c>
      <c r="H152" s="211">
        <v>45250.69513888889</v>
      </c>
      <c r="I152" s="210" t="s">
        <v>434</v>
      </c>
      <c r="J152" s="209"/>
      <c r="K152" s="209"/>
      <c r="L152" s="209"/>
      <c r="M152" s="209"/>
      <c r="N152" s="209"/>
      <c r="O152" s="209"/>
      <c r="P152" s="210" t="s">
        <v>283</v>
      </c>
      <c r="Q152" s="209"/>
      <c r="R152" s="210" t="s">
        <v>41</v>
      </c>
      <c r="S152" s="210">
        <v>7.0</v>
      </c>
      <c r="T152" s="212">
        <v>1.0</v>
      </c>
      <c r="U152" s="212">
        <v>6.0</v>
      </c>
      <c r="V152" s="212">
        <v>12.0</v>
      </c>
      <c r="W152" s="210">
        <v>18.0</v>
      </c>
      <c r="X152" s="210">
        <v>3.0</v>
      </c>
      <c r="Y152" s="210">
        <v>0.0</v>
      </c>
      <c r="Z152" s="210">
        <v>1.0</v>
      </c>
      <c r="AA152" s="210">
        <v>1.0</v>
      </c>
      <c r="AB152" s="210">
        <v>3.0</v>
      </c>
      <c r="AC152" s="210">
        <v>3.0</v>
      </c>
      <c r="AD152" s="210">
        <v>2.0</v>
      </c>
      <c r="AE152" s="210">
        <v>2.0</v>
      </c>
      <c r="AF152" s="210">
        <v>3.0</v>
      </c>
      <c r="AG152" s="210">
        <v>1.0</v>
      </c>
      <c r="AH152" s="210">
        <v>3.0</v>
      </c>
      <c r="AI152" s="210" t="s">
        <v>137</v>
      </c>
      <c r="AJ152" s="210" t="s">
        <v>284</v>
      </c>
      <c r="AK152" s="210" t="s">
        <v>285</v>
      </c>
      <c r="AL152" s="210" t="s">
        <v>284</v>
      </c>
      <c r="AM152" s="210" t="s">
        <v>284</v>
      </c>
      <c r="AN152" s="210" t="s">
        <v>285</v>
      </c>
      <c r="AO152" s="210" t="s">
        <v>285</v>
      </c>
      <c r="AP152" s="210" t="s">
        <v>285</v>
      </c>
      <c r="AQ152" s="210" t="s">
        <v>284</v>
      </c>
      <c r="AR152" s="210" t="s">
        <v>284</v>
      </c>
      <c r="AS152" s="210" t="s">
        <v>284</v>
      </c>
      <c r="AT152" s="209"/>
      <c r="AU152" s="209"/>
      <c r="AV152" s="209"/>
      <c r="AW152" s="209"/>
      <c r="AX152" s="209"/>
      <c r="AY152" s="209"/>
      <c r="AZ152" s="209"/>
      <c r="BA152" s="209"/>
      <c r="BB152" s="209"/>
      <c r="BC152" s="209"/>
      <c r="BD152" s="209"/>
      <c r="BE152" s="209"/>
      <c r="BF152" s="209"/>
      <c r="BG152" s="210"/>
      <c r="BH152" s="209"/>
    </row>
    <row r="153">
      <c r="A153" s="211">
        <v>45250.69513888889</v>
      </c>
      <c r="B153" s="211">
        <v>45250.69513888889</v>
      </c>
      <c r="C153" s="210" t="s">
        <v>281</v>
      </c>
      <c r="D153" s="209"/>
      <c r="E153" s="212">
        <v>100.0</v>
      </c>
      <c r="F153" s="212">
        <v>0.0</v>
      </c>
      <c r="G153" s="210" t="b">
        <v>1</v>
      </c>
      <c r="H153" s="211">
        <v>45250.69513888889</v>
      </c>
      <c r="I153" s="210" t="s">
        <v>435</v>
      </c>
      <c r="J153" s="209"/>
      <c r="K153" s="209"/>
      <c r="L153" s="209"/>
      <c r="M153" s="209"/>
      <c r="N153" s="209"/>
      <c r="O153" s="209"/>
      <c r="P153" s="210" t="s">
        <v>283</v>
      </c>
      <c r="Q153" s="209"/>
      <c r="R153" s="210" t="s">
        <v>73</v>
      </c>
      <c r="S153" s="210">
        <v>2.0</v>
      </c>
      <c r="T153" s="212">
        <v>2.0</v>
      </c>
      <c r="U153" s="212">
        <v>0.0</v>
      </c>
      <c r="V153" s="212">
        <v>12.0</v>
      </c>
      <c r="W153" s="210">
        <v>2.0</v>
      </c>
      <c r="X153" s="210">
        <v>3.0</v>
      </c>
      <c r="Y153" s="210">
        <v>2.0</v>
      </c>
      <c r="Z153" s="210">
        <v>3.0</v>
      </c>
      <c r="AA153" s="210">
        <v>0.0</v>
      </c>
      <c r="AB153" s="210">
        <v>3.0</v>
      </c>
      <c r="AC153" s="210">
        <v>1.0</v>
      </c>
      <c r="AD153" s="210">
        <v>2.0</v>
      </c>
      <c r="AE153" s="210">
        <v>3.0</v>
      </c>
      <c r="AF153" s="210">
        <v>0.0</v>
      </c>
      <c r="AG153" s="210">
        <v>0.0</v>
      </c>
      <c r="AH153" s="210">
        <v>2.0</v>
      </c>
      <c r="AI153" s="210" t="s">
        <v>138</v>
      </c>
      <c r="AJ153" s="210" t="s">
        <v>284</v>
      </c>
      <c r="AK153" s="210" t="s">
        <v>285</v>
      </c>
      <c r="AL153" s="210" t="s">
        <v>285</v>
      </c>
      <c r="AM153" s="210" t="s">
        <v>284</v>
      </c>
      <c r="AN153" s="210" t="s">
        <v>285</v>
      </c>
      <c r="AO153" s="210" t="s">
        <v>285</v>
      </c>
      <c r="AP153" s="210" t="s">
        <v>284</v>
      </c>
      <c r="AQ153" s="210" t="s">
        <v>285</v>
      </c>
      <c r="AR153" s="210" t="s">
        <v>285</v>
      </c>
      <c r="AS153" s="210" t="s">
        <v>284</v>
      </c>
      <c r="AT153" s="209"/>
      <c r="AU153" s="209"/>
      <c r="AV153" s="209"/>
      <c r="AW153" s="209"/>
      <c r="AX153" s="209"/>
      <c r="AY153" s="209"/>
      <c r="AZ153" s="209"/>
      <c r="BA153" s="209"/>
      <c r="BB153" s="209"/>
      <c r="BC153" s="209"/>
      <c r="BD153" s="209"/>
      <c r="BE153" s="209"/>
      <c r="BF153" s="209"/>
      <c r="BG153" s="210"/>
      <c r="BH153" s="209"/>
    </row>
    <row r="154">
      <c r="A154" s="211">
        <v>45250.69513888889</v>
      </c>
      <c r="B154" s="211">
        <v>45250.69513888889</v>
      </c>
      <c r="C154" s="210" t="s">
        <v>281</v>
      </c>
      <c r="D154" s="209"/>
      <c r="E154" s="212">
        <v>100.0</v>
      </c>
      <c r="F154" s="212">
        <v>0.0</v>
      </c>
      <c r="G154" s="210" t="b">
        <v>1</v>
      </c>
      <c r="H154" s="211">
        <v>45250.69513888889</v>
      </c>
      <c r="I154" s="210" t="s">
        <v>436</v>
      </c>
      <c r="J154" s="209"/>
      <c r="K154" s="209"/>
      <c r="L154" s="209"/>
      <c r="M154" s="209"/>
      <c r="N154" s="209"/>
      <c r="O154" s="209"/>
      <c r="P154" s="210" t="s">
        <v>283</v>
      </c>
      <c r="Q154" s="209"/>
      <c r="R154" s="210" t="s">
        <v>94</v>
      </c>
      <c r="S154" s="210">
        <v>2.0</v>
      </c>
      <c r="T154" s="212">
        <v>2.0</v>
      </c>
      <c r="U154" s="212">
        <v>0.0</v>
      </c>
      <c r="V154" s="212">
        <v>12.0</v>
      </c>
      <c r="W154" s="210">
        <v>34.0</v>
      </c>
      <c r="X154" s="210">
        <v>2.0</v>
      </c>
      <c r="Y154" s="210">
        <v>3.0</v>
      </c>
      <c r="Z154" s="210">
        <v>3.0</v>
      </c>
      <c r="AA154" s="210">
        <v>0.0</v>
      </c>
      <c r="AB154" s="210">
        <v>0.0</v>
      </c>
      <c r="AC154" s="210">
        <v>3.0</v>
      </c>
      <c r="AD154" s="210">
        <v>1.0</v>
      </c>
      <c r="AE154" s="210">
        <v>0.0</v>
      </c>
      <c r="AF154" s="210">
        <v>3.0</v>
      </c>
      <c r="AG154" s="210">
        <v>2.0</v>
      </c>
      <c r="AH154" s="210">
        <v>3.0</v>
      </c>
      <c r="AI154" s="210" t="s">
        <v>137</v>
      </c>
      <c r="AJ154" s="210" t="s">
        <v>285</v>
      </c>
      <c r="AK154" s="210" t="s">
        <v>284</v>
      </c>
      <c r="AL154" s="210" t="s">
        <v>285</v>
      </c>
      <c r="AM154" s="210" t="s">
        <v>284</v>
      </c>
      <c r="AN154" s="210" t="s">
        <v>284</v>
      </c>
      <c r="AO154" s="210" t="s">
        <v>284</v>
      </c>
      <c r="AP154" s="210" t="s">
        <v>285</v>
      </c>
      <c r="AQ154" s="210" t="s">
        <v>285</v>
      </c>
      <c r="AR154" s="210" t="s">
        <v>285</v>
      </c>
      <c r="AS154" s="210" t="s">
        <v>285</v>
      </c>
      <c r="AT154" s="209"/>
      <c r="AU154" s="209"/>
      <c r="AV154" s="209"/>
      <c r="AW154" s="209"/>
      <c r="AX154" s="209"/>
      <c r="AY154" s="209"/>
      <c r="AZ154" s="209"/>
      <c r="BA154" s="209"/>
      <c r="BB154" s="209"/>
      <c r="BC154" s="209"/>
      <c r="BD154" s="209"/>
      <c r="BE154" s="209"/>
      <c r="BF154" s="209"/>
      <c r="BG154" s="210"/>
      <c r="BH154" s="209"/>
    </row>
    <row r="155">
      <c r="A155" s="211">
        <v>45250.69513888889</v>
      </c>
      <c r="B155" s="211">
        <v>45250.69513888889</v>
      </c>
      <c r="C155" s="210" t="s">
        <v>281</v>
      </c>
      <c r="D155" s="209"/>
      <c r="E155" s="212">
        <v>100.0</v>
      </c>
      <c r="F155" s="212">
        <v>0.0</v>
      </c>
      <c r="G155" s="210" t="b">
        <v>1</v>
      </c>
      <c r="H155" s="211">
        <v>45250.69513888889</v>
      </c>
      <c r="I155" s="210" t="s">
        <v>437</v>
      </c>
      <c r="J155" s="209"/>
      <c r="K155" s="209"/>
      <c r="L155" s="209"/>
      <c r="M155" s="209"/>
      <c r="N155" s="209"/>
      <c r="O155" s="209"/>
      <c r="P155" s="210" t="s">
        <v>283</v>
      </c>
      <c r="Q155" s="209"/>
      <c r="R155" s="210" t="s">
        <v>72</v>
      </c>
      <c r="S155" s="210">
        <v>9.0</v>
      </c>
      <c r="T155" s="212">
        <v>5.0</v>
      </c>
      <c r="U155" s="212">
        <v>4.0</v>
      </c>
      <c r="V155" s="212">
        <v>12.0</v>
      </c>
      <c r="W155" s="210">
        <v>23.0</v>
      </c>
      <c r="X155" s="210">
        <v>1.0</v>
      </c>
      <c r="Y155" s="210">
        <v>1.0</v>
      </c>
      <c r="Z155" s="210">
        <v>2.0</v>
      </c>
      <c r="AA155" s="210">
        <v>3.0</v>
      </c>
      <c r="AB155" s="210">
        <v>2.0</v>
      </c>
      <c r="AC155" s="210">
        <v>3.0</v>
      </c>
      <c r="AD155" s="210">
        <v>3.0</v>
      </c>
      <c r="AE155" s="210">
        <v>2.0</v>
      </c>
      <c r="AF155" s="210">
        <v>3.0</v>
      </c>
      <c r="AG155" s="210">
        <v>2.0</v>
      </c>
      <c r="AH155" s="210">
        <v>3.0</v>
      </c>
      <c r="AI155" s="210" t="s">
        <v>137</v>
      </c>
      <c r="AJ155" s="210" t="s">
        <v>284</v>
      </c>
      <c r="AK155" s="210" t="s">
        <v>284</v>
      </c>
      <c r="AL155" s="210" t="s">
        <v>285</v>
      </c>
      <c r="AM155" s="210" t="s">
        <v>284</v>
      </c>
      <c r="AN155" s="210" t="s">
        <v>285</v>
      </c>
      <c r="AO155" s="210" t="s">
        <v>285</v>
      </c>
      <c r="AP155" s="210" t="s">
        <v>284</v>
      </c>
      <c r="AQ155" s="210" t="s">
        <v>285</v>
      </c>
      <c r="AR155" s="210" t="s">
        <v>285</v>
      </c>
      <c r="AS155" s="210" t="s">
        <v>285</v>
      </c>
      <c r="AT155" s="209"/>
      <c r="AU155" s="209"/>
      <c r="AV155" s="209"/>
      <c r="AW155" s="209"/>
      <c r="AX155" s="209"/>
      <c r="AY155" s="209"/>
      <c r="AZ155" s="209"/>
      <c r="BA155" s="209"/>
      <c r="BB155" s="209"/>
      <c r="BC155" s="209"/>
      <c r="BD155" s="209"/>
      <c r="BE155" s="209"/>
      <c r="BF155" s="209"/>
      <c r="BG155" s="210"/>
      <c r="BH155" s="209"/>
    </row>
    <row r="156">
      <c r="A156" s="211">
        <v>45250.69513888889</v>
      </c>
      <c r="B156" s="211">
        <v>45250.69513888889</v>
      </c>
      <c r="C156" s="210" t="s">
        <v>281</v>
      </c>
      <c r="D156" s="209"/>
      <c r="E156" s="212">
        <v>100.0</v>
      </c>
      <c r="F156" s="212">
        <v>0.0</v>
      </c>
      <c r="G156" s="210" t="b">
        <v>1</v>
      </c>
      <c r="H156" s="211">
        <v>45250.69513888889</v>
      </c>
      <c r="I156" s="210" t="s">
        <v>438</v>
      </c>
      <c r="J156" s="209"/>
      <c r="K156" s="209"/>
      <c r="L156" s="209"/>
      <c r="M156" s="209"/>
      <c r="N156" s="209"/>
      <c r="O156" s="209"/>
      <c r="P156" s="210" t="s">
        <v>283</v>
      </c>
      <c r="Q156" s="209"/>
      <c r="R156" s="72" t="s">
        <v>33</v>
      </c>
      <c r="S156" s="210">
        <v>12.0</v>
      </c>
      <c r="T156" s="212">
        <v>7.0</v>
      </c>
      <c r="U156" s="212">
        <v>5.0</v>
      </c>
      <c r="V156" s="212">
        <v>12.0</v>
      </c>
      <c r="W156" s="210">
        <v>17.0</v>
      </c>
      <c r="X156" s="210">
        <v>0.0</v>
      </c>
      <c r="Y156" s="210">
        <v>0.0</v>
      </c>
      <c r="Z156" s="210">
        <v>3.0</v>
      </c>
      <c r="AA156" s="210">
        <v>2.0</v>
      </c>
      <c r="AB156" s="210">
        <v>2.0</v>
      </c>
      <c r="AC156" s="210">
        <v>3.0</v>
      </c>
      <c r="AD156" s="210">
        <v>3.0</v>
      </c>
      <c r="AE156" s="210">
        <v>2.0</v>
      </c>
      <c r="AF156" s="210">
        <v>2.0</v>
      </c>
      <c r="AG156" s="210">
        <v>0.0</v>
      </c>
      <c r="AH156" s="210">
        <v>3.0</v>
      </c>
      <c r="AI156" s="210" t="s">
        <v>137</v>
      </c>
      <c r="AJ156" s="210" t="s">
        <v>284</v>
      </c>
      <c r="AK156" s="210" t="s">
        <v>285</v>
      </c>
      <c r="AL156" s="210" t="s">
        <v>285</v>
      </c>
      <c r="AM156" s="210" t="s">
        <v>285</v>
      </c>
      <c r="AN156" s="210" t="s">
        <v>284</v>
      </c>
      <c r="AO156" s="210" t="s">
        <v>285</v>
      </c>
      <c r="AP156" s="210" t="s">
        <v>284</v>
      </c>
      <c r="AQ156" s="210" t="s">
        <v>285</v>
      </c>
      <c r="AR156" s="210" t="s">
        <v>284</v>
      </c>
      <c r="AS156" s="210" t="s">
        <v>284</v>
      </c>
      <c r="AT156" s="209"/>
      <c r="AU156" s="209"/>
      <c r="AV156" s="209"/>
      <c r="AW156" s="209"/>
      <c r="AX156" s="209"/>
      <c r="AY156" s="209"/>
      <c r="AZ156" s="209"/>
      <c r="BA156" s="209"/>
      <c r="BB156" s="209"/>
      <c r="BC156" s="209"/>
      <c r="BD156" s="209"/>
      <c r="BE156" s="209"/>
      <c r="BF156" s="209"/>
      <c r="BG156" s="210"/>
      <c r="BH156" s="209"/>
    </row>
    <row r="157">
      <c r="A157" s="211">
        <v>45250.69513888889</v>
      </c>
      <c r="B157" s="211">
        <v>45250.69513888889</v>
      </c>
      <c r="C157" s="210" t="s">
        <v>281</v>
      </c>
      <c r="D157" s="209"/>
      <c r="E157" s="212">
        <v>100.0</v>
      </c>
      <c r="F157" s="212">
        <v>0.0</v>
      </c>
      <c r="G157" s="210" t="b">
        <v>1</v>
      </c>
      <c r="H157" s="211">
        <v>45250.69513888889</v>
      </c>
      <c r="I157" s="210" t="s">
        <v>439</v>
      </c>
      <c r="J157" s="209"/>
      <c r="K157" s="209"/>
      <c r="L157" s="209"/>
      <c r="M157" s="209"/>
      <c r="N157" s="209"/>
      <c r="O157" s="209"/>
      <c r="P157" s="210" t="s">
        <v>283</v>
      </c>
      <c r="Q157" s="209"/>
      <c r="R157" s="72" t="s">
        <v>33</v>
      </c>
      <c r="S157" s="210">
        <v>5.0</v>
      </c>
      <c r="T157" s="212">
        <v>2.0</v>
      </c>
      <c r="U157" s="212">
        <v>3.0</v>
      </c>
      <c r="V157" s="212">
        <v>12.0</v>
      </c>
      <c r="W157" s="210">
        <v>37.0</v>
      </c>
      <c r="X157" s="210">
        <v>1.0</v>
      </c>
      <c r="Y157" s="210">
        <v>3.0</v>
      </c>
      <c r="Z157" s="210">
        <v>2.0</v>
      </c>
      <c r="AA157" s="210">
        <v>3.0</v>
      </c>
      <c r="AB157" s="210">
        <v>2.0</v>
      </c>
      <c r="AC157" s="210">
        <v>1.0</v>
      </c>
      <c r="AD157" s="210">
        <v>1.0</v>
      </c>
      <c r="AE157" s="210">
        <v>3.0</v>
      </c>
      <c r="AF157" s="210">
        <v>3.0</v>
      </c>
      <c r="AG157" s="210">
        <v>0.0</v>
      </c>
      <c r="AH157" s="210">
        <v>0.0</v>
      </c>
      <c r="AI157" s="210" t="s">
        <v>138</v>
      </c>
      <c r="AJ157" s="210" t="s">
        <v>284</v>
      </c>
      <c r="AK157" s="210" t="s">
        <v>285</v>
      </c>
      <c r="AL157" s="210" t="s">
        <v>285</v>
      </c>
      <c r="AM157" s="210" t="s">
        <v>285</v>
      </c>
      <c r="AN157" s="210" t="s">
        <v>285</v>
      </c>
      <c r="AO157" s="210" t="s">
        <v>285</v>
      </c>
      <c r="AP157" s="210" t="s">
        <v>285</v>
      </c>
      <c r="AQ157" s="210" t="s">
        <v>284</v>
      </c>
      <c r="AR157" s="210" t="s">
        <v>284</v>
      </c>
      <c r="AS157" s="210" t="s">
        <v>285</v>
      </c>
      <c r="AT157" s="209"/>
      <c r="AU157" s="209"/>
      <c r="AV157" s="209"/>
      <c r="AW157" s="209"/>
      <c r="AX157" s="209"/>
      <c r="AY157" s="209"/>
      <c r="AZ157" s="209"/>
      <c r="BA157" s="209"/>
      <c r="BB157" s="209"/>
      <c r="BC157" s="209"/>
      <c r="BD157" s="209"/>
      <c r="BE157" s="209"/>
      <c r="BF157" s="209"/>
      <c r="BG157" s="210"/>
      <c r="BH157" s="209"/>
    </row>
    <row r="158">
      <c r="A158" s="211">
        <v>45250.69513888889</v>
      </c>
      <c r="B158" s="211">
        <v>45250.69513888889</v>
      </c>
      <c r="C158" s="210" t="s">
        <v>281</v>
      </c>
      <c r="D158" s="209"/>
      <c r="E158" s="212">
        <v>100.0</v>
      </c>
      <c r="F158" s="212">
        <v>0.0</v>
      </c>
      <c r="G158" s="210" t="b">
        <v>1</v>
      </c>
      <c r="H158" s="211">
        <v>45250.69513888889</v>
      </c>
      <c r="I158" s="210" t="s">
        <v>440</v>
      </c>
      <c r="J158" s="209"/>
      <c r="K158" s="209"/>
      <c r="L158" s="209"/>
      <c r="M158" s="209"/>
      <c r="N158" s="209"/>
      <c r="O158" s="209"/>
      <c r="P158" s="210" t="s">
        <v>283</v>
      </c>
      <c r="Q158" s="209"/>
      <c r="R158" s="210" t="s">
        <v>73</v>
      </c>
      <c r="S158" s="210">
        <v>1.0</v>
      </c>
      <c r="T158" s="212">
        <v>1.0</v>
      </c>
      <c r="U158" s="212">
        <v>0.0</v>
      </c>
      <c r="V158" s="212">
        <v>12.0</v>
      </c>
      <c r="W158" s="210">
        <v>17.0</v>
      </c>
      <c r="X158" s="210">
        <v>0.0</v>
      </c>
      <c r="Y158" s="210">
        <v>2.0</v>
      </c>
      <c r="Z158" s="210">
        <v>1.0</v>
      </c>
      <c r="AA158" s="210">
        <v>3.0</v>
      </c>
      <c r="AB158" s="210">
        <v>2.0</v>
      </c>
      <c r="AC158" s="210">
        <v>2.0</v>
      </c>
      <c r="AD158" s="210">
        <v>0.0</v>
      </c>
      <c r="AE158" s="210">
        <v>0.0</v>
      </c>
      <c r="AF158" s="210">
        <v>2.0</v>
      </c>
      <c r="AG158" s="210">
        <v>1.0</v>
      </c>
      <c r="AH158" s="210">
        <v>0.0</v>
      </c>
      <c r="AI158" s="210" t="s">
        <v>137</v>
      </c>
      <c r="AJ158" s="210" t="s">
        <v>285</v>
      </c>
      <c r="AK158" s="210" t="s">
        <v>285</v>
      </c>
      <c r="AL158" s="210" t="s">
        <v>285</v>
      </c>
      <c r="AM158" s="210" t="s">
        <v>285</v>
      </c>
      <c r="AN158" s="210" t="s">
        <v>284</v>
      </c>
      <c r="AO158" s="210" t="s">
        <v>284</v>
      </c>
      <c r="AP158" s="210" t="s">
        <v>285</v>
      </c>
      <c r="AQ158" s="210" t="s">
        <v>285</v>
      </c>
      <c r="AR158" s="210" t="s">
        <v>285</v>
      </c>
      <c r="AS158" s="210" t="s">
        <v>284</v>
      </c>
      <c r="AT158" s="209"/>
      <c r="AU158" s="209"/>
      <c r="AV158" s="209"/>
      <c r="AW158" s="209"/>
      <c r="AX158" s="209"/>
      <c r="AY158" s="209"/>
      <c r="AZ158" s="209"/>
      <c r="BA158" s="209"/>
      <c r="BB158" s="209"/>
      <c r="BC158" s="209"/>
      <c r="BD158" s="209"/>
      <c r="BE158" s="209"/>
      <c r="BF158" s="209"/>
      <c r="BG158" s="210"/>
      <c r="BH158" s="209"/>
    </row>
    <row r="159">
      <c r="A159" s="211">
        <v>45250.69513888889</v>
      </c>
      <c r="B159" s="211">
        <v>45250.69513888889</v>
      </c>
      <c r="C159" s="210" t="s">
        <v>281</v>
      </c>
      <c r="D159" s="209"/>
      <c r="E159" s="212">
        <v>100.0</v>
      </c>
      <c r="F159" s="212">
        <v>0.0</v>
      </c>
      <c r="G159" s="210" t="b">
        <v>1</v>
      </c>
      <c r="H159" s="211">
        <v>45250.69513888889</v>
      </c>
      <c r="I159" s="210" t="s">
        <v>441</v>
      </c>
      <c r="J159" s="209"/>
      <c r="K159" s="209"/>
      <c r="L159" s="209"/>
      <c r="M159" s="209"/>
      <c r="N159" s="209"/>
      <c r="O159" s="209"/>
      <c r="P159" s="210" t="s">
        <v>283</v>
      </c>
      <c r="Q159" s="209"/>
      <c r="R159" s="72" t="s">
        <v>33</v>
      </c>
      <c r="S159" s="210">
        <v>10.0</v>
      </c>
      <c r="T159" s="212">
        <v>6.0</v>
      </c>
      <c r="U159" s="212">
        <v>4.0</v>
      </c>
      <c r="V159" s="212">
        <v>12.0</v>
      </c>
      <c r="W159" s="210">
        <v>20.0</v>
      </c>
      <c r="X159" s="210">
        <v>0.0</v>
      </c>
      <c r="Y159" s="210">
        <v>3.0</v>
      </c>
      <c r="Z159" s="210">
        <v>1.0</v>
      </c>
      <c r="AA159" s="210">
        <v>1.0</v>
      </c>
      <c r="AB159" s="210">
        <v>3.0</v>
      </c>
      <c r="AC159" s="210">
        <v>3.0</v>
      </c>
      <c r="AD159" s="210">
        <v>0.0</v>
      </c>
      <c r="AE159" s="210">
        <v>1.0</v>
      </c>
      <c r="AF159" s="210">
        <v>1.0</v>
      </c>
      <c r="AG159" s="210">
        <v>3.0</v>
      </c>
      <c r="AH159" s="210">
        <v>2.0</v>
      </c>
      <c r="AI159" s="210" t="s">
        <v>137</v>
      </c>
      <c r="AJ159" s="210" t="s">
        <v>285</v>
      </c>
      <c r="AK159" s="210" t="s">
        <v>284</v>
      </c>
      <c r="AL159" s="210" t="s">
        <v>285</v>
      </c>
      <c r="AM159" s="210" t="s">
        <v>284</v>
      </c>
      <c r="AN159" s="210" t="s">
        <v>284</v>
      </c>
      <c r="AO159" s="210" t="s">
        <v>284</v>
      </c>
      <c r="AP159" s="210" t="s">
        <v>284</v>
      </c>
      <c r="AQ159" s="210" t="s">
        <v>284</v>
      </c>
      <c r="AR159" s="210" t="s">
        <v>285</v>
      </c>
      <c r="AS159" s="210" t="s">
        <v>284</v>
      </c>
      <c r="AT159" s="209"/>
      <c r="AU159" s="209"/>
      <c r="AV159" s="209"/>
      <c r="AW159" s="209"/>
      <c r="AX159" s="209"/>
      <c r="AY159" s="209"/>
      <c r="AZ159" s="209"/>
      <c r="BA159" s="209"/>
      <c r="BB159" s="209"/>
      <c r="BC159" s="209"/>
      <c r="BD159" s="209"/>
      <c r="BE159" s="209"/>
      <c r="BF159" s="209"/>
      <c r="BG159" s="210"/>
      <c r="BH159" s="209"/>
    </row>
    <row r="160">
      <c r="A160" s="211">
        <v>45250.69513888889</v>
      </c>
      <c r="B160" s="211">
        <v>45250.69513888889</v>
      </c>
      <c r="C160" s="210" t="s">
        <v>281</v>
      </c>
      <c r="D160" s="209"/>
      <c r="E160" s="212">
        <v>100.0</v>
      </c>
      <c r="F160" s="212">
        <v>0.0</v>
      </c>
      <c r="G160" s="210" t="b">
        <v>1</v>
      </c>
      <c r="H160" s="211">
        <v>45250.69513888889</v>
      </c>
      <c r="I160" s="210" t="s">
        <v>442</v>
      </c>
      <c r="J160" s="209"/>
      <c r="K160" s="209"/>
      <c r="L160" s="209"/>
      <c r="M160" s="209"/>
      <c r="N160" s="209"/>
      <c r="O160" s="209"/>
      <c r="P160" s="210" t="s">
        <v>283</v>
      </c>
      <c r="Q160" s="209"/>
      <c r="R160" s="210" t="s">
        <v>99</v>
      </c>
      <c r="S160" s="210">
        <v>3.0</v>
      </c>
      <c r="T160" s="212">
        <v>3.0</v>
      </c>
      <c r="U160" s="212">
        <v>0.0</v>
      </c>
      <c r="V160" s="212">
        <v>12.0</v>
      </c>
      <c r="W160" s="210">
        <v>31.0</v>
      </c>
      <c r="X160" s="210">
        <v>0.0</v>
      </c>
      <c r="Y160" s="210">
        <v>1.0</v>
      </c>
      <c r="Z160" s="210">
        <v>3.0</v>
      </c>
      <c r="AA160" s="210">
        <v>2.0</v>
      </c>
      <c r="AB160" s="210">
        <v>3.0</v>
      </c>
      <c r="AC160" s="210">
        <v>3.0</v>
      </c>
      <c r="AD160" s="210">
        <v>0.0</v>
      </c>
      <c r="AE160" s="210">
        <v>2.0</v>
      </c>
      <c r="AF160" s="210">
        <v>0.0</v>
      </c>
      <c r="AG160" s="210">
        <v>3.0</v>
      </c>
      <c r="AH160" s="210">
        <v>0.0</v>
      </c>
      <c r="AI160" s="210" t="s">
        <v>138</v>
      </c>
      <c r="AJ160" s="210" t="s">
        <v>284</v>
      </c>
      <c r="AK160" s="210" t="s">
        <v>285</v>
      </c>
      <c r="AL160" s="210" t="s">
        <v>285</v>
      </c>
      <c r="AM160" s="210" t="s">
        <v>284</v>
      </c>
      <c r="AN160" s="210" t="s">
        <v>284</v>
      </c>
      <c r="AO160" s="210" t="s">
        <v>285</v>
      </c>
      <c r="AP160" s="210" t="s">
        <v>284</v>
      </c>
      <c r="AQ160" s="210" t="s">
        <v>284</v>
      </c>
      <c r="AR160" s="210" t="s">
        <v>285</v>
      </c>
      <c r="AS160" s="210" t="s">
        <v>284</v>
      </c>
      <c r="AT160" s="209"/>
      <c r="AU160" s="209"/>
      <c r="AV160" s="209"/>
      <c r="AW160" s="209"/>
      <c r="AX160" s="209"/>
      <c r="AY160" s="209"/>
      <c r="AZ160" s="209"/>
      <c r="BA160" s="209"/>
      <c r="BB160" s="209"/>
      <c r="BC160" s="209"/>
      <c r="BD160" s="209"/>
      <c r="BE160" s="209"/>
      <c r="BF160" s="209"/>
      <c r="BG160" s="210"/>
      <c r="BH160" s="209"/>
    </row>
    <row r="161">
      <c r="A161" s="211">
        <v>45250.69513888889</v>
      </c>
      <c r="B161" s="211">
        <v>45250.69513888889</v>
      </c>
      <c r="C161" s="210" t="s">
        <v>281</v>
      </c>
      <c r="D161" s="209"/>
      <c r="E161" s="212">
        <v>100.0</v>
      </c>
      <c r="F161" s="212">
        <v>0.0</v>
      </c>
      <c r="G161" s="210" t="b">
        <v>1</v>
      </c>
      <c r="H161" s="211">
        <v>45250.69513888889</v>
      </c>
      <c r="I161" s="210" t="s">
        <v>443</v>
      </c>
      <c r="J161" s="209"/>
      <c r="K161" s="209"/>
      <c r="L161" s="209"/>
      <c r="M161" s="209"/>
      <c r="N161" s="209"/>
      <c r="O161" s="209"/>
      <c r="P161" s="210" t="s">
        <v>283</v>
      </c>
      <c r="Q161" s="209"/>
      <c r="R161" s="72" t="s">
        <v>33</v>
      </c>
      <c r="S161" s="210">
        <v>11.0</v>
      </c>
      <c r="T161" s="212">
        <v>5.0</v>
      </c>
      <c r="U161" s="212">
        <v>6.0</v>
      </c>
      <c r="V161" s="212">
        <v>12.0</v>
      </c>
      <c r="W161" s="210">
        <v>10.0</v>
      </c>
      <c r="X161" s="210">
        <v>2.0</v>
      </c>
      <c r="Y161" s="210">
        <v>3.0</v>
      </c>
      <c r="Z161" s="210">
        <v>0.0</v>
      </c>
      <c r="AA161" s="210">
        <v>2.0</v>
      </c>
      <c r="AB161" s="210">
        <v>1.0</v>
      </c>
      <c r="AC161" s="210">
        <v>1.0</v>
      </c>
      <c r="AD161" s="210">
        <v>0.0</v>
      </c>
      <c r="AE161" s="210">
        <v>1.0</v>
      </c>
      <c r="AF161" s="210">
        <v>0.0</v>
      </c>
      <c r="AG161" s="210">
        <v>0.0</v>
      </c>
      <c r="AH161" s="210">
        <v>0.0</v>
      </c>
      <c r="AI161" s="210" t="s">
        <v>138</v>
      </c>
      <c r="AJ161" s="210" t="s">
        <v>284</v>
      </c>
      <c r="AK161" s="210" t="s">
        <v>284</v>
      </c>
      <c r="AL161" s="210" t="s">
        <v>285</v>
      </c>
      <c r="AM161" s="210" t="s">
        <v>285</v>
      </c>
      <c r="AN161" s="210" t="s">
        <v>285</v>
      </c>
      <c r="AO161" s="210" t="s">
        <v>284</v>
      </c>
      <c r="AP161" s="210" t="s">
        <v>284</v>
      </c>
      <c r="AQ161" s="210" t="s">
        <v>284</v>
      </c>
      <c r="AR161" s="210" t="s">
        <v>284</v>
      </c>
      <c r="AS161" s="210" t="s">
        <v>285</v>
      </c>
      <c r="AT161" s="209"/>
      <c r="AU161" s="209"/>
      <c r="AV161" s="209"/>
      <c r="AW161" s="209"/>
      <c r="AX161" s="209"/>
      <c r="AY161" s="209"/>
      <c r="AZ161" s="209"/>
      <c r="BA161" s="209"/>
      <c r="BB161" s="209"/>
      <c r="BC161" s="209"/>
      <c r="BD161" s="209"/>
      <c r="BE161" s="209"/>
      <c r="BF161" s="209"/>
      <c r="BG161" s="210"/>
      <c r="BH161" s="209"/>
    </row>
    <row r="162">
      <c r="A162" s="211">
        <v>45250.69513888889</v>
      </c>
      <c r="B162" s="211">
        <v>45250.69513888889</v>
      </c>
      <c r="C162" s="210" t="s">
        <v>281</v>
      </c>
      <c r="D162" s="209"/>
      <c r="E162" s="212">
        <v>100.0</v>
      </c>
      <c r="F162" s="212">
        <v>0.0</v>
      </c>
      <c r="G162" s="210" t="b">
        <v>1</v>
      </c>
      <c r="H162" s="211">
        <v>45250.69513888889</v>
      </c>
      <c r="I162" s="210" t="s">
        <v>444</v>
      </c>
      <c r="J162" s="209"/>
      <c r="K162" s="209"/>
      <c r="L162" s="209"/>
      <c r="M162" s="209"/>
      <c r="N162" s="209"/>
      <c r="O162" s="209"/>
      <c r="P162" s="210" t="s">
        <v>283</v>
      </c>
      <c r="Q162" s="209"/>
      <c r="R162" s="72" t="s">
        <v>33</v>
      </c>
      <c r="S162" s="210">
        <v>12.0</v>
      </c>
      <c r="T162" s="212">
        <v>11.0</v>
      </c>
      <c r="U162" s="212">
        <v>1.0</v>
      </c>
      <c r="V162" s="212">
        <v>12.0</v>
      </c>
      <c r="W162" s="210">
        <v>37.0</v>
      </c>
      <c r="X162" s="210">
        <v>1.0</v>
      </c>
      <c r="Y162" s="210">
        <v>3.0</v>
      </c>
      <c r="Z162" s="210">
        <v>2.0</v>
      </c>
      <c r="AA162" s="210">
        <v>3.0</v>
      </c>
      <c r="AB162" s="210">
        <v>2.0</v>
      </c>
      <c r="AC162" s="210">
        <v>3.0</v>
      </c>
      <c r="AD162" s="210">
        <v>2.0</v>
      </c>
      <c r="AE162" s="210">
        <v>3.0</v>
      </c>
      <c r="AF162" s="210">
        <v>3.0</v>
      </c>
      <c r="AG162" s="210">
        <v>1.0</v>
      </c>
      <c r="AH162" s="210">
        <v>0.0</v>
      </c>
      <c r="AI162" s="210" t="s">
        <v>138</v>
      </c>
      <c r="AJ162" s="210" t="s">
        <v>285</v>
      </c>
      <c r="AK162" s="210" t="s">
        <v>285</v>
      </c>
      <c r="AL162" s="210" t="s">
        <v>284</v>
      </c>
      <c r="AM162" s="210" t="s">
        <v>285</v>
      </c>
      <c r="AN162" s="210" t="s">
        <v>284</v>
      </c>
      <c r="AO162" s="210" t="s">
        <v>285</v>
      </c>
      <c r="AP162" s="210" t="s">
        <v>285</v>
      </c>
      <c r="AQ162" s="210" t="s">
        <v>285</v>
      </c>
      <c r="AR162" s="210" t="s">
        <v>285</v>
      </c>
      <c r="AS162" s="210" t="s">
        <v>285</v>
      </c>
      <c r="AT162" s="209"/>
      <c r="AU162" s="209"/>
      <c r="AV162" s="209"/>
      <c r="AW162" s="209"/>
      <c r="AX162" s="209"/>
      <c r="AY162" s="209"/>
      <c r="AZ162" s="209"/>
      <c r="BA162" s="209"/>
      <c r="BB162" s="209"/>
      <c r="BC162" s="209"/>
      <c r="BD162" s="209"/>
      <c r="BE162" s="209"/>
      <c r="BF162" s="209"/>
      <c r="BG162" s="210"/>
      <c r="BH162" s="209"/>
    </row>
    <row r="163">
      <c r="A163" s="211">
        <v>45250.69513888889</v>
      </c>
      <c r="B163" s="211">
        <v>45250.69513888889</v>
      </c>
      <c r="C163" s="210" t="s">
        <v>281</v>
      </c>
      <c r="D163" s="209"/>
      <c r="E163" s="212">
        <v>100.0</v>
      </c>
      <c r="F163" s="212">
        <v>0.0</v>
      </c>
      <c r="G163" s="210" t="b">
        <v>1</v>
      </c>
      <c r="H163" s="211">
        <v>45250.69513888889</v>
      </c>
      <c r="I163" s="210" t="s">
        <v>445</v>
      </c>
      <c r="J163" s="209"/>
      <c r="K163" s="209"/>
      <c r="L163" s="209"/>
      <c r="M163" s="209"/>
      <c r="N163" s="209"/>
      <c r="O163" s="209"/>
      <c r="P163" s="210" t="s">
        <v>283</v>
      </c>
      <c r="Q163" s="209"/>
      <c r="R163" s="72" t="s">
        <v>33</v>
      </c>
      <c r="S163" s="210">
        <v>9.0</v>
      </c>
      <c r="T163" s="212">
        <v>1.0</v>
      </c>
      <c r="U163" s="212">
        <v>8.0</v>
      </c>
      <c r="V163" s="212">
        <v>12.0</v>
      </c>
      <c r="W163" s="210">
        <v>39.0</v>
      </c>
      <c r="X163" s="210">
        <v>2.0</v>
      </c>
      <c r="Y163" s="210">
        <v>2.0</v>
      </c>
      <c r="Z163" s="210">
        <v>2.0</v>
      </c>
      <c r="AA163" s="210">
        <v>3.0</v>
      </c>
      <c r="AB163" s="210">
        <v>2.0</v>
      </c>
      <c r="AC163" s="210">
        <v>3.0</v>
      </c>
      <c r="AD163" s="210">
        <v>0.0</v>
      </c>
      <c r="AE163" s="210">
        <v>1.0</v>
      </c>
      <c r="AF163" s="210">
        <v>3.0</v>
      </c>
      <c r="AG163" s="210">
        <v>1.0</v>
      </c>
      <c r="AH163" s="210">
        <v>2.0</v>
      </c>
      <c r="AI163" s="210" t="s">
        <v>138</v>
      </c>
      <c r="AJ163" s="210" t="s">
        <v>285</v>
      </c>
      <c r="AK163" s="210" t="s">
        <v>284</v>
      </c>
      <c r="AL163" s="210" t="s">
        <v>284</v>
      </c>
      <c r="AM163" s="210" t="s">
        <v>284</v>
      </c>
      <c r="AN163" s="210" t="s">
        <v>284</v>
      </c>
      <c r="AO163" s="210" t="s">
        <v>285</v>
      </c>
      <c r="AP163" s="210" t="s">
        <v>284</v>
      </c>
      <c r="AQ163" s="210" t="s">
        <v>284</v>
      </c>
      <c r="AR163" s="210" t="s">
        <v>285</v>
      </c>
      <c r="AS163" s="210" t="s">
        <v>284</v>
      </c>
      <c r="AT163" s="209"/>
      <c r="AU163" s="209"/>
      <c r="AV163" s="209"/>
      <c r="AW163" s="209"/>
      <c r="AX163" s="209"/>
      <c r="AY163" s="209"/>
      <c r="AZ163" s="209"/>
      <c r="BA163" s="209"/>
      <c r="BB163" s="209"/>
      <c r="BC163" s="209"/>
      <c r="BD163" s="209"/>
      <c r="BE163" s="209"/>
      <c r="BF163" s="209"/>
      <c r="BG163" s="210"/>
      <c r="BH163" s="209"/>
    </row>
    <row r="164">
      <c r="A164" s="211">
        <v>45250.69513888889</v>
      </c>
      <c r="B164" s="211">
        <v>45250.69513888889</v>
      </c>
      <c r="C164" s="210" t="s">
        <v>281</v>
      </c>
      <c r="D164" s="209"/>
      <c r="E164" s="212">
        <v>100.0</v>
      </c>
      <c r="F164" s="212">
        <v>0.0</v>
      </c>
      <c r="G164" s="210" t="b">
        <v>1</v>
      </c>
      <c r="H164" s="211">
        <v>45250.69513888889</v>
      </c>
      <c r="I164" s="210" t="s">
        <v>446</v>
      </c>
      <c r="J164" s="209"/>
      <c r="K164" s="209"/>
      <c r="L164" s="209"/>
      <c r="M164" s="209"/>
      <c r="N164" s="209"/>
      <c r="O164" s="209"/>
      <c r="P164" s="210" t="s">
        <v>283</v>
      </c>
      <c r="Q164" s="209"/>
      <c r="R164" s="210" t="s">
        <v>96</v>
      </c>
      <c r="S164" s="210">
        <v>9.0</v>
      </c>
      <c r="T164" s="212">
        <v>4.0</v>
      </c>
      <c r="U164" s="212">
        <v>5.0</v>
      </c>
      <c r="V164" s="212">
        <v>12.0</v>
      </c>
      <c r="W164" s="210">
        <v>9.0</v>
      </c>
      <c r="X164" s="210">
        <v>2.0</v>
      </c>
      <c r="Y164" s="210">
        <v>3.0</v>
      </c>
      <c r="Z164" s="210">
        <v>3.0</v>
      </c>
      <c r="AA164" s="210">
        <v>3.0</v>
      </c>
      <c r="AB164" s="210">
        <v>2.0</v>
      </c>
      <c r="AC164" s="210">
        <v>3.0</v>
      </c>
      <c r="AD164" s="210">
        <v>3.0</v>
      </c>
      <c r="AE164" s="210">
        <v>1.0</v>
      </c>
      <c r="AF164" s="210">
        <v>2.0</v>
      </c>
      <c r="AG164" s="210">
        <v>2.0</v>
      </c>
      <c r="AH164" s="210">
        <v>1.0</v>
      </c>
      <c r="AI164" s="210" t="s">
        <v>138</v>
      </c>
      <c r="AJ164" s="210" t="s">
        <v>285</v>
      </c>
      <c r="AK164" s="210" t="s">
        <v>284</v>
      </c>
      <c r="AL164" s="210" t="s">
        <v>284</v>
      </c>
      <c r="AM164" s="210" t="s">
        <v>284</v>
      </c>
      <c r="AN164" s="210" t="s">
        <v>284</v>
      </c>
      <c r="AO164" s="210" t="s">
        <v>285</v>
      </c>
      <c r="AP164" s="210" t="s">
        <v>284</v>
      </c>
      <c r="AQ164" s="210" t="s">
        <v>285</v>
      </c>
      <c r="AR164" s="210" t="s">
        <v>285</v>
      </c>
      <c r="AS164" s="210" t="s">
        <v>284</v>
      </c>
      <c r="AT164" s="209"/>
      <c r="AU164" s="209"/>
      <c r="AV164" s="209"/>
      <c r="AW164" s="209"/>
      <c r="AX164" s="209"/>
      <c r="AY164" s="209"/>
      <c r="AZ164" s="209"/>
      <c r="BA164" s="209"/>
      <c r="BB164" s="209"/>
      <c r="BC164" s="209"/>
      <c r="BD164" s="209"/>
      <c r="BE164" s="209"/>
      <c r="BF164" s="209"/>
      <c r="BG164" s="210"/>
      <c r="BH164" s="209"/>
    </row>
    <row r="165">
      <c r="A165" s="211">
        <v>45250.69513888889</v>
      </c>
      <c r="B165" s="211">
        <v>45250.69513888889</v>
      </c>
      <c r="C165" s="210" t="s">
        <v>281</v>
      </c>
      <c r="D165" s="209"/>
      <c r="E165" s="212">
        <v>100.0</v>
      </c>
      <c r="F165" s="212">
        <v>0.0</v>
      </c>
      <c r="G165" s="210" t="b">
        <v>1</v>
      </c>
      <c r="H165" s="211">
        <v>45250.69513888889</v>
      </c>
      <c r="I165" s="210" t="s">
        <v>447</v>
      </c>
      <c r="J165" s="209"/>
      <c r="K165" s="209"/>
      <c r="L165" s="209"/>
      <c r="M165" s="209"/>
      <c r="N165" s="209"/>
      <c r="O165" s="209"/>
      <c r="P165" s="210" t="s">
        <v>283</v>
      </c>
      <c r="Q165" s="209"/>
      <c r="R165" s="72" t="s">
        <v>33</v>
      </c>
      <c r="S165" s="210">
        <v>11.0</v>
      </c>
      <c r="T165" s="212">
        <v>8.0</v>
      </c>
      <c r="U165" s="212">
        <v>3.0</v>
      </c>
      <c r="V165" s="212">
        <v>12.0</v>
      </c>
      <c r="W165" s="210">
        <v>31.0</v>
      </c>
      <c r="X165" s="210">
        <v>1.0</v>
      </c>
      <c r="Y165" s="210">
        <v>1.0</v>
      </c>
      <c r="Z165" s="210">
        <v>2.0</v>
      </c>
      <c r="AA165" s="210">
        <v>2.0</v>
      </c>
      <c r="AB165" s="210">
        <v>2.0</v>
      </c>
      <c r="AC165" s="210">
        <v>1.0</v>
      </c>
      <c r="AD165" s="210">
        <v>3.0</v>
      </c>
      <c r="AE165" s="210">
        <v>0.0</v>
      </c>
      <c r="AF165" s="210">
        <v>3.0</v>
      </c>
      <c r="AG165" s="210">
        <v>1.0</v>
      </c>
      <c r="AH165" s="210">
        <v>0.0</v>
      </c>
      <c r="AI165" s="210" t="s">
        <v>138</v>
      </c>
      <c r="AJ165" s="210" t="s">
        <v>285</v>
      </c>
      <c r="AK165" s="210" t="s">
        <v>285</v>
      </c>
      <c r="AL165" s="210" t="s">
        <v>285</v>
      </c>
      <c r="AM165" s="210" t="s">
        <v>284</v>
      </c>
      <c r="AN165" s="210" t="s">
        <v>285</v>
      </c>
      <c r="AO165" s="210" t="s">
        <v>285</v>
      </c>
      <c r="AP165" s="210" t="s">
        <v>284</v>
      </c>
      <c r="AQ165" s="210" t="s">
        <v>285</v>
      </c>
      <c r="AR165" s="210" t="s">
        <v>284</v>
      </c>
      <c r="AS165" s="210" t="s">
        <v>285</v>
      </c>
      <c r="AT165" s="209"/>
      <c r="AU165" s="209"/>
      <c r="AV165" s="209"/>
      <c r="AW165" s="209"/>
      <c r="AX165" s="209"/>
      <c r="AY165" s="209"/>
      <c r="AZ165" s="209"/>
      <c r="BA165" s="209"/>
      <c r="BB165" s="209"/>
      <c r="BC165" s="209"/>
      <c r="BD165" s="209"/>
      <c r="BE165" s="209"/>
      <c r="BF165" s="209"/>
      <c r="BG165" s="210"/>
      <c r="BH165" s="209"/>
    </row>
    <row r="166">
      <c r="A166" s="211">
        <v>45250.69513888889</v>
      </c>
      <c r="B166" s="211">
        <v>45250.69513888889</v>
      </c>
      <c r="C166" s="210" t="s">
        <v>281</v>
      </c>
      <c r="D166" s="209"/>
      <c r="E166" s="212">
        <v>100.0</v>
      </c>
      <c r="F166" s="212">
        <v>0.0</v>
      </c>
      <c r="G166" s="210" t="b">
        <v>1</v>
      </c>
      <c r="H166" s="211">
        <v>45250.69513888889</v>
      </c>
      <c r="I166" s="210" t="s">
        <v>448</v>
      </c>
      <c r="J166" s="209"/>
      <c r="K166" s="209"/>
      <c r="L166" s="209"/>
      <c r="M166" s="209"/>
      <c r="N166" s="209"/>
      <c r="O166" s="209"/>
      <c r="P166" s="210" t="s">
        <v>283</v>
      </c>
      <c r="Q166" s="209"/>
      <c r="R166" s="72" t="s">
        <v>33</v>
      </c>
      <c r="S166" s="210">
        <v>8.0</v>
      </c>
      <c r="T166" s="212">
        <v>4.0</v>
      </c>
      <c r="U166" s="212">
        <v>4.0</v>
      </c>
      <c r="V166" s="212">
        <v>12.0</v>
      </c>
      <c r="W166" s="210">
        <v>33.0</v>
      </c>
      <c r="X166" s="210">
        <v>0.0</v>
      </c>
      <c r="Y166" s="210">
        <v>1.0</v>
      </c>
      <c r="Z166" s="210">
        <v>1.0</v>
      </c>
      <c r="AA166" s="210">
        <v>0.0</v>
      </c>
      <c r="AB166" s="210">
        <v>1.0</v>
      </c>
      <c r="AC166" s="210">
        <v>1.0</v>
      </c>
      <c r="AD166" s="210">
        <v>0.0</v>
      </c>
      <c r="AE166" s="210">
        <v>3.0</v>
      </c>
      <c r="AF166" s="210">
        <v>3.0</v>
      </c>
      <c r="AG166" s="210">
        <v>3.0</v>
      </c>
      <c r="AH166" s="210">
        <v>3.0</v>
      </c>
      <c r="AI166" s="210" t="s">
        <v>138</v>
      </c>
      <c r="AJ166" s="210" t="s">
        <v>284</v>
      </c>
      <c r="AK166" s="210" t="s">
        <v>284</v>
      </c>
      <c r="AL166" s="210" t="s">
        <v>284</v>
      </c>
      <c r="AM166" s="210" t="s">
        <v>285</v>
      </c>
      <c r="AN166" s="210" t="s">
        <v>284</v>
      </c>
      <c r="AO166" s="210" t="s">
        <v>285</v>
      </c>
      <c r="AP166" s="210" t="s">
        <v>284</v>
      </c>
      <c r="AQ166" s="210" t="s">
        <v>285</v>
      </c>
      <c r="AR166" s="210" t="s">
        <v>284</v>
      </c>
      <c r="AS166" s="210" t="s">
        <v>285</v>
      </c>
      <c r="AT166" s="209"/>
      <c r="AU166" s="209"/>
      <c r="AV166" s="209"/>
      <c r="AW166" s="209"/>
      <c r="AX166" s="209"/>
      <c r="AY166" s="209"/>
      <c r="AZ166" s="209"/>
      <c r="BA166" s="209"/>
      <c r="BB166" s="209"/>
      <c r="BC166" s="209"/>
      <c r="BD166" s="209"/>
      <c r="BE166" s="209"/>
      <c r="BF166" s="209"/>
      <c r="BG166" s="210"/>
      <c r="BH166" s="209"/>
    </row>
    <row r="167">
      <c r="A167" s="211">
        <v>45250.69513888889</v>
      </c>
      <c r="B167" s="211">
        <v>45250.69513888889</v>
      </c>
      <c r="C167" s="210" t="s">
        <v>281</v>
      </c>
      <c r="D167" s="209"/>
      <c r="E167" s="212">
        <v>100.0</v>
      </c>
      <c r="F167" s="212">
        <v>0.0</v>
      </c>
      <c r="G167" s="210" t="b">
        <v>1</v>
      </c>
      <c r="H167" s="211">
        <v>45250.69513888889</v>
      </c>
      <c r="I167" s="210" t="s">
        <v>449</v>
      </c>
      <c r="J167" s="209"/>
      <c r="K167" s="209"/>
      <c r="L167" s="209"/>
      <c r="M167" s="209"/>
      <c r="N167" s="209"/>
      <c r="O167" s="209"/>
      <c r="P167" s="210" t="s">
        <v>283</v>
      </c>
      <c r="Q167" s="209"/>
      <c r="R167" s="210" t="s">
        <v>83</v>
      </c>
      <c r="S167" s="210">
        <v>9.0</v>
      </c>
      <c r="T167" s="212">
        <v>5.0</v>
      </c>
      <c r="U167" s="212">
        <v>4.0</v>
      </c>
      <c r="V167" s="212">
        <v>12.0</v>
      </c>
      <c r="W167" s="210">
        <v>4.0</v>
      </c>
      <c r="X167" s="210">
        <v>0.0</v>
      </c>
      <c r="Y167" s="210">
        <v>3.0</v>
      </c>
      <c r="Z167" s="210">
        <v>2.0</v>
      </c>
      <c r="AA167" s="210">
        <v>0.0</v>
      </c>
      <c r="AB167" s="210">
        <v>2.0</v>
      </c>
      <c r="AC167" s="210">
        <v>2.0</v>
      </c>
      <c r="AD167" s="210">
        <v>2.0</v>
      </c>
      <c r="AE167" s="210">
        <v>1.0</v>
      </c>
      <c r="AF167" s="210">
        <v>3.0</v>
      </c>
      <c r="AG167" s="210">
        <v>3.0</v>
      </c>
      <c r="AH167" s="210">
        <v>1.0</v>
      </c>
      <c r="AI167" s="210" t="s">
        <v>138</v>
      </c>
      <c r="AJ167" s="210" t="s">
        <v>285</v>
      </c>
      <c r="AK167" s="210" t="s">
        <v>285</v>
      </c>
      <c r="AL167" s="210" t="s">
        <v>285</v>
      </c>
      <c r="AM167" s="210" t="s">
        <v>285</v>
      </c>
      <c r="AN167" s="210" t="s">
        <v>285</v>
      </c>
      <c r="AO167" s="210" t="s">
        <v>285</v>
      </c>
      <c r="AP167" s="210" t="s">
        <v>284</v>
      </c>
      <c r="AQ167" s="210" t="s">
        <v>284</v>
      </c>
      <c r="AR167" s="210" t="s">
        <v>284</v>
      </c>
      <c r="AS167" s="210" t="s">
        <v>285</v>
      </c>
      <c r="AT167" s="209"/>
      <c r="AU167" s="209"/>
      <c r="AV167" s="209"/>
      <c r="AW167" s="209"/>
      <c r="AX167" s="209"/>
      <c r="AY167" s="209"/>
      <c r="AZ167" s="209"/>
      <c r="BA167" s="209"/>
      <c r="BB167" s="209"/>
      <c r="BC167" s="209"/>
      <c r="BD167" s="209"/>
      <c r="BE167" s="209"/>
      <c r="BF167" s="209"/>
      <c r="BG167" s="210"/>
      <c r="BH167" s="209"/>
    </row>
    <row r="168">
      <c r="A168" s="211">
        <v>45250.69513888889</v>
      </c>
      <c r="B168" s="211">
        <v>45250.69513888889</v>
      </c>
      <c r="C168" s="210" t="s">
        <v>281</v>
      </c>
      <c r="D168" s="209"/>
      <c r="E168" s="212">
        <v>100.0</v>
      </c>
      <c r="F168" s="212">
        <v>0.0</v>
      </c>
      <c r="G168" s="210" t="b">
        <v>1</v>
      </c>
      <c r="H168" s="211">
        <v>45250.69513888889</v>
      </c>
      <c r="I168" s="210" t="s">
        <v>450</v>
      </c>
      <c r="J168" s="209"/>
      <c r="K168" s="209"/>
      <c r="L168" s="209"/>
      <c r="M168" s="209"/>
      <c r="N168" s="209"/>
      <c r="O168" s="209"/>
      <c r="P168" s="210" t="s">
        <v>283</v>
      </c>
      <c r="Q168" s="209"/>
      <c r="R168" s="72" t="s">
        <v>33</v>
      </c>
      <c r="S168" s="210">
        <v>3.0</v>
      </c>
      <c r="T168" s="212">
        <v>3.0</v>
      </c>
      <c r="U168" s="212">
        <v>0.0</v>
      </c>
      <c r="V168" s="212">
        <v>12.0</v>
      </c>
      <c r="W168" s="210">
        <v>2.0</v>
      </c>
      <c r="X168" s="210">
        <v>0.0</v>
      </c>
      <c r="Y168" s="210">
        <v>2.0</v>
      </c>
      <c r="Z168" s="210">
        <v>1.0</v>
      </c>
      <c r="AA168" s="210">
        <v>0.0</v>
      </c>
      <c r="AB168" s="210">
        <v>1.0</v>
      </c>
      <c r="AC168" s="210">
        <v>1.0</v>
      </c>
      <c r="AD168" s="210">
        <v>1.0</v>
      </c>
      <c r="AE168" s="210">
        <v>3.0</v>
      </c>
      <c r="AF168" s="210">
        <v>1.0</v>
      </c>
      <c r="AG168" s="210">
        <v>2.0</v>
      </c>
      <c r="AH168" s="210">
        <v>0.0</v>
      </c>
      <c r="AI168" s="210" t="s">
        <v>137</v>
      </c>
      <c r="AJ168" s="210" t="s">
        <v>284</v>
      </c>
      <c r="AK168" s="210" t="s">
        <v>284</v>
      </c>
      <c r="AL168" s="210" t="s">
        <v>285</v>
      </c>
      <c r="AM168" s="210" t="s">
        <v>284</v>
      </c>
      <c r="AN168" s="210" t="s">
        <v>284</v>
      </c>
      <c r="AO168" s="210" t="s">
        <v>284</v>
      </c>
      <c r="AP168" s="210" t="s">
        <v>284</v>
      </c>
      <c r="AQ168" s="210" t="s">
        <v>284</v>
      </c>
      <c r="AR168" s="210" t="s">
        <v>285</v>
      </c>
      <c r="AS168" s="210" t="s">
        <v>284</v>
      </c>
      <c r="AT168" s="209"/>
      <c r="AU168" s="209"/>
      <c r="AV168" s="209"/>
      <c r="AW168" s="209"/>
      <c r="AX168" s="209"/>
      <c r="AY168" s="209"/>
      <c r="AZ168" s="209"/>
      <c r="BA168" s="209"/>
      <c r="BB168" s="209"/>
      <c r="BC168" s="209"/>
      <c r="BD168" s="209"/>
      <c r="BE168" s="209"/>
      <c r="BF168" s="209"/>
      <c r="BG168" s="210"/>
      <c r="BH168" s="209"/>
    </row>
    <row r="169">
      <c r="A169" s="211">
        <v>45250.69513888889</v>
      </c>
      <c r="B169" s="211">
        <v>45250.69513888889</v>
      </c>
      <c r="C169" s="210" t="s">
        <v>281</v>
      </c>
      <c r="D169" s="209"/>
      <c r="E169" s="212">
        <v>100.0</v>
      </c>
      <c r="F169" s="212">
        <v>0.0</v>
      </c>
      <c r="G169" s="210" t="b">
        <v>1</v>
      </c>
      <c r="H169" s="211">
        <v>45250.69513888889</v>
      </c>
      <c r="I169" s="210" t="s">
        <v>451</v>
      </c>
      <c r="J169" s="209"/>
      <c r="K169" s="209"/>
      <c r="L169" s="209"/>
      <c r="M169" s="209"/>
      <c r="N169" s="209"/>
      <c r="O169" s="209"/>
      <c r="P169" s="210" t="s">
        <v>283</v>
      </c>
      <c r="Q169" s="209"/>
      <c r="R169" s="210" t="s">
        <v>52</v>
      </c>
      <c r="S169" s="210">
        <v>5.0</v>
      </c>
      <c r="T169" s="212">
        <v>3.0</v>
      </c>
      <c r="U169" s="212">
        <v>2.0</v>
      </c>
      <c r="V169" s="212">
        <v>12.0</v>
      </c>
      <c r="W169" s="210">
        <v>7.0</v>
      </c>
      <c r="X169" s="210">
        <v>3.0</v>
      </c>
      <c r="Y169" s="210">
        <v>1.0</v>
      </c>
      <c r="Z169" s="210">
        <v>3.0</v>
      </c>
      <c r="AA169" s="210">
        <v>2.0</v>
      </c>
      <c r="AB169" s="210">
        <v>0.0</v>
      </c>
      <c r="AC169" s="210">
        <v>1.0</v>
      </c>
      <c r="AD169" s="210">
        <v>2.0</v>
      </c>
      <c r="AE169" s="210">
        <v>2.0</v>
      </c>
      <c r="AF169" s="210">
        <v>0.0</v>
      </c>
      <c r="AG169" s="210">
        <v>0.0</v>
      </c>
      <c r="AH169" s="210">
        <v>1.0</v>
      </c>
      <c r="AI169" s="210" t="s">
        <v>138</v>
      </c>
      <c r="AJ169" s="210" t="s">
        <v>285</v>
      </c>
      <c r="AK169" s="210" t="s">
        <v>285</v>
      </c>
      <c r="AL169" s="210" t="s">
        <v>285</v>
      </c>
      <c r="AM169" s="210" t="s">
        <v>284</v>
      </c>
      <c r="AN169" s="210" t="s">
        <v>284</v>
      </c>
      <c r="AO169" s="210" t="s">
        <v>285</v>
      </c>
      <c r="AP169" s="210" t="s">
        <v>284</v>
      </c>
      <c r="AQ169" s="210" t="s">
        <v>284</v>
      </c>
      <c r="AR169" s="210" t="s">
        <v>284</v>
      </c>
      <c r="AS169" s="210" t="s">
        <v>284</v>
      </c>
      <c r="AT169" s="209"/>
      <c r="AU169" s="209"/>
      <c r="AV169" s="209"/>
      <c r="AW169" s="209"/>
      <c r="AX169" s="209"/>
      <c r="AY169" s="209"/>
      <c r="AZ169" s="209"/>
      <c r="BA169" s="209"/>
      <c r="BB169" s="209"/>
      <c r="BC169" s="209"/>
      <c r="BD169" s="209"/>
      <c r="BE169" s="209"/>
      <c r="BF169" s="209"/>
      <c r="BG169" s="210"/>
      <c r="BH169" s="209"/>
    </row>
    <row r="170">
      <c r="A170" s="211">
        <v>45250.69513888889</v>
      </c>
      <c r="B170" s="211">
        <v>45250.69513888889</v>
      </c>
      <c r="C170" s="210" t="s">
        <v>281</v>
      </c>
      <c r="D170" s="209"/>
      <c r="E170" s="212">
        <v>100.0</v>
      </c>
      <c r="F170" s="212">
        <v>0.0</v>
      </c>
      <c r="G170" s="210" t="b">
        <v>1</v>
      </c>
      <c r="H170" s="211">
        <v>45250.69513888889</v>
      </c>
      <c r="I170" s="210" t="s">
        <v>452</v>
      </c>
      <c r="J170" s="209"/>
      <c r="K170" s="209"/>
      <c r="L170" s="209"/>
      <c r="M170" s="209"/>
      <c r="N170" s="209"/>
      <c r="O170" s="209"/>
      <c r="P170" s="210" t="s">
        <v>283</v>
      </c>
      <c r="Q170" s="209"/>
      <c r="R170" s="72" t="s">
        <v>33</v>
      </c>
      <c r="S170" s="210">
        <v>12.0</v>
      </c>
      <c r="T170" s="212">
        <v>5.0</v>
      </c>
      <c r="U170" s="212">
        <v>7.0</v>
      </c>
      <c r="V170" s="212">
        <v>12.0</v>
      </c>
      <c r="W170" s="210">
        <v>40.0</v>
      </c>
      <c r="X170" s="210">
        <v>2.0</v>
      </c>
      <c r="Y170" s="210">
        <v>3.0</v>
      </c>
      <c r="Z170" s="210">
        <v>0.0</v>
      </c>
      <c r="AA170" s="210">
        <v>2.0</v>
      </c>
      <c r="AB170" s="210">
        <v>2.0</v>
      </c>
      <c r="AC170" s="210">
        <v>2.0</v>
      </c>
      <c r="AD170" s="210">
        <v>2.0</v>
      </c>
      <c r="AE170" s="210">
        <v>0.0</v>
      </c>
      <c r="AF170" s="210">
        <v>0.0</v>
      </c>
      <c r="AG170" s="210">
        <v>0.0</v>
      </c>
      <c r="AH170" s="210">
        <v>2.0</v>
      </c>
      <c r="AI170" s="210" t="s">
        <v>138</v>
      </c>
      <c r="AJ170" s="210" t="s">
        <v>284</v>
      </c>
      <c r="AK170" s="210" t="s">
        <v>284</v>
      </c>
      <c r="AL170" s="210" t="s">
        <v>284</v>
      </c>
      <c r="AM170" s="210" t="s">
        <v>284</v>
      </c>
      <c r="AN170" s="210" t="s">
        <v>285</v>
      </c>
      <c r="AO170" s="210" t="s">
        <v>284</v>
      </c>
      <c r="AP170" s="210" t="s">
        <v>284</v>
      </c>
      <c r="AQ170" s="210" t="s">
        <v>284</v>
      </c>
      <c r="AR170" s="210" t="s">
        <v>285</v>
      </c>
      <c r="AS170" s="210" t="s">
        <v>284</v>
      </c>
      <c r="AT170" s="209"/>
      <c r="AU170" s="209"/>
      <c r="AV170" s="209"/>
      <c r="AW170" s="209"/>
      <c r="AX170" s="209"/>
      <c r="AY170" s="209"/>
      <c r="AZ170" s="209"/>
      <c r="BA170" s="209"/>
      <c r="BB170" s="209"/>
      <c r="BC170" s="209"/>
      <c r="BD170" s="209"/>
      <c r="BE170" s="209"/>
      <c r="BF170" s="209"/>
      <c r="BG170" s="210"/>
      <c r="BH170" s="209"/>
    </row>
    <row r="171">
      <c r="A171" s="211">
        <v>45250.69513888889</v>
      </c>
      <c r="B171" s="211">
        <v>45250.69513888889</v>
      </c>
      <c r="C171" s="210" t="s">
        <v>281</v>
      </c>
      <c r="D171" s="209"/>
      <c r="E171" s="212">
        <v>100.0</v>
      </c>
      <c r="F171" s="212">
        <v>0.0</v>
      </c>
      <c r="G171" s="210" t="b">
        <v>1</v>
      </c>
      <c r="H171" s="211">
        <v>45250.69513888889</v>
      </c>
      <c r="I171" s="210" t="s">
        <v>453</v>
      </c>
      <c r="J171" s="209"/>
      <c r="K171" s="209"/>
      <c r="L171" s="209"/>
      <c r="M171" s="209"/>
      <c r="N171" s="209"/>
      <c r="O171" s="209"/>
      <c r="P171" s="210" t="s">
        <v>283</v>
      </c>
      <c r="Q171" s="209"/>
      <c r="R171" s="72" t="s">
        <v>33</v>
      </c>
      <c r="S171" s="210">
        <v>5.0</v>
      </c>
      <c r="T171" s="212">
        <v>5.0</v>
      </c>
      <c r="U171" s="212">
        <v>0.0</v>
      </c>
      <c r="V171" s="212">
        <v>12.0</v>
      </c>
      <c r="W171" s="210">
        <v>34.0</v>
      </c>
      <c r="X171" s="210">
        <v>0.0</v>
      </c>
      <c r="Y171" s="210">
        <v>2.0</v>
      </c>
      <c r="Z171" s="210">
        <v>1.0</v>
      </c>
      <c r="AA171" s="210">
        <v>2.0</v>
      </c>
      <c r="AB171" s="210">
        <v>0.0</v>
      </c>
      <c r="AC171" s="210">
        <v>2.0</v>
      </c>
      <c r="AD171" s="210">
        <v>2.0</v>
      </c>
      <c r="AE171" s="210">
        <v>0.0</v>
      </c>
      <c r="AF171" s="210">
        <v>2.0</v>
      </c>
      <c r="AG171" s="210">
        <v>3.0</v>
      </c>
      <c r="AH171" s="210">
        <v>0.0</v>
      </c>
      <c r="AI171" s="210" t="s">
        <v>137</v>
      </c>
      <c r="AJ171" s="210" t="s">
        <v>285</v>
      </c>
      <c r="AK171" s="210" t="s">
        <v>284</v>
      </c>
      <c r="AL171" s="210" t="s">
        <v>284</v>
      </c>
      <c r="AM171" s="210" t="s">
        <v>284</v>
      </c>
      <c r="AN171" s="210" t="s">
        <v>285</v>
      </c>
      <c r="AO171" s="210" t="s">
        <v>284</v>
      </c>
      <c r="AP171" s="210" t="s">
        <v>284</v>
      </c>
      <c r="AQ171" s="210" t="s">
        <v>285</v>
      </c>
      <c r="AR171" s="210" t="s">
        <v>285</v>
      </c>
      <c r="AS171" s="210" t="s">
        <v>284</v>
      </c>
      <c r="AT171" s="209"/>
      <c r="AU171" s="209"/>
      <c r="AV171" s="209"/>
      <c r="AW171" s="209"/>
      <c r="AX171" s="209"/>
      <c r="AY171" s="209"/>
      <c r="AZ171" s="209"/>
      <c r="BA171" s="209"/>
      <c r="BB171" s="209"/>
      <c r="BC171" s="209"/>
      <c r="BD171" s="209"/>
      <c r="BE171" s="209"/>
      <c r="BF171" s="209"/>
      <c r="BG171" s="210"/>
      <c r="BH171" s="209"/>
    </row>
    <row r="172">
      <c r="A172" s="211">
        <v>45250.69513888889</v>
      </c>
      <c r="B172" s="211">
        <v>45250.69513888889</v>
      </c>
      <c r="C172" s="210" t="s">
        <v>281</v>
      </c>
      <c r="D172" s="209"/>
      <c r="E172" s="212">
        <v>100.0</v>
      </c>
      <c r="F172" s="212">
        <v>0.0</v>
      </c>
      <c r="G172" s="210" t="b">
        <v>1</v>
      </c>
      <c r="H172" s="211">
        <v>45250.69513888889</v>
      </c>
      <c r="I172" s="210" t="s">
        <v>454</v>
      </c>
      <c r="J172" s="209"/>
      <c r="K172" s="209"/>
      <c r="L172" s="209"/>
      <c r="M172" s="209"/>
      <c r="N172" s="209"/>
      <c r="O172" s="209"/>
      <c r="P172" s="210" t="s">
        <v>283</v>
      </c>
      <c r="Q172" s="209"/>
      <c r="R172" s="210" t="s">
        <v>69</v>
      </c>
      <c r="S172" s="210">
        <v>12.0</v>
      </c>
      <c r="T172" s="212">
        <v>2.0</v>
      </c>
      <c r="U172" s="212">
        <v>10.0</v>
      </c>
      <c r="V172" s="212">
        <v>12.0</v>
      </c>
      <c r="W172" s="210">
        <v>21.0</v>
      </c>
      <c r="X172" s="210">
        <v>1.0</v>
      </c>
      <c r="Y172" s="210">
        <v>1.0</v>
      </c>
      <c r="Z172" s="210">
        <v>0.0</v>
      </c>
      <c r="AA172" s="210">
        <v>2.0</v>
      </c>
      <c r="AB172" s="210">
        <v>0.0</v>
      </c>
      <c r="AC172" s="210">
        <v>0.0</v>
      </c>
      <c r="AD172" s="210">
        <v>0.0</v>
      </c>
      <c r="AE172" s="210">
        <v>2.0</v>
      </c>
      <c r="AF172" s="210">
        <v>3.0</v>
      </c>
      <c r="AG172" s="210">
        <v>3.0</v>
      </c>
      <c r="AH172" s="210">
        <v>1.0</v>
      </c>
      <c r="AI172" s="210" t="s">
        <v>137</v>
      </c>
      <c r="AJ172" s="210" t="s">
        <v>284</v>
      </c>
      <c r="AK172" s="210" t="s">
        <v>285</v>
      </c>
      <c r="AL172" s="210" t="s">
        <v>285</v>
      </c>
      <c r="AM172" s="210" t="s">
        <v>285</v>
      </c>
      <c r="AN172" s="210" t="s">
        <v>285</v>
      </c>
      <c r="AO172" s="210" t="s">
        <v>285</v>
      </c>
      <c r="AP172" s="210" t="s">
        <v>284</v>
      </c>
      <c r="AQ172" s="210" t="s">
        <v>284</v>
      </c>
      <c r="AR172" s="210" t="s">
        <v>285</v>
      </c>
      <c r="AS172" s="210" t="s">
        <v>284</v>
      </c>
      <c r="AT172" s="209"/>
      <c r="AU172" s="209"/>
      <c r="AV172" s="209"/>
      <c r="AW172" s="209"/>
      <c r="AX172" s="209"/>
      <c r="AY172" s="209"/>
      <c r="AZ172" s="209"/>
      <c r="BA172" s="209"/>
      <c r="BB172" s="209"/>
      <c r="BC172" s="209"/>
      <c r="BD172" s="209"/>
      <c r="BE172" s="209"/>
      <c r="BF172" s="209"/>
      <c r="BG172" s="210"/>
      <c r="BH172" s="209"/>
    </row>
    <row r="173">
      <c r="A173" s="211">
        <v>45250.69513888889</v>
      </c>
      <c r="B173" s="211">
        <v>45250.69513888889</v>
      </c>
      <c r="C173" s="210" t="s">
        <v>281</v>
      </c>
      <c r="D173" s="209"/>
      <c r="E173" s="212">
        <v>100.0</v>
      </c>
      <c r="F173" s="212">
        <v>0.0</v>
      </c>
      <c r="G173" s="210" t="b">
        <v>1</v>
      </c>
      <c r="H173" s="211">
        <v>45250.69513888889</v>
      </c>
      <c r="I173" s="210" t="s">
        <v>455</v>
      </c>
      <c r="J173" s="209"/>
      <c r="K173" s="209"/>
      <c r="L173" s="209"/>
      <c r="M173" s="209"/>
      <c r="N173" s="209"/>
      <c r="O173" s="209"/>
      <c r="P173" s="210" t="s">
        <v>283</v>
      </c>
      <c r="Q173" s="209"/>
      <c r="R173" s="210" t="s">
        <v>13</v>
      </c>
      <c r="S173" s="210">
        <v>5.0</v>
      </c>
      <c r="T173" s="212">
        <v>3.0</v>
      </c>
      <c r="U173" s="212">
        <v>2.0</v>
      </c>
      <c r="V173" s="212">
        <v>12.0</v>
      </c>
      <c r="W173" s="210">
        <v>17.0</v>
      </c>
      <c r="X173" s="210">
        <v>3.0</v>
      </c>
      <c r="Y173" s="210">
        <v>1.0</v>
      </c>
      <c r="Z173" s="210">
        <v>0.0</v>
      </c>
      <c r="AA173" s="210">
        <v>3.0</v>
      </c>
      <c r="AB173" s="210">
        <v>0.0</v>
      </c>
      <c r="AC173" s="210">
        <v>0.0</v>
      </c>
      <c r="AD173" s="210">
        <v>3.0</v>
      </c>
      <c r="AE173" s="210">
        <v>1.0</v>
      </c>
      <c r="AF173" s="210">
        <v>1.0</v>
      </c>
      <c r="AG173" s="210">
        <v>1.0</v>
      </c>
      <c r="AH173" s="210">
        <v>2.0</v>
      </c>
      <c r="AI173" s="210" t="s">
        <v>138</v>
      </c>
      <c r="AJ173" s="210" t="s">
        <v>285</v>
      </c>
      <c r="AK173" s="210" t="s">
        <v>285</v>
      </c>
      <c r="AL173" s="210" t="s">
        <v>284</v>
      </c>
      <c r="AM173" s="210" t="s">
        <v>284</v>
      </c>
      <c r="AN173" s="210" t="s">
        <v>285</v>
      </c>
      <c r="AO173" s="210" t="s">
        <v>285</v>
      </c>
      <c r="AP173" s="210" t="s">
        <v>284</v>
      </c>
      <c r="AQ173" s="210" t="s">
        <v>285</v>
      </c>
      <c r="AR173" s="210" t="s">
        <v>284</v>
      </c>
      <c r="AS173" s="210" t="s">
        <v>284</v>
      </c>
      <c r="AT173" s="209"/>
      <c r="AU173" s="209"/>
      <c r="AV173" s="209"/>
      <c r="AW173" s="209"/>
      <c r="AX173" s="209"/>
      <c r="AY173" s="209"/>
      <c r="AZ173" s="209"/>
      <c r="BA173" s="209"/>
      <c r="BB173" s="209"/>
      <c r="BC173" s="209"/>
      <c r="BD173" s="209"/>
      <c r="BE173" s="209"/>
      <c r="BF173" s="209"/>
      <c r="BG173" s="210"/>
      <c r="BH173" s="209"/>
    </row>
    <row r="174">
      <c r="A174" s="211">
        <v>45250.69513888889</v>
      </c>
      <c r="B174" s="211">
        <v>45250.69513888889</v>
      </c>
      <c r="C174" s="210" t="s">
        <v>281</v>
      </c>
      <c r="D174" s="209"/>
      <c r="E174" s="212">
        <v>100.0</v>
      </c>
      <c r="F174" s="212">
        <v>0.0</v>
      </c>
      <c r="G174" s="210" t="b">
        <v>1</v>
      </c>
      <c r="H174" s="211">
        <v>45250.69513888889</v>
      </c>
      <c r="I174" s="210" t="s">
        <v>456</v>
      </c>
      <c r="J174" s="209"/>
      <c r="K174" s="209"/>
      <c r="L174" s="209"/>
      <c r="M174" s="209"/>
      <c r="N174" s="209"/>
      <c r="O174" s="209"/>
      <c r="P174" s="210" t="s">
        <v>283</v>
      </c>
      <c r="Q174" s="209"/>
      <c r="R174" s="210" t="s">
        <v>87</v>
      </c>
      <c r="S174" s="210">
        <v>8.0</v>
      </c>
      <c r="T174" s="212">
        <v>8.0</v>
      </c>
      <c r="U174" s="212">
        <v>0.0</v>
      </c>
      <c r="V174" s="212">
        <v>12.0</v>
      </c>
      <c r="W174" s="210">
        <v>3.0</v>
      </c>
      <c r="X174" s="210">
        <v>0.0</v>
      </c>
      <c r="Y174" s="210">
        <v>0.0</v>
      </c>
      <c r="Z174" s="210">
        <v>1.0</v>
      </c>
      <c r="AA174" s="210">
        <v>0.0</v>
      </c>
      <c r="AB174" s="210">
        <v>0.0</v>
      </c>
      <c r="AC174" s="210">
        <v>0.0</v>
      </c>
      <c r="AD174" s="210">
        <v>2.0</v>
      </c>
      <c r="AE174" s="210">
        <v>0.0</v>
      </c>
      <c r="AF174" s="210">
        <v>0.0</v>
      </c>
      <c r="AG174" s="210">
        <v>0.0</v>
      </c>
      <c r="AH174" s="210">
        <v>1.0</v>
      </c>
      <c r="AI174" s="210" t="s">
        <v>138</v>
      </c>
      <c r="AJ174" s="210" t="s">
        <v>285</v>
      </c>
      <c r="AK174" s="210" t="s">
        <v>284</v>
      </c>
      <c r="AL174" s="210" t="s">
        <v>284</v>
      </c>
      <c r="AM174" s="210" t="s">
        <v>285</v>
      </c>
      <c r="AN174" s="210" t="s">
        <v>285</v>
      </c>
      <c r="AO174" s="210" t="s">
        <v>284</v>
      </c>
      <c r="AP174" s="210" t="s">
        <v>284</v>
      </c>
      <c r="AQ174" s="210" t="s">
        <v>285</v>
      </c>
      <c r="AR174" s="210" t="s">
        <v>284</v>
      </c>
      <c r="AS174" s="210" t="s">
        <v>285</v>
      </c>
      <c r="AT174" s="209"/>
      <c r="AU174" s="209"/>
      <c r="AV174" s="209"/>
      <c r="AW174" s="209"/>
      <c r="AX174" s="209"/>
      <c r="AY174" s="209"/>
      <c r="AZ174" s="209"/>
      <c r="BA174" s="209"/>
      <c r="BB174" s="209"/>
      <c r="BC174" s="209"/>
      <c r="BD174" s="209"/>
      <c r="BE174" s="209"/>
      <c r="BF174" s="209"/>
      <c r="BG174" s="210"/>
      <c r="BH174" s="209"/>
    </row>
    <row r="175">
      <c r="A175" s="211">
        <v>45250.69513888889</v>
      </c>
      <c r="B175" s="211">
        <v>45250.69513888889</v>
      </c>
      <c r="C175" s="210" t="s">
        <v>281</v>
      </c>
      <c r="D175" s="209"/>
      <c r="E175" s="212">
        <v>100.0</v>
      </c>
      <c r="F175" s="212">
        <v>0.0</v>
      </c>
      <c r="G175" s="210" t="b">
        <v>1</v>
      </c>
      <c r="H175" s="211">
        <v>45250.69513888889</v>
      </c>
      <c r="I175" s="210" t="s">
        <v>457</v>
      </c>
      <c r="J175" s="209"/>
      <c r="K175" s="209"/>
      <c r="L175" s="209"/>
      <c r="M175" s="209"/>
      <c r="N175" s="209"/>
      <c r="O175" s="209"/>
      <c r="P175" s="210" t="s">
        <v>283</v>
      </c>
      <c r="Q175" s="209"/>
      <c r="R175" s="210" t="s">
        <v>76</v>
      </c>
      <c r="S175" s="210">
        <v>10.0</v>
      </c>
      <c r="T175" s="212">
        <v>4.0</v>
      </c>
      <c r="U175" s="212">
        <v>6.0</v>
      </c>
      <c r="V175" s="212">
        <v>12.0</v>
      </c>
      <c r="W175" s="210">
        <v>25.0</v>
      </c>
      <c r="X175" s="210">
        <v>1.0</v>
      </c>
      <c r="Y175" s="210">
        <v>2.0</v>
      </c>
      <c r="Z175" s="210">
        <v>3.0</v>
      </c>
      <c r="AA175" s="210">
        <v>1.0</v>
      </c>
      <c r="AB175" s="210">
        <v>3.0</v>
      </c>
      <c r="AC175" s="210">
        <v>0.0</v>
      </c>
      <c r="AD175" s="210">
        <v>2.0</v>
      </c>
      <c r="AE175" s="210">
        <v>0.0</v>
      </c>
      <c r="AF175" s="210">
        <v>0.0</v>
      </c>
      <c r="AG175" s="210">
        <v>3.0</v>
      </c>
      <c r="AH175" s="210">
        <v>1.0</v>
      </c>
      <c r="AI175" s="210" t="s">
        <v>138</v>
      </c>
      <c r="AJ175" s="210" t="s">
        <v>285</v>
      </c>
      <c r="AK175" s="210" t="s">
        <v>284</v>
      </c>
      <c r="AL175" s="210" t="s">
        <v>285</v>
      </c>
      <c r="AM175" s="210" t="s">
        <v>284</v>
      </c>
      <c r="AN175" s="210" t="s">
        <v>285</v>
      </c>
      <c r="AO175" s="210" t="s">
        <v>285</v>
      </c>
      <c r="AP175" s="210" t="s">
        <v>284</v>
      </c>
      <c r="AQ175" s="210" t="s">
        <v>284</v>
      </c>
      <c r="AR175" s="210" t="s">
        <v>285</v>
      </c>
      <c r="AS175" s="210" t="s">
        <v>285</v>
      </c>
      <c r="AT175" s="209"/>
      <c r="AU175" s="209"/>
      <c r="AV175" s="209"/>
      <c r="AW175" s="209"/>
      <c r="AX175" s="209"/>
      <c r="AY175" s="209"/>
      <c r="AZ175" s="209"/>
      <c r="BA175" s="209"/>
      <c r="BB175" s="209"/>
      <c r="BC175" s="209"/>
      <c r="BD175" s="209"/>
      <c r="BE175" s="209"/>
      <c r="BF175" s="209"/>
      <c r="BG175" s="210"/>
      <c r="BH175" s="209"/>
    </row>
    <row r="176">
      <c r="A176" s="211">
        <v>45250.69513888889</v>
      </c>
      <c r="B176" s="211">
        <v>45250.69513888889</v>
      </c>
      <c r="C176" s="210" t="s">
        <v>281</v>
      </c>
      <c r="D176" s="209"/>
      <c r="E176" s="212">
        <v>100.0</v>
      </c>
      <c r="F176" s="212">
        <v>0.0</v>
      </c>
      <c r="G176" s="210" t="b">
        <v>1</v>
      </c>
      <c r="H176" s="211">
        <v>45250.69513888889</v>
      </c>
      <c r="I176" s="210" t="s">
        <v>458</v>
      </c>
      <c r="J176" s="209"/>
      <c r="K176" s="209"/>
      <c r="L176" s="209"/>
      <c r="M176" s="209"/>
      <c r="N176" s="209"/>
      <c r="O176" s="209"/>
      <c r="P176" s="210" t="s">
        <v>283</v>
      </c>
      <c r="Q176" s="209"/>
      <c r="R176" s="72" t="s">
        <v>33</v>
      </c>
      <c r="S176" s="210">
        <v>5.0</v>
      </c>
      <c r="T176" s="212">
        <v>3.0</v>
      </c>
      <c r="U176" s="212">
        <v>2.0</v>
      </c>
      <c r="V176" s="212">
        <v>12.0</v>
      </c>
      <c r="W176" s="210">
        <v>15.0</v>
      </c>
      <c r="X176" s="210">
        <v>1.0</v>
      </c>
      <c r="Y176" s="210">
        <v>3.0</v>
      </c>
      <c r="Z176" s="210">
        <v>1.0</v>
      </c>
      <c r="AA176" s="210">
        <v>2.0</v>
      </c>
      <c r="AB176" s="210">
        <v>2.0</v>
      </c>
      <c r="AC176" s="210">
        <v>1.0</v>
      </c>
      <c r="AD176" s="210">
        <v>3.0</v>
      </c>
      <c r="AE176" s="210">
        <v>2.0</v>
      </c>
      <c r="AF176" s="210">
        <v>3.0</v>
      </c>
      <c r="AG176" s="210">
        <v>0.0</v>
      </c>
      <c r="AH176" s="210">
        <v>3.0</v>
      </c>
      <c r="AI176" s="210" t="s">
        <v>137</v>
      </c>
      <c r="AJ176" s="210" t="s">
        <v>284</v>
      </c>
      <c r="AK176" s="210" t="s">
        <v>285</v>
      </c>
      <c r="AL176" s="210" t="s">
        <v>284</v>
      </c>
      <c r="AM176" s="210" t="s">
        <v>285</v>
      </c>
      <c r="AN176" s="210" t="s">
        <v>285</v>
      </c>
      <c r="AO176" s="210" t="s">
        <v>285</v>
      </c>
      <c r="AP176" s="210" t="s">
        <v>285</v>
      </c>
      <c r="AQ176" s="210" t="s">
        <v>285</v>
      </c>
      <c r="AR176" s="210" t="s">
        <v>284</v>
      </c>
      <c r="AS176" s="210" t="s">
        <v>285</v>
      </c>
      <c r="AT176" s="209"/>
      <c r="AU176" s="209"/>
      <c r="AV176" s="209"/>
      <c r="AW176" s="209"/>
      <c r="AX176" s="209"/>
      <c r="AY176" s="209"/>
      <c r="AZ176" s="209"/>
      <c r="BA176" s="209"/>
      <c r="BB176" s="209"/>
      <c r="BC176" s="209"/>
      <c r="BD176" s="209"/>
      <c r="BE176" s="209"/>
      <c r="BF176" s="209"/>
      <c r="BG176" s="210"/>
      <c r="BH176" s="209"/>
    </row>
    <row r="177">
      <c r="A177" s="211">
        <v>45250.69513888889</v>
      </c>
      <c r="B177" s="211">
        <v>45250.69513888889</v>
      </c>
      <c r="C177" s="210" t="s">
        <v>281</v>
      </c>
      <c r="D177" s="209"/>
      <c r="E177" s="212">
        <v>100.0</v>
      </c>
      <c r="F177" s="212">
        <v>0.0</v>
      </c>
      <c r="G177" s="210" t="b">
        <v>1</v>
      </c>
      <c r="H177" s="211">
        <v>45250.69513888889</v>
      </c>
      <c r="I177" s="210" t="s">
        <v>459</v>
      </c>
      <c r="J177" s="209"/>
      <c r="K177" s="209"/>
      <c r="L177" s="209"/>
      <c r="M177" s="209"/>
      <c r="N177" s="209"/>
      <c r="O177" s="209"/>
      <c r="P177" s="210" t="s">
        <v>283</v>
      </c>
      <c r="Q177" s="209"/>
      <c r="R177" s="210" t="s">
        <v>88</v>
      </c>
      <c r="S177" s="210">
        <v>5.0</v>
      </c>
      <c r="T177" s="212">
        <v>5.0</v>
      </c>
      <c r="U177" s="212">
        <v>0.0</v>
      </c>
      <c r="V177" s="212">
        <v>12.0</v>
      </c>
      <c r="W177" s="210">
        <v>35.0</v>
      </c>
      <c r="X177" s="210">
        <v>1.0</v>
      </c>
      <c r="Y177" s="210">
        <v>0.0</v>
      </c>
      <c r="Z177" s="210">
        <v>2.0</v>
      </c>
      <c r="AA177" s="210">
        <v>3.0</v>
      </c>
      <c r="AB177" s="210">
        <v>1.0</v>
      </c>
      <c r="AC177" s="210">
        <v>1.0</v>
      </c>
      <c r="AD177" s="210">
        <v>2.0</v>
      </c>
      <c r="AE177" s="210">
        <v>0.0</v>
      </c>
      <c r="AF177" s="210">
        <v>1.0</v>
      </c>
      <c r="AG177" s="210">
        <v>3.0</v>
      </c>
      <c r="AH177" s="210">
        <v>1.0</v>
      </c>
      <c r="AI177" s="210" t="s">
        <v>137</v>
      </c>
      <c r="AJ177" s="210" t="s">
        <v>284</v>
      </c>
      <c r="AK177" s="210" t="s">
        <v>284</v>
      </c>
      <c r="AL177" s="210" t="s">
        <v>285</v>
      </c>
      <c r="AM177" s="210" t="s">
        <v>284</v>
      </c>
      <c r="AN177" s="210" t="s">
        <v>284</v>
      </c>
      <c r="AO177" s="210" t="s">
        <v>284</v>
      </c>
      <c r="AP177" s="210" t="s">
        <v>284</v>
      </c>
      <c r="AQ177" s="210" t="s">
        <v>284</v>
      </c>
      <c r="AR177" s="210" t="s">
        <v>285</v>
      </c>
      <c r="AS177" s="210" t="s">
        <v>284</v>
      </c>
      <c r="AT177" s="209"/>
      <c r="AU177" s="209"/>
      <c r="AV177" s="209"/>
      <c r="AW177" s="209"/>
      <c r="AX177" s="209"/>
      <c r="AY177" s="209"/>
      <c r="AZ177" s="209"/>
      <c r="BA177" s="209"/>
      <c r="BB177" s="209"/>
      <c r="BC177" s="209"/>
      <c r="BD177" s="209"/>
      <c r="BE177" s="209"/>
      <c r="BF177" s="209"/>
      <c r="BG177" s="210"/>
      <c r="BH177" s="209"/>
    </row>
    <row r="178">
      <c r="A178" s="211">
        <v>45250.69513888889</v>
      </c>
      <c r="B178" s="211">
        <v>45250.69513888889</v>
      </c>
      <c r="C178" s="210" t="s">
        <v>281</v>
      </c>
      <c r="D178" s="209"/>
      <c r="E178" s="212">
        <v>100.0</v>
      </c>
      <c r="F178" s="212">
        <v>0.0</v>
      </c>
      <c r="G178" s="210" t="b">
        <v>1</v>
      </c>
      <c r="H178" s="211">
        <v>45250.69513888889</v>
      </c>
      <c r="I178" s="210" t="s">
        <v>460</v>
      </c>
      <c r="J178" s="209"/>
      <c r="K178" s="209"/>
      <c r="L178" s="209"/>
      <c r="M178" s="209"/>
      <c r="N178" s="209"/>
      <c r="O178" s="209"/>
      <c r="P178" s="210" t="s">
        <v>283</v>
      </c>
      <c r="Q178" s="209"/>
      <c r="R178" s="72" t="s">
        <v>33</v>
      </c>
      <c r="S178" s="210">
        <v>12.0</v>
      </c>
      <c r="T178" s="212">
        <v>10.0</v>
      </c>
      <c r="U178" s="212">
        <v>2.0</v>
      </c>
      <c r="V178" s="212">
        <v>12.0</v>
      </c>
      <c r="W178" s="210">
        <v>15.0</v>
      </c>
      <c r="X178" s="210">
        <v>1.0</v>
      </c>
      <c r="Y178" s="210">
        <v>3.0</v>
      </c>
      <c r="Z178" s="210">
        <v>3.0</v>
      </c>
      <c r="AA178" s="210">
        <v>2.0</v>
      </c>
      <c r="AB178" s="210">
        <v>3.0</v>
      </c>
      <c r="AC178" s="210">
        <v>0.0</v>
      </c>
      <c r="AD178" s="210">
        <v>2.0</v>
      </c>
      <c r="AE178" s="210">
        <v>3.0</v>
      </c>
      <c r="AF178" s="210">
        <v>1.0</v>
      </c>
      <c r="AG178" s="210">
        <v>2.0</v>
      </c>
      <c r="AH178" s="210">
        <v>2.0</v>
      </c>
      <c r="AI178" s="210" t="s">
        <v>137</v>
      </c>
      <c r="AJ178" s="210" t="s">
        <v>285</v>
      </c>
      <c r="AK178" s="210" t="s">
        <v>284</v>
      </c>
      <c r="AL178" s="210" t="s">
        <v>284</v>
      </c>
      <c r="AM178" s="210" t="s">
        <v>285</v>
      </c>
      <c r="AN178" s="210" t="s">
        <v>285</v>
      </c>
      <c r="AO178" s="210" t="s">
        <v>284</v>
      </c>
      <c r="AP178" s="210" t="s">
        <v>284</v>
      </c>
      <c r="AQ178" s="210" t="s">
        <v>284</v>
      </c>
      <c r="AR178" s="210" t="s">
        <v>284</v>
      </c>
      <c r="AS178" s="210" t="s">
        <v>285</v>
      </c>
      <c r="AT178" s="209"/>
      <c r="AU178" s="209"/>
      <c r="AV178" s="209"/>
      <c r="AW178" s="209"/>
      <c r="AX178" s="209"/>
      <c r="AY178" s="209"/>
      <c r="AZ178" s="209"/>
      <c r="BA178" s="209"/>
      <c r="BB178" s="209"/>
      <c r="BC178" s="209"/>
      <c r="BD178" s="209"/>
      <c r="BE178" s="209"/>
      <c r="BF178" s="209"/>
      <c r="BG178" s="210"/>
      <c r="BH178" s="209"/>
    </row>
    <row r="179">
      <c r="A179" s="211">
        <v>45250.69513888889</v>
      </c>
      <c r="B179" s="211">
        <v>45250.69513888889</v>
      </c>
      <c r="C179" s="210" t="s">
        <v>281</v>
      </c>
      <c r="D179" s="209"/>
      <c r="E179" s="212">
        <v>100.0</v>
      </c>
      <c r="F179" s="212">
        <v>0.0</v>
      </c>
      <c r="G179" s="210" t="b">
        <v>1</v>
      </c>
      <c r="H179" s="211">
        <v>45250.69513888889</v>
      </c>
      <c r="I179" s="210" t="s">
        <v>461</v>
      </c>
      <c r="J179" s="209"/>
      <c r="K179" s="209"/>
      <c r="L179" s="209"/>
      <c r="M179" s="209"/>
      <c r="N179" s="209"/>
      <c r="O179" s="209"/>
      <c r="P179" s="210" t="s">
        <v>283</v>
      </c>
      <c r="Q179" s="209"/>
      <c r="R179" s="210" t="s">
        <v>79</v>
      </c>
      <c r="S179" s="210">
        <v>12.0</v>
      </c>
      <c r="T179" s="212">
        <v>10.0</v>
      </c>
      <c r="U179" s="212">
        <v>2.0</v>
      </c>
      <c r="V179" s="212">
        <v>12.0</v>
      </c>
      <c r="W179" s="210">
        <v>19.0</v>
      </c>
      <c r="X179" s="210">
        <v>1.0</v>
      </c>
      <c r="Y179" s="210">
        <v>0.0</v>
      </c>
      <c r="Z179" s="210">
        <v>1.0</v>
      </c>
      <c r="AA179" s="210">
        <v>3.0</v>
      </c>
      <c r="AB179" s="210">
        <v>1.0</v>
      </c>
      <c r="AC179" s="210">
        <v>1.0</v>
      </c>
      <c r="AD179" s="210">
        <v>3.0</v>
      </c>
      <c r="AE179" s="210">
        <v>1.0</v>
      </c>
      <c r="AF179" s="210">
        <v>2.0</v>
      </c>
      <c r="AG179" s="210">
        <v>1.0</v>
      </c>
      <c r="AH179" s="210">
        <v>1.0</v>
      </c>
      <c r="AI179" s="210" t="s">
        <v>137</v>
      </c>
      <c r="AJ179" s="210" t="s">
        <v>285</v>
      </c>
      <c r="AK179" s="210" t="s">
        <v>285</v>
      </c>
      <c r="AL179" s="210" t="s">
        <v>285</v>
      </c>
      <c r="AM179" s="210" t="s">
        <v>284</v>
      </c>
      <c r="AN179" s="210" t="s">
        <v>285</v>
      </c>
      <c r="AO179" s="210" t="s">
        <v>285</v>
      </c>
      <c r="AP179" s="210" t="s">
        <v>284</v>
      </c>
      <c r="AQ179" s="210" t="s">
        <v>284</v>
      </c>
      <c r="AR179" s="210" t="s">
        <v>285</v>
      </c>
      <c r="AS179" s="210" t="s">
        <v>285</v>
      </c>
      <c r="AT179" s="209"/>
      <c r="AU179" s="209"/>
      <c r="AV179" s="209"/>
      <c r="AW179" s="209"/>
      <c r="AX179" s="209"/>
      <c r="AY179" s="209"/>
      <c r="AZ179" s="209"/>
      <c r="BA179" s="209"/>
      <c r="BB179" s="209"/>
      <c r="BC179" s="209"/>
      <c r="BD179" s="209"/>
      <c r="BE179" s="209"/>
      <c r="BF179" s="209"/>
      <c r="BG179" s="210"/>
      <c r="BH179" s="209"/>
    </row>
    <row r="180">
      <c r="A180" s="211">
        <v>45250.69513888889</v>
      </c>
      <c r="B180" s="211">
        <v>45250.69513888889</v>
      </c>
      <c r="C180" s="210" t="s">
        <v>281</v>
      </c>
      <c r="D180" s="209"/>
      <c r="E180" s="212">
        <v>100.0</v>
      </c>
      <c r="F180" s="212">
        <v>0.0</v>
      </c>
      <c r="G180" s="210" t="b">
        <v>1</v>
      </c>
      <c r="H180" s="211">
        <v>45250.69513888889</v>
      </c>
      <c r="I180" s="210" t="s">
        <v>462</v>
      </c>
      <c r="J180" s="209"/>
      <c r="K180" s="209"/>
      <c r="L180" s="209"/>
      <c r="M180" s="209"/>
      <c r="N180" s="209"/>
      <c r="O180" s="209"/>
      <c r="P180" s="210" t="s">
        <v>283</v>
      </c>
      <c r="Q180" s="209"/>
      <c r="R180" s="210" t="s">
        <v>70</v>
      </c>
      <c r="S180" s="210">
        <v>3.0</v>
      </c>
      <c r="T180" s="212">
        <v>2.0</v>
      </c>
      <c r="U180" s="212">
        <v>1.0</v>
      </c>
      <c r="V180" s="212">
        <v>12.0</v>
      </c>
      <c r="W180" s="210">
        <v>39.0</v>
      </c>
      <c r="X180" s="210">
        <v>0.0</v>
      </c>
      <c r="Y180" s="210">
        <v>1.0</v>
      </c>
      <c r="Z180" s="210">
        <v>0.0</v>
      </c>
      <c r="AA180" s="210">
        <v>1.0</v>
      </c>
      <c r="AB180" s="210">
        <v>3.0</v>
      </c>
      <c r="AC180" s="210">
        <v>0.0</v>
      </c>
      <c r="AD180" s="210">
        <v>3.0</v>
      </c>
      <c r="AE180" s="210">
        <v>0.0</v>
      </c>
      <c r="AF180" s="210">
        <v>3.0</v>
      </c>
      <c r="AG180" s="210">
        <v>2.0</v>
      </c>
      <c r="AH180" s="210">
        <v>1.0</v>
      </c>
      <c r="AI180" s="210" t="s">
        <v>137</v>
      </c>
      <c r="AJ180" s="210" t="s">
        <v>285</v>
      </c>
      <c r="AK180" s="210" t="s">
        <v>284</v>
      </c>
      <c r="AL180" s="210" t="s">
        <v>284</v>
      </c>
      <c r="AM180" s="210" t="s">
        <v>285</v>
      </c>
      <c r="AN180" s="210" t="s">
        <v>284</v>
      </c>
      <c r="AO180" s="210" t="s">
        <v>285</v>
      </c>
      <c r="AP180" s="210" t="s">
        <v>285</v>
      </c>
      <c r="AQ180" s="210" t="s">
        <v>285</v>
      </c>
      <c r="AR180" s="210" t="s">
        <v>285</v>
      </c>
      <c r="AS180" s="210" t="s">
        <v>285</v>
      </c>
      <c r="AT180" s="209"/>
      <c r="AU180" s="209"/>
      <c r="AV180" s="209"/>
      <c r="AW180" s="209"/>
      <c r="AX180" s="209"/>
      <c r="AY180" s="209"/>
      <c r="AZ180" s="209"/>
      <c r="BA180" s="209"/>
      <c r="BB180" s="209"/>
      <c r="BC180" s="209"/>
      <c r="BD180" s="209"/>
      <c r="BE180" s="209"/>
      <c r="BF180" s="209"/>
      <c r="BG180" s="210"/>
      <c r="BH180" s="209"/>
    </row>
    <row r="181">
      <c r="A181" s="211">
        <v>45250.69513888889</v>
      </c>
      <c r="B181" s="211">
        <v>45250.69513888889</v>
      </c>
      <c r="C181" s="210" t="s">
        <v>281</v>
      </c>
      <c r="D181" s="209"/>
      <c r="E181" s="212">
        <v>100.0</v>
      </c>
      <c r="F181" s="212">
        <v>0.0</v>
      </c>
      <c r="G181" s="210" t="b">
        <v>1</v>
      </c>
      <c r="H181" s="211">
        <v>45250.69513888889</v>
      </c>
      <c r="I181" s="210" t="s">
        <v>463</v>
      </c>
      <c r="J181" s="209"/>
      <c r="K181" s="209"/>
      <c r="L181" s="209"/>
      <c r="M181" s="209"/>
      <c r="N181" s="209"/>
      <c r="O181" s="209"/>
      <c r="P181" s="210" t="s">
        <v>283</v>
      </c>
      <c r="Q181" s="209"/>
      <c r="R181" s="210" t="s">
        <v>46</v>
      </c>
      <c r="S181" s="210">
        <v>12.0</v>
      </c>
      <c r="T181" s="212">
        <v>6.0</v>
      </c>
      <c r="U181" s="212">
        <v>6.0</v>
      </c>
      <c r="V181" s="212">
        <v>12.0</v>
      </c>
      <c r="W181" s="210">
        <v>18.0</v>
      </c>
      <c r="X181" s="210">
        <v>1.0</v>
      </c>
      <c r="Y181" s="210">
        <v>3.0</v>
      </c>
      <c r="Z181" s="210">
        <v>1.0</v>
      </c>
      <c r="AA181" s="210">
        <v>1.0</v>
      </c>
      <c r="AB181" s="210">
        <v>1.0</v>
      </c>
      <c r="AC181" s="210">
        <v>1.0</v>
      </c>
      <c r="AD181" s="210">
        <v>3.0</v>
      </c>
      <c r="AE181" s="210">
        <v>0.0</v>
      </c>
      <c r="AF181" s="210">
        <v>0.0</v>
      </c>
      <c r="AG181" s="210">
        <v>0.0</v>
      </c>
      <c r="AH181" s="210">
        <v>3.0</v>
      </c>
      <c r="AI181" s="210" t="s">
        <v>137</v>
      </c>
      <c r="AJ181" s="210" t="s">
        <v>285</v>
      </c>
      <c r="AK181" s="210" t="s">
        <v>285</v>
      </c>
      <c r="AL181" s="210" t="s">
        <v>285</v>
      </c>
      <c r="AM181" s="210" t="s">
        <v>285</v>
      </c>
      <c r="AN181" s="210" t="s">
        <v>285</v>
      </c>
      <c r="AO181" s="210" t="s">
        <v>285</v>
      </c>
      <c r="AP181" s="210" t="s">
        <v>284</v>
      </c>
      <c r="AQ181" s="210" t="s">
        <v>285</v>
      </c>
      <c r="AR181" s="210" t="s">
        <v>285</v>
      </c>
      <c r="AS181" s="210" t="s">
        <v>285</v>
      </c>
      <c r="AT181" s="209"/>
      <c r="AU181" s="209"/>
      <c r="AV181" s="209"/>
      <c r="AW181" s="209"/>
      <c r="AX181" s="209"/>
      <c r="AY181" s="209"/>
      <c r="AZ181" s="209"/>
      <c r="BA181" s="209"/>
      <c r="BB181" s="209"/>
      <c r="BC181" s="209"/>
      <c r="BD181" s="209"/>
      <c r="BE181" s="209"/>
      <c r="BF181" s="209"/>
      <c r="BG181" s="210"/>
      <c r="BH181" s="209"/>
    </row>
    <row r="182">
      <c r="A182" s="211">
        <v>45250.69513888889</v>
      </c>
      <c r="B182" s="211">
        <v>45250.69513888889</v>
      </c>
      <c r="C182" s="210" t="s">
        <v>281</v>
      </c>
      <c r="D182" s="209"/>
      <c r="E182" s="212">
        <v>100.0</v>
      </c>
      <c r="F182" s="212">
        <v>0.0</v>
      </c>
      <c r="G182" s="210" t="b">
        <v>1</v>
      </c>
      <c r="H182" s="211">
        <v>45250.69513888889</v>
      </c>
      <c r="I182" s="210" t="s">
        <v>464</v>
      </c>
      <c r="J182" s="209"/>
      <c r="K182" s="209"/>
      <c r="L182" s="209"/>
      <c r="M182" s="209"/>
      <c r="N182" s="209"/>
      <c r="O182" s="209"/>
      <c r="P182" s="210" t="s">
        <v>283</v>
      </c>
      <c r="Q182" s="209"/>
      <c r="R182" s="210" t="s">
        <v>39</v>
      </c>
      <c r="S182" s="210">
        <v>6.0</v>
      </c>
      <c r="T182" s="212">
        <v>5.0</v>
      </c>
      <c r="U182" s="212">
        <v>1.0</v>
      </c>
      <c r="V182" s="212">
        <v>12.0</v>
      </c>
      <c r="W182" s="210">
        <v>18.0</v>
      </c>
      <c r="X182" s="210">
        <v>2.0</v>
      </c>
      <c r="Y182" s="210">
        <v>3.0</v>
      </c>
      <c r="Z182" s="210">
        <v>0.0</v>
      </c>
      <c r="AA182" s="210">
        <v>2.0</v>
      </c>
      <c r="AB182" s="210">
        <v>0.0</v>
      </c>
      <c r="AC182" s="210">
        <v>0.0</v>
      </c>
      <c r="AD182" s="210">
        <v>2.0</v>
      </c>
      <c r="AE182" s="210">
        <v>3.0</v>
      </c>
      <c r="AF182" s="210">
        <v>2.0</v>
      </c>
      <c r="AG182" s="210">
        <v>1.0</v>
      </c>
      <c r="AH182" s="210">
        <v>3.0</v>
      </c>
      <c r="AI182" s="210" t="s">
        <v>138</v>
      </c>
      <c r="AJ182" s="210" t="s">
        <v>284</v>
      </c>
      <c r="AK182" s="210" t="s">
        <v>284</v>
      </c>
      <c r="AL182" s="210" t="s">
        <v>284</v>
      </c>
      <c r="AM182" s="210" t="s">
        <v>284</v>
      </c>
      <c r="AN182" s="210" t="s">
        <v>285</v>
      </c>
      <c r="AO182" s="210" t="s">
        <v>284</v>
      </c>
      <c r="AP182" s="210" t="s">
        <v>284</v>
      </c>
      <c r="AQ182" s="210" t="s">
        <v>285</v>
      </c>
      <c r="AR182" s="210" t="s">
        <v>285</v>
      </c>
      <c r="AS182" s="210" t="s">
        <v>284</v>
      </c>
      <c r="AT182" s="209"/>
      <c r="AU182" s="209"/>
      <c r="AV182" s="209"/>
      <c r="AW182" s="209"/>
      <c r="AX182" s="209"/>
      <c r="AY182" s="209"/>
      <c r="AZ182" s="209"/>
      <c r="BA182" s="209"/>
      <c r="BB182" s="209"/>
      <c r="BC182" s="209"/>
      <c r="BD182" s="209"/>
      <c r="BE182" s="209"/>
      <c r="BF182" s="209"/>
      <c r="BG182" s="210"/>
      <c r="BH182" s="209"/>
    </row>
    <row r="183">
      <c r="A183" s="211">
        <v>45250.69513888889</v>
      </c>
      <c r="B183" s="211">
        <v>45250.69513888889</v>
      </c>
      <c r="C183" s="210" t="s">
        <v>281</v>
      </c>
      <c r="D183" s="209"/>
      <c r="E183" s="212">
        <v>100.0</v>
      </c>
      <c r="F183" s="212">
        <v>0.0</v>
      </c>
      <c r="G183" s="210" t="b">
        <v>1</v>
      </c>
      <c r="H183" s="211">
        <v>45250.69513888889</v>
      </c>
      <c r="I183" s="210" t="s">
        <v>465</v>
      </c>
      <c r="J183" s="209"/>
      <c r="K183" s="209"/>
      <c r="L183" s="209"/>
      <c r="M183" s="209"/>
      <c r="N183" s="209"/>
      <c r="O183" s="209"/>
      <c r="P183" s="210" t="s">
        <v>283</v>
      </c>
      <c r="Q183" s="209"/>
      <c r="R183" s="72" t="s">
        <v>33</v>
      </c>
      <c r="S183" s="210">
        <v>7.0</v>
      </c>
      <c r="T183" s="212">
        <v>1.0</v>
      </c>
      <c r="U183" s="212">
        <v>6.0</v>
      </c>
      <c r="V183" s="212">
        <v>12.0</v>
      </c>
      <c r="W183" s="210">
        <v>23.0</v>
      </c>
      <c r="X183" s="210">
        <v>1.0</v>
      </c>
      <c r="Y183" s="210">
        <v>2.0</v>
      </c>
      <c r="Z183" s="210">
        <v>0.0</v>
      </c>
      <c r="AA183" s="210">
        <v>3.0</v>
      </c>
      <c r="AB183" s="210">
        <v>1.0</v>
      </c>
      <c r="AC183" s="210">
        <v>3.0</v>
      </c>
      <c r="AD183" s="210">
        <v>3.0</v>
      </c>
      <c r="AE183" s="210">
        <v>2.0</v>
      </c>
      <c r="AF183" s="210">
        <v>3.0</v>
      </c>
      <c r="AG183" s="210">
        <v>1.0</v>
      </c>
      <c r="AH183" s="210">
        <v>1.0</v>
      </c>
      <c r="AI183" s="210" t="s">
        <v>138</v>
      </c>
      <c r="AJ183" s="210" t="s">
        <v>285</v>
      </c>
      <c r="AK183" s="210" t="s">
        <v>285</v>
      </c>
      <c r="AL183" s="210" t="s">
        <v>284</v>
      </c>
      <c r="AM183" s="210" t="s">
        <v>285</v>
      </c>
      <c r="AN183" s="210" t="s">
        <v>284</v>
      </c>
      <c r="AO183" s="210" t="s">
        <v>285</v>
      </c>
      <c r="AP183" s="210" t="s">
        <v>284</v>
      </c>
      <c r="AQ183" s="210" t="s">
        <v>284</v>
      </c>
      <c r="AR183" s="210" t="s">
        <v>284</v>
      </c>
      <c r="AS183" s="210" t="s">
        <v>284</v>
      </c>
      <c r="AT183" s="209"/>
      <c r="AU183" s="209"/>
      <c r="AV183" s="209"/>
      <c r="AW183" s="209"/>
      <c r="AX183" s="209"/>
      <c r="AY183" s="209"/>
      <c r="AZ183" s="209"/>
      <c r="BA183" s="209"/>
      <c r="BB183" s="209"/>
      <c r="BC183" s="209"/>
      <c r="BD183" s="209"/>
      <c r="BE183" s="209"/>
      <c r="BF183" s="209"/>
      <c r="BG183" s="210"/>
      <c r="BH183" s="209"/>
    </row>
    <row r="184">
      <c r="A184" s="211">
        <v>45250.69513888889</v>
      </c>
      <c r="B184" s="211">
        <v>45250.69513888889</v>
      </c>
      <c r="C184" s="210" t="s">
        <v>281</v>
      </c>
      <c r="D184" s="209"/>
      <c r="E184" s="212">
        <v>100.0</v>
      </c>
      <c r="F184" s="212">
        <v>0.0</v>
      </c>
      <c r="G184" s="210" t="b">
        <v>1</v>
      </c>
      <c r="H184" s="211">
        <v>45250.69513888889</v>
      </c>
      <c r="I184" s="210" t="s">
        <v>466</v>
      </c>
      <c r="J184" s="209"/>
      <c r="K184" s="209"/>
      <c r="L184" s="209"/>
      <c r="M184" s="209"/>
      <c r="N184" s="209"/>
      <c r="O184" s="209"/>
      <c r="P184" s="210" t="s">
        <v>283</v>
      </c>
      <c r="Q184" s="209"/>
      <c r="R184" s="210" t="s">
        <v>80</v>
      </c>
      <c r="S184" s="210">
        <v>2.0</v>
      </c>
      <c r="T184" s="212">
        <v>1.0</v>
      </c>
      <c r="U184" s="212">
        <v>1.0</v>
      </c>
      <c r="V184" s="212">
        <v>12.0</v>
      </c>
      <c r="W184" s="210">
        <v>36.0</v>
      </c>
      <c r="X184" s="210">
        <v>2.0</v>
      </c>
      <c r="Y184" s="210">
        <v>3.0</v>
      </c>
      <c r="Z184" s="210">
        <v>3.0</v>
      </c>
      <c r="AA184" s="210">
        <v>1.0</v>
      </c>
      <c r="AB184" s="210">
        <v>0.0</v>
      </c>
      <c r="AC184" s="210">
        <v>3.0</v>
      </c>
      <c r="AD184" s="210">
        <v>1.0</v>
      </c>
      <c r="AE184" s="210">
        <v>1.0</v>
      </c>
      <c r="AF184" s="210">
        <v>1.0</v>
      </c>
      <c r="AG184" s="210">
        <v>0.0</v>
      </c>
      <c r="AH184" s="210">
        <v>1.0</v>
      </c>
      <c r="AI184" s="210" t="s">
        <v>137</v>
      </c>
      <c r="AJ184" s="210" t="s">
        <v>284</v>
      </c>
      <c r="AK184" s="210" t="s">
        <v>284</v>
      </c>
      <c r="AL184" s="210" t="s">
        <v>285</v>
      </c>
      <c r="AM184" s="210" t="s">
        <v>284</v>
      </c>
      <c r="AN184" s="210" t="s">
        <v>284</v>
      </c>
      <c r="AO184" s="210" t="s">
        <v>284</v>
      </c>
      <c r="AP184" s="210" t="s">
        <v>284</v>
      </c>
      <c r="AQ184" s="210" t="s">
        <v>285</v>
      </c>
      <c r="AR184" s="210" t="s">
        <v>285</v>
      </c>
      <c r="AS184" s="210" t="s">
        <v>284</v>
      </c>
      <c r="AT184" s="209"/>
      <c r="AU184" s="209"/>
      <c r="AV184" s="209"/>
      <c r="AW184" s="209"/>
      <c r="AX184" s="209"/>
      <c r="AY184" s="209"/>
      <c r="AZ184" s="209"/>
      <c r="BA184" s="209"/>
      <c r="BB184" s="209"/>
      <c r="BC184" s="209"/>
      <c r="BD184" s="209"/>
      <c r="BE184" s="209"/>
      <c r="BF184" s="209"/>
      <c r="BG184" s="210"/>
      <c r="BH184" s="209"/>
    </row>
    <row r="185">
      <c r="A185" s="211">
        <v>45250.69513888889</v>
      </c>
      <c r="B185" s="211">
        <v>45250.69513888889</v>
      </c>
      <c r="C185" s="210" t="s">
        <v>281</v>
      </c>
      <c r="D185" s="209"/>
      <c r="E185" s="212">
        <v>100.0</v>
      </c>
      <c r="F185" s="212">
        <v>0.0</v>
      </c>
      <c r="G185" s="210" t="b">
        <v>1</v>
      </c>
      <c r="H185" s="211">
        <v>45250.69513888889</v>
      </c>
      <c r="I185" s="210" t="s">
        <v>467</v>
      </c>
      <c r="J185" s="209"/>
      <c r="K185" s="209"/>
      <c r="L185" s="209"/>
      <c r="M185" s="209"/>
      <c r="N185" s="209"/>
      <c r="O185" s="209"/>
      <c r="P185" s="210" t="s">
        <v>283</v>
      </c>
      <c r="Q185" s="209"/>
      <c r="R185" s="210" t="s">
        <v>37</v>
      </c>
      <c r="S185" s="210">
        <v>7.0</v>
      </c>
      <c r="T185" s="212">
        <v>3.0</v>
      </c>
      <c r="U185" s="212">
        <v>4.0</v>
      </c>
      <c r="V185" s="212">
        <v>12.0</v>
      </c>
      <c r="W185" s="213"/>
      <c r="X185" s="210">
        <v>0.0</v>
      </c>
      <c r="Y185" s="210">
        <v>0.0</v>
      </c>
      <c r="Z185" s="210">
        <v>2.0</v>
      </c>
      <c r="AA185" s="210">
        <v>0.0</v>
      </c>
      <c r="AB185" s="210">
        <v>1.0</v>
      </c>
      <c r="AC185" s="210">
        <v>1.0</v>
      </c>
      <c r="AD185" s="210">
        <v>2.0</v>
      </c>
      <c r="AE185" s="210">
        <v>2.0</v>
      </c>
      <c r="AF185" s="210">
        <v>3.0</v>
      </c>
      <c r="AG185" s="210">
        <v>0.0</v>
      </c>
      <c r="AH185" s="210">
        <v>0.0</v>
      </c>
      <c r="AI185" s="210" t="s">
        <v>137</v>
      </c>
      <c r="AJ185" s="210" t="s">
        <v>285</v>
      </c>
      <c r="AK185" s="210" t="s">
        <v>285</v>
      </c>
      <c r="AL185" s="210" t="s">
        <v>284</v>
      </c>
      <c r="AM185" s="210" t="s">
        <v>285</v>
      </c>
      <c r="AN185" s="210" t="s">
        <v>284</v>
      </c>
      <c r="AO185" s="210" t="s">
        <v>284</v>
      </c>
      <c r="AP185" s="210" t="s">
        <v>284</v>
      </c>
      <c r="AQ185" s="210" t="s">
        <v>284</v>
      </c>
      <c r="AR185" s="210" t="s">
        <v>284</v>
      </c>
      <c r="AS185" s="210" t="s">
        <v>284</v>
      </c>
      <c r="AT185" s="209"/>
      <c r="AU185" s="209"/>
      <c r="AV185" s="209"/>
      <c r="AW185" s="209"/>
      <c r="AX185" s="209"/>
      <c r="AY185" s="209"/>
      <c r="AZ185" s="209"/>
      <c r="BA185" s="209"/>
      <c r="BB185" s="209"/>
      <c r="BC185" s="209"/>
      <c r="BD185" s="209"/>
      <c r="BE185" s="209"/>
      <c r="BF185" s="209"/>
      <c r="BG185" s="210"/>
      <c r="BH185" s="209"/>
    </row>
    <row r="186">
      <c r="A186" s="211">
        <v>45250.69513888889</v>
      </c>
      <c r="B186" s="211">
        <v>45250.69513888889</v>
      </c>
      <c r="C186" s="210" t="s">
        <v>281</v>
      </c>
      <c r="D186" s="209"/>
      <c r="E186" s="212">
        <v>100.0</v>
      </c>
      <c r="F186" s="212">
        <v>0.0</v>
      </c>
      <c r="G186" s="210" t="b">
        <v>1</v>
      </c>
      <c r="H186" s="211">
        <v>45250.69513888889</v>
      </c>
      <c r="I186" s="210" t="s">
        <v>468</v>
      </c>
      <c r="J186" s="209"/>
      <c r="K186" s="209"/>
      <c r="L186" s="209"/>
      <c r="M186" s="209"/>
      <c r="N186" s="209"/>
      <c r="O186" s="209"/>
      <c r="P186" s="210" t="s">
        <v>283</v>
      </c>
      <c r="Q186" s="209"/>
      <c r="R186" s="210" t="s">
        <v>89</v>
      </c>
      <c r="S186" s="210">
        <v>9.0</v>
      </c>
      <c r="T186" s="212">
        <v>7.0</v>
      </c>
      <c r="U186" s="212">
        <v>2.0</v>
      </c>
      <c r="V186" s="212">
        <v>12.0</v>
      </c>
      <c r="W186" s="210">
        <v>31.0</v>
      </c>
      <c r="X186" s="210">
        <v>2.0</v>
      </c>
      <c r="Y186" s="210">
        <v>0.0</v>
      </c>
      <c r="Z186" s="210">
        <v>2.0</v>
      </c>
      <c r="AA186" s="210">
        <v>3.0</v>
      </c>
      <c r="AB186" s="210">
        <v>2.0</v>
      </c>
      <c r="AC186" s="210">
        <v>1.0</v>
      </c>
      <c r="AD186" s="210">
        <v>2.0</v>
      </c>
      <c r="AE186" s="210">
        <v>2.0</v>
      </c>
      <c r="AF186" s="210">
        <v>0.0</v>
      </c>
      <c r="AG186" s="210">
        <v>0.0</v>
      </c>
      <c r="AH186" s="210">
        <v>2.0</v>
      </c>
      <c r="AI186" s="210" t="s">
        <v>137</v>
      </c>
      <c r="AJ186" s="210" t="s">
        <v>285</v>
      </c>
      <c r="AK186" s="210" t="s">
        <v>284</v>
      </c>
      <c r="AL186" s="210" t="s">
        <v>284</v>
      </c>
      <c r="AM186" s="210" t="s">
        <v>285</v>
      </c>
      <c r="AN186" s="210" t="s">
        <v>284</v>
      </c>
      <c r="AO186" s="210" t="s">
        <v>285</v>
      </c>
      <c r="AP186" s="210" t="s">
        <v>285</v>
      </c>
      <c r="AQ186" s="210" t="s">
        <v>284</v>
      </c>
      <c r="AR186" s="210" t="s">
        <v>284</v>
      </c>
      <c r="AS186" s="210" t="s">
        <v>284</v>
      </c>
      <c r="AT186" s="209"/>
      <c r="AU186" s="209"/>
      <c r="AV186" s="209"/>
      <c r="AW186" s="209"/>
      <c r="AX186" s="209"/>
      <c r="AY186" s="209"/>
      <c r="AZ186" s="209"/>
      <c r="BA186" s="209"/>
      <c r="BB186" s="209"/>
      <c r="BC186" s="209"/>
      <c r="BD186" s="209"/>
      <c r="BE186" s="209"/>
      <c r="BF186" s="209"/>
      <c r="BG186" s="210"/>
      <c r="BH186" s="209"/>
    </row>
    <row r="187">
      <c r="A187" s="211">
        <v>45250.69513888889</v>
      </c>
      <c r="B187" s="211">
        <v>45250.69513888889</v>
      </c>
      <c r="C187" s="210" t="s">
        <v>281</v>
      </c>
      <c r="D187" s="209"/>
      <c r="E187" s="212">
        <v>100.0</v>
      </c>
      <c r="F187" s="212">
        <v>0.0</v>
      </c>
      <c r="G187" s="210" t="b">
        <v>1</v>
      </c>
      <c r="H187" s="211">
        <v>45250.69513888889</v>
      </c>
      <c r="I187" s="210" t="s">
        <v>469</v>
      </c>
      <c r="J187" s="209"/>
      <c r="K187" s="209"/>
      <c r="L187" s="209"/>
      <c r="M187" s="209"/>
      <c r="N187" s="209"/>
      <c r="O187" s="209"/>
      <c r="P187" s="210" t="s">
        <v>283</v>
      </c>
      <c r="Q187" s="209"/>
      <c r="R187" s="72" t="s">
        <v>33</v>
      </c>
      <c r="S187" s="210">
        <v>5.0</v>
      </c>
      <c r="T187" s="212">
        <v>3.0</v>
      </c>
      <c r="U187" s="212">
        <v>2.0</v>
      </c>
      <c r="V187" s="212">
        <v>12.0</v>
      </c>
      <c r="W187" s="210">
        <v>28.0</v>
      </c>
      <c r="X187" s="210">
        <v>2.0</v>
      </c>
      <c r="Y187" s="210">
        <v>2.0</v>
      </c>
      <c r="Z187" s="210">
        <v>2.0</v>
      </c>
      <c r="AA187" s="210">
        <v>1.0</v>
      </c>
      <c r="AB187" s="210">
        <v>2.0</v>
      </c>
      <c r="AC187" s="210">
        <v>1.0</v>
      </c>
      <c r="AD187" s="210">
        <v>3.0</v>
      </c>
      <c r="AE187" s="210">
        <v>0.0</v>
      </c>
      <c r="AF187" s="210">
        <v>2.0</v>
      </c>
      <c r="AG187" s="210">
        <v>3.0</v>
      </c>
      <c r="AH187" s="210">
        <v>3.0</v>
      </c>
      <c r="AI187" s="210" t="s">
        <v>137</v>
      </c>
      <c r="AJ187" s="210" t="s">
        <v>284</v>
      </c>
      <c r="AK187" s="210" t="s">
        <v>285</v>
      </c>
      <c r="AL187" s="210" t="s">
        <v>285</v>
      </c>
      <c r="AM187" s="210" t="s">
        <v>284</v>
      </c>
      <c r="AN187" s="210" t="s">
        <v>285</v>
      </c>
      <c r="AO187" s="210" t="s">
        <v>285</v>
      </c>
      <c r="AP187" s="210" t="s">
        <v>284</v>
      </c>
      <c r="AQ187" s="210" t="s">
        <v>284</v>
      </c>
      <c r="AR187" s="210" t="s">
        <v>284</v>
      </c>
      <c r="AS187" s="210" t="s">
        <v>285</v>
      </c>
      <c r="AT187" s="209"/>
      <c r="AU187" s="209"/>
      <c r="AV187" s="209"/>
      <c r="AW187" s="209"/>
      <c r="AX187" s="209"/>
      <c r="AY187" s="209"/>
      <c r="AZ187" s="209"/>
      <c r="BA187" s="209"/>
      <c r="BB187" s="209"/>
      <c r="BC187" s="209"/>
      <c r="BD187" s="209"/>
      <c r="BE187" s="209"/>
      <c r="BF187" s="209"/>
      <c r="BG187" s="210"/>
      <c r="BH187" s="209"/>
    </row>
    <row r="188">
      <c r="A188" s="211">
        <v>45250.69513888889</v>
      </c>
      <c r="B188" s="211">
        <v>45250.69513888889</v>
      </c>
      <c r="C188" s="210" t="s">
        <v>281</v>
      </c>
      <c r="D188" s="209"/>
      <c r="E188" s="212">
        <v>100.0</v>
      </c>
      <c r="F188" s="212">
        <v>0.0</v>
      </c>
      <c r="G188" s="210" t="b">
        <v>1</v>
      </c>
      <c r="H188" s="211">
        <v>45250.69513888889</v>
      </c>
      <c r="I188" s="210" t="s">
        <v>470</v>
      </c>
      <c r="J188" s="209"/>
      <c r="K188" s="209"/>
      <c r="L188" s="209"/>
      <c r="M188" s="209"/>
      <c r="N188" s="209"/>
      <c r="O188" s="209"/>
      <c r="P188" s="210" t="s">
        <v>283</v>
      </c>
      <c r="Q188" s="209"/>
      <c r="R188" s="72" t="s">
        <v>33</v>
      </c>
      <c r="S188" s="210">
        <v>2.0</v>
      </c>
      <c r="T188" s="212">
        <v>2.0</v>
      </c>
      <c r="U188" s="212">
        <v>0.0</v>
      </c>
      <c r="V188" s="212">
        <v>12.0</v>
      </c>
      <c r="W188" s="210">
        <v>17.0</v>
      </c>
      <c r="X188" s="210">
        <v>1.0</v>
      </c>
      <c r="Y188" s="210">
        <v>3.0</v>
      </c>
      <c r="Z188" s="210">
        <v>1.0</v>
      </c>
      <c r="AA188" s="210">
        <v>2.0</v>
      </c>
      <c r="AB188" s="210">
        <v>3.0</v>
      </c>
      <c r="AC188" s="210">
        <v>2.0</v>
      </c>
      <c r="AD188" s="210">
        <v>3.0</v>
      </c>
      <c r="AE188" s="210">
        <v>3.0</v>
      </c>
      <c r="AF188" s="210">
        <v>2.0</v>
      </c>
      <c r="AG188" s="210">
        <v>0.0</v>
      </c>
      <c r="AH188" s="210">
        <v>3.0</v>
      </c>
      <c r="AI188" s="210" t="s">
        <v>138</v>
      </c>
      <c r="AJ188" s="210" t="s">
        <v>284</v>
      </c>
      <c r="AK188" s="210" t="s">
        <v>284</v>
      </c>
      <c r="AL188" s="210" t="s">
        <v>284</v>
      </c>
      <c r="AM188" s="210" t="s">
        <v>285</v>
      </c>
      <c r="AN188" s="210" t="s">
        <v>284</v>
      </c>
      <c r="AO188" s="210" t="s">
        <v>285</v>
      </c>
      <c r="AP188" s="210" t="s">
        <v>285</v>
      </c>
      <c r="AQ188" s="210" t="s">
        <v>285</v>
      </c>
      <c r="AR188" s="210" t="s">
        <v>285</v>
      </c>
      <c r="AS188" s="210" t="s">
        <v>285</v>
      </c>
      <c r="AT188" s="209"/>
      <c r="AU188" s="209"/>
      <c r="AV188" s="209"/>
      <c r="AW188" s="209"/>
      <c r="AX188" s="209"/>
      <c r="AY188" s="209"/>
      <c r="AZ188" s="209"/>
      <c r="BA188" s="209"/>
      <c r="BB188" s="209"/>
      <c r="BC188" s="209"/>
      <c r="BD188" s="209"/>
      <c r="BE188" s="209"/>
      <c r="BF188" s="209"/>
      <c r="BG188" s="210"/>
      <c r="BH188" s="209"/>
    </row>
    <row r="189">
      <c r="A189" s="211">
        <v>45250.69513888889</v>
      </c>
      <c r="B189" s="211">
        <v>45250.69513888889</v>
      </c>
      <c r="C189" s="210" t="s">
        <v>281</v>
      </c>
      <c r="D189" s="209"/>
      <c r="E189" s="212">
        <v>100.0</v>
      </c>
      <c r="F189" s="212">
        <v>0.0</v>
      </c>
      <c r="G189" s="210" t="b">
        <v>1</v>
      </c>
      <c r="H189" s="211">
        <v>45250.69513888889</v>
      </c>
      <c r="I189" s="210" t="s">
        <v>471</v>
      </c>
      <c r="J189" s="209"/>
      <c r="K189" s="209"/>
      <c r="L189" s="209"/>
      <c r="M189" s="209"/>
      <c r="N189" s="209"/>
      <c r="O189" s="209"/>
      <c r="P189" s="210" t="s">
        <v>283</v>
      </c>
      <c r="Q189" s="209"/>
      <c r="R189" s="72" t="s">
        <v>33</v>
      </c>
      <c r="S189" s="210">
        <v>12.0</v>
      </c>
      <c r="T189" s="212">
        <v>12.0</v>
      </c>
      <c r="U189" s="212">
        <v>0.0</v>
      </c>
      <c r="V189" s="212">
        <v>12.0</v>
      </c>
      <c r="W189" s="210">
        <v>13.0</v>
      </c>
      <c r="X189" s="210">
        <v>3.0</v>
      </c>
      <c r="Y189" s="210">
        <v>0.0</v>
      </c>
      <c r="Z189" s="210">
        <v>1.0</v>
      </c>
      <c r="AA189" s="210">
        <v>1.0</v>
      </c>
      <c r="AB189" s="210">
        <v>3.0</v>
      </c>
      <c r="AC189" s="210">
        <v>2.0</v>
      </c>
      <c r="AD189" s="210">
        <v>2.0</v>
      </c>
      <c r="AE189" s="210">
        <v>0.0</v>
      </c>
      <c r="AF189" s="210">
        <v>3.0</v>
      </c>
      <c r="AG189" s="210">
        <v>1.0</v>
      </c>
      <c r="AH189" s="210">
        <v>3.0</v>
      </c>
      <c r="AI189" s="210" t="s">
        <v>138</v>
      </c>
      <c r="AJ189" s="210" t="s">
        <v>284</v>
      </c>
      <c r="AK189" s="210" t="s">
        <v>285</v>
      </c>
      <c r="AL189" s="210" t="s">
        <v>284</v>
      </c>
      <c r="AM189" s="210" t="s">
        <v>284</v>
      </c>
      <c r="AN189" s="210" t="s">
        <v>284</v>
      </c>
      <c r="AO189" s="210" t="s">
        <v>284</v>
      </c>
      <c r="AP189" s="210" t="s">
        <v>284</v>
      </c>
      <c r="AQ189" s="210" t="s">
        <v>284</v>
      </c>
      <c r="AR189" s="210" t="s">
        <v>284</v>
      </c>
      <c r="AS189" s="210" t="s">
        <v>285</v>
      </c>
      <c r="AT189" s="209"/>
      <c r="AU189" s="209"/>
      <c r="AV189" s="209"/>
      <c r="AW189" s="209"/>
      <c r="AX189" s="209"/>
      <c r="AY189" s="209"/>
      <c r="AZ189" s="209"/>
      <c r="BA189" s="209"/>
      <c r="BB189" s="209"/>
      <c r="BC189" s="209"/>
      <c r="BD189" s="209"/>
      <c r="BE189" s="209"/>
      <c r="BF189" s="209"/>
      <c r="BG189" s="210"/>
      <c r="BH189" s="209"/>
    </row>
    <row r="190">
      <c r="A190" s="211">
        <v>45250.69513888889</v>
      </c>
      <c r="B190" s="211">
        <v>45250.69513888889</v>
      </c>
      <c r="C190" s="210" t="s">
        <v>281</v>
      </c>
      <c r="D190" s="209"/>
      <c r="E190" s="212">
        <v>100.0</v>
      </c>
      <c r="F190" s="212">
        <v>0.0</v>
      </c>
      <c r="G190" s="210" t="b">
        <v>1</v>
      </c>
      <c r="H190" s="211">
        <v>45250.69513888889</v>
      </c>
      <c r="I190" s="210" t="s">
        <v>472</v>
      </c>
      <c r="J190" s="209"/>
      <c r="K190" s="209"/>
      <c r="L190" s="209"/>
      <c r="M190" s="209"/>
      <c r="N190" s="209"/>
      <c r="O190" s="209"/>
      <c r="P190" s="210" t="s">
        <v>283</v>
      </c>
      <c r="Q190" s="209"/>
      <c r="R190" s="210" t="s">
        <v>56</v>
      </c>
      <c r="S190" s="210">
        <v>8.0</v>
      </c>
      <c r="T190" s="212">
        <v>7.0</v>
      </c>
      <c r="U190" s="212">
        <v>1.0</v>
      </c>
      <c r="V190" s="212">
        <v>12.0</v>
      </c>
      <c r="W190" s="210">
        <v>19.0</v>
      </c>
      <c r="X190" s="210">
        <v>1.0</v>
      </c>
      <c r="Y190" s="210">
        <v>2.0</v>
      </c>
      <c r="Z190" s="210">
        <v>2.0</v>
      </c>
      <c r="AA190" s="210">
        <v>2.0</v>
      </c>
      <c r="AB190" s="210">
        <v>3.0</v>
      </c>
      <c r="AC190" s="210">
        <v>2.0</v>
      </c>
      <c r="AD190" s="210">
        <v>0.0</v>
      </c>
      <c r="AE190" s="210">
        <v>2.0</v>
      </c>
      <c r="AF190" s="210">
        <v>0.0</v>
      </c>
      <c r="AG190" s="210">
        <v>1.0</v>
      </c>
      <c r="AH190" s="210">
        <v>1.0</v>
      </c>
      <c r="AI190" s="210" t="s">
        <v>138</v>
      </c>
      <c r="AJ190" s="210" t="s">
        <v>284</v>
      </c>
      <c r="AK190" s="210" t="s">
        <v>284</v>
      </c>
      <c r="AL190" s="210" t="s">
        <v>284</v>
      </c>
      <c r="AM190" s="210" t="s">
        <v>285</v>
      </c>
      <c r="AN190" s="210" t="s">
        <v>285</v>
      </c>
      <c r="AO190" s="210" t="s">
        <v>284</v>
      </c>
      <c r="AP190" s="210" t="s">
        <v>284</v>
      </c>
      <c r="AQ190" s="210" t="s">
        <v>285</v>
      </c>
      <c r="AR190" s="210" t="s">
        <v>284</v>
      </c>
      <c r="AS190" s="210" t="s">
        <v>284</v>
      </c>
      <c r="AT190" s="209"/>
      <c r="AU190" s="209"/>
      <c r="AV190" s="209"/>
      <c r="AW190" s="209"/>
      <c r="AX190" s="209"/>
      <c r="AY190" s="209"/>
      <c r="AZ190" s="209"/>
      <c r="BA190" s="209"/>
      <c r="BB190" s="209"/>
      <c r="BC190" s="209"/>
      <c r="BD190" s="209"/>
      <c r="BE190" s="209"/>
      <c r="BF190" s="209"/>
      <c r="BG190" s="210"/>
      <c r="BH190" s="209"/>
    </row>
    <row r="191">
      <c r="A191" s="211">
        <v>45250.69513888889</v>
      </c>
      <c r="B191" s="211">
        <v>45250.69513888889</v>
      </c>
      <c r="C191" s="210" t="s">
        <v>281</v>
      </c>
      <c r="D191" s="209"/>
      <c r="E191" s="212">
        <v>100.0</v>
      </c>
      <c r="F191" s="212">
        <v>0.0</v>
      </c>
      <c r="G191" s="210" t="b">
        <v>1</v>
      </c>
      <c r="H191" s="211">
        <v>45250.69513888889</v>
      </c>
      <c r="I191" s="210" t="s">
        <v>473</v>
      </c>
      <c r="J191" s="209"/>
      <c r="K191" s="209"/>
      <c r="L191" s="209"/>
      <c r="M191" s="209"/>
      <c r="N191" s="209"/>
      <c r="O191" s="209"/>
      <c r="P191" s="210" t="s">
        <v>283</v>
      </c>
      <c r="Q191" s="209"/>
      <c r="R191" s="210" t="s">
        <v>40</v>
      </c>
      <c r="S191" s="210">
        <v>12.0</v>
      </c>
      <c r="T191" s="212">
        <v>1.0</v>
      </c>
      <c r="U191" s="212">
        <v>11.0</v>
      </c>
      <c r="V191" s="212">
        <v>12.0</v>
      </c>
      <c r="W191" s="210">
        <v>24.0</v>
      </c>
      <c r="X191" s="210">
        <v>1.0</v>
      </c>
      <c r="Y191" s="210">
        <v>3.0</v>
      </c>
      <c r="Z191" s="210">
        <v>0.0</v>
      </c>
      <c r="AA191" s="210">
        <v>2.0</v>
      </c>
      <c r="AB191" s="210">
        <v>3.0</v>
      </c>
      <c r="AC191" s="210">
        <v>2.0</v>
      </c>
      <c r="AD191" s="210">
        <v>1.0</v>
      </c>
      <c r="AE191" s="210">
        <v>0.0</v>
      </c>
      <c r="AF191" s="210">
        <v>2.0</v>
      </c>
      <c r="AG191" s="210">
        <v>0.0</v>
      </c>
      <c r="AH191" s="210">
        <v>2.0</v>
      </c>
      <c r="AI191" s="210" t="s">
        <v>137</v>
      </c>
      <c r="AJ191" s="210" t="s">
        <v>284</v>
      </c>
      <c r="AK191" s="210" t="s">
        <v>284</v>
      </c>
      <c r="AL191" s="210" t="s">
        <v>284</v>
      </c>
      <c r="AM191" s="210" t="s">
        <v>284</v>
      </c>
      <c r="AN191" s="210" t="s">
        <v>285</v>
      </c>
      <c r="AO191" s="210" t="s">
        <v>284</v>
      </c>
      <c r="AP191" s="210" t="s">
        <v>285</v>
      </c>
      <c r="AQ191" s="210" t="s">
        <v>284</v>
      </c>
      <c r="AR191" s="210" t="s">
        <v>284</v>
      </c>
      <c r="AS191" s="210" t="s">
        <v>284</v>
      </c>
      <c r="AT191" s="209"/>
      <c r="AU191" s="209"/>
      <c r="AV191" s="209"/>
      <c r="AW191" s="209"/>
      <c r="AX191" s="209"/>
      <c r="AY191" s="209"/>
      <c r="AZ191" s="209"/>
      <c r="BA191" s="209"/>
      <c r="BB191" s="209"/>
      <c r="BC191" s="209"/>
      <c r="BD191" s="209"/>
      <c r="BE191" s="209"/>
      <c r="BF191" s="209"/>
      <c r="BG191" s="210"/>
      <c r="BH191" s="209"/>
    </row>
    <row r="192">
      <c r="A192" s="211">
        <v>45250.69513888889</v>
      </c>
      <c r="B192" s="211">
        <v>45250.69513888889</v>
      </c>
      <c r="C192" s="210" t="s">
        <v>281</v>
      </c>
      <c r="D192" s="209"/>
      <c r="E192" s="212">
        <v>100.0</v>
      </c>
      <c r="F192" s="212">
        <v>0.0</v>
      </c>
      <c r="G192" s="210" t="b">
        <v>1</v>
      </c>
      <c r="H192" s="211">
        <v>45250.69513888889</v>
      </c>
      <c r="I192" s="210" t="s">
        <v>474</v>
      </c>
      <c r="J192" s="209"/>
      <c r="K192" s="209"/>
      <c r="L192" s="209"/>
      <c r="M192" s="209"/>
      <c r="N192" s="209"/>
      <c r="O192" s="209"/>
      <c r="P192" s="210" t="s">
        <v>283</v>
      </c>
      <c r="Q192" s="209"/>
      <c r="R192" s="72" t="s">
        <v>33</v>
      </c>
      <c r="S192" s="210">
        <v>8.0</v>
      </c>
      <c r="T192" s="212">
        <v>8.0</v>
      </c>
      <c r="U192" s="212">
        <v>0.0</v>
      </c>
      <c r="V192" s="212">
        <v>12.0</v>
      </c>
      <c r="W192" s="210">
        <v>27.0</v>
      </c>
      <c r="X192" s="210">
        <v>0.0</v>
      </c>
      <c r="Y192" s="210">
        <v>0.0</v>
      </c>
      <c r="Z192" s="210">
        <v>0.0</v>
      </c>
      <c r="AA192" s="210">
        <v>2.0</v>
      </c>
      <c r="AB192" s="210">
        <v>1.0</v>
      </c>
      <c r="AC192" s="210">
        <v>0.0</v>
      </c>
      <c r="AD192" s="210">
        <v>3.0</v>
      </c>
      <c r="AE192" s="210">
        <v>2.0</v>
      </c>
      <c r="AF192" s="210">
        <v>1.0</v>
      </c>
      <c r="AG192" s="210">
        <v>1.0</v>
      </c>
      <c r="AH192" s="210">
        <v>3.0</v>
      </c>
      <c r="AI192" s="210" t="s">
        <v>137</v>
      </c>
      <c r="AJ192" s="210" t="s">
        <v>285</v>
      </c>
      <c r="AK192" s="210" t="s">
        <v>284</v>
      </c>
      <c r="AL192" s="210" t="s">
        <v>285</v>
      </c>
      <c r="AM192" s="210" t="s">
        <v>284</v>
      </c>
      <c r="AN192" s="210" t="s">
        <v>284</v>
      </c>
      <c r="AO192" s="210" t="s">
        <v>284</v>
      </c>
      <c r="AP192" s="210" t="s">
        <v>285</v>
      </c>
      <c r="AQ192" s="210" t="s">
        <v>285</v>
      </c>
      <c r="AR192" s="210" t="s">
        <v>284</v>
      </c>
      <c r="AS192" s="210" t="s">
        <v>284</v>
      </c>
      <c r="AT192" s="209"/>
      <c r="AU192" s="209"/>
      <c r="AV192" s="209"/>
      <c r="AW192" s="209"/>
      <c r="AX192" s="209"/>
      <c r="AY192" s="209"/>
      <c r="AZ192" s="209"/>
      <c r="BA192" s="209"/>
      <c r="BB192" s="209"/>
      <c r="BC192" s="209"/>
      <c r="BD192" s="209"/>
      <c r="BE192" s="209"/>
      <c r="BF192" s="209"/>
      <c r="BG192" s="210"/>
      <c r="BH192" s="209"/>
    </row>
    <row r="193">
      <c r="A193" s="211">
        <v>45250.69513888889</v>
      </c>
      <c r="B193" s="211">
        <v>45250.69513888889</v>
      </c>
      <c r="C193" s="210" t="s">
        <v>281</v>
      </c>
      <c r="D193" s="209"/>
      <c r="E193" s="212">
        <v>100.0</v>
      </c>
      <c r="F193" s="212">
        <v>0.0</v>
      </c>
      <c r="G193" s="210" t="b">
        <v>1</v>
      </c>
      <c r="H193" s="211">
        <v>45250.69513888889</v>
      </c>
      <c r="I193" s="210" t="s">
        <v>475</v>
      </c>
      <c r="J193" s="209"/>
      <c r="K193" s="209"/>
      <c r="L193" s="209"/>
      <c r="M193" s="209"/>
      <c r="N193" s="209"/>
      <c r="O193" s="209"/>
      <c r="P193" s="210" t="s">
        <v>283</v>
      </c>
      <c r="Q193" s="209"/>
      <c r="R193" s="210" t="s">
        <v>51</v>
      </c>
      <c r="S193" s="210">
        <v>1.0</v>
      </c>
      <c r="T193" s="212">
        <v>1.0</v>
      </c>
      <c r="U193" s="212">
        <v>0.0</v>
      </c>
      <c r="V193" s="212">
        <v>12.0</v>
      </c>
      <c r="W193" s="210">
        <v>33.0</v>
      </c>
      <c r="X193" s="210">
        <v>1.0</v>
      </c>
      <c r="Y193" s="210">
        <v>0.0</v>
      </c>
      <c r="Z193" s="210">
        <v>2.0</v>
      </c>
      <c r="AA193" s="210">
        <v>0.0</v>
      </c>
      <c r="AB193" s="210">
        <v>1.0</v>
      </c>
      <c r="AC193" s="210">
        <v>1.0</v>
      </c>
      <c r="AD193" s="210">
        <v>3.0</v>
      </c>
      <c r="AE193" s="210">
        <v>3.0</v>
      </c>
      <c r="AF193" s="210">
        <v>2.0</v>
      </c>
      <c r="AG193" s="210">
        <v>0.0</v>
      </c>
      <c r="AH193" s="210">
        <v>1.0</v>
      </c>
      <c r="AI193" s="210" t="s">
        <v>137</v>
      </c>
      <c r="AJ193" s="210" t="s">
        <v>284</v>
      </c>
      <c r="AK193" s="210" t="s">
        <v>285</v>
      </c>
      <c r="AL193" s="210" t="s">
        <v>284</v>
      </c>
      <c r="AM193" s="210" t="s">
        <v>284</v>
      </c>
      <c r="AN193" s="210" t="s">
        <v>285</v>
      </c>
      <c r="AO193" s="210" t="s">
        <v>285</v>
      </c>
      <c r="AP193" s="210" t="s">
        <v>285</v>
      </c>
      <c r="AQ193" s="210" t="s">
        <v>285</v>
      </c>
      <c r="AR193" s="210" t="s">
        <v>285</v>
      </c>
      <c r="AS193" s="210" t="s">
        <v>285</v>
      </c>
      <c r="AT193" s="209"/>
      <c r="AU193" s="209"/>
      <c r="AV193" s="209"/>
      <c r="AW193" s="209"/>
      <c r="AX193" s="209"/>
      <c r="AY193" s="209"/>
      <c r="AZ193" s="209"/>
      <c r="BA193" s="209"/>
      <c r="BB193" s="209"/>
      <c r="BC193" s="209"/>
      <c r="BD193" s="209"/>
      <c r="BE193" s="209"/>
      <c r="BF193" s="209"/>
      <c r="BG193" s="210"/>
      <c r="BH193" s="209"/>
    </row>
    <row r="194">
      <c r="A194" s="211">
        <v>45250.69513888889</v>
      </c>
      <c r="B194" s="211">
        <v>45250.69513888889</v>
      </c>
      <c r="C194" s="210" t="s">
        <v>281</v>
      </c>
      <c r="D194" s="209"/>
      <c r="E194" s="212">
        <v>100.0</v>
      </c>
      <c r="F194" s="212">
        <v>0.0</v>
      </c>
      <c r="G194" s="210" t="b">
        <v>1</v>
      </c>
      <c r="H194" s="211">
        <v>45250.69513888889</v>
      </c>
      <c r="I194" s="210" t="s">
        <v>476</v>
      </c>
      <c r="J194" s="209"/>
      <c r="K194" s="209"/>
      <c r="L194" s="209"/>
      <c r="M194" s="209"/>
      <c r="N194" s="209"/>
      <c r="O194" s="209"/>
      <c r="P194" s="210" t="s">
        <v>283</v>
      </c>
      <c r="Q194" s="209"/>
      <c r="R194" s="210" t="s">
        <v>71</v>
      </c>
      <c r="S194" s="210">
        <v>8.0</v>
      </c>
      <c r="T194" s="212">
        <v>8.0</v>
      </c>
      <c r="U194" s="212">
        <v>0.0</v>
      </c>
      <c r="V194" s="212">
        <v>12.0</v>
      </c>
      <c r="W194" s="210">
        <v>7.0</v>
      </c>
      <c r="X194" s="210">
        <v>3.0</v>
      </c>
      <c r="Y194" s="210">
        <v>0.0</v>
      </c>
      <c r="Z194" s="210">
        <v>3.0</v>
      </c>
      <c r="AA194" s="210">
        <v>0.0</v>
      </c>
      <c r="AB194" s="210">
        <v>0.0</v>
      </c>
      <c r="AC194" s="210">
        <v>2.0</v>
      </c>
      <c r="AD194" s="210">
        <v>1.0</v>
      </c>
      <c r="AE194" s="210">
        <v>1.0</v>
      </c>
      <c r="AF194" s="210">
        <v>2.0</v>
      </c>
      <c r="AG194" s="210">
        <v>2.0</v>
      </c>
      <c r="AH194" s="210">
        <v>2.0</v>
      </c>
      <c r="AI194" s="210" t="s">
        <v>137</v>
      </c>
      <c r="AJ194" s="210" t="s">
        <v>285</v>
      </c>
      <c r="AK194" s="210" t="s">
        <v>285</v>
      </c>
      <c r="AL194" s="210" t="s">
        <v>284</v>
      </c>
      <c r="AM194" s="210" t="s">
        <v>284</v>
      </c>
      <c r="AN194" s="210" t="s">
        <v>284</v>
      </c>
      <c r="AO194" s="210" t="s">
        <v>284</v>
      </c>
      <c r="AP194" s="210" t="s">
        <v>285</v>
      </c>
      <c r="AQ194" s="210" t="s">
        <v>284</v>
      </c>
      <c r="AR194" s="210" t="s">
        <v>285</v>
      </c>
      <c r="AS194" s="210" t="s">
        <v>285</v>
      </c>
      <c r="AT194" s="209"/>
      <c r="AU194" s="209"/>
      <c r="AV194" s="209"/>
      <c r="AW194" s="209"/>
      <c r="AX194" s="209"/>
      <c r="AY194" s="209"/>
      <c r="AZ194" s="209"/>
      <c r="BA194" s="209"/>
      <c r="BB194" s="209"/>
      <c r="BC194" s="209"/>
      <c r="BD194" s="209"/>
      <c r="BE194" s="209"/>
      <c r="BF194" s="209"/>
      <c r="BG194" s="210"/>
      <c r="BH194" s="209"/>
    </row>
    <row r="195">
      <c r="A195" s="211">
        <v>45250.69513888889</v>
      </c>
      <c r="B195" s="211">
        <v>45250.69513888889</v>
      </c>
      <c r="C195" s="210" t="s">
        <v>281</v>
      </c>
      <c r="D195" s="209"/>
      <c r="E195" s="212">
        <v>100.0</v>
      </c>
      <c r="F195" s="212">
        <v>0.0</v>
      </c>
      <c r="G195" s="210" t="b">
        <v>1</v>
      </c>
      <c r="H195" s="211">
        <v>45250.69513888889</v>
      </c>
      <c r="I195" s="210" t="s">
        <v>477</v>
      </c>
      <c r="J195" s="209"/>
      <c r="K195" s="209"/>
      <c r="L195" s="209"/>
      <c r="M195" s="209"/>
      <c r="N195" s="209"/>
      <c r="O195" s="209"/>
      <c r="P195" s="210" t="s">
        <v>283</v>
      </c>
      <c r="Q195" s="209"/>
      <c r="R195" s="210" t="s">
        <v>51</v>
      </c>
      <c r="S195" s="210">
        <v>3.0</v>
      </c>
      <c r="T195" s="212">
        <v>1.0</v>
      </c>
      <c r="U195" s="212">
        <v>2.0</v>
      </c>
      <c r="V195" s="212">
        <v>12.0</v>
      </c>
      <c r="W195" s="210">
        <v>16.0</v>
      </c>
      <c r="X195" s="210">
        <v>3.0</v>
      </c>
      <c r="Y195" s="210">
        <v>3.0</v>
      </c>
      <c r="Z195" s="210">
        <v>2.0</v>
      </c>
      <c r="AA195" s="210">
        <v>1.0</v>
      </c>
      <c r="AB195" s="210">
        <v>3.0</v>
      </c>
      <c r="AC195" s="210">
        <v>3.0</v>
      </c>
      <c r="AD195" s="210">
        <v>3.0</v>
      </c>
      <c r="AE195" s="210">
        <v>3.0</v>
      </c>
      <c r="AF195" s="210">
        <v>1.0</v>
      </c>
      <c r="AG195" s="210">
        <v>2.0</v>
      </c>
      <c r="AH195" s="210">
        <v>1.0</v>
      </c>
      <c r="AI195" s="210" t="s">
        <v>137</v>
      </c>
      <c r="AJ195" s="210" t="s">
        <v>285</v>
      </c>
      <c r="AK195" s="210" t="s">
        <v>285</v>
      </c>
      <c r="AL195" s="210" t="s">
        <v>285</v>
      </c>
      <c r="AM195" s="210" t="s">
        <v>285</v>
      </c>
      <c r="AN195" s="210" t="s">
        <v>285</v>
      </c>
      <c r="AO195" s="210" t="s">
        <v>285</v>
      </c>
      <c r="AP195" s="210" t="s">
        <v>285</v>
      </c>
      <c r="AQ195" s="210" t="s">
        <v>285</v>
      </c>
      <c r="AR195" s="210" t="s">
        <v>284</v>
      </c>
      <c r="AS195" s="210" t="s">
        <v>285</v>
      </c>
      <c r="AT195" s="209"/>
      <c r="AU195" s="209"/>
      <c r="AV195" s="209"/>
      <c r="AW195" s="209"/>
      <c r="AX195" s="209"/>
      <c r="AY195" s="209"/>
      <c r="AZ195" s="209"/>
      <c r="BA195" s="209"/>
      <c r="BB195" s="209"/>
      <c r="BC195" s="209"/>
      <c r="BD195" s="209"/>
      <c r="BE195" s="209"/>
      <c r="BF195" s="209"/>
      <c r="BG195" s="210"/>
      <c r="BH195" s="209"/>
    </row>
    <row r="196">
      <c r="A196" s="211">
        <v>45250.69513888889</v>
      </c>
      <c r="B196" s="211">
        <v>45250.69513888889</v>
      </c>
      <c r="C196" s="210" t="s">
        <v>281</v>
      </c>
      <c r="D196" s="209"/>
      <c r="E196" s="212">
        <v>100.0</v>
      </c>
      <c r="F196" s="212">
        <v>0.0</v>
      </c>
      <c r="G196" s="210" t="b">
        <v>1</v>
      </c>
      <c r="H196" s="211">
        <v>45250.69513888889</v>
      </c>
      <c r="I196" s="210" t="s">
        <v>478</v>
      </c>
      <c r="J196" s="209"/>
      <c r="K196" s="209"/>
      <c r="L196" s="209"/>
      <c r="M196" s="209"/>
      <c r="N196" s="209"/>
      <c r="O196" s="209"/>
      <c r="P196" s="210" t="s">
        <v>283</v>
      </c>
      <c r="Q196" s="209"/>
      <c r="R196" s="210" t="s">
        <v>64</v>
      </c>
      <c r="S196" s="210">
        <v>8.0</v>
      </c>
      <c r="T196" s="212">
        <v>3.0</v>
      </c>
      <c r="U196" s="212">
        <v>5.0</v>
      </c>
      <c r="V196" s="212">
        <v>12.0</v>
      </c>
      <c r="W196" s="210">
        <v>15.0</v>
      </c>
      <c r="X196" s="210">
        <v>3.0</v>
      </c>
      <c r="Y196" s="210">
        <v>1.0</v>
      </c>
      <c r="Z196" s="210">
        <v>0.0</v>
      </c>
      <c r="AA196" s="210">
        <v>3.0</v>
      </c>
      <c r="AB196" s="210">
        <v>3.0</v>
      </c>
      <c r="AC196" s="210">
        <v>0.0</v>
      </c>
      <c r="AD196" s="210">
        <v>3.0</v>
      </c>
      <c r="AE196" s="210">
        <v>2.0</v>
      </c>
      <c r="AF196" s="210">
        <v>3.0</v>
      </c>
      <c r="AG196" s="210">
        <v>0.0</v>
      </c>
      <c r="AH196" s="210">
        <v>3.0</v>
      </c>
      <c r="AI196" s="210" t="s">
        <v>137</v>
      </c>
      <c r="AJ196" s="210" t="s">
        <v>284</v>
      </c>
      <c r="AK196" s="210" t="s">
        <v>285</v>
      </c>
      <c r="AL196" s="210" t="s">
        <v>284</v>
      </c>
      <c r="AM196" s="210" t="s">
        <v>284</v>
      </c>
      <c r="AN196" s="210" t="s">
        <v>285</v>
      </c>
      <c r="AO196" s="210" t="s">
        <v>284</v>
      </c>
      <c r="AP196" s="210" t="s">
        <v>285</v>
      </c>
      <c r="AQ196" s="210" t="s">
        <v>285</v>
      </c>
      <c r="AR196" s="210" t="s">
        <v>285</v>
      </c>
      <c r="AS196" s="210" t="s">
        <v>285</v>
      </c>
      <c r="AT196" s="209"/>
      <c r="AU196" s="209"/>
      <c r="AV196" s="209"/>
      <c r="AW196" s="209"/>
      <c r="AX196" s="209"/>
      <c r="AY196" s="209"/>
      <c r="AZ196" s="209"/>
      <c r="BA196" s="209"/>
      <c r="BB196" s="209"/>
      <c r="BC196" s="209"/>
      <c r="BD196" s="209"/>
      <c r="BE196" s="209"/>
      <c r="BF196" s="209"/>
      <c r="BG196" s="210"/>
      <c r="BH196" s="209"/>
    </row>
    <row r="197">
      <c r="A197" s="211">
        <v>45250.69513888889</v>
      </c>
      <c r="B197" s="211">
        <v>45250.69513888889</v>
      </c>
      <c r="C197" s="210" t="s">
        <v>281</v>
      </c>
      <c r="D197" s="209"/>
      <c r="E197" s="212">
        <v>100.0</v>
      </c>
      <c r="F197" s="212">
        <v>0.0</v>
      </c>
      <c r="G197" s="210" t="b">
        <v>1</v>
      </c>
      <c r="H197" s="211">
        <v>45250.69513888889</v>
      </c>
      <c r="I197" s="210" t="s">
        <v>479</v>
      </c>
      <c r="J197" s="209"/>
      <c r="K197" s="209"/>
      <c r="L197" s="209"/>
      <c r="M197" s="209"/>
      <c r="N197" s="209"/>
      <c r="O197" s="209"/>
      <c r="P197" s="210" t="s">
        <v>283</v>
      </c>
      <c r="Q197" s="209"/>
      <c r="R197" s="72" t="s">
        <v>33</v>
      </c>
      <c r="S197" s="210">
        <v>2.0</v>
      </c>
      <c r="T197" s="212">
        <v>2.0</v>
      </c>
      <c r="U197" s="212">
        <v>0.0</v>
      </c>
      <c r="V197" s="212">
        <v>12.0</v>
      </c>
      <c r="W197" s="210">
        <v>37.0</v>
      </c>
      <c r="X197" s="210">
        <v>3.0</v>
      </c>
      <c r="Y197" s="210">
        <v>3.0</v>
      </c>
      <c r="Z197" s="210">
        <v>1.0</v>
      </c>
      <c r="AA197" s="210">
        <v>1.0</v>
      </c>
      <c r="AB197" s="210">
        <v>0.0</v>
      </c>
      <c r="AC197" s="210">
        <v>0.0</v>
      </c>
      <c r="AD197" s="210">
        <v>3.0</v>
      </c>
      <c r="AE197" s="210">
        <v>0.0</v>
      </c>
      <c r="AF197" s="210">
        <v>0.0</v>
      </c>
      <c r="AG197" s="210">
        <v>0.0</v>
      </c>
      <c r="AH197" s="210">
        <v>3.0</v>
      </c>
      <c r="AI197" s="210" t="s">
        <v>137</v>
      </c>
      <c r="AJ197" s="210" t="s">
        <v>285</v>
      </c>
      <c r="AK197" s="210" t="s">
        <v>285</v>
      </c>
      <c r="AL197" s="210" t="s">
        <v>284</v>
      </c>
      <c r="AM197" s="210" t="s">
        <v>284</v>
      </c>
      <c r="AN197" s="210" t="s">
        <v>284</v>
      </c>
      <c r="AO197" s="210" t="s">
        <v>284</v>
      </c>
      <c r="AP197" s="210" t="s">
        <v>284</v>
      </c>
      <c r="AQ197" s="210" t="s">
        <v>285</v>
      </c>
      <c r="AR197" s="210" t="s">
        <v>284</v>
      </c>
      <c r="AS197" s="210" t="s">
        <v>285</v>
      </c>
      <c r="AT197" s="209"/>
      <c r="AU197" s="209"/>
      <c r="AV197" s="209"/>
      <c r="AW197" s="209"/>
      <c r="AX197" s="209"/>
      <c r="AY197" s="209"/>
      <c r="AZ197" s="209"/>
      <c r="BA197" s="209"/>
      <c r="BB197" s="209"/>
      <c r="BC197" s="209"/>
      <c r="BD197" s="209"/>
      <c r="BE197" s="209"/>
      <c r="BF197" s="209"/>
      <c r="BG197" s="210"/>
      <c r="BH197" s="209"/>
    </row>
    <row r="198">
      <c r="A198" s="211">
        <v>45250.69513888889</v>
      </c>
      <c r="B198" s="211">
        <v>45250.69513888889</v>
      </c>
      <c r="C198" s="210" t="s">
        <v>281</v>
      </c>
      <c r="D198" s="209"/>
      <c r="E198" s="212">
        <v>100.0</v>
      </c>
      <c r="F198" s="212">
        <v>0.0</v>
      </c>
      <c r="G198" s="210" t="b">
        <v>1</v>
      </c>
      <c r="H198" s="211">
        <v>45250.69513888889</v>
      </c>
      <c r="I198" s="210" t="s">
        <v>480</v>
      </c>
      <c r="J198" s="209"/>
      <c r="K198" s="209"/>
      <c r="L198" s="209"/>
      <c r="M198" s="209"/>
      <c r="N198" s="209"/>
      <c r="O198" s="209"/>
      <c r="P198" s="210" t="s">
        <v>283</v>
      </c>
      <c r="Q198" s="209"/>
      <c r="R198" s="72" t="s">
        <v>33</v>
      </c>
      <c r="S198" s="210">
        <v>4.0</v>
      </c>
      <c r="T198" s="212">
        <v>3.0</v>
      </c>
      <c r="U198" s="212">
        <v>1.0</v>
      </c>
      <c r="V198" s="212">
        <v>12.0</v>
      </c>
      <c r="W198" s="210">
        <v>34.0</v>
      </c>
      <c r="X198" s="210">
        <v>0.0</v>
      </c>
      <c r="Y198" s="210">
        <v>1.0</v>
      </c>
      <c r="Z198" s="210">
        <v>3.0</v>
      </c>
      <c r="AA198" s="210">
        <v>2.0</v>
      </c>
      <c r="AB198" s="210">
        <v>0.0</v>
      </c>
      <c r="AC198" s="210">
        <v>1.0</v>
      </c>
      <c r="AD198" s="210">
        <v>2.0</v>
      </c>
      <c r="AE198" s="210">
        <v>2.0</v>
      </c>
      <c r="AF198" s="210">
        <v>3.0</v>
      </c>
      <c r="AG198" s="210">
        <v>3.0</v>
      </c>
      <c r="AH198" s="210">
        <v>3.0</v>
      </c>
      <c r="AI198" s="210" t="s">
        <v>138</v>
      </c>
      <c r="AJ198" s="210" t="s">
        <v>284</v>
      </c>
      <c r="AK198" s="210" t="s">
        <v>285</v>
      </c>
      <c r="AL198" s="210" t="s">
        <v>285</v>
      </c>
      <c r="AM198" s="210" t="s">
        <v>285</v>
      </c>
      <c r="AN198" s="210" t="s">
        <v>285</v>
      </c>
      <c r="AO198" s="210" t="s">
        <v>284</v>
      </c>
      <c r="AP198" s="210" t="s">
        <v>284</v>
      </c>
      <c r="AQ198" s="210" t="s">
        <v>285</v>
      </c>
      <c r="AR198" s="210" t="s">
        <v>284</v>
      </c>
      <c r="AS198" s="210" t="s">
        <v>285</v>
      </c>
      <c r="AT198" s="209"/>
      <c r="AU198" s="209"/>
      <c r="AV198" s="209"/>
      <c r="AW198" s="209"/>
      <c r="AX198" s="209"/>
      <c r="AY198" s="209"/>
      <c r="AZ198" s="209"/>
      <c r="BA198" s="209"/>
      <c r="BB198" s="209"/>
      <c r="BC198" s="209"/>
      <c r="BD198" s="209"/>
      <c r="BE198" s="209"/>
      <c r="BF198" s="209"/>
      <c r="BG198" s="210"/>
      <c r="BH198" s="209"/>
    </row>
    <row r="199">
      <c r="A199" s="211">
        <v>45250.69513888889</v>
      </c>
      <c r="B199" s="211">
        <v>45250.69513888889</v>
      </c>
      <c r="C199" s="210" t="s">
        <v>281</v>
      </c>
      <c r="D199" s="209"/>
      <c r="E199" s="212">
        <v>100.0</v>
      </c>
      <c r="F199" s="212">
        <v>0.0</v>
      </c>
      <c r="G199" s="210" t="b">
        <v>1</v>
      </c>
      <c r="H199" s="211">
        <v>45250.69513888889</v>
      </c>
      <c r="I199" s="210" t="s">
        <v>481</v>
      </c>
      <c r="J199" s="209"/>
      <c r="K199" s="209"/>
      <c r="L199" s="209"/>
      <c r="M199" s="209"/>
      <c r="N199" s="209"/>
      <c r="O199" s="209"/>
      <c r="P199" s="210" t="s">
        <v>283</v>
      </c>
      <c r="Q199" s="209"/>
      <c r="R199" s="72" t="s">
        <v>33</v>
      </c>
      <c r="S199" s="210">
        <v>8.0</v>
      </c>
      <c r="T199" s="212">
        <v>1.0</v>
      </c>
      <c r="U199" s="212">
        <v>7.0</v>
      </c>
      <c r="V199" s="212">
        <v>12.0</v>
      </c>
      <c r="W199" s="210">
        <v>36.0</v>
      </c>
      <c r="X199" s="210">
        <v>3.0</v>
      </c>
      <c r="Y199" s="210">
        <v>0.0</v>
      </c>
      <c r="Z199" s="210">
        <v>2.0</v>
      </c>
      <c r="AA199" s="210">
        <v>1.0</v>
      </c>
      <c r="AB199" s="210">
        <v>0.0</v>
      </c>
      <c r="AC199" s="210">
        <v>0.0</v>
      </c>
      <c r="AD199" s="210">
        <v>2.0</v>
      </c>
      <c r="AE199" s="210">
        <v>0.0</v>
      </c>
      <c r="AF199" s="210">
        <v>1.0</v>
      </c>
      <c r="AG199" s="210">
        <v>2.0</v>
      </c>
      <c r="AH199" s="210">
        <v>2.0</v>
      </c>
      <c r="AI199" s="210" t="s">
        <v>137</v>
      </c>
      <c r="AJ199" s="210" t="s">
        <v>284</v>
      </c>
      <c r="AK199" s="210" t="s">
        <v>285</v>
      </c>
      <c r="AL199" s="210" t="s">
        <v>284</v>
      </c>
      <c r="AM199" s="210" t="s">
        <v>284</v>
      </c>
      <c r="AN199" s="210" t="s">
        <v>285</v>
      </c>
      <c r="AO199" s="210" t="s">
        <v>284</v>
      </c>
      <c r="AP199" s="210" t="s">
        <v>284</v>
      </c>
      <c r="AQ199" s="210" t="s">
        <v>284</v>
      </c>
      <c r="AR199" s="210" t="s">
        <v>284</v>
      </c>
      <c r="AS199" s="210" t="s">
        <v>285</v>
      </c>
      <c r="AT199" s="209"/>
      <c r="AU199" s="209"/>
      <c r="AV199" s="209"/>
      <c r="AW199" s="209"/>
      <c r="AX199" s="209"/>
      <c r="AY199" s="209"/>
      <c r="AZ199" s="209"/>
      <c r="BA199" s="209"/>
      <c r="BB199" s="209"/>
      <c r="BC199" s="209"/>
      <c r="BD199" s="209"/>
      <c r="BE199" s="209"/>
      <c r="BF199" s="209"/>
      <c r="BG199" s="210"/>
      <c r="BH199" s="209"/>
    </row>
    <row r="200">
      <c r="A200" s="211">
        <v>45250.69513888889</v>
      </c>
      <c r="B200" s="211">
        <v>45250.69513888889</v>
      </c>
      <c r="C200" s="210" t="s">
        <v>281</v>
      </c>
      <c r="D200" s="209"/>
      <c r="E200" s="212">
        <v>100.0</v>
      </c>
      <c r="F200" s="212">
        <v>0.0</v>
      </c>
      <c r="G200" s="210" t="b">
        <v>1</v>
      </c>
      <c r="H200" s="211">
        <v>45250.69513888889</v>
      </c>
      <c r="I200" s="210" t="s">
        <v>482</v>
      </c>
      <c r="J200" s="209"/>
      <c r="K200" s="209"/>
      <c r="L200" s="209"/>
      <c r="M200" s="209"/>
      <c r="N200" s="209"/>
      <c r="O200" s="209"/>
      <c r="P200" s="210" t="s">
        <v>283</v>
      </c>
      <c r="Q200" s="209"/>
      <c r="R200" s="210" t="s">
        <v>84</v>
      </c>
      <c r="S200" s="210">
        <v>2.0</v>
      </c>
      <c r="T200" s="212">
        <v>2.0</v>
      </c>
      <c r="U200" s="212">
        <v>0.0</v>
      </c>
      <c r="V200" s="212">
        <v>12.0</v>
      </c>
      <c r="W200" s="210">
        <v>15.0</v>
      </c>
      <c r="X200" s="210">
        <v>3.0</v>
      </c>
      <c r="Y200" s="210">
        <v>0.0</v>
      </c>
      <c r="Z200" s="210">
        <v>3.0</v>
      </c>
      <c r="AA200" s="210">
        <v>0.0</v>
      </c>
      <c r="AB200" s="210">
        <v>3.0</v>
      </c>
      <c r="AC200" s="210">
        <v>3.0</v>
      </c>
      <c r="AD200" s="210">
        <v>1.0</v>
      </c>
      <c r="AE200" s="210">
        <v>1.0</v>
      </c>
      <c r="AF200" s="210">
        <v>1.0</v>
      </c>
      <c r="AG200" s="210">
        <v>1.0</v>
      </c>
      <c r="AH200" s="210">
        <v>3.0</v>
      </c>
      <c r="AI200" s="210" t="s">
        <v>137</v>
      </c>
      <c r="AJ200" s="210" t="s">
        <v>284</v>
      </c>
      <c r="AK200" s="210" t="s">
        <v>285</v>
      </c>
      <c r="AL200" s="210" t="s">
        <v>285</v>
      </c>
      <c r="AM200" s="210" t="s">
        <v>285</v>
      </c>
      <c r="AN200" s="210" t="s">
        <v>284</v>
      </c>
      <c r="AO200" s="210" t="s">
        <v>284</v>
      </c>
      <c r="AP200" s="210" t="s">
        <v>284</v>
      </c>
      <c r="AQ200" s="210" t="s">
        <v>284</v>
      </c>
      <c r="AR200" s="210" t="s">
        <v>284</v>
      </c>
      <c r="AS200" s="210" t="s">
        <v>284</v>
      </c>
      <c r="AT200" s="209"/>
      <c r="AU200" s="209"/>
      <c r="AV200" s="209"/>
      <c r="AW200" s="209"/>
      <c r="AX200" s="209"/>
      <c r="AY200" s="209"/>
      <c r="AZ200" s="209"/>
      <c r="BA200" s="209"/>
      <c r="BB200" s="209"/>
      <c r="BC200" s="209"/>
      <c r="BD200" s="209"/>
      <c r="BE200" s="209"/>
      <c r="BF200" s="209"/>
      <c r="BG200" s="210"/>
      <c r="BH200" s="209"/>
    </row>
    <row r="201">
      <c r="A201" s="211">
        <v>45250.69513888889</v>
      </c>
      <c r="B201" s="211">
        <v>45250.69513888889</v>
      </c>
      <c r="C201" s="210" t="s">
        <v>281</v>
      </c>
      <c r="D201" s="209"/>
      <c r="E201" s="212">
        <v>100.0</v>
      </c>
      <c r="F201" s="212">
        <v>0.0</v>
      </c>
      <c r="G201" s="210" t="b">
        <v>1</v>
      </c>
      <c r="H201" s="211">
        <v>45250.69513888889</v>
      </c>
      <c r="I201" s="210" t="s">
        <v>483</v>
      </c>
      <c r="J201" s="209"/>
      <c r="K201" s="209"/>
      <c r="L201" s="209"/>
      <c r="M201" s="209"/>
      <c r="N201" s="209"/>
      <c r="O201" s="209"/>
      <c r="P201" s="210" t="s">
        <v>283</v>
      </c>
      <c r="Q201" s="209"/>
      <c r="R201" s="72" t="s">
        <v>33</v>
      </c>
      <c r="S201" s="210">
        <v>2.0</v>
      </c>
      <c r="T201" s="212">
        <v>1.0</v>
      </c>
      <c r="U201" s="212">
        <v>1.0</v>
      </c>
      <c r="V201" s="212">
        <v>12.0</v>
      </c>
      <c r="W201" s="210">
        <v>19.0</v>
      </c>
      <c r="X201" s="210">
        <v>3.0</v>
      </c>
      <c r="Y201" s="210">
        <v>1.0</v>
      </c>
      <c r="Z201" s="210">
        <v>3.0</v>
      </c>
      <c r="AA201" s="210">
        <v>2.0</v>
      </c>
      <c r="AB201" s="210">
        <v>0.0</v>
      </c>
      <c r="AC201" s="210">
        <v>0.0</v>
      </c>
      <c r="AD201" s="210">
        <v>1.0</v>
      </c>
      <c r="AE201" s="210">
        <v>1.0</v>
      </c>
      <c r="AF201" s="210">
        <v>3.0</v>
      </c>
      <c r="AG201" s="210">
        <v>0.0</v>
      </c>
      <c r="AH201" s="210">
        <v>1.0</v>
      </c>
      <c r="AI201" s="210" t="s">
        <v>138</v>
      </c>
      <c r="AJ201" s="210" t="s">
        <v>285</v>
      </c>
      <c r="AK201" s="210" t="s">
        <v>285</v>
      </c>
      <c r="AL201" s="210" t="s">
        <v>284</v>
      </c>
      <c r="AM201" s="210" t="s">
        <v>285</v>
      </c>
      <c r="AN201" s="210" t="s">
        <v>284</v>
      </c>
      <c r="AO201" s="210" t="s">
        <v>284</v>
      </c>
      <c r="AP201" s="210" t="s">
        <v>285</v>
      </c>
      <c r="AQ201" s="210" t="s">
        <v>285</v>
      </c>
      <c r="AR201" s="210" t="s">
        <v>284</v>
      </c>
      <c r="AS201" s="210" t="s">
        <v>285</v>
      </c>
      <c r="AT201" s="209"/>
      <c r="AU201" s="209"/>
      <c r="AV201" s="209"/>
      <c r="AW201" s="209"/>
      <c r="AX201" s="209"/>
      <c r="AY201" s="209"/>
      <c r="AZ201" s="209"/>
      <c r="BA201" s="209"/>
      <c r="BB201" s="209"/>
      <c r="BC201" s="209"/>
      <c r="BD201" s="209"/>
      <c r="BE201" s="209"/>
      <c r="BF201" s="209"/>
      <c r="BG201" s="210"/>
      <c r="BH201" s="209"/>
    </row>
    <row r="202">
      <c r="A202" s="211">
        <v>45250.69513888889</v>
      </c>
      <c r="B202" s="211">
        <v>45250.69513888889</v>
      </c>
      <c r="C202" s="210" t="s">
        <v>281</v>
      </c>
      <c r="D202" s="209"/>
      <c r="E202" s="212">
        <v>100.0</v>
      </c>
      <c r="F202" s="212">
        <v>0.0</v>
      </c>
      <c r="G202" s="210" t="b">
        <v>1</v>
      </c>
      <c r="H202" s="211">
        <v>45250.69513888889</v>
      </c>
      <c r="I202" s="210" t="s">
        <v>484</v>
      </c>
      <c r="J202" s="209"/>
      <c r="K202" s="209"/>
      <c r="L202" s="209"/>
      <c r="M202" s="209"/>
      <c r="N202" s="209"/>
      <c r="O202" s="209"/>
      <c r="P202" s="210" t="s">
        <v>283</v>
      </c>
      <c r="Q202" s="209"/>
      <c r="R202" s="210" t="s">
        <v>53</v>
      </c>
      <c r="S202" s="210">
        <v>3.0</v>
      </c>
      <c r="T202" s="212">
        <v>2.0</v>
      </c>
      <c r="U202" s="212">
        <v>1.0</v>
      </c>
      <c r="V202" s="212">
        <v>12.0</v>
      </c>
      <c r="W202" s="210">
        <v>1.0</v>
      </c>
      <c r="X202" s="210">
        <v>1.0</v>
      </c>
      <c r="Y202" s="210">
        <v>3.0</v>
      </c>
      <c r="Z202" s="210">
        <v>1.0</v>
      </c>
      <c r="AA202" s="210">
        <v>0.0</v>
      </c>
      <c r="AB202" s="210">
        <v>2.0</v>
      </c>
      <c r="AC202" s="210">
        <v>2.0</v>
      </c>
      <c r="AD202" s="210">
        <v>0.0</v>
      </c>
      <c r="AE202" s="210">
        <v>3.0</v>
      </c>
      <c r="AF202" s="210">
        <v>3.0</v>
      </c>
      <c r="AG202" s="210">
        <v>0.0</v>
      </c>
      <c r="AH202" s="210">
        <v>0.0</v>
      </c>
      <c r="AI202" s="210" t="s">
        <v>138</v>
      </c>
      <c r="AJ202" s="210" t="s">
        <v>285</v>
      </c>
      <c r="AK202" s="210" t="s">
        <v>285</v>
      </c>
      <c r="AL202" s="210" t="s">
        <v>285</v>
      </c>
      <c r="AM202" s="210" t="s">
        <v>285</v>
      </c>
      <c r="AN202" s="210" t="s">
        <v>284</v>
      </c>
      <c r="AO202" s="210" t="s">
        <v>284</v>
      </c>
      <c r="AP202" s="210" t="s">
        <v>284</v>
      </c>
      <c r="AQ202" s="210" t="s">
        <v>284</v>
      </c>
      <c r="AR202" s="210" t="s">
        <v>285</v>
      </c>
      <c r="AS202" s="210" t="s">
        <v>285</v>
      </c>
      <c r="AT202" s="209"/>
      <c r="AU202" s="209"/>
      <c r="AV202" s="209"/>
      <c r="AW202" s="209"/>
      <c r="AX202" s="209"/>
      <c r="AY202" s="209"/>
      <c r="AZ202" s="209"/>
      <c r="BA202" s="209"/>
      <c r="BB202" s="209"/>
      <c r="BC202" s="209"/>
      <c r="BD202" s="209"/>
      <c r="BE202" s="209"/>
      <c r="BF202" s="209"/>
      <c r="BG202" s="210"/>
      <c r="BH202" s="209"/>
    </row>
    <row r="203">
      <c r="A203" s="211">
        <v>45250.69513888889</v>
      </c>
      <c r="B203" s="211">
        <v>45250.69513888889</v>
      </c>
      <c r="C203" s="210" t="s">
        <v>281</v>
      </c>
      <c r="D203" s="209"/>
      <c r="E203" s="212">
        <v>100.0</v>
      </c>
      <c r="F203" s="212">
        <v>0.0</v>
      </c>
      <c r="G203" s="210" t="b">
        <v>1</v>
      </c>
      <c r="H203" s="211">
        <v>45250.69513888889</v>
      </c>
      <c r="I203" s="210" t="s">
        <v>485</v>
      </c>
      <c r="J203" s="209"/>
      <c r="K203" s="209"/>
      <c r="L203" s="209"/>
      <c r="M203" s="209"/>
      <c r="N203" s="209"/>
      <c r="O203" s="209"/>
      <c r="P203" s="210" t="s">
        <v>283</v>
      </c>
      <c r="Q203" s="209"/>
      <c r="R203" s="210" t="s">
        <v>66</v>
      </c>
      <c r="S203" s="210">
        <v>2.0</v>
      </c>
      <c r="T203" s="212">
        <v>2.0</v>
      </c>
      <c r="U203" s="212">
        <v>0.0</v>
      </c>
      <c r="V203" s="212">
        <v>12.0</v>
      </c>
      <c r="W203" s="210">
        <v>9.0</v>
      </c>
      <c r="X203" s="210">
        <v>1.0</v>
      </c>
      <c r="Y203" s="210">
        <v>1.0</v>
      </c>
      <c r="Z203" s="210">
        <v>3.0</v>
      </c>
      <c r="AA203" s="210">
        <v>3.0</v>
      </c>
      <c r="AB203" s="210">
        <v>1.0</v>
      </c>
      <c r="AC203" s="210">
        <v>0.0</v>
      </c>
      <c r="AD203" s="210">
        <v>1.0</v>
      </c>
      <c r="AE203" s="210">
        <v>1.0</v>
      </c>
      <c r="AF203" s="210">
        <v>0.0</v>
      </c>
      <c r="AG203" s="210">
        <v>0.0</v>
      </c>
      <c r="AH203" s="210">
        <v>0.0</v>
      </c>
      <c r="AI203" s="210" t="s">
        <v>137</v>
      </c>
      <c r="AJ203" s="210" t="s">
        <v>284</v>
      </c>
      <c r="AK203" s="210" t="s">
        <v>284</v>
      </c>
      <c r="AL203" s="210" t="s">
        <v>285</v>
      </c>
      <c r="AM203" s="210" t="s">
        <v>285</v>
      </c>
      <c r="AN203" s="210" t="s">
        <v>285</v>
      </c>
      <c r="AO203" s="210" t="s">
        <v>285</v>
      </c>
      <c r="AP203" s="210" t="s">
        <v>284</v>
      </c>
      <c r="AQ203" s="210" t="s">
        <v>284</v>
      </c>
      <c r="AR203" s="210" t="s">
        <v>284</v>
      </c>
      <c r="AS203" s="210" t="s">
        <v>285</v>
      </c>
      <c r="AT203" s="209"/>
      <c r="AU203" s="209"/>
      <c r="AV203" s="209"/>
      <c r="AW203" s="209"/>
      <c r="AX203" s="209"/>
      <c r="AY203" s="209"/>
      <c r="AZ203" s="209"/>
      <c r="BA203" s="209"/>
      <c r="BB203" s="209"/>
      <c r="BC203" s="209"/>
      <c r="BD203" s="209"/>
      <c r="BE203" s="209"/>
      <c r="BF203" s="209"/>
      <c r="BG203" s="210"/>
      <c r="BH203" s="209"/>
    </row>
    <row r="204">
      <c r="A204" s="211">
        <v>45250.69513888889</v>
      </c>
      <c r="B204" s="211">
        <v>45250.69513888889</v>
      </c>
      <c r="C204" s="210" t="s">
        <v>281</v>
      </c>
      <c r="D204" s="209"/>
      <c r="E204" s="212">
        <v>100.0</v>
      </c>
      <c r="F204" s="212">
        <v>0.0</v>
      </c>
      <c r="G204" s="210" t="b">
        <v>1</v>
      </c>
      <c r="H204" s="211">
        <v>45250.69513888889</v>
      </c>
      <c r="I204" s="210" t="s">
        <v>486</v>
      </c>
      <c r="J204" s="209"/>
      <c r="K204" s="209"/>
      <c r="L204" s="209"/>
      <c r="M204" s="209"/>
      <c r="N204" s="209"/>
      <c r="O204" s="209"/>
      <c r="P204" s="210" t="s">
        <v>283</v>
      </c>
      <c r="Q204" s="209"/>
      <c r="R204" s="72" t="s">
        <v>33</v>
      </c>
      <c r="S204" s="210">
        <v>8.0</v>
      </c>
      <c r="T204" s="212">
        <v>3.0</v>
      </c>
      <c r="U204" s="212">
        <v>5.0</v>
      </c>
      <c r="V204" s="212">
        <v>12.0</v>
      </c>
      <c r="W204" s="210">
        <v>34.0</v>
      </c>
      <c r="X204" s="210">
        <v>1.0</v>
      </c>
      <c r="Y204" s="210">
        <v>1.0</v>
      </c>
      <c r="Z204" s="210">
        <v>3.0</v>
      </c>
      <c r="AA204" s="210">
        <v>3.0</v>
      </c>
      <c r="AB204" s="210">
        <v>3.0</v>
      </c>
      <c r="AC204" s="210">
        <v>0.0</v>
      </c>
      <c r="AD204" s="210">
        <v>0.0</v>
      </c>
      <c r="AE204" s="210">
        <v>1.0</v>
      </c>
      <c r="AF204" s="210">
        <v>0.0</v>
      </c>
      <c r="AG204" s="210">
        <v>0.0</v>
      </c>
      <c r="AH204" s="210">
        <v>3.0</v>
      </c>
      <c r="AI204" s="210" t="s">
        <v>138</v>
      </c>
      <c r="AJ204" s="210" t="s">
        <v>284</v>
      </c>
      <c r="AK204" s="210" t="s">
        <v>285</v>
      </c>
      <c r="AL204" s="210" t="s">
        <v>284</v>
      </c>
      <c r="AM204" s="210" t="s">
        <v>284</v>
      </c>
      <c r="AN204" s="210" t="s">
        <v>285</v>
      </c>
      <c r="AO204" s="210" t="s">
        <v>284</v>
      </c>
      <c r="AP204" s="210" t="s">
        <v>284</v>
      </c>
      <c r="AQ204" s="210" t="s">
        <v>284</v>
      </c>
      <c r="AR204" s="210" t="s">
        <v>285</v>
      </c>
      <c r="AS204" s="210" t="s">
        <v>284</v>
      </c>
      <c r="AT204" s="209"/>
      <c r="AU204" s="209"/>
      <c r="AV204" s="209"/>
      <c r="AW204" s="209"/>
      <c r="AX204" s="209"/>
      <c r="AY204" s="209"/>
      <c r="AZ204" s="209"/>
      <c r="BA204" s="209"/>
      <c r="BB204" s="209"/>
      <c r="BC204" s="209"/>
      <c r="BD204" s="209"/>
      <c r="BE204" s="209"/>
      <c r="BF204" s="209"/>
      <c r="BG204" s="210"/>
      <c r="BH204" s="209"/>
    </row>
    <row r="205">
      <c r="A205" s="211">
        <v>45250.69513888889</v>
      </c>
      <c r="B205" s="211">
        <v>45250.69513888889</v>
      </c>
      <c r="C205" s="210" t="s">
        <v>281</v>
      </c>
      <c r="D205" s="209"/>
      <c r="E205" s="212">
        <v>100.0</v>
      </c>
      <c r="F205" s="212">
        <v>0.0</v>
      </c>
      <c r="G205" s="210" t="b">
        <v>1</v>
      </c>
      <c r="H205" s="211">
        <v>45250.69513888889</v>
      </c>
      <c r="I205" s="210" t="s">
        <v>487</v>
      </c>
      <c r="J205" s="209"/>
      <c r="K205" s="209"/>
      <c r="L205" s="209"/>
      <c r="M205" s="209"/>
      <c r="N205" s="209"/>
      <c r="O205" s="209"/>
      <c r="P205" s="210" t="s">
        <v>283</v>
      </c>
      <c r="Q205" s="209"/>
      <c r="R205" s="72" t="s">
        <v>33</v>
      </c>
      <c r="S205" s="210">
        <v>5.0</v>
      </c>
      <c r="T205" s="212">
        <v>2.0</v>
      </c>
      <c r="U205" s="212">
        <v>3.0</v>
      </c>
      <c r="V205" s="212">
        <v>12.0</v>
      </c>
      <c r="W205" s="210">
        <v>13.0</v>
      </c>
      <c r="X205" s="210">
        <v>1.0</v>
      </c>
      <c r="Y205" s="210">
        <v>0.0</v>
      </c>
      <c r="Z205" s="210">
        <v>3.0</v>
      </c>
      <c r="AA205" s="210">
        <v>0.0</v>
      </c>
      <c r="AB205" s="210">
        <v>2.0</v>
      </c>
      <c r="AC205" s="210">
        <v>1.0</v>
      </c>
      <c r="AD205" s="210">
        <v>1.0</v>
      </c>
      <c r="AE205" s="210">
        <v>1.0</v>
      </c>
      <c r="AF205" s="210">
        <v>3.0</v>
      </c>
      <c r="AG205" s="210">
        <v>0.0</v>
      </c>
      <c r="AH205" s="210">
        <v>0.0</v>
      </c>
      <c r="AI205" s="210" t="s">
        <v>138</v>
      </c>
      <c r="AJ205" s="210" t="s">
        <v>285</v>
      </c>
      <c r="AK205" s="210" t="s">
        <v>284</v>
      </c>
      <c r="AL205" s="210" t="s">
        <v>284</v>
      </c>
      <c r="AM205" s="210" t="s">
        <v>284</v>
      </c>
      <c r="AN205" s="210" t="s">
        <v>285</v>
      </c>
      <c r="AO205" s="210" t="s">
        <v>284</v>
      </c>
      <c r="AP205" s="210" t="s">
        <v>285</v>
      </c>
      <c r="AQ205" s="210" t="s">
        <v>285</v>
      </c>
      <c r="AR205" s="210" t="s">
        <v>284</v>
      </c>
      <c r="AS205" s="210" t="s">
        <v>285</v>
      </c>
      <c r="AT205" s="209"/>
      <c r="AU205" s="209"/>
      <c r="AV205" s="209"/>
      <c r="AW205" s="209"/>
      <c r="AX205" s="209"/>
      <c r="AY205" s="209"/>
      <c r="AZ205" s="209"/>
      <c r="BA205" s="209"/>
      <c r="BB205" s="209"/>
      <c r="BC205" s="209"/>
      <c r="BD205" s="209"/>
      <c r="BE205" s="209"/>
      <c r="BF205" s="209"/>
      <c r="BG205" s="210"/>
      <c r="BH205" s="209"/>
    </row>
    <row r="206">
      <c r="A206" s="211">
        <v>45250.69513888889</v>
      </c>
      <c r="B206" s="211">
        <v>45250.69513888889</v>
      </c>
      <c r="C206" s="210" t="s">
        <v>281</v>
      </c>
      <c r="D206" s="209"/>
      <c r="E206" s="212">
        <v>100.0</v>
      </c>
      <c r="F206" s="212">
        <v>0.0</v>
      </c>
      <c r="G206" s="210" t="b">
        <v>1</v>
      </c>
      <c r="H206" s="211">
        <v>45250.69513888889</v>
      </c>
      <c r="I206" s="210" t="s">
        <v>488</v>
      </c>
      <c r="J206" s="209"/>
      <c r="K206" s="209"/>
      <c r="L206" s="209"/>
      <c r="M206" s="209"/>
      <c r="N206" s="209"/>
      <c r="O206" s="209"/>
      <c r="P206" s="210" t="s">
        <v>283</v>
      </c>
      <c r="Q206" s="209"/>
      <c r="R206" s="210" t="s">
        <v>41</v>
      </c>
      <c r="S206" s="210">
        <v>11.0</v>
      </c>
      <c r="T206" s="212">
        <v>6.0</v>
      </c>
      <c r="U206" s="212">
        <v>5.0</v>
      </c>
      <c r="V206" s="212">
        <v>12.0</v>
      </c>
      <c r="W206" s="210">
        <v>28.0</v>
      </c>
      <c r="X206" s="210">
        <v>1.0</v>
      </c>
      <c r="Y206" s="210">
        <v>2.0</v>
      </c>
      <c r="Z206" s="210">
        <v>0.0</v>
      </c>
      <c r="AA206" s="210">
        <v>3.0</v>
      </c>
      <c r="AB206" s="210">
        <v>0.0</v>
      </c>
      <c r="AC206" s="210">
        <v>2.0</v>
      </c>
      <c r="AD206" s="210">
        <v>1.0</v>
      </c>
      <c r="AE206" s="210">
        <v>1.0</v>
      </c>
      <c r="AF206" s="210">
        <v>2.0</v>
      </c>
      <c r="AG206" s="210">
        <v>1.0</v>
      </c>
      <c r="AH206" s="210">
        <v>2.0</v>
      </c>
      <c r="AI206" s="210" t="s">
        <v>137</v>
      </c>
      <c r="AJ206" s="210" t="s">
        <v>284</v>
      </c>
      <c r="AK206" s="210" t="s">
        <v>285</v>
      </c>
      <c r="AL206" s="210" t="s">
        <v>284</v>
      </c>
      <c r="AM206" s="210" t="s">
        <v>285</v>
      </c>
      <c r="AN206" s="210" t="s">
        <v>284</v>
      </c>
      <c r="AO206" s="210" t="s">
        <v>285</v>
      </c>
      <c r="AP206" s="210" t="s">
        <v>284</v>
      </c>
      <c r="AQ206" s="210" t="s">
        <v>285</v>
      </c>
      <c r="AR206" s="210" t="s">
        <v>285</v>
      </c>
      <c r="AS206" s="210" t="s">
        <v>284</v>
      </c>
      <c r="AT206" s="209"/>
      <c r="AU206" s="209"/>
      <c r="AV206" s="209"/>
      <c r="AW206" s="209"/>
      <c r="AX206" s="209"/>
      <c r="AY206" s="209"/>
      <c r="AZ206" s="209"/>
      <c r="BA206" s="209"/>
      <c r="BB206" s="209"/>
      <c r="BC206" s="209"/>
      <c r="BD206" s="209"/>
      <c r="BE206" s="209"/>
      <c r="BF206" s="209"/>
      <c r="BG206" s="210"/>
      <c r="BH206" s="209"/>
    </row>
    <row r="207">
      <c r="A207" s="211">
        <v>45250.69513888889</v>
      </c>
      <c r="B207" s="211">
        <v>45250.69513888889</v>
      </c>
      <c r="C207" s="210" t="s">
        <v>281</v>
      </c>
      <c r="D207" s="209"/>
      <c r="E207" s="212">
        <v>100.0</v>
      </c>
      <c r="F207" s="212">
        <v>0.0</v>
      </c>
      <c r="G207" s="210" t="b">
        <v>1</v>
      </c>
      <c r="H207" s="211">
        <v>45250.69513888889</v>
      </c>
      <c r="I207" s="210" t="s">
        <v>489</v>
      </c>
      <c r="J207" s="209"/>
      <c r="K207" s="209"/>
      <c r="L207" s="209"/>
      <c r="M207" s="209"/>
      <c r="N207" s="209"/>
      <c r="O207" s="209"/>
      <c r="P207" s="210" t="s">
        <v>283</v>
      </c>
      <c r="Q207" s="209"/>
      <c r="R207" s="210" t="s">
        <v>79</v>
      </c>
      <c r="S207" s="210">
        <v>7.0</v>
      </c>
      <c r="T207" s="212">
        <v>2.0</v>
      </c>
      <c r="U207" s="212">
        <v>5.0</v>
      </c>
      <c r="V207" s="212">
        <v>12.0</v>
      </c>
      <c r="W207" s="210">
        <v>19.0</v>
      </c>
      <c r="X207" s="210">
        <v>3.0</v>
      </c>
      <c r="Y207" s="210">
        <v>3.0</v>
      </c>
      <c r="Z207" s="210">
        <v>3.0</v>
      </c>
      <c r="AA207" s="210">
        <v>2.0</v>
      </c>
      <c r="AB207" s="210">
        <v>2.0</v>
      </c>
      <c r="AC207" s="210">
        <v>2.0</v>
      </c>
      <c r="AD207" s="210">
        <v>1.0</v>
      </c>
      <c r="AE207" s="210">
        <v>2.0</v>
      </c>
      <c r="AF207" s="210">
        <v>1.0</v>
      </c>
      <c r="AG207" s="210">
        <v>2.0</v>
      </c>
      <c r="AH207" s="210">
        <v>3.0</v>
      </c>
      <c r="AI207" s="210" t="s">
        <v>137</v>
      </c>
      <c r="AJ207" s="210" t="s">
        <v>285</v>
      </c>
      <c r="AK207" s="210" t="s">
        <v>285</v>
      </c>
      <c r="AL207" s="210" t="s">
        <v>284</v>
      </c>
      <c r="AM207" s="210" t="s">
        <v>285</v>
      </c>
      <c r="AN207" s="210" t="s">
        <v>285</v>
      </c>
      <c r="AO207" s="210" t="s">
        <v>285</v>
      </c>
      <c r="AP207" s="210" t="s">
        <v>285</v>
      </c>
      <c r="AQ207" s="210" t="s">
        <v>284</v>
      </c>
      <c r="AR207" s="210" t="s">
        <v>285</v>
      </c>
      <c r="AS207" s="210" t="s">
        <v>284</v>
      </c>
      <c r="AT207" s="209"/>
      <c r="AU207" s="209"/>
      <c r="AV207" s="209"/>
      <c r="AW207" s="209"/>
      <c r="AX207" s="209"/>
      <c r="AY207" s="209"/>
      <c r="AZ207" s="209"/>
      <c r="BA207" s="209"/>
      <c r="BB207" s="209"/>
      <c r="BC207" s="209"/>
      <c r="BD207" s="209"/>
      <c r="BE207" s="209"/>
      <c r="BF207" s="209"/>
      <c r="BG207" s="210"/>
      <c r="BH207" s="209"/>
    </row>
    <row r="208">
      <c r="A208" s="211">
        <v>45250.69513888889</v>
      </c>
      <c r="B208" s="211">
        <v>45250.69513888889</v>
      </c>
      <c r="C208" s="210" t="s">
        <v>281</v>
      </c>
      <c r="D208" s="209"/>
      <c r="E208" s="212">
        <v>100.0</v>
      </c>
      <c r="F208" s="212">
        <v>0.0</v>
      </c>
      <c r="G208" s="210" t="b">
        <v>1</v>
      </c>
      <c r="H208" s="211">
        <v>45250.69513888889</v>
      </c>
      <c r="I208" s="210" t="s">
        <v>490</v>
      </c>
      <c r="J208" s="209"/>
      <c r="K208" s="209"/>
      <c r="L208" s="209"/>
      <c r="M208" s="209"/>
      <c r="N208" s="209"/>
      <c r="O208" s="209"/>
      <c r="P208" s="210" t="s">
        <v>283</v>
      </c>
      <c r="Q208" s="209"/>
      <c r="R208" s="210" t="s">
        <v>91</v>
      </c>
      <c r="S208" s="210">
        <v>9.0</v>
      </c>
      <c r="T208" s="212">
        <v>5.0</v>
      </c>
      <c r="U208" s="212">
        <v>4.0</v>
      </c>
      <c r="V208" s="212">
        <v>12.0</v>
      </c>
      <c r="W208" s="210">
        <v>6.0</v>
      </c>
      <c r="X208" s="210">
        <v>2.0</v>
      </c>
      <c r="Y208" s="210">
        <v>0.0</v>
      </c>
      <c r="Z208" s="210">
        <v>0.0</v>
      </c>
      <c r="AA208" s="210">
        <v>1.0</v>
      </c>
      <c r="AB208" s="210">
        <v>2.0</v>
      </c>
      <c r="AC208" s="210">
        <v>0.0</v>
      </c>
      <c r="AD208" s="210">
        <v>3.0</v>
      </c>
      <c r="AE208" s="210">
        <v>0.0</v>
      </c>
      <c r="AF208" s="210">
        <v>1.0</v>
      </c>
      <c r="AG208" s="210">
        <v>0.0</v>
      </c>
      <c r="AH208" s="210">
        <v>2.0</v>
      </c>
      <c r="AI208" s="210" t="s">
        <v>137</v>
      </c>
      <c r="AJ208" s="210" t="s">
        <v>284</v>
      </c>
      <c r="AK208" s="210" t="s">
        <v>285</v>
      </c>
      <c r="AL208" s="210" t="s">
        <v>284</v>
      </c>
      <c r="AM208" s="210" t="s">
        <v>285</v>
      </c>
      <c r="AN208" s="210" t="s">
        <v>285</v>
      </c>
      <c r="AO208" s="210" t="s">
        <v>284</v>
      </c>
      <c r="AP208" s="210" t="s">
        <v>285</v>
      </c>
      <c r="AQ208" s="210" t="s">
        <v>285</v>
      </c>
      <c r="AR208" s="210" t="s">
        <v>284</v>
      </c>
      <c r="AS208" s="210" t="s">
        <v>285</v>
      </c>
      <c r="AT208" s="209"/>
      <c r="AU208" s="209"/>
      <c r="AV208" s="209"/>
      <c r="AW208" s="209"/>
      <c r="AX208" s="209"/>
      <c r="AY208" s="209"/>
      <c r="AZ208" s="209"/>
      <c r="BA208" s="209"/>
      <c r="BB208" s="209"/>
      <c r="BC208" s="209"/>
      <c r="BD208" s="209"/>
      <c r="BE208" s="209"/>
      <c r="BF208" s="209"/>
      <c r="BG208" s="210"/>
      <c r="BH208" s="209"/>
    </row>
    <row r="209">
      <c r="A209" s="211">
        <v>45250.69513888889</v>
      </c>
      <c r="B209" s="211">
        <v>45250.69513888889</v>
      </c>
      <c r="C209" s="210" t="s">
        <v>281</v>
      </c>
      <c r="D209" s="209"/>
      <c r="E209" s="212">
        <v>100.0</v>
      </c>
      <c r="F209" s="212">
        <v>0.0</v>
      </c>
      <c r="G209" s="210" t="b">
        <v>1</v>
      </c>
      <c r="H209" s="211">
        <v>45250.69513888889</v>
      </c>
      <c r="I209" s="210" t="s">
        <v>491</v>
      </c>
      <c r="J209" s="209"/>
      <c r="K209" s="209"/>
      <c r="L209" s="209"/>
      <c r="M209" s="209"/>
      <c r="N209" s="209"/>
      <c r="O209" s="209"/>
      <c r="P209" s="210" t="s">
        <v>283</v>
      </c>
      <c r="Q209" s="209"/>
      <c r="R209" s="210" t="s">
        <v>95</v>
      </c>
      <c r="S209" s="210">
        <v>9.0</v>
      </c>
      <c r="T209" s="212">
        <v>2.0</v>
      </c>
      <c r="U209" s="212">
        <v>7.0</v>
      </c>
      <c r="V209" s="212">
        <v>12.0</v>
      </c>
      <c r="W209" s="210">
        <v>7.0</v>
      </c>
      <c r="X209" s="210">
        <v>3.0</v>
      </c>
      <c r="Y209" s="210">
        <v>1.0</v>
      </c>
      <c r="Z209" s="210">
        <v>2.0</v>
      </c>
      <c r="AA209" s="210">
        <v>2.0</v>
      </c>
      <c r="AB209" s="210">
        <v>1.0</v>
      </c>
      <c r="AC209" s="210">
        <v>1.0</v>
      </c>
      <c r="AD209" s="210">
        <v>3.0</v>
      </c>
      <c r="AE209" s="210">
        <v>0.0</v>
      </c>
      <c r="AF209" s="210">
        <v>1.0</v>
      </c>
      <c r="AG209" s="210">
        <v>3.0</v>
      </c>
      <c r="AH209" s="210">
        <v>0.0</v>
      </c>
      <c r="AI209" s="210" t="s">
        <v>138</v>
      </c>
      <c r="AJ209" s="210" t="s">
        <v>284</v>
      </c>
      <c r="AK209" s="210" t="s">
        <v>284</v>
      </c>
      <c r="AL209" s="210" t="s">
        <v>284</v>
      </c>
      <c r="AM209" s="210" t="s">
        <v>284</v>
      </c>
      <c r="AN209" s="210" t="s">
        <v>285</v>
      </c>
      <c r="AO209" s="210" t="s">
        <v>284</v>
      </c>
      <c r="AP209" s="210" t="s">
        <v>285</v>
      </c>
      <c r="AQ209" s="210" t="s">
        <v>285</v>
      </c>
      <c r="AR209" s="210" t="s">
        <v>285</v>
      </c>
      <c r="AS209" s="210" t="s">
        <v>285</v>
      </c>
      <c r="AT209" s="209"/>
      <c r="AU209" s="209"/>
      <c r="AV209" s="209"/>
      <c r="AW209" s="209"/>
      <c r="AX209" s="209"/>
      <c r="AY209" s="209"/>
      <c r="AZ209" s="209"/>
      <c r="BA209" s="209"/>
      <c r="BB209" s="209"/>
      <c r="BC209" s="209"/>
      <c r="BD209" s="209"/>
      <c r="BE209" s="209"/>
      <c r="BF209" s="209"/>
      <c r="BG209" s="210"/>
      <c r="BH209" s="209"/>
    </row>
    <row r="210">
      <c r="A210" s="211">
        <v>45250.69513888889</v>
      </c>
      <c r="B210" s="211">
        <v>45250.69513888889</v>
      </c>
      <c r="C210" s="210" t="s">
        <v>281</v>
      </c>
      <c r="D210" s="209"/>
      <c r="E210" s="212">
        <v>100.0</v>
      </c>
      <c r="F210" s="212">
        <v>0.0</v>
      </c>
      <c r="G210" s="210" t="b">
        <v>1</v>
      </c>
      <c r="H210" s="211">
        <v>45250.69513888889</v>
      </c>
      <c r="I210" s="210" t="s">
        <v>492</v>
      </c>
      <c r="J210" s="209"/>
      <c r="K210" s="209"/>
      <c r="L210" s="209"/>
      <c r="M210" s="209"/>
      <c r="N210" s="209"/>
      <c r="O210" s="209"/>
      <c r="P210" s="210" t="s">
        <v>283</v>
      </c>
      <c r="Q210" s="209"/>
      <c r="R210" s="210" t="s">
        <v>33</v>
      </c>
      <c r="S210" s="210">
        <v>3.0</v>
      </c>
      <c r="T210" s="212">
        <v>1.0</v>
      </c>
      <c r="U210" s="212">
        <v>2.0</v>
      </c>
      <c r="V210" s="212">
        <v>12.0</v>
      </c>
      <c r="W210" s="210">
        <v>29.0</v>
      </c>
      <c r="X210" s="210">
        <v>1.0</v>
      </c>
      <c r="Y210" s="210">
        <v>2.0</v>
      </c>
      <c r="Z210" s="210">
        <v>2.0</v>
      </c>
      <c r="AA210" s="210">
        <v>3.0</v>
      </c>
      <c r="AB210" s="210">
        <v>3.0</v>
      </c>
      <c r="AC210" s="210">
        <v>1.0</v>
      </c>
      <c r="AD210" s="210">
        <v>2.0</v>
      </c>
      <c r="AE210" s="210">
        <v>2.0</v>
      </c>
      <c r="AF210" s="210">
        <v>1.0</v>
      </c>
      <c r="AG210" s="210">
        <v>1.0</v>
      </c>
      <c r="AH210" s="210">
        <v>2.0</v>
      </c>
      <c r="AI210" s="210" t="s">
        <v>137</v>
      </c>
      <c r="AJ210" s="210" t="s">
        <v>284</v>
      </c>
      <c r="AK210" s="210" t="s">
        <v>284</v>
      </c>
      <c r="AL210" s="210" t="s">
        <v>285</v>
      </c>
      <c r="AM210" s="210" t="s">
        <v>284</v>
      </c>
      <c r="AN210" s="210" t="s">
        <v>285</v>
      </c>
      <c r="AO210" s="210" t="s">
        <v>284</v>
      </c>
      <c r="AP210" s="210" t="s">
        <v>284</v>
      </c>
      <c r="AQ210" s="210" t="s">
        <v>285</v>
      </c>
      <c r="AR210" s="210" t="s">
        <v>284</v>
      </c>
      <c r="AS210" s="210" t="s">
        <v>284</v>
      </c>
      <c r="AT210" s="209"/>
      <c r="AU210" s="209"/>
      <c r="AV210" s="209"/>
      <c r="AW210" s="209"/>
      <c r="AX210" s="209"/>
      <c r="AY210" s="209"/>
      <c r="AZ210" s="209"/>
      <c r="BA210" s="209"/>
      <c r="BB210" s="209"/>
      <c r="BC210" s="209"/>
      <c r="BD210" s="209"/>
      <c r="BE210" s="209"/>
      <c r="BF210" s="209"/>
      <c r="BG210" s="210"/>
      <c r="BH210" s="209"/>
    </row>
    <row r="211">
      <c r="A211" s="211">
        <v>45250.69513888889</v>
      </c>
      <c r="B211" s="211">
        <v>45250.69513888889</v>
      </c>
      <c r="C211" s="210" t="s">
        <v>281</v>
      </c>
      <c r="D211" s="209"/>
      <c r="E211" s="212">
        <v>100.0</v>
      </c>
      <c r="F211" s="212">
        <v>0.0</v>
      </c>
      <c r="G211" s="210" t="b">
        <v>1</v>
      </c>
      <c r="H211" s="211">
        <v>45250.69513888889</v>
      </c>
      <c r="I211" s="210" t="s">
        <v>493</v>
      </c>
      <c r="J211" s="209"/>
      <c r="K211" s="209"/>
      <c r="L211" s="209"/>
      <c r="M211" s="209"/>
      <c r="N211" s="209"/>
      <c r="O211" s="209"/>
      <c r="P211" s="210" t="s">
        <v>283</v>
      </c>
      <c r="Q211" s="209"/>
      <c r="R211" s="72" t="s">
        <v>33</v>
      </c>
      <c r="S211" s="210">
        <v>12.0</v>
      </c>
      <c r="T211" s="212">
        <v>7.0</v>
      </c>
      <c r="U211" s="212">
        <v>5.0</v>
      </c>
      <c r="V211" s="212">
        <v>12.0</v>
      </c>
      <c r="W211" s="210">
        <v>29.0</v>
      </c>
      <c r="X211" s="210">
        <v>1.0</v>
      </c>
      <c r="Y211" s="210">
        <v>0.0</v>
      </c>
      <c r="Z211" s="210">
        <v>0.0</v>
      </c>
      <c r="AA211" s="210">
        <v>3.0</v>
      </c>
      <c r="AB211" s="210">
        <v>2.0</v>
      </c>
      <c r="AC211" s="210">
        <v>3.0</v>
      </c>
      <c r="AD211" s="210">
        <v>1.0</v>
      </c>
      <c r="AE211" s="210">
        <v>3.0</v>
      </c>
      <c r="AF211" s="210">
        <v>3.0</v>
      </c>
      <c r="AG211" s="210">
        <v>0.0</v>
      </c>
      <c r="AH211" s="210">
        <v>0.0</v>
      </c>
      <c r="AI211" s="210" t="s">
        <v>138</v>
      </c>
      <c r="AJ211" s="210" t="s">
        <v>285</v>
      </c>
      <c r="AK211" s="210" t="s">
        <v>284</v>
      </c>
      <c r="AL211" s="210" t="s">
        <v>284</v>
      </c>
      <c r="AM211" s="210" t="s">
        <v>285</v>
      </c>
      <c r="AN211" s="210" t="s">
        <v>285</v>
      </c>
      <c r="AO211" s="210" t="s">
        <v>285</v>
      </c>
      <c r="AP211" s="210" t="s">
        <v>284</v>
      </c>
      <c r="AQ211" s="210" t="s">
        <v>284</v>
      </c>
      <c r="AR211" s="210" t="s">
        <v>285</v>
      </c>
      <c r="AS211" s="210" t="s">
        <v>284</v>
      </c>
      <c r="AT211" s="209"/>
      <c r="AU211" s="209"/>
      <c r="AV211" s="209"/>
      <c r="AW211" s="209"/>
      <c r="AX211" s="209"/>
      <c r="AY211" s="209"/>
      <c r="AZ211" s="209"/>
      <c r="BA211" s="209"/>
      <c r="BB211" s="209"/>
      <c r="BC211" s="209"/>
      <c r="BD211" s="209"/>
      <c r="BE211" s="209"/>
      <c r="BF211" s="209"/>
      <c r="BG211" s="210"/>
      <c r="BH211" s="209"/>
    </row>
    <row r="212">
      <c r="A212" s="211">
        <v>45250.69513888889</v>
      </c>
      <c r="B212" s="211">
        <v>45250.69513888889</v>
      </c>
      <c r="C212" s="210" t="s">
        <v>281</v>
      </c>
      <c r="D212" s="209"/>
      <c r="E212" s="212">
        <v>100.0</v>
      </c>
      <c r="F212" s="212">
        <v>0.0</v>
      </c>
      <c r="G212" s="210" t="b">
        <v>1</v>
      </c>
      <c r="H212" s="211">
        <v>45250.69513888889</v>
      </c>
      <c r="I212" s="210" t="s">
        <v>494</v>
      </c>
      <c r="J212" s="209"/>
      <c r="K212" s="209"/>
      <c r="L212" s="209"/>
      <c r="M212" s="209"/>
      <c r="N212" s="209"/>
      <c r="O212" s="209"/>
      <c r="P212" s="210" t="s">
        <v>283</v>
      </c>
      <c r="Q212" s="209"/>
      <c r="R212" s="210" t="s">
        <v>73</v>
      </c>
      <c r="S212" s="210">
        <v>7.0</v>
      </c>
      <c r="T212" s="212">
        <v>4.0</v>
      </c>
      <c r="U212" s="212">
        <v>3.0</v>
      </c>
      <c r="V212" s="212">
        <v>12.0</v>
      </c>
      <c r="W212" s="210">
        <v>12.0</v>
      </c>
      <c r="X212" s="210">
        <v>0.0</v>
      </c>
      <c r="Y212" s="210">
        <v>0.0</v>
      </c>
      <c r="Z212" s="210">
        <v>3.0</v>
      </c>
      <c r="AA212" s="210">
        <v>1.0</v>
      </c>
      <c r="AB212" s="210">
        <v>2.0</v>
      </c>
      <c r="AC212" s="210">
        <v>3.0</v>
      </c>
      <c r="AD212" s="210">
        <v>2.0</v>
      </c>
      <c r="AE212" s="210">
        <v>1.0</v>
      </c>
      <c r="AF212" s="210">
        <v>3.0</v>
      </c>
      <c r="AG212" s="210">
        <v>1.0</v>
      </c>
      <c r="AH212" s="210">
        <v>3.0</v>
      </c>
      <c r="AI212" s="210" t="s">
        <v>138</v>
      </c>
      <c r="AJ212" s="210" t="s">
        <v>284</v>
      </c>
      <c r="AK212" s="210" t="s">
        <v>285</v>
      </c>
      <c r="AL212" s="210" t="s">
        <v>284</v>
      </c>
      <c r="AM212" s="210" t="s">
        <v>284</v>
      </c>
      <c r="AN212" s="210" t="s">
        <v>285</v>
      </c>
      <c r="AO212" s="210" t="s">
        <v>285</v>
      </c>
      <c r="AP212" s="210" t="s">
        <v>285</v>
      </c>
      <c r="AQ212" s="210" t="s">
        <v>284</v>
      </c>
      <c r="AR212" s="210" t="s">
        <v>284</v>
      </c>
      <c r="AS212" s="210" t="s">
        <v>285</v>
      </c>
      <c r="AT212" s="209"/>
      <c r="AU212" s="209"/>
      <c r="AV212" s="209"/>
      <c r="AW212" s="209"/>
      <c r="AX212" s="209"/>
      <c r="AY212" s="209"/>
      <c r="AZ212" s="209"/>
      <c r="BA212" s="209"/>
      <c r="BB212" s="209"/>
      <c r="BC212" s="209"/>
      <c r="BD212" s="209"/>
      <c r="BE212" s="209"/>
      <c r="BF212" s="209"/>
      <c r="BG212" s="210"/>
      <c r="BH212" s="209"/>
    </row>
    <row r="213">
      <c r="A213" s="211">
        <v>45250.69513888889</v>
      </c>
      <c r="B213" s="211">
        <v>45250.69513888889</v>
      </c>
      <c r="C213" s="210" t="s">
        <v>281</v>
      </c>
      <c r="D213" s="209"/>
      <c r="E213" s="212">
        <v>100.0</v>
      </c>
      <c r="F213" s="212">
        <v>0.0</v>
      </c>
      <c r="G213" s="210" t="b">
        <v>1</v>
      </c>
      <c r="H213" s="211">
        <v>45250.69513888889</v>
      </c>
      <c r="I213" s="210" t="s">
        <v>495</v>
      </c>
      <c r="J213" s="209"/>
      <c r="K213" s="209"/>
      <c r="L213" s="209"/>
      <c r="M213" s="209"/>
      <c r="N213" s="209"/>
      <c r="O213" s="209"/>
      <c r="P213" s="210" t="s">
        <v>283</v>
      </c>
      <c r="Q213" s="209"/>
      <c r="R213" s="210" t="s">
        <v>86</v>
      </c>
      <c r="S213" s="210">
        <v>9.0</v>
      </c>
      <c r="T213" s="212">
        <v>7.0</v>
      </c>
      <c r="U213" s="212">
        <v>2.0</v>
      </c>
      <c r="V213" s="212">
        <v>12.0</v>
      </c>
      <c r="W213" s="210">
        <v>10.0</v>
      </c>
      <c r="X213" s="210">
        <v>0.0</v>
      </c>
      <c r="Y213" s="210">
        <v>2.0</v>
      </c>
      <c r="Z213" s="210">
        <v>0.0</v>
      </c>
      <c r="AA213" s="210">
        <v>1.0</v>
      </c>
      <c r="AB213" s="210">
        <v>0.0</v>
      </c>
      <c r="AC213" s="210">
        <v>3.0</v>
      </c>
      <c r="AD213" s="210">
        <v>2.0</v>
      </c>
      <c r="AE213" s="210">
        <v>0.0</v>
      </c>
      <c r="AF213" s="210">
        <v>1.0</v>
      </c>
      <c r="AG213" s="210">
        <v>2.0</v>
      </c>
      <c r="AH213" s="210">
        <v>2.0</v>
      </c>
      <c r="AI213" s="210" t="s">
        <v>138</v>
      </c>
      <c r="AJ213" s="210" t="s">
        <v>285</v>
      </c>
      <c r="AK213" s="210" t="s">
        <v>285</v>
      </c>
      <c r="AL213" s="210" t="s">
        <v>285</v>
      </c>
      <c r="AM213" s="210" t="s">
        <v>285</v>
      </c>
      <c r="AN213" s="210" t="s">
        <v>284</v>
      </c>
      <c r="AO213" s="210" t="s">
        <v>284</v>
      </c>
      <c r="AP213" s="210" t="s">
        <v>284</v>
      </c>
      <c r="AQ213" s="210" t="s">
        <v>285</v>
      </c>
      <c r="AR213" s="210" t="s">
        <v>284</v>
      </c>
      <c r="AS213" s="210" t="s">
        <v>284</v>
      </c>
      <c r="AT213" s="209"/>
      <c r="AU213" s="209"/>
      <c r="AV213" s="209"/>
      <c r="AW213" s="209"/>
      <c r="AX213" s="209"/>
      <c r="AY213" s="209"/>
      <c r="AZ213" s="209"/>
      <c r="BA213" s="209"/>
      <c r="BB213" s="209"/>
      <c r="BC213" s="209"/>
      <c r="BD213" s="209"/>
      <c r="BE213" s="209"/>
      <c r="BF213" s="209"/>
      <c r="BG213" s="210"/>
      <c r="BH213" s="209"/>
    </row>
    <row r="214">
      <c r="A214" s="211">
        <v>45250.69513888889</v>
      </c>
      <c r="B214" s="211">
        <v>45250.69513888889</v>
      </c>
      <c r="C214" s="210" t="s">
        <v>281</v>
      </c>
      <c r="D214" s="209"/>
      <c r="E214" s="212">
        <v>100.0</v>
      </c>
      <c r="F214" s="212">
        <v>0.0</v>
      </c>
      <c r="G214" s="210" t="b">
        <v>1</v>
      </c>
      <c r="H214" s="211">
        <v>45250.69513888889</v>
      </c>
      <c r="I214" s="210" t="s">
        <v>496</v>
      </c>
      <c r="J214" s="209"/>
      <c r="K214" s="209"/>
      <c r="L214" s="209"/>
      <c r="M214" s="209"/>
      <c r="N214" s="209"/>
      <c r="O214" s="209"/>
      <c r="P214" s="210" t="s">
        <v>283</v>
      </c>
      <c r="Q214" s="209"/>
      <c r="R214" s="210" t="s">
        <v>49</v>
      </c>
      <c r="S214" s="210">
        <v>2.0</v>
      </c>
      <c r="T214" s="212">
        <v>1.0</v>
      </c>
      <c r="U214" s="212">
        <v>1.0</v>
      </c>
      <c r="V214" s="212">
        <v>12.0</v>
      </c>
      <c r="W214" s="210">
        <v>24.0</v>
      </c>
      <c r="X214" s="210">
        <v>1.0</v>
      </c>
      <c r="Y214" s="210">
        <v>0.0</v>
      </c>
      <c r="Z214" s="210">
        <v>0.0</v>
      </c>
      <c r="AA214" s="210">
        <v>3.0</v>
      </c>
      <c r="AB214" s="210">
        <v>0.0</v>
      </c>
      <c r="AC214" s="210">
        <v>2.0</v>
      </c>
      <c r="AD214" s="210">
        <v>0.0</v>
      </c>
      <c r="AE214" s="210">
        <v>2.0</v>
      </c>
      <c r="AF214" s="210">
        <v>2.0</v>
      </c>
      <c r="AG214" s="210">
        <v>0.0</v>
      </c>
      <c r="AH214" s="210">
        <v>1.0</v>
      </c>
      <c r="AI214" s="210" t="s">
        <v>137</v>
      </c>
      <c r="AJ214" s="210" t="s">
        <v>284</v>
      </c>
      <c r="AK214" s="210" t="s">
        <v>285</v>
      </c>
      <c r="AL214" s="210" t="s">
        <v>285</v>
      </c>
      <c r="AM214" s="210" t="s">
        <v>284</v>
      </c>
      <c r="AN214" s="210" t="s">
        <v>285</v>
      </c>
      <c r="AO214" s="210" t="s">
        <v>285</v>
      </c>
      <c r="AP214" s="210" t="s">
        <v>284</v>
      </c>
      <c r="AQ214" s="210" t="s">
        <v>284</v>
      </c>
      <c r="AR214" s="210" t="s">
        <v>285</v>
      </c>
      <c r="AS214" s="210" t="s">
        <v>285</v>
      </c>
      <c r="AT214" s="209"/>
      <c r="AU214" s="209"/>
      <c r="AV214" s="209"/>
      <c r="AW214" s="209"/>
      <c r="AX214" s="209"/>
      <c r="AY214" s="209"/>
      <c r="AZ214" s="209"/>
      <c r="BA214" s="209"/>
      <c r="BB214" s="209"/>
      <c r="BC214" s="209"/>
      <c r="BD214" s="209"/>
      <c r="BE214" s="209"/>
      <c r="BF214" s="209"/>
      <c r="BG214" s="210"/>
      <c r="BH214" s="209"/>
    </row>
    <row r="215">
      <c r="A215" s="211">
        <v>45250.69513888889</v>
      </c>
      <c r="B215" s="211">
        <v>45250.69513888889</v>
      </c>
      <c r="C215" s="210" t="s">
        <v>281</v>
      </c>
      <c r="D215" s="209"/>
      <c r="E215" s="212">
        <v>100.0</v>
      </c>
      <c r="F215" s="212">
        <v>0.0</v>
      </c>
      <c r="G215" s="210" t="b">
        <v>1</v>
      </c>
      <c r="H215" s="211">
        <v>45250.69513888889</v>
      </c>
      <c r="I215" s="210" t="s">
        <v>497</v>
      </c>
      <c r="J215" s="209"/>
      <c r="K215" s="209"/>
      <c r="L215" s="209"/>
      <c r="M215" s="209"/>
      <c r="N215" s="209"/>
      <c r="O215" s="209"/>
      <c r="P215" s="210" t="s">
        <v>283</v>
      </c>
      <c r="Q215" s="209"/>
      <c r="R215" s="72" t="s">
        <v>33</v>
      </c>
      <c r="S215" s="210">
        <v>10.0</v>
      </c>
      <c r="T215" s="212">
        <v>1.0</v>
      </c>
      <c r="U215" s="212">
        <v>9.0</v>
      </c>
      <c r="V215" s="212">
        <v>12.0</v>
      </c>
      <c r="W215" s="210">
        <v>14.0</v>
      </c>
      <c r="X215" s="210">
        <v>1.0</v>
      </c>
      <c r="Y215" s="210">
        <v>1.0</v>
      </c>
      <c r="Z215" s="210">
        <v>0.0</v>
      </c>
      <c r="AA215" s="210">
        <v>0.0</v>
      </c>
      <c r="AB215" s="210">
        <v>1.0</v>
      </c>
      <c r="AC215" s="210">
        <v>0.0</v>
      </c>
      <c r="AD215" s="210">
        <v>0.0</v>
      </c>
      <c r="AE215" s="210">
        <v>0.0</v>
      </c>
      <c r="AF215" s="210">
        <v>3.0</v>
      </c>
      <c r="AG215" s="210">
        <v>0.0</v>
      </c>
      <c r="AH215" s="210">
        <v>0.0</v>
      </c>
      <c r="AI215" s="210" t="s">
        <v>138</v>
      </c>
      <c r="AJ215" s="210" t="s">
        <v>284</v>
      </c>
      <c r="AK215" s="210" t="s">
        <v>285</v>
      </c>
      <c r="AL215" s="210" t="s">
        <v>284</v>
      </c>
      <c r="AM215" s="210" t="s">
        <v>284</v>
      </c>
      <c r="AN215" s="210" t="s">
        <v>284</v>
      </c>
      <c r="AO215" s="210" t="s">
        <v>284</v>
      </c>
      <c r="AP215" s="210" t="s">
        <v>285</v>
      </c>
      <c r="AQ215" s="210" t="s">
        <v>284</v>
      </c>
      <c r="AR215" s="210" t="s">
        <v>284</v>
      </c>
      <c r="AS215" s="210" t="s">
        <v>285</v>
      </c>
      <c r="AT215" s="209"/>
      <c r="AU215" s="209"/>
      <c r="AV215" s="209"/>
      <c r="AW215" s="209"/>
      <c r="AX215" s="209"/>
      <c r="AY215" s="209"/>
      <c r="AZ215" s="209"/>
      <c r="BA215" s="209"/>
      <c r="BB215" s="209"/>
      <c r="BC215" s="209"/>
      <c r="BD215" s="209"/>
      <c r="BE215" s="209"/>
      <c r="BF215" s="209"/>
      <c r="BG215" s="210"/>
      <c r="BH215" s="209"/>
    </row>
    <row r="216">
      <c r="A216" s="211">
        <v>45250.69513888889</v>
      </c>
      <c r="B216" s="211">
        <v>45250.69513888889</v>
      </c>
      <c r="C216" s="210" t="s">
        <v>281</v>
      </c>
      <c r="D216" s="209"/>
      <c r="E216" s="212">
        <v>100.0</v>
      </c>
      <c r="F216" s="212">
        <v>0.0</v>
      </c>
      <c r="G216" s="210" t="b">
        <v>1</v>
      </c>
      <c r="H216" s="211">
        <v>45250.69513888889</v>
      </c>
      <c r="I216" s="210" t="s">
        <v>498</v>
      </c>
      <c r="J216" s="209"/>
      <c r="K216" s="209"/>
      <c r="L216" s="209"/>
      <c r="M216" s="209"/>
      <c r="N216" s="209"/>
      <c r="O216" s="209"/>
      <c r="P216" s="210" t="s">
        <v>283</v>
      </c>
      <c r="Q216" s="209"/>
      <c r="R216" s="210" t="s">
        <v>61</v>
      </c>
      <c r="S216" s="210">
        <v>4.0</v>
      </c>
      <c r="T216" s="212">
        <v>1.0</v>
      </c>
      <c r="U216" s="212">
        <v>3.0</v>
      </c>
      <c r="V216" s="212">
        <v>12.0</v>
      </c>
      <c r="W216" s="210">
        <v>28.0</v>
      </c>
      <c r="X216" s="210">
        <v>1.0</v>
      </c>
      <c r="Y216" s="210">
        <v>2.0</v>
      </c>
      <c r="Z216" s="210">
        <v>2.0</v>
      </c>
      <c r="AA216" s="210">
        <v>1.0</v>
      </c>
      <c r="AB216" s="210">
        <v>2.0</v>
      </c>
      <c r="AC216" s="210">
        <v>2.0</v>
      </c>
      <c r="AD216" s="210">
        <v>1.0</v>
      </c>
      <c r="AE216" s="210">
        <v>1.0</v>
      </c>
      <c r="AF216" s="210">
        <v>0.0</v>
      </c>
      <c r="AG216" s="210">
        <v>2.0</v>
      </c>
      <c r="AH216" s="210">
        <v>3.0</v>
      </c>
      <c r="AI216" s="210" t="s">
        <v>137</v>
      </c>
      <c r="AJ216" s="210" t="s">
        <v>284</v>
      </c>
      <c r="AK216" s="210" t="s">
        <v>285</v>
      </c>
      <c r="AL216" s="210" t="s">
        <v>284</v>
      </c>
      <c r="AM216" s="210" t="s">
        <v>284</v>
      </c>
      <c r="AN216" s="210" t="s">
        <v>285</v>
      </c>
      <c r="AO216" s="210" t="s">
        <v>284</v>
      </c>
      <c r="AP216" s="210" t="s">
        <v>284</v>
      </c>
      <c r="AQ216" s="210" t="s">
        <v>284</v>
      </c>
      <c r="AR216" s="210" t="s">
        <v>284</v>
      </c>
      <c r="AS216" s="210" t="s">
        <v>284</v>
      </c>
      <c r="AT216" s="209"/>
      <c r="AU216" s="209"/>
      <c r="AV216" s="209"/>
      <c r="AW216" s="209"/>
      <c r="AX216" s="209"/>
      <c r="AY216" s="209"/>
      <c r="AZ216" s="209"/>
      <c r="BA216" s="209"/>
      <c r="BB216" s="209"/>
      <c r="BC216" s="209"/>
      <c r="BD216" s="209"/>
      <c r="BE216" s="209"/>
      <c r="BF216" s="209"/>
      <c r="BG216" s="210"/>
      <c r="BH216" s="209"/>
    </row>
    <row r="217">
      <c r="A217" s="211">
        <v>45250.69513888889</v>
      </c>
      <c r="B217" s="211">
        <v>45250.69513888889</v>
      </c>
      <c r="C217" s="210" t="s">
        <v>281</v>
      </c>
      <c r="D217" s="209"/>
      <c r="E217" s="212">
        <v>100.0</v>
      </c>
      <c r="F217" s="212">
        <v>0.0</v>
      </c>
      <c r="G217" s="210" t="b">
        <v>1</v>
      </c>
      <c r="H217" s="211">
        <v>45250.69513888889</v>
      </c>
      <c r="I217" s="210" t="s">
        <v>499</v>
      </c>
      <c r="J217" s="209"/>
      <c r="K217" s="209"/>
      <c r="L217" s="209"/>
      <c r="M217" s="209"/>
      <c r="N217" s="209"/>
      <c r="O217" s="209"/>
      <c r="P217" s="210" t="s">
        <v>283</v>
      </c>
      <c r="Q217" s="209"/>
      <c r="R217" s="210" t="s">
        <v>49</v>
      </c>
      <c r="S217" s="210">
        <v>3.0</v>
      </c>
      <c r="T217" s="212">
        <v>2.0</v>
      </c>
      <c r="U217" s="212">
        <v>1.0</v>
      </c>
      <c r="V217" s="212">
        <v>12.0</v>
      </c>
      <c r="W217" s="210">
        <v>37.0</v>
      </c>
      <c r="X217" s="210">
        <v>0.0</v>
      </c>
      <c r="Y217" s="210">
        <v>2.0</v>
      </c>
      <c r="Z217" s="210">
        <v>1.0</v>
      </c>
      <c r="AA217" s="210">
        <v>2.0</v>
      </c>
      <c r="AB217" s="210">
        <v>0.0</v>
      </c>
      <c r="AC217" s="210">
        <v>0.0</v>
      </c>
      <c r="AD217" s="210">
        <v>0.0</v>
      </c>
      <c r="AE217" s="210">
        <v>1.0</v>
      </c>
      <c r="AF217" s="210">
        <v>3.0</v>
      </c>
      <c r="AG217" s="210">
        <v>0.0</v>
      </c>
      <c r="AH217" s="210">
        <v>1.0</v>
      </c>
      <c r="AI217" s="210" t="s">
        <v>138</v>
      </c>
      <c r="AJ217" s="210" t="s">
        <v>285</v>
      </c>
      <c r="AK217" s="210" t="s">
        <v>284</v>
      </c>
      <c r="AL217" s="210" t="s">
        <v>284</v>
      </c>
      <c r="AM217" s="210" t="s">
        <v>285</v>
      </c>
      <c r="AN217" s="210" t="s">
        <v>285</v>
      </c>
      <c r="AO217" s="210" t="s">
        <v>285</v>
      </c>
      <c r="AP217" s="210" t="s">
        <v>285</v>
      </c>
      <c r="AQ217" s="210" t="s">
        <v>285</v>
      </c>
      <c r="AR217" s="210" t="s">
        <v>284</v>
      </c>
      <c r="AS217" s="210" t="s">
        <v>284</v>
      </c>
      <c r="AT217" s="209"/>
      <c r="AU217" s="209"/>
      <c r="AV217" s="209"/>
      <c r="AW217" s="209"/>
      <c r="AX217" s="209"/>
      <c r="AY217" s="209"/>
      <c r="AZ217" s="209"/>
      <c r="BA217" s="209"/>
      <c r="BB217" s="209"/>
      <c r="BC217" s="209"/>
      <c r="BD217" s="209"/>
      <c r="BE217" s="209"/>
      <c r="BF217" s="209"/>
      <c r="BG217" s="210"/>
      <c r="BH217" s="209"/>
    </row>
    <row r="218">
      <c r="A218" s="211">
        <v>45250.69513888889</v>
      </c>
      <c r="B218" s="211">
        <v>45250.69513888889</v>
      </c>
      <c r="C218" s="210" t="s">
        <v>281</v>
      </c>
      <c r="D218" s="209"/>
      <c r="E218" s="212">
        <v>100.0</v>
      </c>
      <c r="F218" s="212">
        <v>0.0</v>
      </c>
      <c r="G218" s="210" t="b">
        <v>1</v>
      </c>
      <c r="H218" s="211">
        <v>45250.69513888889</v>
      </c>
      <c r="I218" s="210" t="s">
        <v>500</v>
      </c>
      <c r="J218" s="209"/>
      <c r="K218" s="209"/>
      <c r="L218" s="209"/>
      <c r="M218" s="209"/>
      <c r="N218" s="209"/>
      <c r="O218" s="209"/>
      <c r="P218" s="210" t="s">
        <v>283</v>
      </c>
      <c r="Q218" s="209"/>
      <c r="R218" s="210" t="s">
        <v>33</v>
      </c>
      <c r="S218" s="210">
        <v>1.0</v>
      </c>
      <c r="T218" s="212">
        <v>1.0</v>
      </c>
      <c r="U218" s="212">
        <v>0.0</v>
      </c>
      <c r="V218" s="212">
        <v>12.0</v>
      </c>
      <c r="W218" s="210">
        <v>10.0</v>
      </c>
      <c r="X218" s="210">
        <v>2.0</v>
      </c>
      <c r="Y218" s="210">
        <v>0.0</v>
      </c>
      <c r="Z218" s="210">
        <v>3.0</v>
      </c>
      <c r="AA218" s="210">
        <v>1.0</v>
      </c>
      <c r="AB218" s="210">
        <v>3.0</v>
      </c>
      <c r="AC218" s="210">
        <v>2.0</v>
      </c>
      <c r="AD218" s="210">
        <v>0.0</v>
      </c>
      <c r="AE218" s="210">
        <v>1.0</v>
      </c>
      <c r="AF218" s="210">
        <v>2.0</v>
      </c>
      <c r="AG218" s="210">
        <v>0.0</v>
      </c>
      <c r="AH218" s="210">
        <v>3.0</v>
      </c>
      <c r="AI218" s="210" t="s">
        <v>138</v>
      </c>
      <c r="AJ218" s="210" t="s">
        <v>284</v>
      </c>
      <c r="AK218" s="210" t="s">
        <v>285</v>
      </c>
      <c r="AL218" s="210" t="s">
        <v>284</v>
      </c>
      <c r="AM218" s="210" t="s">
        <v>285</v>
      </c>
      <c r="AN218" s="210" t="s">
        <v>285</v>
      </c>
      <c r="AO218" s="210" t="s">
        <v>285</v>
      </c>
      <c r="AP218" s="210" t="s">
        <v>284</v>
      </c>
      <c r="AQ218" s="210" t="s">
        <v>284</v>
      </c>
      <c r="AR218" s="210" t="s">
        <v>285</v>
      </c>
      <c r="AS218" s="210" t="s">
        <v>285</v>
      </c>
      <c r="AT218" s="209"/>
      <c r="AU218" s="209"/>
      <c r="AV218" s="209"/>
      <c r="AW218" s="209"/>
      <c r="AX218" s="209"/>
      <c r="AY218" s="209"/>
      <c r="AZ218" s="209"/>
      <c r="BA218" s="209"/>
      <c r="BB218" s="209"/>
      <c r="BC218" s="209"/>
      <c r="BD218" s="209"/>
      <c r="BE218" s="209"/>
      <c r="BF218" s="209"/>
      <c r="BG218" s="210"/>
      <c r="BH218" s="209"/>
    </row>
    <row r="219">
      <c r="A219" s="211">
        <v>45250.69513888889</v>
      </c>
      <c r="B219" s="211">
        <v>45250.69513888889</v>
      </c>
      <c r="C219" s="210" t="s">
        <v>281</v>
      </c>
      <c r="D219" s="209"/>
      <c r="E219" s="212">
        <v>100.0</v>
      </c>
      <c r="F219" s="212">
        <v>0.0</v>
      </c>
      <c r="G219" s="210" t="b">
        <v>1</v>
      </c>
      <c r="H219" s="211">
        <v>45250.69513888889</v>
      </c>
      <c r="I219" s="210" t="s">
        <v>501</v>
      </c>
      <c r="J219" s="209"/>
      <c r="K219" s="209"/>
      <c r="L219" s="209"/>
      <c r="M219" s="209"/>
      <c r="N219" s="209"/>
      <c r="O219" s="209"/>
      <c r="P219" s="210" t="s">
        <v>283</v>
      </c>
      <c r="Q219" s="209"/>
      <c r="R219" s="210" t="s">
        <v>53</v>
      </c>
      <c r="S219" s="210">
        <v>12.0</v>
      </c>
      <c r="T219" s="212">
        <v>7.0</v>
      </c>
      <c r="U219" s="212">
        <v>5.0</v>
      </c>
      <c r="V219" s="212">
        <v>12.0</v>
      </c>
      <c r="W219" s="210">
        <v>1.0</v>
      </c>
      <c r="X219" s="210">
        <v>0.0</v>
      </c>
      <c r="Y219" s="210">
        <v>0.0</v>
      </c>
      <c r="Z219" s="210">
        <v>1.0</v>
      </c>
      <c r="AA219" s="210">
        <v>1.0</v>
      </c>
      <c r="AB219" s="210">
        <v>2.0</v>
      </c>
      <c r="AC219" s="210">
        <v>1.0</v>
      </c>
      <c r="AD219" s="210">
        <v>2.0</v>
      </c>
      <c r="AE219" s="210">
        <v>1.0</v>
      </c>
      <c r="AF219" s="210">
        <v>3.0</v>
      </c>
      <c r="AG219" s="210">
        <v>0.0</v>
      </c>
      <c r="AH219" s="210">
        <v>3.0</v>
      </c>
      <c r="AI219" s="210" t="s">
        <v>138</v>
      </c>
      <c r="AJ219" s="210" t="s">
        <v>284</v>
      </c>
      <c r="AK219" s="210" t="s">
        <v>285</v>
      </c>
      <c r="AL219" s="210" t="s">
        <v>284</v>
      </c>
      <c r="AM219" s="210" t="s">
        <v>284</v>
      </c>
      <c r="AN219" s="210" t="s">
        <v>285</v>
      </c>
      <c r="AO219" s="210" t="s">
        <v>285</v>
      </c>
      <c r="AP219" s="210" t="s">
        <v>285</v>
      </c>
      <c r="AQ219" s="210" t="s">
        <v>285</v>
      </c>
      <c r="AR219" s="210" t="s">
        <v>285</v>
      </c>
      <c r="AS219" s="210" t="s">
        <v>284</v>
      </c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09"/>
      <c r="BD219" s="209"/>
      <c r="BE219" s="209"/>
      <c r="BF219" s="209"/>
      <c r="BG219" s="210"/>
      <c r="BH219" s="209"/>
    </row>
    <row r="220">
      <c r="A220" s="211">
        <v>45250.69513888889</v>
      </c>
      <c r="B220" s="211">
        <v>45250.69513888889</v>
      </c>
      <c r="C220" s="210" t="s">
        <v>281</v>
      </c>
      <c r="D220" s="209"/>
      <c r="E220" s="212">
        <v>100.0</v>
      </c>
      <c r="F220" s="212">
        <v>0.0</v>
      </c>
      <c r="G220" s="210" t="b">
        <v>1</v>
      </c>
      <c r="H220" s="211">
        <v>45250.69513888889</v>
      </c>
      <c r="I220" s="210" t="s">
        <v>502</v>
      </c>
      <c r="J220" s="209"/>
      <c r="K220" s="209"/>
      <c r="L220" s="209"/>
      <c r="M220" s="209"/>
      <c r="N220" s="209"/>
      <c r="O220" s="209"/>
      <c r="P220" s="210" t="s">
        <v>283</v>
      </c>
      <c r="Q220" s="209"/>
      <c r="R220" s="210" t="s">
        <v>49</v>
      </c>
      <c r="S220" s="210">
        <v>9.0</v>
      </c>
      <c r="T220" s="212">
        <v>5.0</v>
      </c>
      <c r="U220" s="212">
        <v>4.0</v>
      </c>
      <c r="V220" s="212">
        <v>12.0</v>
      </c>
      <c r="W220" s="210">
        <v>18.0</v>
      </c>
      <c r="X220" s="210">
        <v>1.0</v>
      </c>
      <c r="Y220" s="210">
        <v>1.0</v>
      </c>
      <c r="Z220" s="210">
        <v>3.0</v>
      </c>
      <c r="AA220" s="210">
        <v>3.0</v>
      </c>
      <c r="AB220" s="210">
        <v>2.0</v>
      </c>
      <c r="AC220" s="210">
        <v>3.0</v>
      </c>
      <c r="AD220" s="210">
        <v>0.0</v>
      </c>
      <c r="AE220" s="210">
        <v>0.0</v>
      </c>
      <c r="AF220" s="210">
        <v>3.0</v>
      </c>
      <c r="AG220" s="210">
        <v>1.0</v>
      </c>
      <c r="AH220" s="210">
        <v>3.0</v>
      </c>
      <c r="AI220" s="210" t="s">
        <v>138</v>
      </c>
      <c r="AJ220" s="210" t="s">
        <v>285</v>
      </c>
      <c r="AK220" s="210" t="s">
        <v>284</v>
      </c>
      <c r="AL220" s="210" t="s">
        <v>284</v>
      </c>
      <c r="AM220" s="210" t="s">
        <v>284</v>
      </c>
      <c r="AN220" s="210" t="s">
        <v>285</v>
      </c>
      <c r="AO220" s="210" t="s">
        <v>284</v>
      </c>
      <c r="AP220" s="210" t="s">
        <v>284</v>
      </c>
      <c r="AQ220" s="210" t="s">
        <v>284</v>
      </c>
      <c r="AR220" s="210" t="s">
        <v>284</v>
      </c>
      <c r="AS220" s="210" t="s">
        <v>285</v>
      </c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09"/>
      <c r="BD220" s="209"/>
      <c r="BE220" s="209"/>
      <c r="BF220" s="209"/>
      <c r="BG220" s="210"/>
      <c r="BH220" s="209"/>
    </row>
    <row r="221">
      <c r="A221" s="211">
        <v>45250.69513888889</v>
      </c>
      <c r="B221" s="211">
        <v>45250.69513888889</v>
      </c>
      <c r="C221" s="210" t="s">
        <v>281</v>
      </c>
      <c r="D221" s="209"/>
      <c r="E221" s="212">
        <v>100.0</v>
      </c>
      <c r="F221" s="212">
        <v>0.0</v>
      </c>
      <c r="G221" s="210" t="b">
        <v>1</v>
      </c>
      <c r="H221" s="211">
        <v>45250.69513888889</v>
      </c>
      <c r="I221" s="210" t="s">
        <v>503</v>
      </c>
      <c r="J221" s="209"/>
      <c r="K221" s="209"/>
      <c r="L221" s="209"/>
      <c r="M221" s="209"/>
      <c r="N221" s="209"/>
      <c r="O221" s="209"/>
      <c r="P221" s="210" t="s">
        <v>283</v>
      </c>
      <c r="Q221" s="209"/>
      <c r="R221" s="72" t="s">
        <v>33</v>
      </c>
      <c r="S221" s="210">
        <v>10.0</v>
      </c>
      <c r="T221" s="212">
        <v>1.0</v>
      </c>
      <c r="U221" s="212">
        <v>9.0</v>
      </c>
      <c r="V221" s="212">
        <v>12.0</v>
      </c>
      <c r="W221" s="210">
        <v>10.0</v>
      </c>
      <c r="X221" s="210">
        <v>2.0</v>
      </c>
      <c r="Y221" s="210">
        <v>2.0</v>
      </c>
      <c r="Z221" s="210">
        <v>0.0</v>
      </c>
      <c r="AA221" s="210">
        <v>1.0</v>
      </c>
      <c r="AB221" s="210">
        <v>1.0</v>
      </c>
      <c r="AC221" s="210">
        <v>0.0</v>
      </c>
      <c r="AD221" s="210">
        <v>2.0</v>
      </c>
      <c r="AE221" s="210">
        <v>2.0</v>
      </c>
      <c r="AF221" s="210">
        <v>3.0</v>
      </c>
      <c r="AG221" s="210">
        <v>1.0</v>
      </c>
      <c r="AH221" s="210">
        <v>3.0</v>
      </c>
      <c r="AI221" s="210" t="s">
        <v>137</v>
      </c>
      <c r="AJ221" s="210" t="s">
        <v>284</v>
      </c>
      <c r="AK221" s="210" t="s">
        <v>285</v>
      </c>
      <c r="AL221" s="210" t="s">
        <v>284</v>
      </c>
      <c r="AM221" s="210" t="s">
        <v>285</v>
      </c>
      <c r="AN221" s="210" t="s">
        <v>284</v>
      </c>
      <c r="AO221" s="210" t="s">
        <v>284</v>
      </c>
      <c r="AP221" s="210" t="s">
        <v>285</v>
      </c>
      <c r="AQ221" s="210" t="s">
        <v>285</v>
      </c>
      <c r="AR221" s="210" t="s">
        <v>284</v>
      </c>
      <c r="AS221" s="210" t="s">
        <v>285</v>
      </c>
      <c r="AT221" s="209"/>
      <c r="AU221" s="209"/>
      <c r="AV221" s="209"/>
      <c r="AW221" s="209"/>
      <c r="AX221" s="209"/>
      <c r="AY221" s="209"/>
      <c r="AZ221" s="209"/>
      <c r="BA221" s="209"/>
      <c r="BB221" s="209"/>
      <c r="BC221" s="209"/>
      <c r="BD221" s="209"/>
      <c r="BE221" s="209"/>
      <c r="BF221" s="209"/>
      <c r="BG221" s="210"/>
      <c r="BH221" s="209"/>
    </row>
    <row r="222">
      <c r="A222" s="211">
        <v>45250.69513888889</v>
      </c>
      <c r="B222" s="211">
        <v>45250.69513888889</v>
      </c>
      <c r="C222" s="210" t="s">
        <v>281</v>
      </c>
      <c r="D222" s="209"/>
      <c r="E222" s="212">
        <v>100.0</v>
      </c>
      <c r="F222" s="212">
        <v>0.0</v>
      </c>
      <c r="G222" s="210" t="b">
        <v>1</v>
      </c>
      <c r="H222" s="211">
        <v>45250.69513888889</v>
      </c>
      <c r="I222" s="210" t="s">
        <v>504</v>
      </c>
      <c r="J222" s="209"/>
      <c r="K222" s="209"/>
      <c r="L222" s="209"/>
      <c r="M222" s="209"/>
      <c r="N222" s="209"/>
      <c r="O222" s="209"/>
      <c r="P222" s="210" t="s">
        <v>283</v>
      </c>
      <c r="Q222" s="209"/>
      <c r="R222" s="210" t="s">
        <v>86</v>
      </c>
      <c r="S222" s="210">
        <v>8.0</v>
      </c>
      <c r="T222" s="212">
        <v>3.0</v>
      </c>
      <c r="U222" s="212">
        <v>5.0</v>
      </c>
      <c r="V222" s="212">
        <v>12.0</v>
      </c>
      <c r="W222" s="210">
        <v>33.0</v>
      </c>
      <c r="X222" s="210">
        <v>2.0</v>
      </c>
      <c r="Y222" s="210">
        <v>0.0</v>
      </c>
      <c r="Z222" s="210">
        <v>3.0</v>
      </c>
      <c r="AA222" s="210">
        <v>2.0</v>
      </c>
      <c r="AB222" s="210">
        <v>2.0</v>
      </c>
      <c r="AC222" s="210">
        <v>0.0</v>
      </c>
      <c r="AD222" s="210">
        <v>3.0</v>
      </c>
      <c r="AE222" s="210">
        <v>1.0</v>
      </c>
      <c r="AF222" s="210">
        <v>2.0</v>
      </c>
      <c r="AG222" s="210">
        <v>0.0</v>
      </c>
      <c r="AH222" s="210">
        <v>3.0</v>
      </c>
      <c r="AI222" s="210" t="s">
        <v>138</v>
      </c>
      <c r="AJ222" s="210" t="s">
        <v>284</v>
      </c>
      <c r="AK222" s="210" t="s">
        <v>285</v>
      </c>
      <c r="AL222" s="210" t="s">
        <v>285</v>
      </c>
      <c r="AM222" s="210" t="s">
        <v>285</v>
      </c>
      <c r="AN222" s="210" t="s">
        <v>284</v>
      </c>
      <c r="AO222" s="210" t="s">
        <v>285</v>
      </c>
      <c r="AP222" s="210" t="s">
        <v>284</v>
      </c>
      <c r="AQ222" s="210" t="s">
        <v>285</v>
      </c>
      <c r="AR222" s="210" t="s">
        <v>284</v>
      </c>
      <c r="AS222" s="210" t="s">
        <v>285</v>
      </c>
      <c r="AT222" s="209"/>
      <c r="AU222" s="209"/>
      <c r="AV222" s="209"/>
      <c r="AW222" s="209"/>
      <c r="AX222" s="209"/>
      <c r="AY222" s="209"/>
      <c r="AZ222" s="209"/>
      <c r="BA222" s="209"/>
      <c r="BB222" s="209"/>
      <c r="BC222" s="209"/>
      <c r="BD222" s="209"/>
      <c r="BE222" s="209"/>
      <c r="BF222" s="209"/>
      <c r="BG222" s="210"/>
      <c r="BH222" s="209"/>
    </row>
    <row r="223">
      <c r="A223" s="211">
        <v>45250.69513888889</v>
      </c>
      <c r="B223" s="211">
        <v>45250.69513888889</v>
      </c>
      <c r="C223" s="210" t="s">
        <v>281</v>
      </c>
      <c r="D223" s="209"/>
      <c r="E223" s="212">
        <v>100.0</v>
      </c>
      <c r="F223" s="212">
        <v>0.0</v>
      </c>
      <c r="G223" s="210" t="b">
        <v>1</v>
      </c>
      <c r="H223" s="211">
        <v>45250.69513888889</v>
      </c>
      <c r="I223" s="210" t="s">
        <v>505</v>
      </c>
      <c r="J223" s="209"/>
      <c r="K223" s="209"/>
      <c r="L223" s="209"/>
      <c r="M223" s="209"/>
      <c r="N223" s="209"/>
      <c r="O223" s="209"/>
      <c r="P223" s="210" t="s">
        <v>283</v>
      </c>
      <c r="Q223" s="209"/>
      <c r="R223" s="210" t="s">
        <v>36</v>
      </c>
      <c r="S223" s="210">
        <v>12.0</v>
      </c>
      <c r="T223" s="212">
        <v>4.0</v>
      </c>
      <c r="U223" s="212">
        <v>8.0</v>
      </c>
      <c r="V223" s="212">
        <v>12.0</v>
      </c>
      <c r="W223" s="210">
        <v>13.0</v>
      </c>
      <c r="X223" s="210">
        <v>1.0</v>
      </c>
      <c r="Y223" s="210">
        <v>0.0</v>
      </c>
      <c r="Z223" s="210">
        <v>3.0</v>
      </c>
      <c r="AA223" s="210">
        <v>0.0</v>
      </c>
      <c r="AB223" s="210">
        <v>3.0</v>
      </c>
      <c r="AC223" s="210">
        <v>3.0</v>
      </c>
      <c r="AD223" s="210">
        <v>1.0</v>
      </c>
      <c r="AE223" s="210">
        <v>1.0</v>
      </c>
      <c r="AF223" s="210">
        <v>0.0</v>
      </c>
      <c r="AG223" s="210">
        <v>2.0</v>
      </c>
      <c r="AH223" s="210">
        <v>3.0</v>
      </c>
      <c r="AI223" s="210" t="s">
        <v>137</v>
      </c>
      <c r="AJ223" s="210" t="s">
        <v>285</v>
      </c>
      <c r="AK223" s="210" t="s">
        <v>284</v>
      </c>
      <c r="AL223" s="210" t="s">
        <v>285</v>
      </c>
      <c r="AM223" s="210" t="s">
        <v>284</v>
      </c>
      <c r="AN223" s="210" t="s">
        <v>284</v>
      </c>
      <c r="AO223" s="210" t="s">
        <v>285</v>
      </c>
      <c r="AP223" s="210" t="s">
        <v>284</v>
      </c>
      <c r="AQ223" s="210" t="s">
        <v>285</v>
      </c>
      <c r="AR223" s="210" t="s">
        <v>284</v>
      </c>
      <c r="AS223" s="210" t="s">
        <v>285</v>
      </c>
      <c r="AT223" s="209"/>
      <c r="AU223" s="209"/>
      <c r="AV223" s="209"/>
      <c r="AW223" s="209"/>
      <c r="AX223" s="209"/>
      <c r="AY223" s="209"/>
      <c r="AZ223" s="209"/>
      <c r="BA223" s="209"/>
      <c r="BB223" s="209"/>
      <c r="BC223" s="209"/>
      <c r="BD223" s="209"/>
      <c r="BE223" s="209"/>
      <c r="BF223" s="209"/>
      <c r="BG223" s="210"/>
      <c r="BH223" s="209"/>
    </row>
    <row r="224">
      <c r="A224" s="211">
        <v>45250.69513888889</v>
      </c>
      <c r="B224" s="211">
        <v>45250.69513888889</v>
      </c>
      <c r="C224" s="210" t="s">
        <v>281</v>
      </c>
      <c r="D224" s="209"/>
      <c r="E224" s="212">
        <v>100.0</v>
      </c>
      <c r="F224" s="212">
        <v>0.0</v>
      </c>
      <c r="G224" s="210" t="b">
        <v>1</v>
      </c>
      <c r="H224" s="211">
        <v>45250.69513888889</v>
      </c>
      <c r="I224" s="210" t="s">
        <v>506</v>
      </c>
      <c r="J224" s="209"/>
      <c r="K224" s="209"/>
      <c r="L224" s="209"/>
      <c r="M224" s="209"/>
      <c r="N224" s="209"/>
      <c r="O224" s="209"/>
      <c r="P224" s="210" t="s">
        <v>283</v>
      </c>
      <c r="Q224" s="209"/>
      <c r="R224" s="72" t="s">
        <v>33</v>
      </c>
      <c r="S224" s="210">
        <v>7.0</v>
      </c>
      <c r="T224" s="212">
        <v>3.0</v>
      </c>
      <c r="U224" s="212">
        <v>4.0</v>
      </c>
      <c r="V224" s="212">
        <v>12.0</v>
      </c>
      <c r="W224" s="210">
        <v>7.0</v>
      </c>
      <c r="X224" s="210">
        <v>2.0</v>
      </c>
      <c r="Y224" s="210">
        <v>1.0</v>
      </c>
      <c r="Z224" s="210">
        <v>1.0</v>
      </c>
      <c r="AA224" s="210">
        <v>3.0</v>
      </c>
      <c r="AB224" s="210">
        <v>2.0</v>
      </c>
      <c r="AC224" s="210">
        <v>2.0</v>
      </c>
      <c r="AD224" s="210">
        <v>3.0</v>
      </c>
      <c r="AE224" s="210">
        <v>1.0</v>
      </c>
      <c r="AF224" s="210">
        <v>0.0</v>
      </c>
      <c r="AG224" s="210">
        <v>0.0</v>
      </c>
      <c r="AH224" s="210">
        <v>0.0</v>
      </c>
      <c r="AI224" s="210" t="s">
        <v>137</v>
      </c>
      <c r="AJ224" s="210" t="s">
        <v>285</v>
      </c>
      <c r="AK224" s="210" t="s">
        <v>284</v>
      </c>
      <c r="AL224" s="210" t="s">
        <v>285</v>
      </c>
      <c r="AM224" s="210" t="s">
        <v>284</v>
      </c>
      <c r="AN224" s="210" t="s">
        <v>284</v>
      </c>
      <c r="AO224" s="210" t="s">
        <v>285</v>
      </c>
      <c r="AP224" s="210" t="s">
        <v>285</v>
      </c>
      <c r="AQ224" s="210" t="s">
        <v>284</v>
      </c>
      <c r="AR224" s="210" t="s">
        <v>285</v>
      </c>
      <c r="AS224" s="210" t="s">
        <v>285</v>
      </c>
      <c r="AT224" s="209"/>
      <c r="AU224" s="209"/>
      <c r="AV224" s="209"/>
      <c r="AW224" s="209"/>
      <c r="AX224" s="209"/>
      <c r="AY224" s="209"/>
      <c r="AZ224" s="209"/>
      <c r="BA224" s="209"/>
      <c r="BB224" s="209"/>
      <c r="BC224" s="209"/>
      <c r="BD224" s="209"/>
      <c r="BE224" s="209"/>
      <c r="BF224" s="209"/>
      <c r="BG224" s="210"/>
      <c r="BH224" s="209"/>
    </row>
    <row r="225">
      <c r="A225" s="211">
        <v>45250.69513888889</v>
      </c>
      <c r="B225" s="211">
        <v>45250.69513888889</v>
      </c>
      <c r="C225" s="210" t="s">
        <v>281</v>
      </c>
      <c r="D225" s="209"/>
      <c r="E225" s="212">
        <v>100.0</v>
      </c>
      <c r="F225" s="212">
        <v>0.0</v>
      </c>
      <c r="G225" s="210" t="b">
        <v>1</v>
      </c>
      <c r="H225" s="211">
        <v>45250.69513888889</v>
      </c>
      <c r="I225" s="210" t="s">
        <v>507</v>
      </c>
      <c r="J225" s="209"/>
      <c r="K225" s="209"/>
      <c r="L225" s="209"/>
      <c r="M225" s="209"/>
      <c r="N225" s="209"/>
      <c r="O225" s="209"/>
      <c r="P225" s="210" t="s">
        <v>283</v>
      </c>
      <c r="Q225" s="209"/>
      <c r="R225" s="72" t="s">
        <v>33</v>
      </c>
      <c r="S225" s="210">
        <v>8.0</v>
      </c>
      <c r="T225" s="212">
        <v>2.0</v>
      </c>
      <c r="U225" s="212">
        <v>6.0</v>
      </c>
      <c r="V225" s="212">
        <v>12.0</v>
      </c>
      <c r="W225" s="210">
        <v>14.0</v>
      </c>
      <c r="X225" s="210">
        <v>0.0</v>
      </c>
      <c r="Y225" s="210">
        <v>2.0</v>
      </c>
      <c r="Z225" s="210">
        <v>0.0</v>
      </c>
      <c r="AA225" s="210">
        <v>2.0</v>
      </c>
      <c r="AB225" s="210">
        <v>3.0</v>
      </c>
      <c r="AC225" s="210">
        <v>1.0</v>
      </c>
      <c r="AD225" s="210">
        <v>0.0</v>
      </c>
      <c r="AE225" s="210">
        <v>2.0</v>
      </c>
      <c r="AF225" s="210">
        <v>2.0</v>
      </c>
      <c r="AG225" s="210">
        <v>0.0</v>
      </c>
      <c r="AH225" s="210">
        <v>1.0</v>
      </c>
      <c r="AI225" s="210" t="s">
        <v>138</v>
      </c>
      <c r="AJ225" s="210" t="s">
        <v>284</v>
      </c>
      <c r="AK225" s="210" t="s">
        <v>285</v>
      </c>
      <c r="AL225" s="210" t="s">
        <v>284</v>
      </c>
      <c r="AM225" s="210" t="s">
        <v>285</v>
      </c>
      <c r="AN225" s="210" t="s">
        <v>284</v>
      </c>
      <c r="AO225" s="210" t="s">
        <v>284</v>
      </c>
      <c r="AP225" s="210" t="s">
        <v>284</v>
      </c>
      <c r="AQ225" s="210" t="s">
        <v>285</v>
      </c>
      <c r="AR225" s="210" t="s">
        <v>284</v>
      </c>
      <c r="AS225" s="210" t="s">
        <v>284</v>
      </c>
      <c r="AT225" s="209"/>
      <c r="AU225" s="209"/>
      <c r="AV225" s="209"/>
      <c r="AW225" s="209"/>
      <c r="AX225" s="209"/>
      <c r="AY225" s="209"/>
      <c r="AZ225" s="209"/>
      <c r="BA225" s="209"/>
      <c r="BB225" s="209"/>
      <c r="BC225" s="209"/>
      <c r="BD225" s="209"/>
      <c r="BE225" s="209"/>
      <c r="BF225" s="209"/>
      <c r="BG225" s="210"/>
      <c r="BH225" s="209"/>
    </row>
    <row r="226">
      <c r="A226" s="211">
        <v>45250.69513888889</v>
      </c>
      <c r="B226" s="211">
        <v>45250.69513888889</v>
      </c>
      <c r="C226" s="210" t="s">
        <v>281</v>
      </c>
      <c r="D226" s="209"/>
      <c r="E226" s="212">
        <v>100.0</v>
      </c>
      <c r="F226" s="212">
        <v>0.0</v>
      </c>
      <c r="G226" s="210" t="b">
        <v>1</v>
      </c>
      <c r="H226" s="211">
        <v>45250.69513888889</v>
      </c>
      <c r="I226" s="210" t="s">
        <v>508</v>
      </c>
      <c r="J226" s="209"/>
      <c r="K226" s="209"/>
      <c r="L226" s="209"/>
      <c r="M226" s="209"/>
      <c r="N226" s="209"/>
      <c r="O226" s="209"/>
      <c r="P226" s="210" t="s">
        <v>283</v>
      </c>
      <c r="Q226" s="209"/>
      <c r="R226" s="72" t="s">
        <v>33</v>
      </c>
      <c r="S226" s="210">
        <v>9.0</v>
      </c>
      <c r="T226" s="212">
        <v>8.0</v>
      </c>
      <c r="U226" s="212">
        <v>1.0</v>
      </c>
      <c r="V226" s="212">
        <v>12.0</v>
      </c>
      <c r="W226" s="210">
        <v>23.0</v>
      </c>
      <c r="X226" s="210">
        <v>0.0</v>
      </c>
      <c r="Y226" s="210">
        <v>2.0</v>
      </c>
      <c r="Z226" s="210">
        <v>0.0</v>
      </c>
      <c r="AA226" s="210">
        <v>0.0</v>
      </c>
      <c r="AB226" s="210">
        <v>0.0</v>
      </c>
      <c r="AC226" s="210">
        <v>0.0</v>
      </c>
      <c r="AD226" s="210">
        <v>0.0</v>
      </c>
      <c r="AE226" s="210">
        <v>1.0</v>
      </c>
      <c r="AF226" s="210">
        <v>1.0</v>
      </c>
      <c r="AG226" s="210">
        <v>3.0</v>
      </c>
      <c r="AH226" s="210">
        <v>2.0</v>
      </c>
      <c r="AI226" s="210" t="s">
        <v>138</v>
      </c>
      <c r="AJ226" s="210" t="s">
        <v>285</v>
      </c>
      <c r="AK226" s="210" t="s">
        <v>285</v>
      </c>
      <c r="AL226" s="210" t="s">
        <v>285</v>
      </c>
      <c r="AM226" s="210" t="s">
        <v>285</v>
      </c>
      <c r="AN226" s="210" t="s">
        <v>285</v>
      </c>
      <c r="AO226" s="210" t="s">
        <v>284</v>
      </c>
      <c r="AP226" s="210" t="s">
        <v>285</v>
      </c>
      <c r="AQ226" s="210" t="s">
        <v>284</v>
      </c>
      <c r="AR226" s="210" t="s">
        <v>284</v>
      </c>
      <c r="AS226" s="210" t="s">
        <v>285</v>
      </c>
      <c r="AT226" s="209"/>
      <c r="AU226" s="209"/>
      <c r="AV226" s="209"/>
      <c r="AW226" s="209"/>
      <c r="AX226" s="209"/>
      <c r="AY226" s="209"/>
      <c r="AZ226" s="209"/>
      <c r="BA226" s="209"/>
      <c r="BB226" s="209"/>
      <c r="BC226" s="209"/>
      <c r="BD226" s="209"/>
      <c r="BE226" s="209"/>
      <c r="BF226" s="209"/>
      <c r="BG226" s="210"/>
      <c r="BH226" s="209"/>
    </row>
    <row r="227">
      <c r="A227" s="211">
        <v>45250.69513888889</v>
      </c>
      <c r="B227" s="211">
        <v>45250.69513888889</v>
      </c>
      <c r="C227" s="210" t="s">
        <v>281</v>
      </c>
      <c r="D227" s="209"/>
      <c r="E227" s="212">
        <v>100.0</v>
      </c>
      <c r="F227" s="212">
        <v>0.0</v>
      </c>
      <c r="G227" s="210" t="b">
        <v>1</v>
      </c>
      <c r="H227" s="211">
        <v>45250.69513888889</v>
      </c>
      <c r="I227" s="210" t="s">
        <v>509</v>
      </c>
      <c r="J227" s="209"/>
      <c r="K227" s="209"/>
      <c r="L227" s="209"/>
      <c r="M227" s="209"/>
      <c r="N227" s="209"/>
      <c r="O227" s="209"/>
      <c r="P227" s="210" t="s">
        <v>283</v>
      </c>
      <c r="Q227" s="209"/>
      <c r="R227" s="210" t="s">
        <v>85</v>
      </c>
      <c r="S227" s="210">
        <v>9.0</v>
      </c>
      <c r="T227" s="212">
        <v>6.0</v>
      </c>
      <c r="U227" s="212">
        <v>3.0</v>
      </c>
      <c r="V227" s="212">
        <v>12.0</v>
      </c>
      <c r="W227" s="210">
        <v>11.0</v>
      </c>
      <c r="X227" s="210">
        <v>2.0</v>
      </c>
      <c r="Y227" s="210">
        <v>0.0</v>
      </c>
      <c r="Z227" s="210">
        <v>3.0</v>
      </c>
      <c r="AA227" s="210">
        <v>2.0</v>
      </c>
      <c r="AB227" s="210">
        <v>0.0</v>
      </c>
      <c r="AC227" s="210">
        <v>3.0</v>
      </c>
      <c r="AD227" s="210">
        <v>2.0</v>
      </c>
      <c r="AE227" s="210">
        <v>2.0</v>
      </c>
      <c r="AF227" s="210">
        <v>1.0</v>
      </c>
      <c r="AG227" s="210">
        <v>1.0</v>
      </c>
      <c r="AH227" s="210">
        <v>1.0</v>
      </c>
      <c r="AI227" s="210" t="s">
        <v>138</v>
      </c>
      <c r="AJ227" s="210" t="s">
        <v>285</v>
      </c>
      <c r="AK227" s="210" t="s">
        <v>284</v>
      </c>
      <c r="AL227" s="210" t="s">
        <v>285</v>
      </c>
      <c r="AM227" s="210" t="s">
        <v>284</v>
      </c>
      <c r="AN227" s="210" t="s">
        <v>284</v>
      </c>
      <c r="AO227" s="210" t="s">
        <v>285</v>
      </c>
      <c r="AP227" s="210" t="s">
        <v>284</v>
      </c>
      <c r="AQ227" s="210" t="s">
        <v>284</v>
      </c>
      <c r="AR227" s="210" t="s">
        <v>284</v>
      </c>
      <c r="AS227" s="210" t="s">
        <v>285</v>
      </c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09"/>
      <c r="BD227" s="209"/>
      <c r="BE227" s="209"/>
      <c r="BF227" s="209"/>
      <c r="BG227" s="210"/>
      <c r="BH227" s="209"/>
    </row>
    <row r="228">
      <c r="A228" s="211">
        <v>45250.69513888889</v>
      </c>
      <c r="B228" s="211">
        <v>45250.69513888889</v>
      </c>
      <c r="C228" s="210" t="s">
        <v>281</v>
      </c>
      <c r="D228" s="209"/>
      <c r="E228" s="212">
        <v>100.0</v>
      </c>
      <c r="F228" s="212">
        <v>0.0</v>
      </c>
      <c r="G228" s="210" t="b">
        <v>1</v>
      </c>
      <c r="H228" s="211">
        <v>45250.69513888889</v>
      </c>
      <c r="I228" s="210" t="s">
        <v>510</v>
      </c>
      <c r="J228" s="209"/>
      <c r="K228" s="209"/>
      <c r="L228" s="209"/>
      <c r="M228" s="209"/>
      <c r="N228" s="209"/>
      <c r="O228" s="209"/>
      <c r="P228" s="210" t="s">
        <v>283</v>
      </c>
      <c r="Q228" s="209"/>
      <c r="R228" s="210" t="s">
        <v>44</v>
      </c>
      <c r="S228" s="210">
        <v>2.0</v>
      </c>
      <c r="T228" s="212">
        <v>2.0</v>
      </c>
      <c r="U228" s="212">
        <v>0.0</v>
      </c>
      <c r="V228" s="212">
        <v>12.0</v>
      </c>
      <c r="W228" s="210">
        <v>37.0</v>
      </c>
      <c r="X228" s="210">
        <v>0.0</v>
      </c>
      <c r="Y228" s="210">
        <v>1.0</v>
      </c>
      <c r="Z228" s="210">
        <v>3.0</v>
      </c>
      <c r="AA228" s="210">
        <v>3.0</v>
      </c>
      <c r="AB228" s="210">
        <v>0.0</v>
      </c>
      <c r="AC228" s="210">
        <v>2.0</v>
      </c>
      <c r="AD228" s="210">
        <v>2.0</v>
      </c>
      <c r="AE228" s="210">
        <v>3.0</v>
      </c>
      <c r="AF228" s="210">
        <v>3.0</v>
      </c>
      <c r="AG228" s="210">
        <v>0.0</v>
      </c>
      <c r="AH228" s="210">
        <v>0.0</v>
      </c>
      <c r="AI228" s="210" t="s">
        <v>138</v>
      </c>
      <c r="AJ228" s="210" t="s">
        <v>285</v>
      </c>
      <c r="AK228" s="210" t="s">
        <v>284</v>
      </c>
      <c r="AL228" s="210" t="s">
        <v>284</v>
      </c>
      <c r="AM228" s="210" t="s">
        <v>284</v>
      </c>
      <c r="AN228" s="210" t="s">
        <v>285</v>
      </c>
      <c r="AO228" s="210" t="s">
        <v>284</v>
      </c>
      <c r="AP228" s="210" t="s">
        <v>285</v>
      </c>
      <c r="AQ228" s="210" t="s">
        <v>284</v>
      </c>
      <c r="AR228" s="210" t="s">
        <v>285</v>
      </c>
      <c r="AS228" s="210" t="s">
        <v>284</v>
      </c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09"/>
      <c r="BD228" s="209"/>
      <c r="BE228" s="209"/>
      <c r="BF228" s="209"/>
      <c r="BG228" s="210"/>
      <c r="BH228" s="209"/>
    </row>
    <row r="229">
      <c r="A229" s="211">
        <v>45250.69513888889</v>
      </c>
      <c r="B229" s="211">
        <v>45250.69513888889</v>
      </c>
      <c r="C229" s="210" t="s">
        <v>281</v>
      </c>
      <c r="D229" s="209"/>
      <c r="E229" s="212">
        <v>100.0</v>
      </c>
      <c r="F229" s="212">
        <v>0.0</v>
      </c>
      <c r="G229" s="210" t="b">
        <v>1</v>
      </c>
      <c r="H229" s="211">
        <v>45250.69513888889</v>
      </c>
      <c r="I229" s="210" t="s">
        <v>511</v>
      </c>
      <c r="J229" s="209"/>
      <c r="K229" s="209"/>
      <c r="L229" s="209"/>
      <c r="M229" s="209"/>
      <c r="N229" s="209"/>
      <c r="O229" s="209"/>
      <c r="P229" s="210" t="s">
        <v>283</v>
      </c>
      <c r="Q229" s="209"/>
      <c r="R229" s="210" t="s">
        <v>61</v>
      </c>
      <c r="S229" s="210">
        <v>2.0</v>
      </c>
      <c r="T229" s="212">
        <v>2.0</v>
      </c>
      <c r="U229" s="212">
        <v>0.0</v>
      </c>
      <c r="V229" s="212">
        <v>12.0</v>
      </c>
      <c r="W229" s="210">
        <v>13.0</v>
      </c>
      <c r="X229" s="210">
        <v>3.0</v>
      </c>
      <c r="Y229" s="210">
        <v>1.0</v>
      </c>
      <c r="Z229" s="210">
        <v>1.0</v>
      </c>
      <c r="AA229" s="210">
        <v>3.0</v>
      </c>
      <c r="AB229" s="210">
        <v>1.0</v>
      </c>
      <c r="AC229" s="210">
        <v>2.0</v>
      </c>
      <c r="AD229" s="210">
        <v>0.0</v>
      </c>
      <c r="AE229" s="210">
        <v>1.0</v>
      </c>
      <c r="AF229" s="210">
        <v>1.0</v>
      </c>
      <c r="AG229" s="210">
        <v>1.0</v>
      </c>
      <c r="AH229" s="210">
        <v>1.0</v>
      </c>
      <c r="AI229" s="210" t="s">
        <v>138</v>
      </c>
      <c r="AJ229" s="210" t="s">
        <v>284</v>
      </c>
      <c r="AK229" s="210" t="s">
        <v>284</v>
      </c>
      <c r="AL229" s="210" t="s">
        <v>284</v>
      </c>
      <c r="AM229" s="210" t="s">
        <v>284</v>
      </c>
      <c r="AN229" s="210" t="s">
        <v>285</v>
      </c>
      <c r="AO229" s="210" t="s">
        <v>284</v>
      </c>
      <c r="AP229" s="210" t="s">
        <v>284</v>
      </c>
      <c r="AQ229" s="210" t="s">
        <v>285</v>
      </c>
      <c r="AR229" s="210" t="s">
        <v>285</v>
      </c>
      <c r="AS229" s="210" t="s">
        <v>284</v>
      </c>
      <c r="AT229" s="209"/>
      <c r="AU229" s="209"/>
      <c r="AV229" s="209"/>
      <c r="AW229" s="209"/>
      <c r="AX229" s="209"/>
      <c r="AY229" s="209"/>
      <c r="AZ229" s="209"/>
      <c r="BA229" s="209"/>
      <c r="BB229" s="209"/>
      <c r="BC229" s="209"/>
      <c r="BD229" s="209"/>
      <c r="BE229" s="209"/>
      <c r="BF229" s="209"/>
      <c r="BG229" s="210"/>
      <c r="BH229" s="209"/>
    </row>
    <row r="230">
      <c r="A230" s="211">
        <v>45250.69513888889</v>
      </c>
      <c r="B230" s="211">
        <v>45250.69513888889</v>
      </c>
      <c r="C230" s="210" t="s">
        <v>281</v>
      </c>
      <c r="D230" s="209"/>
      <c r="E230" s="212">
        <v>100.0</v>
      </c>
      <c r="F230" s="212">
        <v>0.0</v>
      </c>
      <c r="G230" s="210" t="b">
        <v>1</v>
      </c>
      <c r="H230" s="211">
        <v>45250.69513888889</v>
      </c>
      <c r="I230" s="210" t="s">
        <v>512</v>
      </c>
      <c r="J230" s="209"/>
      <c r="K230" s="209"/>
      <c r="L230" s="209"/>
      <c r="M230" s="209"/>
      <c r="N230" s="209"/>
      <c r="O230" s="209"/>
      <c r="P230" s="210" t="s">
        <v>283</v>
      </c>
      <c r="Q230" s="209"/>
      <c r="R230" s="210" t="s">
        <v>72</v>
      </c>
      <c r="S230" s="210">
        <v>11.0</v>
      </c>
      <c r="T230" s="212">
        <v>9.0</v>
      </c>
      <c r="U230" s="212">
        <v>2.0</v>
      </c>
      <c r="V230" s="212">
        <v>12.0</v>
      </c>
      <c r="W230" s="210">
        <v>18.0</v>
      </c>
      <c r="X230" s="210">
        <v>2.0</v>
      </c>
      <c r="Y230" s="210">
        <v>0.0</v>
      </c>
      <c r="Z230" s="210">
        <v>1.0</v>
      </c>
      <c r="AA230" s="210">
        <v>2.0</v>
      </c>
      <c r="AB230" s="210">
        <v>2.0</v>
      </c>
      <c r="AC230" s="210">
        <v>0.0</v>
      </c>
      <c r="AD230" s="210">
        <v>1.0</v>
      </c>
      <c r="AE230" s="210">
        <v>0.0</v>
      </c>
      <c r="AF230" s="210">
        <v>3.0</v>
      </c>
      <c r="AG230" s="210">
        <v>3.0</v>
      </c>
      <c r="AH230" s="210">
        <v>0.0</v>
      </c>
      <c r="AI230" s="210" t="s">
        <v>137</v>
      </c>
      <c r="AJ230" s="210" t="s">
        <v>284</v>
      </c>
      <c r="AK230" s="210" t="s">
        <v>284</v>
      </c>
      <c r="AL230" s="210" t="s">
        <v>285</v>
      </c>
      <c r="AM230" s="210" t="s">
        <v>284</v>
      </c>
      <c r="AN230" s="210" t="s">
        <v>285</v>
      </c>
      <c r="AO230" s="210" t="s">
        <v>285</v>
      </c>
      <c r="AP230" s="210" t="s">
        <v>284</v>
      </c>
      <c r="AQ230" s="210" t="s">
        <v>285</v>
      </c>
      <c r="AR230" s="210" t="s">
        <v>284</v>
      </c>
      <c r="AS230" s="210" t="s">
        <v>285</v>
      </c>
      <c r="AT230" s="209"/>
      <c r="AU230" s="209"/>
      <c r="AV230" s="209"/>
      <c r="AW230" s="209"/>
      <c r="AX230" s="209"/>
      <c r="AY230" s="209"/>
      <c r="AZ230" s="209"/>
      <c r="BA230" s="209"/>
      <c r="BB230" s="209"/>
      <c r="BC230" s="209"/>
      <c r="BD230" s="209"/>
      <c r="BE230" s="209"/>
      <c r="BF230" s="209"/>
      <c r="BG230" s="210"/>
      <c r="BH230" s="209"/>
    </row>
    <row r="231">
      <c r="A231" s="211">
        <v>45250.69513888889</v>
      </c>
      <c r="B231" s="211">
        <v>45250.69513888889</v>
      </c>
      <c r="C231" s="210" t="s">
        <v>281</v>
      </c>
      <c r="D231" s="209"/>
      <c r="E231" s="212">
        <v>100.0</v>
      </c>
      <c r="F231" s="212">
        <v>0.0</v>
      </c>
      <c r="G231" s="210" t="b">
        <v>1</v>
      </c>
      <c r="H231" s="211">
        <v>45250.69513888889</v>
      </c>
      <c r="I231" s="210" t="s">
        <v>513</v>
      </c>
      <c r="J231" s="209"/>
      <c r="K231" s="209"/>
      <c r="L231" s="209"/>
      <c r="M231" s="209"/>
      <c r="N231" s="209"/>
      <c r="O231" s="209"/>
      <c r="P231" s="210" t="s">
        <v>283</v>
      </c>
      <c r="Q231" s="209"/>
      <c r="R231" s="210" t="s">
        <v>62</v>
      </c>
      <c r="S231" s="210">
        <v>5.0</v>
      </c>
      <c r="T231" s="212">
        <v>3.0</v>
      </c>
      <c r="U231" s="212">
        <v>2.0</v>
      </c>
      <c r="V231" s="212">
        <v>12.0</v>
      </c>
      <c r="W231" s="210">
        <v>8.0</v>
      </c>
      <c r="X231" s="210">
        <v>2.0</v>
      </c>
      <c r="Y231" s="210">
        <v>3.0</v>
      </c>
      <c r="Z231" s="210">
        <v>2.0</v>
      </c>
      <c r="AA231" s="210">
        <v>2.0</v>
      </c>
      <c r="AB231" s="210">
        <v>2.0</v>
      </c>
      <c r="AC231" s="210">
        <v>1.0</v>
      </c>
      <c r="AD231" s="210">
        <v>3.0</v>
      </c>
      <c r="AE231" s="210">
        <v>2.0</v>
      </c>
      <c r="AF231" s="210">
        <v>3.0</v>
      </c>
      <c r="AG231" s="210">
        <v>2.0</v>
      </c>
      <c r="AH231" s="210">
        <v>1.0</v>
      </c>
      <c r="AI231" s="210" t="s">
        <v>138</v>
      </c>
      <c r="AJ231" s="210" t="s">
        <v>285</v>
      </c>
      <c r="AK231" s="210" t="s">
        <v>284</v>
      </c>
      <c r="AL231" s="210" t="s">
        <v>284</v>
      </c>
      <c r="AM231" s="210" t="s">
        <v>284</v>
      </c>
      <c r="AN231" s="210" t="s">
        <v>284</v>
      </c>
      <c r="AO231" s="210" t="s">
        <v>284</v>
      </c>
      <c r="AP231" s="210" t="s">
        <v>285</v>
      </c>
      <c r="AQ231" s="210" t="s">
        <v>285</v>
      </c>
      <c r="AR231" s="210" t="s">
        <v>285</v>
      </c>
      <c r="AS231" s="210" t="s">
        <v>285</v>
      </c>
      <c r="AT231" s="209"/>
      <c r="AU231" s="209"/>
      <c r="AV231" s="209"/>
      <c r="AW231" s="209"/>
      <c r="AX231" s="209"/>
      <c r="AY231" s="209"/>
      <c r="AZ231" s="209"/>
      <c r="BA231" s="209"/>
      <c r="BB231" s="209"/>
      <c r="BC231" s="209"/>
      <c r="BD231" s="209"/>
      <c r="BE231" s="209"/>
      <c r="BF231" s="209"/>
      <c r="BG231" s="210"/>
      <c r="BH231" s="209"/>
    </row>
    <row r="232">
      <c r="A232" s="211">
        <v>45250.69513888889</v>
      </c>
      <c r="B232" s="211">
        <v>45250.69513888889</v>
      </c>
      <c r="C232" s="210" t="s">
        <v>281</v>
      </c>
      <c r="D232" s="209"/>
      <c r="E232" s="212">
        <v>100.0</v>
      </c>
      <c r="F232" s="212">
        <v>0.0</v>
      </c>
      <c r="G232" s="210" t="b">
        <v>1</v>
      </c>
      <c r="H232" s="211">
        <v>45250.69513888889</v>
      </c>
      <c r="I232" s="210" t="s">
        <v>514</v>
      </c>
      <c r="J232" s="209"/>
      <c r="K232" s="209"/>
      <c r="L232" s="209"/>
      <c r="M232" s="209"/>
      <c r="N232" s="209"/>
      <c r="O232" s="209"/>
      <c r="P232" s="210" t="s">
        <v>283</v>
      </c>
      <c r="Q232" s="209"/>
      <c r="R232" s="210" t="s">
        <v>69</v>
      </c>
      <c r="S232" s="210">
        <v>3.0</v>
      </c>
      <c r="T232" s="212">
        <v>1.0</v>
      </c>
      <c r="U232" s="212">
        <v>2.0</v>
      </c>
      <c r="V232" s="212">
        <v>12.0</v>
      </c>
      <c r="W232" s="210">
        <v>32.0</v>
      </c>
      <c r="X232" s="210">
        <v>1.0</v>
      </c>
      <c r="Y232" s="210">
        <v>2.0</v>
      </c>
      <c r="Z232" s="210">
        <v>3.0</v>
      </c>
      <c r="AA232" s="210">
        <v>1.0</v>
      </c>
      <c r="AB232" s="210">
        <v>0.0</v>
      </c>
      <c r="AC232" s="210">
        <v>2.0</v>
      </c>
      <c r="AD232" s="210">
        <v>0.0</v>
      </c>
      <c r="AE232" s="210">
        <v>2.0</v>
      </c>
      <c r="AF232" s="210">
        <v>0.0</v>
      </c>
      <c r="AG232" s="210">
        <v>0.0</v>
      </c>
      <c r="AH232" s="210">
        <v>1.0</v>
      </c>
      <c r="AI232" s="210" t="s">
        <v>138</v>
      </c>
      <c r="AJ232" s="210" t="s">
        <v>285</v>
      </c>
      <c r="AK232" s="210" t="s">
        <v>284</v>
      </c>
      <c r="AL232" s="210" t="s">
        <v>284</v>
      </c>
      <c r="AM232" s="210" t="s">
        <v>284</v>
      </c>
      <c r="AN232" s="210" t="s">
        <v>284</v>
      </c>
      <c r="AO232" s="210" t="s">
        <v>285</v>
      </c>
      <c r="AP232" s="210" t="s">
        <v>284</v>
      </c>
      <c r="AQ232" s="210" t="s">
        <v>284</v>
      </c>
      <c r="AR232" s="210" t="s">
        <v>284</v>
      </c>
      <c r="AS232" s="210" t="s">
        <v>284</v>
      </c>
      <c r="AT232" s="209"/>
      <c r="AU232" s="209"/>
      <c r="AV232" s="209"/>
      <c r="AW232" s="209"/>
      <c r="AX232" s="209"/>
      <c r="AY232" s="209"/>
      <c r="AZ232" s="209"/>
      <c r="BA232" s="209"/>
      <c r="BB232" s="209"/>
      <c r="BC232" s="209"/>
      <c r="BD232" s="209"/>
      <c r="BE232" s="209"/>
      <c r="BF232" s="209"/>
      <c r="BG232" s="210"/>
      <c r="BH232" s="209"/>
    </row>
    <row r="233">
      <c r="A233" s="211">
        <v>45250.69513888889</v>
      </c>
      <c r="B233" s="211">
        <v>45250.69513888889</v>
      </c>
      <c r="C233" s="210" t="s">
        <v>281</v>
      </c>
      <c r="D233" s="209"/>
      <c r="E233" s="212">
        <v>100.0</v>
      </c>
      <c r="F233" s="212">
        <v>0.0</v>
      </c>
      <c r="G233" s="210" t="b">
        <v>1</v>
      </c>
      <c r="H233" s="211">
        <v>45250.69513888889</v>
      </c>
      <c r="I233" s="210" t="s">
        <v>515</v>
      </c>
      <c r="J233" s="209"/>
      <c r="K233" s="209"/>
      <c r="L233" s="209"/>
      <c r="M233" s="209"/>
      <c r="N233" s="209"/>
      <c r="O233" s="209"/>
      <c r="P233" s="210" t="s">
        <v>283</v>
      </c>
      <c r="Q233" s="209"/>
      <c r="R233" s="210" t="s">
        <v>65</v>
      </c>
      <c r="S233" s="210">
        <v>9.0</v>
      </c>
      <c r="T233" s="212">
        <v>6.0</v>
      </c>
      <c r="U233" s="212">
        <v>3.0</v>
      </c>
      <c r="V233" s="212">
        <v>12.0</v>
      </c>
      <c r="W233" s="210">
        <v>1.0</v>
      </c>
      <c r="X233" s="210">
        <v>1.0</v>
      </c>
      <c r="Y233" s="210">
        <v>0.0</v>
      </c>
      <c r="Z233" s="210">
        <v>3.0</v>
      </c>
      <c r="AA233" s="210">
        <v>2.0</v>
      </c>
      <c r="AB233" s="210">
        <v>3.0</v>
      </c>
      <c r="AC233" s="210">
        <v>1.0</v>
      </c>
      <c r="AD233" s="210">
        <v>2.0</v>
      </c>
      <c r="AE233" s="210">
        <v>2.0</v>
      </c>
      <c r="AF233" s="210">
        <v>3.0</v>
      </c>
      <c r="AG233" s="210">
        <v>0.0</v>
      </c>
      <c r="AH233" s="210">
        <v>2.0</v>
      </c>
      <c r="AI233" s="210" t="s">
        <v>137</v>
      </c>
      <c r="AJ233" s="210" t="s">
        <v>285</v>
      </c>
      <c r="AK233" s="210" t="s">
        <v>285</v>
      </c>
      <c r="AL233" s="210" t="s">
        <v>284</v>
      </c>
      <c r="AM233" s="210" t="s">
        <v>284</v>
      </c>
      <c r="AN233" s="210" t="s">
        <v>284</v>
      </c>
      <c r="AO233" s="210" t="s">
        <v>285</v>
      </c>
      <c r="AP233" s="210" t="s">
        <v>285</v>
      </c>
      <c r="AQ233" s="210" t="s">
        <v>284</v>
      </c>
      <c r="AR233" s="210" t="s">
        <v>284</v>
      </c>
      <c r="AS233" s="210" t="s">
        <v>285</v>
      </c>
      <c r="AT233" s="209"/>
      <c r="AU233" s="209"/>
      <c r="AV233" s="209"/>
      <c r="AW233" s="209"/>
      <c r="AX233" s="209"/>
      <c r="AY233" s="209"/>
      <c r="AZ233" s="209"/>
      <c r="BA233" s="209"/>
      <c r="BB233" s="209"/>
      <c r="BC233" s="209"/>
      <c r="BD233" s="209"/>
      <c r="BE233" s="209"/>
      <c r="BF233" s="209"/>
      <c r="BG233" s="210"/>
      <c r="BH233" s="209"/>
    </row>
    <row r="234">
      <c r="A234" s="211">
        <v>45250.69513888889</v>
      </c>
      <c r="B234" s="211">
        <v>45250.69513888889</v>
      </c>
      <c r="C234" s="210" t="s">
        <v>281</v>
      </c>
      <c r="D234" s="209"/>
      <c r="E234" s="212">
        <v>100.0</v>
      </c>
      <c r="F234" s="212">
        <v>0.0</v>
      </c>
      <c r="G234" s="210" t="b">
        <v>1</v>
      </c>
      <c r="H234" s="211">
        <v>45250.69513888889</v>
      </c>
      <c r="I234" s="210" t="s">
        <v>516</v>
      </c>
      <c r="J234" s="209"/>
      <c r="K234" s="209"/>
      <c r="L234" s="209"/>
      <c r="M234" s="209"/>
      <c r="N234" s="209"/>
      <c r="O234" s="209"/>
      <c r="P234" s="210" t="s">
        <v>283</v>
      </c>
      <c r="Q234" s="209"/>
      <c r="R234" s="210" t="s">
        <v>94</v>
      </c>
      <c r="S234" s="210">
        <v>10.0</v>
      </c>
      <c r="T234" s="212">
        <v>10.0</v>
      </c>
      <c r="U234" s="212">
        <v>0.0</v>
      </c>
      <c r="V234" s="212">
        <v>12.0</v>
      </c>
      <c r="W234" s="213"/>
      <c r="X234" s="210">
        <v>1.0</v>
      </c>
      <c r="Y234" s="210">
        <v>3.0</v>
      </c>
      <c r="Z234" s="210">
        <v>1.0</v>
      </c>
      <c r="AA234" s="210">
        <v>1.0</v>
      </c>
      <c r="AB234" s="210">
        <v>0.0</v>
      </c>
      <c r="AC234" s="210">
        <v>0.0</v>
      </c>
      <c r="AD234" s="210">
        <v>2.0</v>
      </c>
      <c r="AE234" s="210">
        <v>1.0</v>
      </c>
      <c r="AF234" s="210">
        <v>3.0</v>
      </c>
      <c r="AG234" s="210">
        <v>1.0</v>
      </c>
      <c r="AH234" s="210">
        <v>0.0</v>
      </c>
      <c r="AI234" s="210" t="s">
        <v>137</v>
      </c>
      <c r="AJ234" s="210" t="s">
        <v>284</v>
      </c>
      <c r="AK234" s="210" t="s">
        <v>285</v>
      </c>
      <c r="AL234" s="210" t="s">
        <v>284</v>
      </c>
      <c r="AM234" s="210" t="s">
        <v>284</v>
      </c>
      <c r="AN234" s="210" t="s">
        <v>284</v>
      </c>
      <c r="AO234" s="210" t="s">
        <v>285</v>
      </c>
      <c r="AP234" s="210" t="s">
        <v>284</v>
      </c>
      <c r="AQ234" s="210" t="s">
        <v>284</v>
      </c>
      <c r="AR234" s="210" t="s">
        <v>285</v>
      </c>
      <c r="AS234" s="210" t="s">
        <v>284</v>
      </c>
      <c r="AT234" s="209"/>
      <c r="AU234" s="209"/>
      <c r="AV234" s="209"/>
      <c r="AW234" s="209"/>
      <c r="AX234" s="209"/>
      <c r="AY234" s="209"/>
      <c r="AZ234" s="209"/>
      <c r="BA234" s="209"/>
      <c r="BB234" s="209"/>
      <c r="BC234" s="209"/>
      <c r="BD234" s="209"/>
      <c r="BE234" s="209"/>
      <c r="BF234" s="209"/>
      <c r="BG234" s="210"/>
      <c r="BH234" s="209"/>
    </row>
    <row r="235">
      <c r="A235" s="211">
        <v>45250.69513888889</v>
      </c>
      <c r="B235" s="211">
        <v>45250.69513888889</v>
      </c>
      <c r="C235" s="210" t="s">
        <v>281</v>
      </c>
      <c r="D235" s="209"/>
      <c r="E235" s="212">
        <v>100.0</v>
      </c>
      <c r="F235" s="212">
        <v>1.0</v>
      </c>
      <c r="G235" s="210" t="b">
        <v>1</v>
      </c>
      <c r="H235" s="211">
        <v>45250.69513888889</v>
      </c>
      <c r="I235" s="210" t="s">
        <v>517</v>
      </c>
      <c r="J235" s="209"/>
      <c r="K235" s="209"/>
      <c r="L235" s="209"/>
      <c r="M235" s="209"/>
      <c r="N235" s="209"/>
      <c r="O235" s="209"/>
      <c r="P235" s="210" t="s">
        <v>283</v>
      </c>
      <c r="Q235" s="209"/>
      <c r="R235" s="210" t="s">
        <v>37</v>
      </c>
      <c r="S235" s="210">
        <v>12.0</v>
      </c>
      <c r="T235" s="212">
        <v>2.0</v>
      </c>
      <c r="U235" s="212">
        <v>10.0</v>
      </c>
      <c r="V235" s="212">
        <v>12.0</v>
      </c>
      <c r="W235" s="210">
        <v>24.0</v>
      </c>
      <c r="X235" s="210">
        <v>2.0</v>
      </c>
      <c r="Y235" s="210">
        <v>0.0</v>
      </c>
      <c r="Z235" s="210">
        <v>0.0</v>
      </c>
      <c r="AA235" s="210">
        <v>2.0</v>
      </c>
      <c r="AB235" s="210">
        <v>1.0</v>
      </c>
      <c r="AC235" s="210">
        <v>2.0</v>
      </c>
      <c r="AD235" s="210">
        <v>2.0</v>
      </c>
      <c r="AE235" s="210">
        <v>0.0</v>
      </c>
      <c r="AF235" s="210">
        <v>2.0</v>
      </c>
      <c r="AG235" s="210">
        <v>1.0</v>
      </c>
      <c r="AH235" s="210">
        <v>2.0</v>
      </c>
      <c r="AI235" s="210" t="s">
        <v>138</v>
      </c>
      <c r="AJ235" s="210" t="s">
        <v>284</v>
      </c>
      <c r="AK235" s="210" t="s">
        <v>285</v>
      </c>
      <c r="AL235" s="210" t="s">
        <v>284</v>
      </c>
      <c r="AM235" s="210" t="s">
        <v>284</v>
      </c>
      <c r="AN235" s="210" t="s">
        <v>285</v>
      </c>
      <c r="AO235" s="210" t="s">
        <v>284</v>
      </c>
      <c r="AP235" s="210" t="s">
        <v>285</v>
      </c>
      <c r="AQ235" s="210" t="s">
        <v>285</v>
      </c>
      <c r="AR235" s="210" t="s">
        <v>285</v>
      </c>
      <c r="AS235" s="210" t="s">
        <v>285</v>
      </c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09"/>
      <c r="BD235" s="209"/>
      <c r="BE235" s="209"/>
      <c r="BF235" s="209"/>
      <c r="BG235" s="210"/>
      <c r="BH235" s="209"/>
    </row>
    <row r="236">
      <c r="A236" s="211">
        <v>45250.69513888889</v>
      </c>
      <c r="B236" s="211">
        <v>45250.69513888889</v>
      </c>
      <c r="C236" s="210" t="s">
        <v>281</v>
      </c>
      <c r="D236" s="209"/>
      <c r="E236" s="212">
        <v>100.0</v>
      </c>
      <c r="F236" s="212">
        <v>0.0</v>
      </c>
      <c r="G236" s="210" t="b">
        <v>1</v>
      </c>
      <c r="H236" s="211">
        <v>45250.69513888889</v>
      </c>
      <c r="I236" s="210" t="s">
        <v>518</v>
      </c>
      <c r="J236" s="209"/>
      <c r="K236" s="209"/>
      <c r="L236" s="209"/>
      <c r="M236" s="209"/>
      <c r="N236" s="209"/>
      <c r="O236" s="209"/>
      <c r="P236" s="210" t="s">
        <v>283</v>
      </c>
      <c r="Q236" s="209"/>
      <c r="R236" s="210" t="s">
        <v>84</v>
      </c>
      <c r="S236" s="210">
        <v>7.0</v>
      </c>
      <c r="T236" s="212">
        <v>6.0</v>
      </c>
      <c r="U236" s="212">
        <v>1.0</v>
      </c>
      <c r="V236" s="212">
        <v>12.0</v>
      </c>
      <c r="W236" s="210">
        <v>4.0</v>
      </c>
      <c r="X236" s="210">
        <v>1.0</v>
      </c>
      <c r="Y236" s="210">
        <v>1.0</v>
      </c>
      <c r="Z236" s="210">
        <v>2.0</v>
      </c>
      <c r="AA236" s="210">
        <v>1.0</v>
      </c>
      <c r="AB236" s="210">
        <v>2.0</v>
      </c>
      <c r="AC236" s="210">
        <v>1.0</v>
      </c>
      <c r="AD236" s="210">
        <v>1.0</v>
      </c>
      <c r="AE236" s="210">
        <v>3.0</v>
      </c>
      <c r="AF236" s="210">
        <v>0.0</v>
      </c>
      <c r="AG236" s="210">
        <v>3.0</v>
      </c>
      <c r="AH236" s="210">
        <v>3.0</v>
      </c>
      <c r="AI236" s="210" t="s">
        <v>137</v>
      </c>
      <c r="AJ236" s="210" t="s">
        <v>284</v>
      </c>
      <c r="AK236" s="210" t="s">
        <v>285</v>
      </c>
      <c r="AL236" s="210" t="s">
        <v>285</v>
      </c>
      <c r="AM236" s="210" t="s">
        <v>285</v>
      </c>
      <c r="AN236" s="210" t="s">
        <v>285</v>
      </c>
      <c r="AO236" s="210" t="s">
        <v>284</v>
      </c>
      <c r="AP236" s="210" t="s">
        <v>285</v>
      </c>
      <c r="AQ236" s="210" t="s">
        <v>284</v>
      </c>
      <c r="AR236" s="210" t="s">
        <v>284</v>
      </c>
      <c r="AS236" s="210" t="s">
        <v>285</v>
      </c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09"/>
      <c r="BD236" s="209"/>
      <c r="BE236" s="209"/>
      <c r="BF236" s="209"/>
      <c r="BG236" s="210"/>
      <c r="BH236" s="209"/>
    </row>
    <row r="237">
      <c r="A237" s="211">
        <v>45250.69513888889</v>
      </c>
      <c r="B237" s="211">
        <v>45250.69513888889</v>
      </c>
      <c r="C237" s="210" t="s">
        <v>281</v>
      </c>
      <c r="D237" s="209"/>
      <c r="E237" s="212">
        <v>100.0</v>
      </c>
      <c r="F237" s="212">
        <v>0.0</v>
      </c>
      <c r="G237" s="210" t="b">
        <v>1</v>
      </c>
      <c r="H237" s="211">
        <v>45250.69513888889</v>
      </c>
      <c r="I237" s="210" t="s">
        <v>519</v>
      </c>
      <c r="J237" s="209"/>
      <c r="K237" s="209"/>
      <c r="L237" s="209"/>
      <c r="M237" s="209"/>
      <c r="N237" s="209"/>
      <c r="O237" s="209"/>
      <c r="P237" s="210" t="s">
        <v>283</v>
      </c>
      <c r="Q237" s="209"/>
      <c r="R237" s="72" t="s">
        <v>33</v>
      </c>
      <c r="S237" s="210">
        <v>9.0</v>
      </c>
      <c r="T237" s="212">
        <v>6.0</v>
      </c>
      <c r="U237" s="212">
        <v>3.0</v>
      </c>
      <c r="V237" s="212">
        <v>12.0</v>
      </c>
      <c r="W237" s="210">
        <v>12.0</v>
      </c>
      <c r="X237" s="210">
        <v>3.0</v>
      </c>
      <c r="Y237" s="210">
        <v>1.0</v>
      </c>
      <c r="Z237" s="210">
        <v>2.0</v>
      </c>
      <c r="AA237" s="210">
        <v>1.0</v>
      </c>
      <c r="AB237" s="210">
        <v>2.0</v>
      </c>
      <c r="AC237" s="210">
        <v>3.0</v>
      </c>
      <c r="AD237" s="210">
        <v>1.0</v>
      </c>
      <c r="AE237" s="210">
        <v>3.0</v>
      </c>
      <c r="AF237" s="210">
        <v>2.0</v>
      </c>
      <c r="AG237" s="210">
        <v>2.0</v>
      </c>
      <c r="AH237" s="210">
        <v>2.0</v>
      </c>
      <c r="AI237" s="210" t="s">
        <v>137</v>
      </c>
      <c r="AJ237" s="210" t="s">
        <v>285</v>
      </c>
      <c r="AK237" s="210" t="s">
        <v>284</v>
      </c>
      <c r="AL237" s="210" t="s">
        <v>284</v>
      </c>
      <c r="AM237" s="210" t="s">
        <v>285</v>
      </c>
      <c r="AN237" s="210" t="s">
        <v>284</v>
      </c>
      <c r="AO237" s="210" t="s">
        <v>284</v>
      </c>
      <c r="AP237" s="210" t="s">
        <v>284</v>
      </c>
      <c r="AQ237" s="210" t="s">
        <v>285</v>
      </c>
      <c r="AR237" s="210" t="s">
        <v>285</v>
      </c>
      <c r="AS237" s="210" t="s">
        <v>284</v>
      </c>
      <c r="AT237" s="209"/>
      <c r="AU237" s="209"/>
      <c r="AV237" s="209"/>
      <c r="AW237" s="209"/>
      <c r="AX237" s="209"/>
      <c r="AY237" s="209"/>
      <c r="AZ237" s="209"/>
      <c r="BA237" s="209"/>
      <c r="BB237" s="209"/>
      <c r="BC237" s="209"/>
      <c r="BD237" s="209"/>
      <c r="BE237" s="209"/>
      <c r="BF237" s="209"/>
      <c r="BG237" s="210"/>
      <c r="BH237" s="209"/>
    </row>
    <row r="238">
      <c r="A238" s="211">
        <v>45250.69513888889</v>
      </c>
      <c r="B238" s="211">
        <v>45250.69513888889</v>
      </c>
      <c r="C238" s="210" t="s">
        <v>281</v>
      </c>
      <c r="D238" s="209"/>
      <c r="E238" s="212">
        <v>100.0</v>
      </c>
      <c r="F238" s="212">
        <v>0.0</v>
      </c>
      <c r="G238" s="210" t="b">
        <v>1</v>
      </c>
      <c r="H238" s="211">
        <v>45250.69513888889</v>
      </c>
      <c r="I238" s="210" t="s">
        <v>520</v>
      </c>
      <c r="J238" s="209"/>
      <c r="K238" s="209"/>
      <c r="L238" s="209"/>
      <c r="M238" s="209"/>
      <c r="N238" s="209"/>
      <c r="O238" s="209"/>
      <c r="P238" s="210" t="s">
        <v>283</v>
      </c>
      <c r="Q238" s="209"/>
      <c r="R238" s="210" t="s">
        <v>70</v>
      </c>
      <c r="S238" s="210">
        <v>9.0</v>
      </c>
      <c r="T238" s="212">
        <v>8.0</v>
      </c>
      <c r="U238" s="212">
        <v>1.0</v>
      </c>
      <c r="V238" s="212">
        <v>12.0</v>
      </c>
      <c r="W238" s="210">
        <v>36.0</v>
      </c>
      <c r="X238" s="210">
        <v>1.0</v>
      </c>
      <c r="Y238" s="210">
        <v>3.0</v>
      </c>
      <c r="Z238" s="210">
        <v>3.0</v>
      </c>
      <c r="AA238" s="210">
        <v>3.0</v>
      </c>
      <c r="AB238" s="210">
        <v>3.0</v>
      </c>
      <c r="AC238" s="210">
        <v>0.0</v>
      </c>
      <c r="AD238" s="210">
        <v>3.0</v>
      </c>
      <c r="AE238" s="210">
        <v>2.0</v>
      </c>
      <c r="AF238" s="210">
        <v>0.0</v>
      </c>
      <c r="AG238" s="210">
        <v>3.0</v>
      </c>
      <c r="AH238" s="210">
        <v>1.0</v>
      </c>
      <c r="AI238" s="210" t="s">
        <v>138</v>
      </c>
      <c r="AJ238" s="210" t="s">
        <v>284</v>
      </c>
      <c r="AK238" s="210" t="s">
        <v>284</v>
      </c>
      <c r="AL238" s="210" t="s">
        <v>285</v>
      </c>
      <c r="AM238" s="210" t="s">
        <v>285</v>
      </c>
      <c r="AN238" s="210" t="s">
        <v>284</v>
      </c>
      <c r="AO238" s="210" t="s">
        <v>285</v>
      </c>
      <c r="AP238" s="210" t="s">
        <v>285</v>
      </c>
      <c r="AQ238" s="210" t="s">
        <v>284</v>
      </c>
      <c r="AR238" s="210" t="s">
        <v>285</v>
      </c>
      <c r="AS238" s="210" t="s">
        <v>284</v>
      </c>
      <c r="AT238" s="209"/>
      <c r="AU238" s="209"/>
      <c r="AV238" s="209"/>
      <c r="AW238" s="209"/>
      <c r="AX238" s="209"/>
      <c r="AY238" s="209"/>
      <c r="AZ238" s="209"/>
      <c r="BA238" s="209"/>
      <c r="BB238" s="209"/>
      <c r="BC238" s="209"/>
      <c r="BD238" s="209"/>
      <c r="BE238" s="209"/>
      <c r="BF238" s="209"/>
      <c r="BG238" s="210"/>
      <c r="BH238" s="209"/>
    </row>
    <row r="239">
      <c r="A239" s="211">
        <v>45250.69513888889</v>
      </c>
      <c r="B239" s="211">
        <v>45250.69513888889</v>
      </c>
      <c r="C239" s="210" t="s">
        <v>281</v>
      </c>
      <c r="D239" s="209"/>
      <c r="E239" s="212">
        <v>100.0</v>
      </c>
      <c r="F239" s="212">
        <v>0.0</v>
      </c>
      <c r="G239" s="210" t="b">
        <v>1</v>
      </c>
      <c r="H239" s="211">
        <v>45250.69513888889</v>
      </c>
      <c r="I239" s="210" t="s">
        <v>521</v>
      </c>
      <c r="J239" s="209"/>
      <c r="K239" s="209"/>
      <c r="L239" s="209"/>
      <c r="M239" s="209"/>
      <c r="N239" s="209"/>
      <c r="O239" s="209"/>
      <c r="P239" s="210" t="s">
        <v>283</v>
      </c>
      <c r="Q239" s="209"/>
      <c r="R239" s="210" t="s">
        <v>44</v>
      </c>
      <c r="S239" s="210">
        <v>8.0</v>
      </c>
      <c r="T239" s="212">
        <v>6.0</v>
      </c>
      <c r="U239" s="212">
        <v>2.0</v>
      </c>
      <c r="V239" s="212">
        <v>12.0</v>
      </c>
      <c r="W239" s="210">
        <v>31.0</v>
      </c>
      <c r="X239" s="210">
        <v>0.0</v>
      </c>
      <c r="Y239" s="210">
        <v>3.0</v>
      </c>
      <c r="Z239" s="210">
        <v>0.0</v>
      </c>
      <c r="AA239" s="210">
        <v>1.0</v>
      </c>
      <c r="AB239" s="210">
        <v>0.0</v>
      </c>
      <c r="AC239" s="210">
        <v>3.0</v>
      </c>
      <c r="AD239" s="210">
        <v>1.0</v>
      </c>
      <c r="AE239" s="210">
        <v>1.0</v>
      </c>
      <c r="AF239" s="210">
        <v>0.0</v>
      </c>
      <c r="AG239" s="210">
        <v>1.0</v>
      </c>
      <c r="AH239" s="210">
        <v>2.0</v>
      </c>
      <c r="AI239" s="210" t="s">
        <v>137</v>
      </c>
      <c r="AJ239" s="210" t="s">
        <v>285</v>
      </c>
      <c r="AK239" s="210" t="s">
        <v>285</v>
      </c>
      <c r="AL239" s="210" t="s">
        <v>284</v>
      </c>
      <c r="AM239" s="210" t="s">
        <v>284</v>
      </c>
      <c r="AN239" s="210" t="s">
        <v>284</v>
      </c>
      <c r="AO239" s="210" t="s">
        <v>284</v>
      </c>
      <c r="AP239" s="210" t="s">
        <v>285</v>
      </c>
      <c r="AQ239" s="210" t="s">
        <v>285</v>
      </c>
      <c r="AR239" s="210" t="s">
        <v>284</v>
      </c>
      <c r="AS239" s="210" t="s">
        <v>284</v>
      </c>
      <c r="AT239" s="209"/>
      <c r="AU239" s="209"/>
      <c r="AV239" s="209"/>
      <c r="AW239" s="209"/>
      <c r="AX239" s="209"/>
      <c r="AY239" s="209"/>
      <c r="AZ239" s="209"/>
      <c r="BA239" s="209"/>
      <c r="BB239" s="209"/>
      <c r="BC239" s="209"/>
      <c r="BD239" s="209"/>
      <c r="BE239" s="209"/>
      <c r="BF239" s="209"/>
      <c r="BG239" s="210"/>
      <c r="BH239" s="209"/>
    </row>
    <row r="240">
      <c r="A240" s="211">
        <v>45250.69513888889</v>
      </c>
      <c r="B240" s="211">
        <v>45250.69513888889</v>
      </c>
      <c r="C240" s="210" t="s">
        <v>281</v>
      </c>
      <c r="D240" s="209"/>
      <c r="E240" s="212">
        <v>100.0</v>
      </c>
      <c r="F240" s="212">
        <v>0.0</v>
      </c>
      <c r="G240" s="210" t="b">
        <v>1</v>
      </c>
      <c r="H240" s="211">
        <v>45250.69513888889</v>
      </c>
      <c r="I240" s="210" t="s">
        <v>522</v>
      </c>
      <c r="J240" s="209"/>
      <c r="K240" s="209"/>
      <c r="L240" s="209"/>
      <c r="M240" s="209"/>
      <c r="N240" s="209"/>
      <c r="O240" s="209"/>
      <c r="P240" s="210" t="s">
        <v>283</v>
      </c>
      <c r="Q240" s="209"/>
      <c r="R240" s="210" t="s">
        <v>94</v>
      </c>
      <c r="S240" s="210">
        <v>8.0</v>
      </c>
      <c r="T240" s="212">
        <v>5.0</v>
      </c>
      <c r="U240" s="212">
        <v>3.0</v>
      </c>
      <c r="V240" s="212">
        <v>12.0</v>
      </c>
      <c r="W240" s="210">
        <v>15.0</v>
      </c>
      <c r="X240" s="210">
        <v>2.0</v>
      </c>
      <c r="Y240" s="210">
        <v>3.0</v>
      </c>
      <c r="Z240" s="210">
        <v>3.0</v>
      </c>
      <c r="AA240" s="210">
        <v>3.0</v>
      </c>
      <c r="AB240" s="210">
        <v>1.0</v>
      </c>
      <c r="AC240" s="210">
        <v>1.0</v>
      </c>
      <c r="AD240" s="210">
        <v>3.0</v>
      </c>
      <c r="AE240" s="210">
        <v>2.0</v>
      </c>
      <c r="AF240" s="210">
        <v>3.0</v>
      </c>
      <c r="AG240" s="210">
        <v>1.0</v>
      </c>
      <c r="AH240" s="210">
        <v>3.0</v>
      </c>
      <c r="AI240" s="210" t="s">
        <v>138</v>
      </c>
      <c r="AJ240" s="210" t="s">
        <v>284</v>
      </c>
      <c r="AK240" s="210" t="s">
        <v>285</v>
      </c>
      <c r="AL240" s="210" t="s">
        <v>285</v>
      </c>
      <c r="AM240" s="210" t="s">
        <v>285</v>
      </c>
      <c r="AN240" s="210" t="s">
        <v>285</v>
      </c>
      <c r="AO240" s="210" t="s">
        <v>284</v>
      </c>
      <c r="AP240" s="210" t="s">
        <v>285</v>
      </c>
      <c r="AQ240" s="210" t="s">
        <v>284</v>
      </c>
      <c r="AR240" s="210" t="s">
        <v>285</v>
      </c>
      <c r="AS240" s="210" t="s">
        <v>285</v>
      </c>
      <c r="AT240" s="209"/>
      <c r="AU240" s="209"/>
      <c r="AV240" s="209"/>
      <c r="AW240" s="209"/>
      <c r="AX240" s="209"/>
      <c r="AY240" s="209"/>
      <c r="AZ240" s="209"/>
      <c r="BA240" s="209"/>
      <c r="BB240" s="209"/>
      <c r="BC240" s="209"/>
      <c r="BD240" s="209"/>
      <c r="BE240" s="209"/>
      <c r="BF240" s="209"/>
      <c r="BG240" s="210"/>
      <c r="BH240" s="209"/>
    </row>
    <row r="241">
      <c r="A241" s="211">
        <v>45250.69513888889</v>
      </c>
      <c r="B241" s="211">
        <v>45250.69513888889</v>
      </c>
      <c r="C241" s="210" t="s">
        <v>281</v>
      </c>
      <c r="D241" s="209"/>
      <c r="E241" s="212">
        <v>100.0</v>
      </c>
      <c r="F241" s="212">
        <v>0.0</v>
      </c>
      <c r="G241" s="210" t="b">
        <v>1</v>
      </c>
      <c r="H241" s="211">
        <v>45250.69513888889</v>
      </c>
      <c r="I241" s="210" t="s">
        <v>523</v>
      </c>
      <c r="J241" s="209"/>
      <c r="K241" s="209"/>
      <c r="L241" s="209"/>
      <c r="M241" s="209"/>
      <c r="N241" s="209"/>
      <c r="O241" s="209"/>
      <c r="P241" s="210" t="s">
        <v>283</v>
      </c>
      <c r="Q241" s="209"/>
      <c r="R241" s="72" t="s">
        <v>33</v>
      </c>
      <c r="S241" s="210">
        <v>6.0</v>
      </c>
      <c r="T241" s="212">
        <v>5.0</v>
      </c>
      <c r="U241" s="212">
        <v>1.0</v>
      </c>
      <c r="V241" s="212">
        <v>12.0</v>
      </c>
      <c r="W241" s="210">
        <v>38.0</v>
      </c>
      <c r="X241" s="210">
        <v>3.0</v>
      </c>
      <c r="Y241" s="210">
        <v>2.0</v>
      </c>
      <c r="Z241" s="210">
        <v>3.0</v>
      </c>
      <c r="AA241" s="210">
        <v>0.0</v>
      </c>
      <c r="AB241" s="210">
        <v>2.0</v>
      </c>
      <c r="AC241" s="210">
        <v>1.0</v>
      </c>
      <c r="AD241" s="210">
        <v>0.0</v>
      </c>
      <c r="AE241" s="210">
        <v>1.0</v>
      </c>
      <c r="AF241" s="210">
        <v>0.0</v>
      </c>
      <c r="AG241" s="210">
        <v>2.0</v>
      </c>
      <c r="AH241" s="210">
        <v>3.0</v>
      </c>
      <c r="AI241" s="210" t="s">
        <v>137</v>
      </c>
      <c r="AJ241" s="210" t="s">
        <v>284</v>
      </c>
      <c r="AK241" s="210" t="s">
        <v>284</v>
      </c>
      <c r="AL241" s="210" t="s">
        <v>285</v>
      </c>
      <c r="AM241" s="210" t="s">
        <v>285</v>
      </c>
      <c r="AN241" s="210" t="s">
        <v>284</v>
      </c>
      <c r="AO241" s="210" t="s">
        <v>285</v>
      </c>
      <c r="AP241" s="210" t="s">
        <v>285</v>
      </c>
      <c r="AQ241" s="210" t="s">
        <v>284</v>
      </c>
      <c r="AR241" s="210" t="s">
        <v>284</v>
      </c>
      <c r="AS241" s="210" t="s">
        <v>285</v>
      </c>
      <c r="AT241" s="209"/>
      <c r="AU241" s="209"/>
      <c r="AV241" s="209"/>
      <c r="AW241" s="209"/>
      <c r="AX241" s="209"/>
      <c r="AY241" s="209"/>
      <c r="AZ241" s="209"/>
      <c r="BA241" s="209"/>
      <c r="BB241" s="209"/>
      <c r="BC241" s="209"/>
      <c r="BD241" s="209"/>
      <c r="BE241" s="209"/>
      <c r="BF241" s="209"/>
      <c r="BG241" s="210"/>
      <c r="BH241" s="209"/>
    </row>
    <row r="242">
      <c r="A242" s="211">
        <v>45250.69513888889</v>
      </c>
      <c r="B242" s="211">
        <v>45250.69513888889</v>
      </c>
      <c r="C242" s="210" t="s">
        <v>281</v>
      </c>
      <c r="D242" s="209"/>
      <c r="E242" s="212">
        <v>100.0</v>
      </c>
      <c r="F242" s="212">
        <v>0.0</v>
      </c>
      <c r="G242" s="210" t="b">
        <v>1</v>
      </c>
      <c r="H242" s="211">
        <v>45250.69513888889</v>
      </c>
      <c r="I242" s="210" t="s">
        <v>524</v>
      </c>
      <c r="J242" s="209"/>
      <c r="K242" s="209"/>
      <c r="L242" s="209"/>
      <c r="M242" s="209"/>
      <c r="N242" s="209"/>
      <c r="O242" s="209"/>
      <c r="P242" s="210" t="s">
        <v>283</v>
      </c>
      <c r="Q242" s="209"/>
      <c r="R242" s="210" t="s">
        <v>80</v>
      </c>
      <c r="S242" s="210">
        <v>8.0</v>
      </c>
      <c r="T242" s="212">
        <v>2.0</v>
      </c>
      <c r="U242" s="212">
        <v>6.0</v>
      </c>
      <c r="V242" s="212">
        <v>12.0</v>
      </c>
      <c r="W242" s="210">
        <v>8.0</v>
      </c>
      <c r="X242" s="210">
        <v>2.0</v>
      </c>
      <c r="Y242" s="210">
        <v>3.0</v>
      </c>
      <c r="Z242" s="210">
        <v>3.0</v>
      </c>
      <c r="AA242" s="210">
        <v>1.0</v>
      </c>
      <c r="AB242" s="210">
        <v>2.0</v>
      </c>
      <c r="AC242" s="210">
        <v>0.0</v>
      </c>
      <c r="AD242" s="210">
        <v>2.0</v>
      </c>
      <c r="AE242" s="210">
        <v>1.0</v>
      </c>
      <c r="AF242" s="210">
        <v>0.0</v>
      </c>
      <c r="AG242" s="210">
        <v>3.0</v>
      </c>
      <c r="AH242" s="210">
        <v>0.0</v>
      </c>
      <c r="AI242" s="210" t="s">
        <v>138</v>
      </c>
      <c r="AJ242" s="210" t="s">
        <v>284</v>
      </c>
      <c r="AK242" s="210" t="s">
        <v>284</v>
      </c>
      <c r="AL242" s="210" t="s">
        <v>285</v>
      </c>
      <c r="AM242" s="210" t="s">
        <v>285</v>
      </c>
      <c r="AN242" s="210" t="s">
        <v>284</v>
      </c>
      <c r="AO242" s="210" t="s">
        <v>284</v>
      </c>
      <c r="AP242" s="210" t="s">
        <v>285</v>
      </c>
      <c r="AQ242" s="210" t="s">
        <v>284</v>
      </c>
      <c r="AR242" s="210" t="s">
        <v>284</v>
      </c>
      <c r="AS242" s="210" t="s">
        <v>285</v>
      </c>
      <c r="AT242" s="209"/>
      <c r="AU242" s="209"/>
      <c r="AV242" s="209"/>
      <c r="AW242" s="209"/>
      <c r="AX242" s="209"/>
      <c r="AY242" s="209"/>
      <c r="AZ242" s="209"/>
      <c r="BA242" s="209"/>
      <c r="BB242" s="209"/>
      <c r="BC242" s="209"/>
      <c r="BD242" s="209"/>
      <c r="BE242" s="209"/>
      <c r="BF242" s="209"/>
      <c r="BG242" s="210"/>
      <c r="BH242" s="209"/>
    </row>
    <row r="243">
      <c r="A243" s="211">
        <v>45250.69513888889</v>
      </c>
      <c r="B243" s="211">
        <v>45250.69513888889</v>
      </c>
      <c r="C243" s="210" t="s">
        <v>281</v>
      </c>
      <c r="D243" s="209"/>
      <c r="E243" s="212">
        <v>100.0</v>
      </c>
      <c r="F243" s="212">
        <v>1.0</v>
      </c>
      <c r="G243" s="210" t="b">
        <v>1</v>
      </c>
      <c r="H243" s="211">
        <v>45250.69513888889</v>
      </c>
      <c r="I243" s="210" t="s">
        <v>525</v>
      </c>
      <c r="J243" s="209"/>
      <c r="K243" s="209"/>
      <c r="L243" s="209"/>
      <c r="M243" s="209"/>
      <c r="N243" s="209"/>
      <c r="O243" s="209"/>
      <c r="P243" s="210" t="s">
        <v>283</v>
      </c>
      <c r="Q243" s="209"/>
      <c r="R243" s="210" t="s">
        <v>34</v>
      </c>
      <c r="S243" s="210">
        <v>5.0</v>
      </c>
      <c r="T243" s="212">
        <v>3.0</v>
      </c>
      <c r="U243" s="212">
        <v>2.0</v>
      </c>
      <c r="V243" s="212">
        <v>12.0</v>
      </c>
      <c r="W243" s="210">
        <v>34.0</v>
      </c>
      <c r="X243" s="210">
        <v>2.0</v>
      </c>
      <c r="Y243" s="210">
        <v>0.0</v>
      </c>
      <c r="Z243" s="210">
        <v>1.0</v>
      </c>
      <c r="AA243" s="210">
        <v>3.0</v>
      </c>
      <c r="AB243" s="210">
        <v>1.0</v>
      </c>
      <c r="AC243" s="210">
        <v>2.0</v>
      </c>
      <c r="AD243" s="210">
        <v>0.0</v>
      </c>
      <c r="AE243" s="210">
        <v>3.0</v>
      </c>
      <c r="AF243" s="210">
        <v>1.0</v>
      </c>
      <c r="AG243" s="210">
        <v>2.0</v>
      </c>
      <c r="AH243" s="210">
        <v>3.0</v>
      </c>
      <c r="AI243" s="210" t="s">
        <v>137</v>
      </c>
      <c r="AJ243" s="210" t="s">
        <v>285</v>
      </c>
      <c r="AK243" s="210" t="s">
        <v>284</v>
      </c>
      <c r="AL243" s="210" t="s">
        <v>285</v>
      </c>
      <c r="AM243" s="210" t="s">
        <v>285</v>
      </c>
      <c r="AN243" s="210" t="s">
        <v>284</v>
      </c>
      <c r="AO243" s="210" t="s">
        <v>285</v>
      </c>
      <c r="AP243" s="210" t="s">
        <v>285</v>
      </c>
      <c r="AQ243" s="210" t="s">
        <v>285</v>
      </c>
      <c r="AR243" s="210" t="s">
        <v>284</v>
      </c>
      <c r="AS243" s="210" t="s">
        <v>284</v>
      </c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09"/>
      <c r="BD243" s="209"/>
      <c r="BE243" s="209"/>
      <c r="BF243" s="209"/>
      <c r="BG243" s="210"/>
      <c r="BH243" s="209"/>
    </row>
    <row r="244">
      <c r="A244" s="211">
        <v>45250.69513888889</v>
      </c>
      <c r="B244" s="211">
        <v>45250.69513888889</v>
      </c>
      <c r="C244" s="210" t="s">
        <v>281</v>
      </c>
      <c r="D244" s="209"/>
      <c r="E244" s="212">
        <v>100.0</v>
      </c>
      <c r="F244" s="212">
        <v>0.0</v>
      </c>
      <c r="G244" s="210" t="b">
        <v>1</v>
      </c>
      <c r="H244" s="211">
        <v>45250.69513888889</v>
      </c>
      <c r="I244" s="210" t="s">
        <v>526</v>
      </c>
      <c r="J244" s="209"/>
      <c r="K244" s="209"/>
      <c r="L244" s="209"/>
      <c r="M244" s="209"/>
      <c r="N244" s="209"/>
      <c r="O244" s="209"/>
      <c r="P244" s="210" t="s">
        <v>283</v>
      </c>
      <c r="Q244" s="209"/>
      <c r="R244" s="210" t="s">
        <v>98</v>
      </c>
      <c r="S244" s="210">
        <v>11.0</v>
      </c>
      <c r="T244" s="212">
        <v>8.0</v>
      </c>
      <c r="U244" s="212">
        <v>3.0</v>
      </c>
      <c r="V244" s="212">
        <v>12.0</v>
      </c>
      <c r="W244" s="210">
        <v>35.0</v>
      </c>
      <c r="X244" s="210">
        <v>2.0</v>
      </c>
      <c r="Y244" s="210">
        <v>3.0</v>
      </c>
      <c r="Z244" s="210">
        <v>1.0</v>
      </c>
      <c r="AA244" s="210">
        <v>0.0</v>
      </c>
      <c r="AB244" s="210">
        <v>0.0</v>
      </c>
      <c r="AC244" s="210">
        <v>1.0</v>
      </c>
      <c r="AD244" s="210">
        <v>1.0</v>
      </c>
      <c r="AE244" s="210">
        <v>1.0</v>
      </c>
      <c r="AF244" s="210">
        <v>3.0</v>
      </c>
      <c r="AG244" s="210">
        <v>3.0</v>
      </c>
      <c r="AH244" s="210">
        <v>1.0</v>
      </c>
      <c r="AI244" s="210" t="s">
        <v>137</v>
      </c>
      <c r="AJ244" s="210" t="s">
        <v>284</v>
      </c>
      <c r="AK244" s="210" t="s">
        <v>284</v>
      </c>
      <c r="AL244" s="210" t="s">
        <v>285</v>
      </c>
      <c r="AM244" s="210" t="s">
        <v>284</v>
      </c>
      <c r="AN244" s="210" t="s">
        <v>285</v>
      </c>
      <c r="AO244" s="210" t="s">
        <v>284</v>
      </c>
      <c r="AP244" s="210" t="s">
        <v>284</v>
      </c>
      <c r="AQ244" s="210" t="s">
        <v>285</v>
      </c>
      <c r="AR244" s="210" t="s">
        <v>285</v>
      </c>
      <c r="AS244" s="210" t="s">
        <v>285</v>
      </c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09"/>
      <c r="BD244" s="209"/>
      <c r="BE244" s="209"/>
      <c r="BF244" s="209"/>
      <c r="BG244" s="210"/>
      <c r="BH244" s="209"/>
    </row>
    <row r="245">
      <c r="A245" s="211">
        <v>45250.69513888889</v>
      </c>
      <c r="B245" s="211">
        <v>45250.69513888889</v>
      </c>
      <c r="C245" s="210" t="s">
        <v>281</v>
      </c>
      <c r="D245" s="209"/>
      <c r="E245" s="212">
        <v>100.0</v>
      </c>
      <c r="F245" s="212">
        <v>0.0</v>
      </c>
      <c r="G245" s="210" t="b">
        <v>1</v>
      </c>
      <c r="H245" s="211">
        <v>45250.69513888889</v>
      </c>
      <c r="I245" s="210" t="s">
        <v>527</v>
      </c>
      <c r="J245" s="209"/>
      <c r="K245" s="209"/>
      <c r="L245" s="209"/>
      <c r="M245" s="209"/>
      <c r="N245" s="209"/>
      <c r="O245" s="209"/>
      <c r="P245" s="210" t="s">
        <v>283</v>
      </c>
      <c r="Q245" s="209"/>
      <c r="R245" s="210" t="s">
        <v>89</v>
      </c>
      <c r="S245" s="210">
        <v>10.0</v>
      </c>
      <c r="T245" s="212">
        <v>4.0</v>
      </c>
      <c r="U245" s="212">
        <v>6.0</v>
      </c>
      <c r="V245" s="212">
        <v>12.0</v>
      </c>
      <c r="W245" s="210">
        <v>38.0</v>
      </c>
      <c r="X245" s="210">
        <v>2.0</v>
      </c>
      <c r="Y245" s="210">
        <v>1.0</v>
      </c>
      <c r="Z245" s="210">
        <v>0.0</v>
      </c>
      <c r="AA245" s="210">
        <v>3.0</v>
      </c>
      <c r="AB245" s="210">
        <v>1.0</v>
      </c>
      <c r="AC245" s="210">
        <v>2.0</v>
      </c>
      <c r="AD245" s="210">
        <v>0.0</v>
      </c>
      <c r="AE245" s="210">
        <v>3.0</v>
      </c>
      <c r="AF245" s="210">
        <v>1.0</v>
      </c>
      <c r="AG245" s="210">
        <v>2.0</v>
      </c>
      <c r="AH245" s="210">
        <v>3.0</v>
      </c>
      <c r="AI245" s="210" t="s">
        <v>137</v>
      </c>
      <c r="AJ245" s="210" t="s">
        <v>284</v>
      </c>
      <c r="AK245" s="210" t="s">
        <v>285</v>
      </c>
      <c r="AL245" s="210" t="s">
        <v>284</v>
      </c>
      <c r="AM245" s="210" t="s">
        <v>284</v>
      </c>
      <c r="AN245" s="210" t="s">
        <v>285</v>
      </c>
      <c r="AO245" s="210" t="s">
        <v>284</v>
      </c>
      <c r="AP245" s="210" t="s">
        <v>284</v>
      </c>
      <c r="AQ245" s="210" t="s">
        <v>284</v>
      </c>
      <c r="AR245" s="210" t="s">
        <v>285</v>
      </c>
      <c r="AS245" s="210" t="s">
        <v>285</v>
      </c>
      <c r="AT245" s="209"/>
      <c r="AU245" s="209"/>
      <c r="AV245" s="209"/>
      <c r="AW245" s="209"/>
      <c r="AX245" s="209"/>
      <c r="AY245" s="209"/>
      <c r="AZ245" s="209"/>
      <c r="BA245" s="209"/>
      <c r="BB245" s="209"/>
      <c r="BC245" s="209"/>
      <c r="BD245" s="209"/>
      <c r="BE245" s="209"/>
      <c r="BF245" s="209"/>
      <c r="BG245" s="210"/>
      <c r="BH245" s="209"/>
    </row>
    <row r="246">
      <c r="A246" s="211">
        <v>45250.69513888889</v>
      </c>
      <c r="B246" s="211">
        <v>45250.69513888889</v>
      </c>
      <c r="C246" s="210" t="s">
        <v>281</v>
      </c>
      <c r="D246" s="209"/>
      <c r="E246" s="212">
        <v>100.0</v>
      </c>
      <c r="F246" s="212">
        <v>0.0</v>
      </c>
      <c r="G246" s="210" t="b">
        <v>1</v>
      </c>
      <c r="H246" s="211">
        <v>45250.69513888889</v>
      </c>
      <c r="I246" s="210" t="s">
        <v>528</v>
      </c>
      <c r="J246" s="209"/>
      <c r="K246" s="209"/>
      <c r="L246" s="209"/>
      <c r="M246" s="209"/>
      <c r="N246" s="209"/>
      <c r="O246" s="209"/>
      <c r="P246" s="210" t="s">
        <v>283</v>
      </c>
      <c r="Q246" s="209"/>
      <c r="R246" s="210" t="s">
        <v>62</v>
      </c>
      <c r="S246" s="210">
        <v>7.0</v>
      </c>
      <c r="T246" s="212">
        <v>4.0</v>
      </c>
      <c r="U246" s="212">
        <v>3.0</v>
      </c>
      <c r="V246" s="212">
        <v>12.0</v>
      </c>
      <c r="W246" s="210">
        <v>7.0</v>
      </c>
      <c r="X246" s="210">
        <v>2.0</v>
      </c>
      <c r="Y246" s="210">
        <v>2.0</v>
      </c>
      <c r="Z246" s="210">
        <v>2.0</v>
      </c>
      <c r="AA246" s="210">
        <v>3.0</v>
      </c>
      <c r="AB246" s="210">
        <v>3.0</v>
      </c>
      <c r="AC246" s="210">
        <v>2.0</v>
      </c>
      <c r="AD246" s="210">
        <v>1.0</v>
      </c>
      <c r="AE246" s="210">
        <v>2.0</v>
      </c>
      <c r="AF246" s="210">
        <v>0.0</v>
      </c>
      <c r="AG246" s="210">
        <v>1.0</v>
      </c>
      <c r="AH246" s="210">
        <v>2.0</v>
      </c>
      <c r="AI246" s="210" t="s">
        <v>138</v>
      </c>
      <c r="AJ246" s="210" t="s">
        <v>284</v>
      </c>
      <c r="AK246" s="210" t="s">
        <v>284</v>
      </c>
      <c r="AL246" s="210" t="s">
        <v>285</v>
      </c>
      <c r="AM246" s="210" t="s">
        <v>285</v>
      </c>
      <c r="AN246" s="210" t="s">
        <v>284</v>
      </c>
      <c r="AO246" s="210" t="s">
        <v>284</v>
      </c>
      <c r="AP246" s="210" t="s">
        <v>285</v>
      </c>
      <c r="AQ246" s="210" t="s">
        <v>284</v>
      </c>
      <c r="AR246" s="210" t="s">
        <v>284</v>
      </c>
      <c r="AS246" s="210" t="s">
        <v>285</v>
      </c>
      <c r="AT246" s="209"/>
      <c r="AU246" s="209"/>
      <c r="AV246" s="209"/>
      <c r="AW246" s="209"/>
      <c r="AX246" s="209"/>
      <c r="AY246" s="209"/>
      <c r="AZ246" s="209"/>
      <c r="BA246" s="209"/>
      <c r="BB246" s="209"/>
      <c r="BC246" s="209"/>
      <c r="BD246" s="209"/>
      <c r="BE246" s="209"/>
      <c r="BF246" s="209"/>
      <c r="BG246" s="210"/>
      <c r="BH246" s="209"/>
    </row>
    <row r="247">
      <c r="A247" s="211">
        <v>45250.69513888889</v>
      </c>
      <c r="B247" s="211">
        <v>45250.69513888889</v>
      </c>
      <c r="C247" s="210" t="s">
        <v>281</v>
      </c>
      <c r="D247" s="209"/>
      <c r="E247" s="212">
        <v>100.0</v>
      </c>
      <c r="F247" s="212">
        <v>0.0</v>
      </c>
      <c r="G247" s="210" t="b">
        <v>1</v>
      </c>
      <c r="H247" s="211">
        <v>45250.69513888889</v>
      </c>
      <c r="I247" s="210" t="s">
        <v>529</v>
      </c>
      <c r="J247" s="209"/>
      <c r="K247" s="209"/>
      <c r="L247" s="209"/>
      <c r="M247" s="209"/>
      <c r="N247" s="209"/>
      <c r="O247" s="209"/>
      <c r="P247" s="210" t="s">
        <v>283</v>
      </c>
      <c r="Q247" s="209"/>
      <c r="R247" s="210" t="s">
        <v>83</v>
      </c>
      <c r="S247" s="210">
        <v>10.0</v>
      </c>
      <c r="T247" s="212">
        <v>5.0</v>
      </c>
      <c r="U247" s="212">
        <v>5.0</v>
      </c>
      <c r="V247" s="212">
        <v>12.0</v>
      </c>
      <c r="W247" s="210">
        <v>17.0</v>
      </c>
      <c r="X247" s="210">
        <v>1.0</v>
      </c>
      <c r="Y247" s="210">
        <v>0.0</v>
      </c>
      <c r="Z247" s="210">
        <v>3.0</v>
      </c>
      <c r="AA247" s="210">
        <v>1.0</v>
      </c>
      <c r="AB247" s="210">
        <v>2.0</v>
      </c>
      <c r="AC247" s="210">
        <v>1.0</v>
      </c>
      <c r="AD247" s="210">
        <v>0.0</v>
      </c>
      <c r="AE247" s="210">
        <v>3.0</v>
      </c>
      <c r="AF247" s="210">
        <v>0.0</v>
      </c>
      <c r="AG247" s="210">
        <v>3.0</v>
      </c>
      <c r="AH247" s="210">
        <v>3.0</v>
      </c>
      <c r="AI247" s="210" t="s">
        <v>138</v>
      </c>
      <c r="AJ247" s="210" t="s">
        <v>284</v>
      </c>
      <c r="AK247" s="210" t="s">
        <v>284</v>
      </c>
      <c r="AL247" s="210" t="s">
        <v>284</v>
      </c>
      <c r="AM247" s="210" t="s">
        <v>284</v>
      </c>
      <c r="AN247" s="210" t="s">
        <v>285</v>
      </c>
      <c r="AO247" s="210" t="s">
        <v>284</v>
      </c>
      <c r="AP247" s="210" t="s">
        <v>285</v>
      </c>
      <c r="AQ247" s="210" t="s">
        <v>285</v>
      </c>
      <c r="AR247" s="210" t="s">
        <v>284</v>
      </c>
      <c r="AS247" s="210" t="s">
        <v>284</v>
      </c>
      <c r="AT247" s="209"/>
      <c r="AU247" s="209"/>
      <c r="AV247" s="209"/>
      <c r="AW247" s="209"/>
      <c r="AX247" s="209"/>
      <c r="AY247" s="209"/>
      <c r="AZ247" s="209"/>
      <c r="BA247" s="209"/>
      <c r="BB247" s="209"/>
      <c r="BC247" s="209"/>
      <c r="BD247" s="209"/>
      <c r="BE247" s="209"/>
      <c r="BF247" s="209"/>
      <c r="BG247" s="210"/>
      <c r="BH247" s="209"/>
    </row>
    <row r="248">
      <c r="A248" s="211">
        <v>45250.69513888889</v>
      </c>
      <c r="B248" s="211">
        <v>45250.69513888889</v>
      </c>
      <c r="C248" s="210" t="s">
        <v>281</v>
      </c>
      <c r="D248" s="209"/>
      <c r="E248" s="212">
        <v>100.0</v>
      </c>
      <c r="F248" s="212">
        <v>0.0</v>
      </c>
      <c r="G248" s="210" t="b">
        <v>1</v>
      </c>
      <c r="H248" s="211">
        <v>45250.69513888889</v>
      </c>
      <c r="I248" s="210" t="s">
        <v>530</v>
      </c>
      <c r="J248" s="209"/>
      <c r="K248" s="209"/>
      <c r="L248" s="209"/>
      <c r="M248" s="209"/>
      <c r="N248" s="209"/>
      <c r="O248" s="209"/>
      <c r="P248" s="210" t="s">
        <v>283</v>
      </c>
      <c r="Q248" s="209"/>
      <c r="R248" s="210" t="s">
        <v>103</v>
      </c>
      <c r="S248" s="210">
        <v>8.0</v>
      </c>
      <c r="T248" s="212">
        <v>3.0</v>
      </c>
      <c r="U248" s="212">
        <v>5.0</v>
      </c>
      <c r="V248" s="212">
        <v>12.0</v>
      </c>
      <c r="W248" s="210">
        <v>32.0</v>
      </c>
      <c r="X248" s="210">
        <v>2.0</v>
      </c>
      <c r="Y248" s="210">
        <v>1.0</v>
      </c>
      <c r="Z248" s="210">
        <v>1.0</v>
      </c>
      <c r="AA248" s="210">
        <v>3.0</v>
      </c>
      <c r="AB248" s="210">
        <v>1.0</v>
      </c>
      <c r="AC248" s="210">
        <v>3.0</v>
      </c>
      <c r="AD248" s="210">
        <v>1.0</v>
      </c>
      <c r="AE248" s="210">
        <v>3.0</v>
      </c>
      <c r="AF248" s="210">
        <v>2.0</v>
      </c>
      <c r="AG248" s="210">
        <v>2.0</v>
      </c>
      <c r="AH248" s="210">
        <v>1.0</v>
      </c>
      <c r="AI248" s="210" t="s">
        <v>137</v>
      </c>
      <c r="AJ248" s="210" t="s">
        <v>285</v>
      </c>
      <c r="AK248" s="210" t="s">
        <v>285</v>
      </c>
      <c r="AL248" s="210" t="s">
        <v>284</v>
      </c>
      <c r="AM248" s="210" t="s">
        <v>284</v>
      </c>
      <c r="AN248" s="210" t="s">
        <v>284</v>
      </c>
      <c r="AO248" s="210" t="s">
        <v>284</v>
      </c>
      <c r="AP248" s="210" t="s">
        <v>285</v>
      </c>
      <c r="AQ248" s="210" t="s">
        <v>284</v>
      </c>
      <c r="AR248" s="210" t="s">
        <v>284</v>
      </c>
      <c r="AS248" s="210" t="s">
        <v>285</v>
      </c>
      <c r="AT248" s="209"/>
      <c r="AU248" s="209"/>
      <c r="AV248" s="209"/>
      <c r="AW248" s="209"/>
      <c r="AX248" s="209"/>
      <c r="AY248" s="209"/>
      <c r="AZ248" s="209"/>
      <c r="BA248" s="209"/>
      <c r="BB248" s="209"/>
      <c r="BC248" s="209"/>
      <c r="BD248" s="209"/>
      <c r="BE248" s="209"/>
      <c r="BF248" s="209"/>
      <c r="BG248" s="210"/>
      <c r="BH248" s="209"/>
    </row>
    <row r="249">
      <c r="A249" s="211">
        <v>45250.69513888889</v>
      </c>
      <c r="B249" s="211">
        <v>45250.69513888889</v>
      </c>
      <c r="C249" s="210" t="s">
        <v>281</v>
      </c>
      <c r="D249" s="209"/>
      <c r="E249" s="212">
        <v>100.0</v>
      </c>
      <c r="F249" s="212">
        <v>0.0</v>
      </c>
      <c r="G249" s="210" t="b">
        <v>1</v>
      </c>
      <c r="H249" s="211">
        <v>45250.69513888889</v>
      </c>
      <c r="I249" s="210" t="s">
        <v>531</v>
      </c>
      <c r="J249" s="209"/>
      <c r="K249" s="209"/>
      <c r="L249" s="209"/>
      <c r="M249" s="209"/>
      <c r="N249" s="209"/>
      <c r="O249" s="209"/>
      <c r="P249" s="210" t="s">
        <v>283</v>
      </c>
      <c r="Q249" s="209"/>
      <c r="R249" s="72" t="s">
        <v>33</v>
      </c>
      <c r="S249" s="210">
        <v>6.0</v>
      </c>
      <c r="T249" s="212">
        <v>1.0</v>
      </c>
      <c r="U249" s="212">
        <v>5.0</v>
      </c>
      <c r="V249" s="212">
        <v>12.0</v>
      </c>
      <c r="W249" s="210">
        <v>30.0</v>
      </c>
      <c r="X249" s="210">
        <v>3.0</v>
      </c>
      <c r="Y249" s="210">
        <v>1.0</v>
      </c>
      <c r="Z249" s="210">
        <v>3.0</v>
      </c>
      <c r="AA249" s="210">
        <v>1.0</v>
      </c>
      <c r="AB249" s="210">
        <v>2.0</v>
      </c>
      <c r="AC249" s="210">
        <v>2.0</v>
      </c>
      <c r="AD249" s="210">
        <v>3.0</v>
      </c>
      <c r="AE249" s="210">
        <v>3.0</v>
      </c>
      <c r="AF249" s="210">
        <v>2.0</v>
      </c>
      <c r="AG249" s="210">
        <v>0.0</v>
      </c>
      <c r="AH249" s="210">
        <v>0.0</v>
      </c>
      <c r="AI249" s="210" t="s">
        <v>137</v>
      </c>
      <c r="AJ249" s="210" t="s">
        <v>285</v>
      </c>
      <c r="AK249" s="210" t="s">
        <v>284</v>
      </c>
      <c r="AL249" s="210" t="s">
        <v>284</v>
      </c>
      <c r="AM249" s="210" t="s">
        <v>284</v>
      </c>
      <c r="AN249" s="210" t="s">
        <v>284</v>
      </c>
      <c r="AO249" s="210" t="s">
        <v>285</v>
      </c>
      <c r="AP249" s="210" t="s">
        <v>285</v>
      </c>
      <c r="AQ249" s="210" t="s">
        <v>285</v>
      </c>
      <c r="AR249" s="210" t="s">
        <v>285</v>
      </c>
      <c r="AS249" s="210" t="s">
        <v>285</v>
      </c>
      <c r="AT249" s="209"/>
      <c r="AU249" s="209"/>
      <c r="AV249" s="209"/>
      <c r="AW249" s="209"/>
      <c r="AX249" s="209"/>
      <c r="AY249" s="209"/>
      <c r="AZ249" s="209"/>
      <c r="BA249" s="209"/>
      <c r="BB249" s="209"/>
      <c r="BC249" s="209"/>
      <c r="BD249" s="209"/>
      <c r="BE249" s="209"/>
      <c r="BF249" s="209"/>
      <c r="BG249" s="210"/>
      <c r="BH249" s="209"/>
    </row>
    <row r="250">
      <c r="A250" s="211">
        <v>45250.69513888889</v>
      </c>
      <c r="B250" s="211">
        <v>45250.69513888889</v>
      </c>
      <c r="C250" s="210" t="s">
        <v>281</v>
      </c>
      <c r="D250" s="209"/>
      <c r="E250" s="212">
        <v>100.0</v>
      </c>
      <c r="F250" s="212">
        <v>0.0</v>
      </c>
      <c r="G250" s="210" t="b">
        <v>1</v>
      </c>
      <c r="H250" s="211">
        <v>45250.69513888889</v>
      </c>
      <c r="I250" s="210" t="s">
        <v>532</v>
      </c>
      <c r="J250" s="209"/>
      <c r="K250" s="209"/>
      <c r="L250" s="209"/>
      <c r="M250" s="209"/>
      <c r="N250" s="209"/>
      <c r="O250" s="209"/>
      <c r="P250" s="210" t="s">
        <v>283</v>
      </c>
      <c r="Q250" s="209"/>
      <c r="R250" s="72" t="s">
        <v>33</v>
      </c>
      <c r="S250" s="210">
        <v>11.0</v>
      </c>
      <c r="T250" s="212">
        <v>8.0</v>
      </c>
      <c r="U250" s="212">
        <v>3.0</v>
      </c>
      <c r="V250" s="212">
        <v>12.0</v>
      </c>
      <c r="W250" s="210">
        <v>24.0</v>
      </c>
      <c r="X250" s="210">
        <v>1.0</v>
      </c>
      <c r="Y250" s="210">
        <v>0.0</v>
      </c>
      <c r="Z250" s="210">
        <v>2.0</v>
      </c>
      <c r="AA250" s="210">
        <v>3.0</v>
      </c>
      <c r="AB250" s="210">
        <v>3.0</v>
      </c>
      <c r="AC250" s="210">
        <v>2.0</v>
      </c>
      <c r="AD250" s="210">
        <v>0.0</v>
      </c>
      <c r="AE250" s="210">
        <v>2.0</v>
      </c>
      <c r="AF250" s="210">
        <v>0.0</v>
      </c>
      <c r="AG250" s="210">
        <v>0.0</v>
      </c>
      <c r="AH250" s="210">
        <v>1.0</v>
      </c>
      <c r="AI250" s="210" t="s">
        <v>137</v>
      </c>
      <c r="AJ250" s="210" t="s">
        <v>285</v>
      </c>
      <c r="AK250" s="210" t="s">
        <v>284</v>
      </c>
      <c r="AL250" s="210" t="s">
        <v>284</v>
      </c>
      <c r="AM250" s="210" t="s">
        <v>284</v>
      </c>
      <c r="AN250" s="210" t="s">
        <v>285</v>
      </c>
      <c r="AO250" s="210" t="s">
        <v>284</v>
      </c>
      <c r="AP250" s="210" t="s">
        <v>285</v>
      </c>
      <c r="AQ250" s="210" t="s">
        <v>285</v>
      </c>
      <c r="AR250" s="210" t="s">
        <v>284</v>
      </c>
      <c r="AS250" s="210" t="s">
        <v>284</v>
      </c>
      <c r="AT250" s="209"/>
      <c r="AU250" s="209"/>
      <c r="AV250" s="209"/>
      <c r="AW250" s="209"/>
      <c r="AX250" s="209"/>
      <c r="AY250" s="209"/>
      <c r="AZ250" s="209"/>
      <c r="BA250" s="209"/>
      <c r="BB250" s="209"/>
      <c r="BC250" s="209"/>
      <c r="BD250" s="209"/>
      <c r="BE250" s="209"/>
      <c r="BF250" s="209"/>
      <c r="BG250" s="210"/>
      <c r="BH250" s="209"/>
    </row>
    <row r="251">
      <c r="A251" s="211">
        <v>45250.69513888889</v>
      </c>
      <c r="B251" s="211">
        <v>45250.69513888889</v>
      </c>
      <c r="C251" s="210" t="s">
        <v>281</v>
      </c>
      <c r="D251" s="209"/>
      <c r="E251" s="212">
        <v>100.0</v>
      </c>
      <c r="F251" s="212">
        <v>0.0</v>
      </c>
      <c r="G251" s="210" t="b">
        <v>1</v>
      </c>
      <c r="H251" s="211">
        <v>45250.69513888889</v>
      </c>
      <c r="I251" s="210" t="s">
        <v>533</v>
      </c>
      <c r="J251" s="209"/>
      <c r="K251" s="209"/>
      <c r="L251" s="209"/>
      <c r="M251" s="209"/>
      <c r="N251" s="209"/>
      <c r="O251" s="209"/>
      <c r="P251" s="210" t="s">
        <v>283</v>
      </c>
      <c r="Q251" s="209"/>
      <c r="R251" s="210" t="s">
        <v>71</v>
      </c>
      <c r="S251" s="210">
        <v>3.0</v>
      </c>
      <c r="T251" s="212">
        <v>3.0</v>
      </c>
      <c r="U251" s="212">
        <v>0.0</v>
      </c>
      <c r="V251" s="212">
        <v>12.0</v>
      </c>
      <c r="W251" s="210">
        <v>26.0</v>
      </c>
      <c r="X251" s="210">
        <v>1.0</v>
      </c>
      <c r="Y251" s="210">
        <v>3.0</v>
      </c>
      <c r="Z251" s="210">
        <v>1.0</v>
      </c>
      <c r="AA251" s="210">
        <v>1.0</v>
      </c>
      <c r="AB251" s="210">
        <v>1.0</v>
      </c>
      <c r="AC251" s="210">
        <v>2.0</v>
      </c>
      <c r="AD251" s="210">
        <v>3.0</v>
      </c>
      <c r="AE251" s="210">
        <v>3.0</v>
      </c>
      <c r="AF251" s="210">
        <v>2.0</v>
      </c>
      <c r="AG251" s="210">
        <v>1.0</v>
      </c>
      <c r="AH251" s="210">
        <v>1.0</v>
      </c>
      <c r="AI251" s="210" t="s">
        <v>138</v>
      </c>
      <c r="AJ251" s="210" t="s">
        <v>285</v>
      </c>
      <c r="AK251" s="210" t="s">
        <v>285</v>
      </c>
      <c r="AL251" s="210" t="s">
        <v>284</v>
      </c>
      <c r="AM251" s="210" t="s">
        <v>285</v>
      </c>
      <c r="AN251" s="210" t="s">
        <v>285</v>
      </c>
      <c r="AO251" s="210" t="s">
        <v>284</v>
      </c>
      <c r="AP251" s="210" t="s">
        <v>284</v>
      </c>
      <c r="AQ251" s="210" t="s">
        <v>285</v>
      </c>
      <c r="AR251" s="210" t="s">
        <v>284</v>
      </c>
      <c r="AS251" s="210" t="s">
        <v>284</v>
      </c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09"/>
      <c r="BD251" s="209"/>
      <c r="BE251" s="209"/>
      <c r="BF251" s="209"/>
      <c r="BG251" s="210"/>
      <c r="BH251" s="209"/>
    </row>
    <row r="252">
      <c r="A252" s="211">
        <v>45250.69513888889</v>
      </c>
      <c r="B252" s="211">
        <v>45250.69513888889</v>
      </c>
      <c r="C252" s="210" t="s">
        <v>281</v>
      </c>
      <c r="D252" s="209"/>
      <c r="E252" s="212">
        <v>100.0</v>
      </c>
      <c r="F252" s="212">
        <v>0.0</v>
      </c>
      <c r="G252" s="210" t="b">
        <v>1</v>
      </c>
      <c r="H252" s="211">
        <v>45250.69513888889</v>
      </c>
      <c r="I252" s="210" t="s">
        <v>534</v>
      </c>
      <c r="J252" s="209"/>
      <c r="K252" s="209"/>
      <c r="L252" s="209"/>
      <c r="M252" s="209"/>
      <c r="N252" s="209"/>
      <c r="O252" s="209"/>
      <c r="P252" s="210" t="s">
        <v>283</v>
      </c>
      <c r="Q252" s="209"/>
      <c r="R252" s="210" t="s">
        <v>66</v>
      </c>
      <c r="S252" s="210">
        <v>10.0</v>
      </c>
      <c r="T252" s="212">
        <v>4.0</v>
      </c>
      <c r="U252" s="212">
        <v>6.0</v>
      </c>
      <c r="V252" s="212">
        <v>12.0</v>
      </c>
      <c r="W252" s="210">
        <v>9.0</v>
      </c>
      <c r="X252" s="210">
        <v>1.0</v>
      </c>
      <c r="Y252" s="210">
        <v>3.0</v>
      </c>
      <c r="Z252" s="210">
        <v>1.0</v>
      </c>
      <c r="AA252" s="210">
        <v>3.0</v>
      </c>
      <c r="AB252" s="210">
        <v>2.0</v>
      </c>
      <c r="AC252" s="210">
        <v>0.0</v>
      </c>
      <c r="AD252" s="210">
        <v>3.0</v>
      </c>
      <c r="AE252" s="210">
        <v>0.0</v>
      </c>
      <c r="AF252" s="210">
        <v>3.0</v>
      </c>
      <c r="AG252" s="210">
        <v>1.0</v>
      </c>
      <c r="AH252" s="210">
        <v>1.0</v>
      </c>
      <c r="AI252" s="210" t="s">
        <v>138</v>
      </c>
      <c r="AJ252" s="210" t="s">
        <v>285</v>
      </c>
      <c r="AK252" s="210" t="s">
        <v>285</v>
      </c>
      <c r="AL252" s="210" t="s">
        <v>285</v>
      </c>
      <c r="AM252" s="210" t="s">
        <v>284</v>
      </c>
      <c r="AN252" s="210" t="s">
        <v>284</v>
      </c>
      <c r="AO252" s="210" t="s">
        <v>284</v>
      </c>
      <c r="AP252" s="210" t="s">
        <v>284</v>
      </c>
      <c r="AQ252" s="210" t="s">
        <v>285</v>
      </c>
      <c r="AR252" s="210" t="s">
        <v>285</v>
      </c>
      <c r="AS252" s="210" t="s">
        <v>285</v>
      </c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09"/>
      <c r="BD252" s="209"/>
      <c r="BE252" s="209"/>
      <c r="BF252" s="209"/>
      <c r="BG252" s="210"/>
      <c r="BH252" s="209"/>
    </row>
    <row r="253">
      <c r="A253" s="211">
        <v>45250.69513888889</v>
      </c>
      <c r="B253" s="211">
        <v>45250.69513888889</v>
      </c>
      <c r="C253" s="210" t="s">
        <v>281</v>
      </c>
      <c r="D253" s="209"/>
      <c r="E253" s="212">
        <v>100.0</v>
      </c>
      <c r="F253" s="212">
        <v>0.0</v>
      </c>
      <c r="G253" s="210" t="b">
        <v>1</v>
      </c>
      <c r="H253" s="211">
        <v>45250.69513888889</v>
      </c>
      <c r="I253" s="210" t="s">
        <v>535</v>
      </c>
      <c r="J253" s="209"/>
      <c r="K253" s="209"/>
      <c r="L253" s="209"/>
      <c r="M253" s="209"/>
      <c r="N253" s="209"/>
      <c r="O253" s="209"/>
      <c r="P253" s="210" t="s">
        <v>283</v>
      </c>
      <c r="Q253" s="209"/>
      <c r="R253" s="210" t="s">
        <v>92</v>
      </c>
      <c r="S253" s="210">
        <v>10.0</v>
      </c>
      <c r="T253" s="212">
        <v>3.0</v>
      </c>
      <c r="U253" s="212">
        <v>7.0</v>
      </c>
      <c r="V253" s="212">
        <v>12.0</v>
      </c>
      <c r="W253" s="210">
        <v>10.0</v>
      </c>
      <c r="X253" s="210">
        <v>1.0</v>
      </c>
      <c r="Y253" s="210">
        <v>3.0</v>
      </c>
      <c r="Z253" s="210">
        <v>0.0</v>
      </c>
      <c r="AA253" s="210">
        <v>3.0</v>
      </c>
      <c r="AB253" s="210">
        <v>0.0</v>
      </c>
      <c r="AC253" s="210">
        <v>2.0</v>
      </c>
      <c r="AD253" s="210">
        <v>0.0</v>
      </c>
      <c r="AE253" s="210">
        <v>0.0</v>
      </c>
      <c r="AF253" s="210">
        <v>3.0</v>
      </c>
      <c r="AG253" s="210">
        <v>2.0</v>
      </c>
      <c r="AH253" s="210">
        <v>2.0</v>
      </c>
      <c r="AI253" s="210" t="s">
        <v>138</v>
      </c>
      <c r="AJ253" s="210" t="s">
        <v>285</v>
      </c>
      <c r="AK253" s="210" t="s">
        <v>284</v>
      </c>
      <c r="AL253" s="210" t="s">
        <v>285</v>
      </c>
      <c r="AM253" s="210" t="s">
        <v>285</v>
      </c>
      <c r="AN253" s="210" t="s">
        <v>285</v>
      </c>
      <c r="AO253" s="210" t="s">
        <v>284</v>
      </c>
      <c r="AP253" s="210" t="s">
        <v>284</v>
      </c>
      <c r="AQ253" s="210" t="s">
        <v>285</v>
      </c>
      <c r="AR253" s="210" t="s">
        <v>285</v>
      </c>
      <c r="AS253" s="210" t="s">
        <v>284</v>
      </c>
      <c r="AT253" s="209"/>
      <c r="AU253" s="209"/>
      <c r="AV253" s="209"/>
      <c r="AW253" s="209"/>
      <c r="AX253" s="209"/>
      <c r="AY253" s="209"/>
      <c r="AZ253" s="209"/>
      <c r="BA253" s="209"/>
      <c r="BB253" s="209"/>
      <c r="BC253" s="209"/>
      <c r="BD253" s="209"/>
      <c r="BE253" s="209"/>
      <c r="BF253" s="209"/>
      <c r="BG253" s="210"/>
      <c r="BH253" s="209"/>
    </row>
    <row r="254">
      <c r="A254" s="211">
        <v>45250.69513888889</v>
      </c>
      <c r="B254" s="211">
        <v>45250.69513888889</v>
      </c>
      <c r="C254" s="210" t="s">
        <v>281</v>
      </c>
      <c r="D254" s="209"/>
      <c r="E254" s="212">
        <v>100.0</v>
      </c>
      <c r="F254" s="212">
        <v>0.0</v>
      </c>
      <c r="G254" s="210" t="b">
        <v>1</v>
      </c>
      <c r="H254" s="211">
        <v>45250.69513888889</v>
      </c>
      <c r="I254" s="210" t="s">
        <v>536</v>
      </c>
      <c r="J254" s="209"/>
      <c r="K254" s="209"/>
      <c r="L254" s="209"/>
      <c r="M254" s="209"/>
      <c r="N254" s="209"/>
      <c r="O254" s="209"/>
      <c r="P254" s="210" t="s">
        <v>283</v>
      </c>
      <c r="Q254" s="209"/>
      <c r="R254" s="72" t="s">
        <v>33</v>
      </c>
      <c r="S254" s="210">
        <v>3.0</v>
      </c>
      <c r="T254" s="212">
        <v>1.0</v>
      </c>
      <c r="U254" s="212">
        <v>2.0</v>
      </c>
      <c r="V254" s="212">
        <v>12.0</v>
      </c>
      <c r="W254" s="210">
        <v>3.0</v>
      </c>
      <c r="X254" s="210">
        <v>2.0</v>
      </c>
      <c r="Y254" s="210">
        <v>3.0</v>
      </c>
      <c r="Z254" s="210">
        <v>0.0</v>
      </c>
      <c r="AA254" s="210">
        <v>1.0</v>
      </c>
      <c r="AB254" s="210">
        <v>1.0</v>
      </c>
      <c r="AC254" s="210">
        <v>3.0</v>
      </c>
      <c r="AD254" s="210">
        <v>1.0</v>
      </c>
      <c r="AE254" s="210">
        <v>1.0</v>
      </c>
      <c r="AF254" s="210">
        <v>2.0</v>
      </c>
      <c r="AG254" s="210">
        <v>2.0</v>
      </c>
      <c r="AH254" s="210">
        <v>3.0</v>
      </c>
      <c r="AI254" s="210" t="s">
        <v>138</v>
      </c>
      <c r="AJ254" s="210" t="s">
        <v>285</v>
      </c>
      <c r="AK254" s="210" t="s">
        <v>285</v>
      </c>
      <c r="AL254" s="210" t="s">
        <v>284</v>
      </c>
      <c r="AM254" s="210" t="s">
        <v>284</v>
      </c>
      <c r="AN254" s="210" t="s">
        <v>285</v>
      </c>
      <c r="AO254" s="210" t="s">
        <v>285</v>
      </c>
      <c r="AP254" s="210" t="s">
        <v>284</v>
      </c>
      <c r="AQ254" s="210" t="s">
        <v>284</v>
      </c>
      <c r="AR254" s="210" t="s">
        <v>284</v>
      </c>
      <c r="AS254" s="210" t="s">
        <v>285</v>
      </c>
      <c r="AT254" s="209"/>
      <c r="AU254" s="209"/>
      <c r="AV254" s="209"/>
      <c r="AW254" s="209"/>
      <c r="AX254" s="209"/>
      <c r="AY254" s="209"/>
      <c r="AZ254" s="209"/>
      <c r="BA254" s="209"/>
      <c r="BB254" s="209"/>
      <c r="BC254" s="209"/>
      <c r="BD254" s="209"/>
      <c r="BE254" s="209"/>
      <c r="BF254" s="209"/>
      <c r="BG254" s="210"/>
      <c r="BH254" s="209"/>
    </row>
    <row r="255">
      <c r="A255" s="211">
        <v>45250.69513888889</v>
      </c>
      <c r="B255" s="211">
        <v>45250.69513888889</v>
      </c>
      <c r="C255" s="210" t="s">
        <v>281</v>
      </c>
      <c r="D255" s="209"/>
      <c r="E255" s="212">
        <v>100.0</v>
      </c>
      <c r="F255" s="212">
        <v>0.0</v>
      </c>
      <c r="G255" s="210" t="b">
        <v>1</v>
      </c>
      <c r="H255" s="211">
        <v>45250.69513888889</v>
      </c>
      <c r="I255" s="210" t="s">
        <v>537</v>
      </c>
      <c r="J255" s="209"/>
      <c r="K255" s="209"/>
      <c r="L255" s="209"/>
      <c r="M255" s="209"/>
      <c r="N255" s="209"/>
      <c r="O255" s="209"/>
      <c r="P255" s="210" t="s">
        <v>283</v>
      </c>
      <c r="Q255" s="209"/>
      <c r="R255" s="72" t="s">
        <v>33</v>
      </c>
      <c r="S255" s="210">
        <v>5.0</v>
      </c>
      <c r="T255" s="212">
        <v>1.0</v>
      </c>
      <c r="U255" s="212">
        <v>4.0</v>
      </c>
      <c r="V255" s="212">
        <v>12.0</v>
      </c>
      <c r="W255" s="210">
        <v>5.0</v>
      </c>
      <c r="X255" s="210">
        <v>0.0</v>
      </c>
      <c r="Y255" s="210">
        <v>0.0</v>
      </c>
      <c r="Z255" s="210">
        <v>3.0</v>
      </c>
      <c r="AA255" s="210">
        <v>0.0</v>
      </c>
      <c r="AB255" s="210">
        <v>1.0</v>
      </c>
      <c r="AC255" s="210">
        <v>1.0</v>
      </c>
      <c r="AD255" s="210">
        <v>1.0</v>
      </c>
      <c r="AE255" s="210">
        <v>0.0</v>
      </c>
      <c r="AF255" s="210">
        <v>1.0</v>
      </c>
      <c r="AG255" s="210">
        <v>1.0</v>
      </c>
      <c r="AH255" s="210">
        <v>2.0</v>
      </c>
      <c r="AI255" s="210" t="s">
        <v>138</v>
      </c>
      <c r="AJ255" s="210" t="s">
        <v>284</v>
      </c>
      <c r="AK255" s="210" t="s">
        <v>285</v>
      </c>
      <c r="AL255" s="210" t="s">
        <v>285</v>
      </c>
      <c r="AM255" s="210" t="s">
        <v>284</v>
      </c>
      <c r="AN255" s="210" t="s">
        <v>285</v>
      </c>
      <c r="AO255" s="210" t="s">
        <v>285</v>
      </c>
      <c r="AP255" s="210" t="s">
        <v>284</v>
      </c>
      <c r="AQ255" s="210" t="s">
        <v>284</v>
      </c>
      <c r="AR255" s="210" t="s">
        <v>285</v>
      </c>
      <c r="AS255" s="210" t="s">
        <v>284</v>
      </c>
      <c r="AT255" s="209"/>
      <c r="AU255" s="209"/>
      <c r="AV255" s="209"/>
      <c r="AW255" s="209"/>
      <c r="AX255" s="209"/>
      <c r="AY255" s="209"/>
      <c r="AZ255" s="209"/>
      <c r="BA255" s="209"/>
      <c r="BB255" s="209"/>
      <c r="BC255" s="209"/>
      <c r="BD255" s="209"/>
      <c r="BE255" s="209"/>
      <c r="BF255" s="209"/>
      <c r="BG255" s="210"/>
      <c r="BH255" s="209"/>
    </row>
    <row r="256">
      <c r="A256" s="211">
        <v>45250.69513888889</v>
      </c>
      <c r="B256" s="211">
        <v>45250.69513888889</v>
      </c>
      <c r="C256" s="210" t="s">
        <v>281</v>
      </c>
      <c r="D256" s="209"/>
      <c r="E256" s="212">
        <v>100.0</v>
      </c>
      <c r="F256" s="212">
        <v>0.0</v>
      </c>
      <c r="G256" s="210" t="b">
        <v>1</v>
      </c>
      <c r="H256" s="211">
        <v>45250.69513888889</v>
      </c>
      <c r="I256" s="210" t="s">
        <v>538</v>
      </c>
      <c r="J256" s="209"/>
      <c r="K256" s="209"/>
      <c r="L256" s="209"/>
      <c r="M256" s="209"/>
      <c r="N256" s="209"/>
      <c r="O256" s="209"/>
      <c r="P256" s="210" t="s">
        <v>283</v>
      </c>
      <c r="Q256" s="209"/>
      <c r="R256" s="210" t="s">
        <v>62</v>
      </c>
      <c r="S256" s="210">
        <v>10.0</v>
      </c>
      <c r="T256" s="212">
        <v>7.0</v>
      </c>
      <c r="U256" s="212">
        <v>3.0</v>
      </c>
      <c r="V256" s="212">
        <v>12.0</v>
      </c>
      <c r="W256" s="210">
        <v>14.0</v>
      </c>
      <c r="X256" s="210">
        <v>3.0</v>
      </c>
      <c r="Y256" s="210">
        <v>1.0</v>
      </c>
      <c r="Z256" s="210">
        <v>1.0</v>
      </c>
      <c r="AA256" s="210">
        <v>3.0</v>
      </c>
      <c r="AB256" s="210">
        <v>1.0</v>
      </c>
      <c r="AC256" s="210">
        <v>2.0</v>
      </c>
      <c r="AD256" s="210">
        <v>2.0</v>
      </c>
      <c r="AE256" s="210">
        <v>0.0</v>
      </c>
      <c r="AF256" s="210">
        <v>0.0</v>
      </c>
      <c r="AG256" s="210">
        <v>0.0</v>
      </c>
      <c r="AH256" s="210">
        <v>2.0</v>
      </c>
      <c r="AI256" s="210" t="s">
        <v>137</v>
      </c>
      <c r="AJ256" s="210" t="s">
        <v>285</v>
      </c>
      <c r="AK256" s="210" t="s">
        <v>284</v>
      </c>
      <c r="AL256" s="210" t="s">
        <v>285</v>
      </c>
      <c r="AM256" s="210" t="s">
        <v>284</v>
      </c>
      <c r="AN256" s="210" t="s">
        <v>285</v>
      </c>
      <c r="AO256" s="210" t="s">
        <v>285</v>
      </c>
      <c r="AP256" s="210" t="s">
        <v>284</v>
      </c>
      <c r="AQ256" s="210" t="s">
        <v>285</v>
      </c>
      <c r="AR256" s="210" t="s">
        <v>284</v>
      </c>
      <c r="AS256" s="210" t="s">
        <v>284</v>
      </c>
      <c r="AT256" s="209"/>
      <c r="AU256" s="209"/>
      <c r="AV256" s="209"/>
      <c r="AW256" s="209"/>
      <c r="AX256" s="209"/>
      <c r="AY256" s="209"/>
      <c r="AZ256" s="209"/>
      <c r="BA256" s="209"/>
      <c r="BB256" s="209"/>
      <c r="BC256" s="209"/>
      <c r="BD256" s="209"/>
      <c r="BE256" s="209"/>
      <c r="BF256" s="209"/>
      <c r="BG256" s="210"/>
      <c r="BH256" s="209"/>
    </row>
    <row r="257">
      <c r="A257" s="211">
        <v>45250.69513888889</v>
      </c>
      <c r="B257" s="211">
        <v>45250.69513888889</v>
      </c>
      <c r="C257" s="210" t="s">
        <v>281</v>
      </c>
      <c r="D257" s="209"/>
      <c r="E257" s="212">
        <v>100.0</v>
      </c>
      <c r="F257" s="212">
        <v>0.0</v>
      </c>
      <c r="G257" s="210" t="b">
        <v>1</v>
      </c>
      <c r="H257" s="211">
        <v>45250.69513888889</v>
      </c>
      <c r="I257" s="210" t="s">
        <v>539</v>
      </c>
      <c r="J257" s="209"/>
      <c r="K257" s="209"/>
      <c r="L257" s="209"/>
      <c r="M257" s="209"/>
      <c r="N257" s="209"/>
      <c r="O257" s="209"/>
      <c r="P257" s="210" t="s">
        <v>283</v>
      </c>
      <c r="Q257" s="209"/>
      <c r="R257" s="72" t="s">
        <v>33</v>
      </c>
      <c r="S257" s="210">
        <v>5.0</v>
      </c>
      <c r="T257" s="212">
        <v>2.0</v>
      </c>
      <c r="U257" s="212">
        <v>3.0</v>
      </c>
      <c r="V257" s="212">
        <v>12.0</v>
      </c>
      <c r="W257" s="210">
        <v>20.0</v>
      </c>
      <c r="X257" s="210">
        <v>0.0</v>
      </c>
      <c r="Y257" s="210">
        <v>3.0</v>
      </c>
      <c r="Z257" s="210">
        <v>0.0</v>
      </c>
      <c r="AA257" s="210">
        <v>0.0</v>
      </c>
      <c r="AB257" s="210">
        <v>1.0</v>
      </c>
      <c r="AC257" s="210">
        <v>3.0</v>
      </c>
      <c r="AD257" s="210">
        <v>1.0</v>
      </c>
      <c r="AE257" s="210">
        <v>2.0</v>
      </c>
      <c r="AF257" s="210">
        <v>2.0</v>
      </c>
      <c r="AG257" s="210">
        <v>3.0</v>
      </c>
      <c r="AH257" s="210">
        <v>1.0</v>
      </c>
      <c r="AI257" s="210" t="s">
        <v>138</v>
      </c>
      <c r="AJ257" s="210" t="s">
        <v>284</v>
      </c>
      <c r="AK257" s="210" t="s">
        <v>285</v>
      </c>
      <c r="AL257" s="210" t="s">
        <v>285</v>
      </c>
      <c r="AM257" s="210" t="s">
        <v>284</v>
      </c>
      <c r="AN257" s="210" t="s">
        <v>284</v>
      </c>
      <c r="AO257" s="210" t="s">
        <v>284</v>
      </c>
      <c r="AP257" s="210" t="s">
        <v>285</v>
      </c>
      <c r="AQ257" s="210" t="s">
        <v>285</v>
      </c>
      <c r="AR257" s="210" t="s">
        <v>284</v>
      </c>
      <c r="AS257" s="210" t="s">
        <v>284</v>
      </c>
      <c r="AT257" s="209"/>
      <c r="AU257" s="209"/>
      <c r="AV257" s="209"/>
      <c r="AW257" s="209"/>
      <c r="AX257" s="209"/>
      <c r="AY257" s="209"/>
      <c r="AZ257" s="209"/>
      <c r="BA257" s="209"/>
      <c r="BB257" s="209"/>
      <c r="BC257" s="209"/>
      <c r="BD257" s="209"/>
      <c r="BE257" s="209"/>
      <c r="BF257" s="209"/>
      <c r="BG257" s="210"/>
      <c r="BH257" s="209"/>
    </row>
    <row r="258">
      <c r="A258" s="211">
        <v>45250.69513888889</v>
      </c>
      <c r="B258" s="211">
        <v>45250.69513888889</v>
      </c>
      <c r="C258" s="210" t="s">
        <v>281</v>
      </c>
      <c r="D258" s="209"/>
      <c r="E258" s="212">
        <v>100.0</v>
      </c>
      <c r="F258" s="212">
        <v>0.0</v>
      </c>
      <c r="G258" s="210" t="b">
        <v>1</v>
      </c>
      <c r="H258" s="211">
        <v>45250.69513888889</v>
      </c>
      <c r="I258" s="210" t="s">
        <v>540</v>
      </c>
      <c r="J258" s="209"/>
      <c r="K258" s="209"/>
      <c r="L258" s="209"/>
      <c r="M258" s="209"/>
      <c r="N258" s="209"/>
      <c r="O258" s="209"/>
      <c r="P258" s="210" t="s">
        <v>283</v>
      </c>
      <c r="Q258" s="209"/>
      <c r="R258" s="210" t="s">
        <v>33</v>
      </c>
      <c r="S258" s="210">
        <v>9.0</v>
      </c>
      <c r="T258" s="212">
        <v>6.0</v>
      </c>
      <c r="U258" s="212">
        <v>3.0</v>
      </c>
      <c r="V258" s="212">
        <v>12.0</v>
      </c>
      <c r="W258" s="213"/>
      <c r="X258" s="210">
        <v>3.0</v>
      </c>
      <c r="Y258" s="210">
        <v>1.0</v>
      </c>
      <c r="Z258" s="210">
        <v>1.0</v>
      </c>
      <c r="AA258" s="210">
        <v>1.0</v>
      </c>
      <c r="AB258" s="210">
        <v>0.0</v>
      </c>
      <c r="AC258" s="210">
        <v>1.0</v>
      </c>
      <c r="AD258" s="210">
        <v>3.0</v>
      </c>
      <c r="AE258" s="210">
        <v>0.0</v>
      </c>
      <c r="AF258" s="210">
        <v>2.0</v>
      </c>
      <c r="AG258" s="210">
        <v>1.0</v>
      </c>
      <c r="AH258" s="210">
        <v>1.0</v>
      </c>
      <c r="AI258" s="210" t="s">
        <v>137</v>
      </c>
      <c r="AJ258" s="210" t="s">
        <v>284</v>
      </c>
      <c r="AK258" s="210" t="s">
        <v>285</v>
      </c>
      <c r="AL258" s="210" t="s">
        <v>285</v>
      </c>
      <c r="AM258" s="210" t="s">
        <v>284</v>
      </c>
      <c r="AN258" s="210" t="s">
        <v>284</v>
      </c>
      <c r="AO258" s="210" t="s">
        <v>284</v>
      </c>
      <c r="AP258" s="210" t="s">
        <v>284</v>
      </c>
      <c r="AQ258" s="210" t="s">
        <v>285</v>
      </c>
      <c r="AR258" s="210" t="s">
        <v>285</v>
      </c>
      <c r="AS258" s="210" t="s">
        <v>284</v>
      </c>
      <c r="AT258" s="209"/>
      <c r="AU258" s="209"/>
      <c r="AV258" s="209"/>
      <c r="AW258" s="209"/>
      <c r="AX258" s="209"/>
      <c r="AY258" s="209"/>
      <c r="AZ258" s="209"/>
      <c r="BA258" s="209"/>
      <c r="BB258" s="209"/>
      <c r="BC258" s="209"/>
      <c r="BD258" s="209"/>
      <c r="BE258" s="209"/>
      <c r="BF258" s="209"/>
      <c r="BG258" s="210"/>
      <c r="BH258" s="209"/>
    </row>
    <row r="259">
      <c r="A259" s="211">
        <v>45250.69513888889</v>
      </c>
      <c r="B259" s="211">
        <v>45250.69513888889</v>
      </c>
      <c r="C259" s="210" t="s">
        <v>281</v>
      </c>
      <c r="D259" s="209"/>
      <c r="E259" s="212">
        <v>100.0</v>
      </c>
      <c r="F259" s="212">
        <v>0.0</v>
      </c>
      <c r="G259" s="210" t="b">
        <v>1</v>
      </c>
      <c r="H259" s="211">
        <v>45250.69513888889</v>
      </c>
      <c r="I259" s="210" t="s">
        <v>541</v>
      </c>
      <c r="J259" s="209"/>
      <c r="K259" s="209"/>
      <c r="L259" s="209"/>
      <c r="M259" s="209"/>
      <c r="N259" s="209"/>
      <c r="O259" s="209"/>
      <c r="P259" s="210" t="s">
        <v>283</v>
      </c>
      <c r="Q259" s="209"/>
      <c r="R259" s="210" t="s">
        <v>98</v>
      </c>
      <c r="S259" s="210">
        <v>8.0</v>
      </c>
      <c r="T259" s="212">
        <v>8.0</v>
      </c>
      <c r="U259" s="212">
        <v>0.0</v>
      </c>
      <c r="V259" s="212">
        <v>12.0</v>
      </c>
      <c r="W259" s="210">
        <v>37.0</v>
      </c>
      <c r="X259" s="210">
        <v>2.0</v>
      </c>
      <c r="Y259" s="210">
        <v>2.0</v>
      </c>
      <c r="Z259" s="210">
        <v>0.0</v>
      </c>
      <c r="AA259" s="210">
        <v>3.0</v>
      </c>
      <c r="AB259" s="210">
        <v>2.0</v>
      </c>
      <c r="AC259" s="210">
        <v>0.0</v>
      </c>
      <c r="AD259" s="210">
        <v>1.0</v>
      </c>
      <c r="AE259" s="210">
        <v>2.0</v>
      </c>
      <c r="AF259" s="210">
        <v>1.0</v>
      </c>
      <c r="AG259" s="210">
        <v>1.0</v>
      </c>
      <c r="AH259" s="210">
        <v>1.0</v>
      </c>
      <c r="AI259" s="210" t="s">
        <v>138</v>
      </c>
      <c r="AJ259" s="210" t="s">
        <v>284</v>
      </c>
      <c r="AK259" s="210" t="s">
        <v>284</v>
      </c>
      <c r="AL259" s="210" t="s">
        <v>284</v>
      </c>
      <c r="AM259" s="210" t="s">
        <v>285</v>
      </c>
      <c r="AN259" s="210" t="s">
        <v>284</v>
      </c>
      <c r="AO259" s="210" t="s">
        <v>285</v>
      </c>
      <c r="AP259" s="210" t="s">
        <v>284</v>
      </c>
      <c r="AQ259" s="210" t="s">
        <v>285</v>
      </c>
      <c r="AR259" s="210" t="s">
        <v>284</v>
      </c>
      <c r="AS259" s="210" t="s">
        <v>284</v>
      </c>
      <c r="AT259" s="209"/>
      <c r="AU259" s="209"/>
      <c r="AV259" s="209"/>
      <c r="AW259" s="209"/>
      <c r="AX259" s="209"/>
      <c r="AY259" s="209"/>
      <c r="AZ259" s="209"/>
      <c r="BA259" s="209"/>
      <c r="BB259" s="209"/>
      <c r="BC259" s="209"/>
      <c r="BD259" s="209"/>
      <c r="BE259" s="209"/>
      <c r="BF259" s="209"/>
      <c r="BG259" s="210"/>
      <c r="BH259" s="209"/>
    </row>
    <row r="260">
      <c r="A260" s="211">
        <v>45250.69513888889</v>
      </c>
      <c r="B260" s="211">
        <v>45250.69513888889</v>
      </c>
      <c r="C260" s="210" t="s">
        <v>281</v>
      </c>
      <c r="D260" s="209"/>
      <c r="E260" s="212">
        <v>100.0</v>
      </c>
      <c r="F260" s="212">
        <v>0.0</v>
      </c>
      <c r="G260" s="210" t="b">
        <v>1</v>
      </c>
      <c r="H260" s="211">
        <v>45250.69513888889</v>
      </c>
      <c r="I260" s="210" t="s">
        <v>542</v>
      </c>
      <c r="J260" s="209"/>
      <c r="K260" s="209"/>
      <c r="L260" s="209"/>
      <c r="M260" s="209"/>
      <c r="N260" s="209"/>
      <c r="O260" s="209"/>
      <c r="P260" s="210" t="s">
        <v>283</v>
      </c>
      <c r="Q260" s="209"/>
      <c r="R260" s="72" t="s">
        <v>33</v>
      </c>
      <c r="S260" s="210">
        <v>12.0</v>
      </c>
      <c r="T260" s="212">
        <v>1.0</v>
      </c>
      <c r="U260" s="212">
        <v>11.0</v>
      </c>
      <c r="V260" s="212">
        <v>12.0</v>
      </c>
      <c r="W260" s="210">
        <v>32.0</v>
      </c>
      <c r="X260" s="210">
        <v>1.0</v>
      </c>
      <c r="Y260" s="210">
        <v>3.0</v>
      </c>
      <c r="Z260" s="210">
        <v>2.0</v>
      </c>
      <c r="AA260" s="210">
        <v>1.0</v>
      </c>
      <c r="AB260" s="210">
        <v>1.0</v>
      </c>
      <c r="AC260" s="210">
        <v>1.0</v>
      </c>
      <c r="AD260" s="210">
        <v>1.0</v>
      </c>
      <c r="AE260" s="210">
        <v>3.0</v>
      </c>
      <c r="AF260" s="210">
        <v>2.0</v>
      </c>
      <c r="AG260" s="210">
        <v>1.0</v>
      </c>
      <c r="AH260" s="210">
        <v>2.0</v>
      </c>
      <c r="AI260" s="210" t="s">
        <v>137</v>
      </c>
      <c r="AJ260" s="210" t="s">
        <v>285</v>
      </c>
      <c r="AK260" s="210" t="s">
        <v>284</v>
      </c>
      <c r="AL260" s="210" t="s">
        <v>285</v>
      </c>
      <c r="AM260" s="210" t="s">
        <v>285</v>
      </c>
      <c r="AN260" s="210" t="s">
        <v>285</v>
      </c>
      <c r="AO260" s="210" t="s">
        <v>284</v>
      </c>
      <c r="AP260" s="210" t="s">
        <v>285</v>
      </c>
      <c r="AQ260" s="210" t="s">
        <v>285</v>
      </c>
      <c r="AR260" s="210" t="s">
        <v>285</v>
      </c>
      <c r="AS260" s="210" t="s">
        <v>284</v>
      </c>
      <c r="AT260" s="209"/>
      <c r="AU260" s="209"/>
      <c r="AV260" s="209"/>
      <c r="AW260" s="209"/>
      <c r="AX260" s="209"/>
      <c r="AY260" s="209"/>
      <c r="AZ260" s="209"/>
      <c r="BA260" s="209"/>
      <c r="BB260" s="209"/>
      <c r="BC260" s="209"/>
      <c r="BD260" s="209"/>
      <c r="BE260" s="209"/>
      <c r="BF260" s="209"/>
      <c r="BG260" s="210"/>
      <c r="BH260" s="209"/>
    </row>
    <row r="261">
      <c r="A261" s="211">
        <v>45250.69513888889</v>
      </c>
      <c r="B261" s="211">
        <v>45250.69513888889</v>
      </c>
      <c r="C261" s="210" t="s">
        <v>281</v>
      </c>
      <c r="D261" s="209"/>
      <c r="E261" s="212">
        <v>100.0</v>
      </c>
      <c r="F261" s="212">
        <v>0.0</v>
      </c>
      <c r="G261" s="210" t="b">
        <v>1</v>
      </c>
      <c r="H261" s="211">
        <v>45250.69513888889</v>
      </c>
      <c r="I261" s="210" t="s">
        <v>543</v>
      </c>
      <c r="J261" s="209"/>
      <c r="K261" s="209"/>
      <c r="L261" s="209"/>
      <c r="M261" s="209"/>
      <c r="N261" s="209"/>
      <c r="O261" s="209"/>
      <c r="P261" s="210" t="s">
        <v>283</v>
      </c>
      <c r="Q261" s="209"/>
      <c r="R261" s="72" t="s">
        <v>33</v>
      </c>
      <c r="S261" s="210">
        <v>4.0</v>
      </c>
      <c r="T261" s="212">
        <v>4.0</v>
      </c>
      <c r="U261" s="212">
        <v>0.0</v>
      </c>
      <c r="V261" s="212">
        <v>12.0</v>
      </c>
      <c r="W261" s="210">
        <v>2.0</v>
      </c>
      <c r="X261" s="210">
        <v>0.0</v>
      </c>
      <c r="Y261" s="210">
        <v>0.0</v>
      </c>
      <c r="Z261" s="210">
        <v>2.0</v>
      </c>
      <c r="AA261" s="210">
        <v>3.0</v>
      </c>
      <c r="AB261" s="210">
        <v>1.0</v>
      </c>
      <c r="AC261" s="210">
        <v>3.0</v>
      </c>
      <c r="AD261" s="210">
        <v>3.0</v>
      </c>
      <c r="AE261" s="210">
        <v>0.0</v>
      </c>
      <c r="AF261" s="210">
        <v>1.0</v>
      </c>
      <c r="AG261" s="210">
        <v>3.0</v>
      </c>
      <c r="AH261" s="210">
        <v>3.0</v>
      </c>
      <c r="AI261" s="210" t="s">
        <v>138</v>
      </c>
      <c r="AJ261" s="210" t="s">
        <v>285</v>
      </c>
      <c r="AK261" s="210" t="s">
        <v>284</v>
      </c>
      <c r="AL261" s="210" t="s">
        <v>285</v>
      </c>
      <c r="AM261" s="210" t="s">
        <v>284</v>
      </c>
      <c r="AN261" s="210" t="s">
        <v>285</v>
      </c>
      <c r="AO261" s="210" t="s">
        <v>285</v>
      </c>
      <c r="AP261" s="210" t="s">
        <v>285</v>
      </c>
      <c r="AQ261" s="210" t="s">
        <v>285</v>
      </c>
      <c r="AR261" s="210" t="s">
        <v>285</v>
      </c>
      <c r="AS261" s="210" t="s">
        <v>284</v>
      </c>
      <c r="AT261" s="209"/>
      <c r="AU261" s="209"/>
      <c r="AV261" s="209"/>
      <c r="AW261" s="209"/>
      <c r="AX261" s="209"/>
      <c r="AY261" s="209"/>
      <c r="AZ261" s="209"/>
      <c r="BA261" s="209"/>
      <c r="BB261" s="209"/>
      <c r="BC261" s="209"/>
      <c r="BD261" s="209"/>
      <c r="BE261" s="209"/>
      <c r="BF261" s="209"/>
      <c r="BG261" s="210"/>
      <c r="BH261" s="209"/>
    </row>
    <row r="262">
      <c r="A262" s="211">
        <v>45250.69513888889</v>
      </c>
      <c r="B262" s="211">
        <v>45250.69513888889</v>
      </c>
      <c r="C262" s="210" t="s">
        <v>281</v>
      </c>
      <c r="D262" s="209"/>
      <c r="E262" s="212">
        <v>100.0</v>
      </c>
      <c r="F262" s="212">
        <v>0.0</v>
      </c>
      <c r="G262" s="210" t="b">
        <v>1</v>
      </c>
      <c r="H262" s="211">
        <v>45250.69513888889</v>
      </c>
      <c r="I262" s="210" t="s">
        <v>544</v>
      </c>
      <c r="J262" s="209"/>
      <c r="K262" s="209"/>
      <c r="L262" s="209"/>
      <c r="M262" s="209"/>
      <c r="N262" s="209"/>
      <c r="O262" s="209"/>
      <c r="P262" s="210" t="s">
        <v>283</v>
      </c>
      <c r="Q262" s="209"/>
      <c r="R262" s="210" t="s">
        <v>87</v>
      </c>
      <c r="S262" s="210">
        <v>12.0</v>
      </c>
      <c r="T262" s="212">
        <v>11.0</v>
      </c>
      <c r="U262" s="212">
        <v>1.0</v>
      </c>
      <c r="V262" s="212">
        <v>12.0</v>
      </c>
      <c r="W262" s="210">
        <v>6.0</v>
      </c>
      <c r="X262" s="210">
        <v>0.0</v>
      </c>
      <c r="Y262" s="210">
        <v>3.0</v>
      </c>
      <c r="Z262" s="210">
        <v>0.0</v>
      </c>
      <c r="AA262" s="210">
        <v>0.0</v>
      </c>
      <c r="AB262" s="210">
        <v>3.0</v>
      </c>
      <c r="AC262" s="210">
        <v>1.0</v>
      </c>
      <c r="AD262" s="210">
        <v>0.0</v>
      </c>
      <c r="AE262" s="210">
        <v>1.0</v>
      </c>
      <c r="AF262" s="210">
        <v>3.0</v>
      </c>
      <c r="AG262" s="210">
        <v>3.0</v>
      </c>
      <c r="AH262" s="210">
        <v>1.0</v>
      </c>
      <c r="AI262" s="210" t="s">
        <v>137</v>
      </c>
      <c r="AJ262" s="210" t="s">
        <v>285</v>
      </c>
      <c r="AK262" s="210" t="s">
        <v>285</v>
      </c>
      <c r="AL262" s="210" t="s">
        <v>284</v>
      </c>
      <c r="AM262" s="210" t="s">
        <v>284</v>
      </c>
      <c r="AN262" s="210" t="s">
        <v>285</v>
      </c>
      <c r="AO262" s="210" t="s">
        <v>285</v>
      </c>
      <c r="AP262" s="210" t="s">
        <v>285</v>
      </c>
      <c r="AQ262" s="210" t="s">
        <v>284</v>
      </c>
      <c r="AR262" s="210" t="s">
        <v>285</v>
      </c>
      <c r="AS262" s="210" t="s">
        <v>284</v>
      </c>
      <c r="AT262" s="209"/>
      <c r="AU262" s="209"/>
      <c r="AV262" s="209"/>
      <c r="AW262" s="209"/>
      <c r="AX262" s="209"/>
      <c r="AY262" s="209"/>
      <c r="AZ262" s="209"/>
      <c r="BA262" s="209"/>
      <c r="BB262" s="209"/>
      <c r="BC262" s="209"/>
      <c r="BD262" s="209"/>
      <c r="BE262" s="209"/>
      <c r="BF262" s="209"/>
      <c r="BG262" s="210"/>
      <c r="BH262" s="209"/>
    </row>
    <row r="263">
      <c r="A263" s="211">
        <v>45250.69513888889</v>
      </c>
      <c r="B263" s="211">
        <v>45250.69513888889</v>
      </c>
      <c r="C263" s="210" t="s">
        <v>281</v>
      </c>
      <c r="D263" s="209"/>
      <c r="E263" s="212">
        <v>100.0</v>
      </c>
      <c r="F263" s="212">
        <v>0.0</v>
      </c>
      <c r="G263" s="210" t="b">
        <v>1</v>
      </c>
      <c r="H263" s="211">
        <v>45250.69513888889</v>
      </c>
      <c r="I263" s="210" t="s">
        <v>545</v>
      </c>
      <c r="J263" s="209"/>
      <c r="K263" s="209"/>
      <c r="L263" s="209"/>
      <c r="M263" s="209"/>
      <c r="N263" s="209"/>
      <c r="O263" s="209"/>
      <c r="P263" s="210" t="s">
        <v>283</v>
      </c>
      <c r="Q263" s="209"/>
      <c r="R263" s="210" t="s">
        <v>52</v>
      </c>
      <c r="S263" s="210">
        <v>8.0</v>
      </c>
      <c r="T263" s="212">
        <v>1.0</v>
      </c>
      <c r="U263" s="212">
        <v>7.0</v>
      </c>
      <c r="V263" s="212">
        <v>12.0</v>
      </c>
      <c r="W263" s="210">
        <v>2.0</v>
      </c>
      <c r="X263" s="210">
        <v>2.0</v>
      </c>
      <c r="Y263" s="210">
        <v>2.0</v>
      </c>
      <c r="Z263" s="210">
        <v>3.0</v>
      </c>
      <c r="AA263" s="210">
        <v>0.0</v>
      </c>
      <c r="AB263" s="210">
        <v>3.0</v>
      </c>
      <c r="AC263" s="210">
        <v>1.0</v>
      </c>
      <c r="AD263" s="210">
        <v>2.0</v>
      </c>
      <c r="AE263" s="210">
        <v>3.0</v>
      </c>
      <c r="AF263" s="210">
        <v>3.0</v>
      </c>
      <c r="AG263" s="210">
        <v>1.0</v>
      </c>
      <c r="AH263" s="210">
        <v>1.0</v>
      </c>
      <c r="AI263" s="210" t="s">
        <v>137</v>
      </c>
      <c r="AJ263" s="210" t="s">
        <v>285</v>
      </c>
      <c r="AK263" s="210" t="s">
        <v>284</v>
      </c>
      <c r="AL263" s="210" t="s">
        <v>285</v>
      </c>
      <c r="AM263" s="210" t="s">
        <v>284</v>
      </c>
      <c r="AN263" s="210" t="s">
        <v>285</v>
      </c>
      <c r="AO263" s="210" t="s">
        <v>285</v>
      </c>
      <c r="AP263" s="210" t="s">
        <v>285</v>
      </c>
      <c r="AQ263" s="210" t="s">
        <v>284</v>
      </c>
      <c r="AR263" s="210" t="s">
        <v>284</v>
      </c>
      <c r="AS263" s="210" t="s">
        <v>284</v>
      </c>
      <c r="AT263" s="209"/>
      <c r="AU263" s="209"/>
      <c r="AV263" s="209"/>
      <c r="AW263" s="209"/>
      <c r="AX263" s="209"/>
      <c r="AY263" s="209"/>
      <c r="AZ263" s="209"/>
      <c r="BA263" s="209"/>
      <c r="BB263" s="209"/>
      <c r="BC263" s="209"/>
      <c r="BD263" s="209"/>
      <c r="BE263" s="209"/>
      <c r="BF263" s="209"/>
      <c r="BG263" s="210"/>
      <c r="BH263" s="209"/>
    </row>
    <row r="264">
      <c r="A264" s="211">
        <v>45250.69513888889</v>
      </c>
      <c r="B264" s="211">
        <v>45250.69513888889</v>
      </c>
      <c r="C264" s="210" t="s">
        <v>281</v>
      </c>
      <c r="D264" s="209"/>
      <c r="E264" s="212">
        <v>100.0</v>
      </c>
      <c r="F264" s="212">
        <v>0.0</v>
      </c>
      <c r="G264" s="210" t="b">
        <v>1</v>
      </c>
      <c r="H264" s="211">
        <v>45250.69513888889</v>
      </c>
      <c r="I264" s="210" t="s">
        <v>546</v>
      </c>
      <c r="J264" s="209"/>
      <c r="K264" s="209"/>
      <c r="L264" s="209"/>
      <c r="M264" s="209"/>
      <c r="N264" s="209"/>
      <c r="O264" s="209"/>
      <c r="P264" s="210" t="s">
        <v>283</v>
      </c>
      <c r="Q264" s="209"/>
      <c r="R264" s="72" t="s">
        <v>33</v>
      </c>
      <c r="S264" s="210">
        <v>11.0</v>
      </c>
      <c r="T264" s="212">
        <v>8.0</v>
      </c>
      <c r="U264" s="212">
        <v>3.0</v>
      </c>
      <c r="V264" s="212">
        <v>12.0</v>
      </c>
      <c r="W264" s="210">
        <v>34.0</v>
      </c>
      <c r="X264" s="210">
        <v>2.0</v>
      </c>
      <c r="Y264" s="210">
        <v>3.0</v>
      </c>
      <c r="Z264" s="210">
        <v>3.0</v>
      </c>
      <c r="AA264" s="210">
        <v>1.0</v>
      </c>
      <c r="AB264" s="210">
        <v>0.0</v>
      </c>
      <c r="AC264" s="210">
        <v>0.0</v>
      </c>
      <c r="AD264" s="210">
        <v>2.0</v>
      </c>
      <c r="AE264" s="210">
        <v>1.0</v>
      </c>
      <c r="AF264" s="210">
        <v>3.0</v>
      </c>
      <c r="AG264" s="210">
        <v>0.0</v>
      </c>
      <c r="AH264" s="210">
        <v>3.0</v>
      </c>
      <c r="AI264" s="210" t="s">
        <v>138</v>
      </c>
      <c r="AJ264" s="210" t="s">
        <v>285</v>
      </c>
      <c r="AK264" s="210" t="s">
        <v>285</v>
      </c>
      <c r="AL264" s="210" t="s">
        <v>285</v>
      </c>
      <c r="AM264" s="210" t="s">
        <v>284</v>
      </c>
      <c r="AN264" s="210" t="s">
        <v>284</v>
      </c>
      <c r="AO264" s="210" t="s">
        <v>284</v>
      </c>
      <c r="AP264" s="210" t="s">
        <v>284</v>
      </c>
      <c r="AQ264" s="210" t="s">
        <v>284</v>
      </c>
      <c r="AR264" s="210" t="s">
        <v>284</v>
      </c>
      <c r="AS264" s="210" t="s">
        <v>284</v>
      </c>
      <c r="AT264" s="209"/>
      <c r="AU264" s="209"/>
      <c r="AV264" s="209"/>
      <c r="AW264" s="209"/>
      <c r="AX264" s="209"/>
      <c r="AY264" s="209"/>
      <c r="AZ264" s="209"/>
      <c r="BA264" s="209"/>
      <c r="BB264" s="209"/>
      <c r="BC264" s="209"/>
      <c r="BD264" s="209"/>
      <c r="BE264" s="209"/>
      <c r="BF264" s="209"/>
      <c r="BG264" s="210"/>
      <c r="BH264" s="209"/>
    </row>
    <row r="265">
      <c r="A265" s="211">
        <v>45250.69513888889</v>
      </c>
      <c r="B265" s="211">
        <v>45250.69513888889</v>
      </c>
      <c r="C265" s="210" t="s">
        <v>281</v>
      </c>
      <c r="D265" s="209"/>
      <c r="E265" s="212">
        <v>100.0</v>
      </c>
      <c r="F265" s="212">
        <v>0.0</v>
      </c>
      <c r="G265" s="210" t="b">
        <v>1</v>
      </c>
      <c r="H265" s="211">
        <v>45250.69513888889</v>
      </c>
      <c r="I265" s="210" t="s">
        <v>547</v>
      </c>
      <c r="J265" s="209"/>
      <c r="K265" s="209"/>
      <c r="L265" s="209"/>
      <c r="M265" s="209"/>
      <c r="N265" s="209"/>
      <c r="O265" s="209"/>
      <c r="P265" s="210" t="s">
        <v>283</v>
      </c>
      <c r="Q265" s="209"/>
      <c r="R265" s="72" t="s">
        <v>33</v>
      </c>
      <c r="S265" s="210">
        <v>4.0</v>
      </c>
      <c r="T265" s="212">
        <v>4.0</v>
      </c>
      <c r="U265" s="212">
        <v>0.0</v>
      </c>
      <c r="V265" s="212">
        <v>12.0</v>
      </c>
      <c r="W265" s="210">
        <v>39.0</v>
      </c>
      <c r="X265" s="210">
        <v>1.0</v>
      </c>
      <c r="Y265" s="210">
        <v>0.0</v>
      </c>
      <c r="Z265" s="210">
        <v>1.0</v>
      </c>
      <c r="AA265" s="210">
        <v>0.0</v>
      </c>
      <c r="AB265" s="210">
        <v>1.0</v>
      </c>
      <c r="AC265" s="210">
        <v>1.0</v>
      </c>
      <c r="AD265" s="210">
        <v>3.0</v>
      </c>
      <c r="AE265" s="210">
        <v>0.0</v>
      </c>
      <c r="AF265" s="210">
        <v>0.0</v>
      </c>
      <c r="AG265" s="210">
        <v>2.0</v>
      </c>
      <c r="AH265" s="210">
        <v>2.0</v>
      </c>
      <c r="AI265" s="210" t="s">
        <v>137</v>
      </c>
      <c r="AJ265" s="210" t="s">
        <v>285</v>
      </c>
      <c r="AK265" s="210" t="s">
        <v>284</v>
      </c>
      <c r="AL265" s="210" t="s">
        <v>285</v>
      </c>
      <c r="AM265" s="210" t="s">
        <v>285</v>
      </c>
      <c r="AN265" s="210" t="s">
        <v>284</v>
      </c>
      <c r="AO265" s="210" t="s">
        <v>284</v>
      </c>
      <c r="AP265" s="210" t="s">
        <v>285</v>
      </c>
      <c r="AQ265" s="210" t="s">
        <v>284</v>
      </c>
      <c r="AR265" s="210" t="s">
        <v>284</v>
      </c>
      <c r="AS265" s="210" t="s">
        <v>284</v>
      </c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09"/>
      <c r="BD265" s="209"/>
      <c r="BE265" s="209"/>
      <c r="BF265" s="209"/>
      <c r="BG265" s="210"/>
      <c r="BH265" s="209"/>
    </row>
    <row r="266">
      <c r="A266" s="211">
        <v>45250.69513888889</v>
      </c>
      <c r="B266" s="211">
        <v>45250.69513888889</v>
      </c>
      <c r="C266" s="210" t="s">
        <v>281</v>
      </c>
      <c r="D266" s="209"/>
      <c r="E266" s="212">
        <v>100.0</v>
      </c>
      <c r="F266" s="212">
        <v>0.0</v>
      </c>
      <c r="G266" s="210" t="b">
        <v>1</v>
      </c>
      <c r="H266" s="211">
        <v>45250.69513888889</v>
      </c>
      <c r="I266" s="210" t="s">
        <v>548</v>
      </c>
      <c r="J266" s="209"/>
      <c r="K266" s="209"/>
      <c r="L266" s="209"/>
      <c r="M266" s="209"/>
      <c r="N266" s="209"/>
      <c r="O266" s="209"/>
      <c r="P266" s="210" t="s">
        <v>283</v>
      </c>
      <c r="Q266" s="209"/>
      <c r="R266" s="72" t="s">
        <v>33</v>
      </c>
      <c r="S266" s="210">
        <v>3.0</v>
      </c>
      <c r="T266" s="212">
        <v>3.0</v>
      </c>
      <c r="U266" s="212">
        <v>0.0</v>
      </c>
      <c r="V266" s="212">
        <v>12.0</v>
      </c>
      <c r="W266" s="210">
        <v>2.0</v>
      </c>
      <c r="X266" s="210">
        <v>2.0</v>
      </c>
      <c r="Y266" s="210">
        <v>2.0</v>
      </c>
      <c r="Z266" s="210">
        <v>1.0</v>
      </c>
      <c r="AA266" s="210">
        <v>1.0</v>
      </c>
      <c r="AB266" s="210">
        <v>1.0</v>
      </c>
      <c r="AC266" s="210">
        <v>3.0</v>
      </c>
      <c r="AD266" s="210">
        <v>1.0</v>
      </c>
      <c r="AE266" s="210">
        <v>1.0</v>
      </c>
      <c r="AF266" s="210">
        <v>0.0</v>
      </c>
      <c r="AG266" s="210">
        <v>2.0</v>
      </c>
      <c r="AH266" s="210">
        <v>1.0</v>
      </c>
      <c r="AI266" s="210" t="s">
        <v>137</v>
      </c>
      <c r="AJ266" s="210" t="s">
        <v>284</v>
      </c>
      <c r="AK266" s="210" t="s">
        <v>284</v>
      </c>
      <c r="AL266" s="210" t="s">
        <v>285</v>
      </c>
      <c r="AM266" s="210" t="s">
        <v>285</v>
      </c>
      <c r="AN266" s="210" t="s">
        <v>285</v>
      </c>
      <c r="AO266" s="210" t="s">
        <v>285</v>
      </c>
      <c r="AP266" s="210" t="s">
        <v>285</v>
      </c>
      <c r="AQ266" s="210" t="s">
        <v>284</v>
      </c>
      <c r="AR266" s="210" t="s">
        <v>284</v>
      </c>
      <c r="AS266" s="210" t="s">
        <v>285</v>
      </c>
      <c r="AT266" s="209"/>
      <c r="AU266" s="209"/>
      <c r="AV266" s="209"/>
      <c r="AW266" s="209"/>
      <c r="AX266" s="209"/>
      <c r="AY266" s="209"/>
      <c r="AZ266" s="209"/>
      <c r="BA266" s="209"/>
      <c r="BB266" s="209"/>
      <c r="BC266" s="209"/>
      <c r="BD266" s="209"/>
      <c r="BE266" s="209"/>
      <c r="BF266" s="209"/>
      <c r="BG266" s="210"/>
      <c r="BH266" s="209"/>
    </row>
    <row r="267">
      <c r="A267" s="211">
        <v>45250.69513888889</v>
      </c>
      <c r="B267" s="211">
        <v>45250.69513888889</v>
      </c>
      <c r="C267" s="210" t="s">
        <v>281</v>
      </c>
      <c r="D267" s="209"/>
      <c r="E267" s="212">
        <v>100.0</v>
      </c>
      <c r="F267" s="212">
        <v>0.0</v>
      </c>
      <c r="G267" s="210" t="b">
        <v>1</v>
      </c>
      <c r="H267" s="211">
        <v>45250.69513888889</v>
      </c>
      <c r="I267" s="210" t="s">
        <v>549</v>
      </c>
      <c r="J267" s="209"/>
      <c r="K267" s="209"/>
      <c r="L267" s="209"/>
      <c r="M267" s="209"/>
      <c r="N267" s="209"/>
      <c r="O267" s="209"/>
      <c r="P267" s="210" t="s">
        <v>283</v>
      </c>
      <c r="Q267" s="209"/>
      <c r="R267" s="210" t="s">
        <v>45</v>
      </c>
      <c r="S267" s="210">
        <v>4.0</v>
      </c>
      <c r="T267" s="212">
        <v>3.0</v>
      </c>
      <c r="U267" s="212">
        <v>1.0</v>
      </c>
      <c r="V267" s="212">
        <v>12.0</v>
      </c>
      <c r="W267" s="210">
        <v>8.0</v>
      </c>
      <c r="X267" s="210">
        <v>1.0</v>
      </c>
      <c r="Y267" s="210">
        <v>2.0</v>
      </c>
      <c r="Z267" s="210">
        <v>3.0</v>
      </c>
      <c r="AA267" s="210">
        <v>1.0</v>
      </c>
      <c r="AB267" s="210">
        <v>3.0</v>
      </c>
      <c r="AC267" s="210">
        <v>1.0</v>
      </c>
      <c r="AD267" s="210">
        <v>0.0</v>
      </c>
      <c r="AE267" s="210">
        <v>1.0</v>
      </c>
      <c r="AF267" s="210">
        <v>2.0</v>
      </c>
      <c r="AG267" s="210">
        <v>3.0</v>
      </c>
      <c r="AH267" s="210">
        <v>1.0</v>
      </c>
      <c r="AI267" s="210" t="s">
        <v>137</v>
      </c>
      <c r="AJ267" s="210" t="s">
        <v>285</v>
      </c>
      <c r="AK267" s="210" t="s">
        <v>285</v>
      </c>
      <c r="AL267" s="210" t="s">
        <v>284</v>
      </c>
      <c r="AM267" s="210" t="s">
        <v>284</v>
      </c>
      <c r="AN267" s="210" t="s">
        <v>285</v>
      </c>
      <c r="AO267" s="210" t="s">
        <v>284</v>
      </c>
      <c r="AP267" s="210" t="s">
        <v>285</v>
      </c>
      <c r="AQ267" s="210" t="s">
        <v>285</v>
      </c>
      <c r="AR267" s="210" t="s">
        <v>285</v>
      </c>
      <c r="AS267" s="210" t="s">
        <v>284</v>
      </c>
      <c r="AT267" s="209"/>
      <c r="AU267" s="209"/>
      <c r="AV267" s="209"/>
      <c r="AW267" s="209"/>
      <c r="AX267" s="209"/>
      <c r="AY267" s="209"/>
      <c r="AZ267" s="209"/>
      <c r="BA267" s="209"/>
      <c r="BB267" s="209"/>
      <c r="BC267" s="209"/>
      <c r="BD267" s="209"/>
      <c r="BE267" s="209"/>
      <c r="BF267" s="209"/>
      <c r="BG267" s="210"/>
      <c r="BH267" s="209"/>
    </row>
    <row r="268">
      <c r="A268" s="211">
        <v>45250.69513888889</v>
      </c>
      <c r="B268" s="211">
        <v>45250.69513888889</v>
      </c>
      <c r="C268" s="210" t="s">
        <v>281</v>
      </c>
      <c r="D268" s="209"/>
      <c r="E268" s="212">
        <v>100.0</v>
      </c>
      <c r="F268" s="212">
        <v>0.0</v>
      </c>
      <c r="G268" s="210" t="b">
        <v>1</v>
      </c>
      <c r="H268" s="211">
        <v>45250.69513888889</v>
      </c>
      <c r="I268" s="210" t="s">
        <v>550</v>
      </c>
      <c r="J268" s="209"/>
      <c r="K268" s="209"/>
      <c r="L268" s="209"/>
      <c r="M268" s="209"/>
      <c r="N268" s="209"/>
      <c r="O268" s="209"/>
      <c r="P268" s="210" t="s">
        <v>283</v>
      </c>
      <c r="Q268" s="209"/>
      <c r="R268" s="210" t="s">
        <v>70</v>
      </c>
      <c r="S268" s="210">
        <v>10.0</v>
      </c>
      <c r="T268" s="212">
        <v>7.0</v>
      </c>
      <c r="U268" s="212">
        <v>3.0</v>
      </c>
      <c r="V268" s="212">
        <v>12.0</v>
      </c>
      <c r="W268" s="210">
        <v>9.0</v>
      </c>
      <c r="X268" s="210">
        <v>2.0</v>
      </c>
      <c r="Y268" s="210">
        <v>1.0</v>
      </c>
      <c r="Z268" s="210">
        <v>3.0</v>
      </c>
      <c r="AA268" s="210">
        <v>3.0</v>
      </c>
      <c r="AB268" s="210">
        <v>2.0</v>
      </c>
      <c r="AC268" s="210">
        <v>2.0</v>
      </c>
      <c r="AD268" s="210">
        <v>0.0</v>
      </c>
      <c r="AE268" s="210">
        <v>1.0</v>
      </c>
      <c r="AF268" s="210">
        <v>3.0</v>
      </c>
      <c r="AG268" s="210">
        <v>0.0</v>
      </c>
      <c r="AH268" s="210">
        <v>3.0</v>
      </c>
      <c r="AI268" s="210" t="s">
        <v>137</v>
      </c>
      <c r="AJ268" s="210" t="s">
        <v>285</v>
      </c>
      <c r="AK268" s="210" t="s">
        <v>285</v>
      </c>
      <c r="AL268" s="210" t="s">
        <v>285</v>
      </c>
      <c r="AM268" s="210" t="s">
        <v>284</v>
      </c>
      <c r="AN268" s="210" t="s">
        <v>285</v>
      </c>
      <c r="AO268" s="210" t="s">
        <v>284</v>
      </c>
      <c r="AP268" s="210" t="s">
        <v>284</v>
      </c>
      <c r="AQ268" s="210" t="s">
        <v>285</v>
      </c>
      <c r="AR268" s="210" t="s">
        <v>285</v>
      </c>
      <c r="AS268" s="210" t="s">
        <v>284</v>
      </c>
      <c r="AT268" s="209"/>
      <c r="AU268" s="209"/>
      <c r="AV268" s="209"/>
      <c r="AW268" s="209"/>
      <c r="AX268" s="209"/>
      <c r="AY268" s="209"/>
      <c r="AZ268" s="209"/>
      <c r="BA268" s="209"/>
      <c r="BB268" s="209"/>
      <c r="BC268" s="209"/>
      <c r="BD268" s="209"/>
      <c r="BE268" s="209"/>
      <c r="BF268" s="209"/>
      <c r="BG268" s="210"/>
      <c r="BH268" s="209"/>
    </row>
    <row r="269">
      <c r="A269" s="211">
        <v>45250.69513888889</v>
      </c>
      <c r="B269" s="211">
        <v>45250.69513888889</v>
      </c>
      <c r="C269" s="210" t="s">
        <v>281</v>
      </c>
      <c r="D269" s="209"/>
      <c r="E269" s="212">
        <v>100.0</v>
      </c>
      <c r="F269" s="212">
        <v>0.0</v>
      </c>
      <c r="G269" s="210" t="b">
        <v>1</v>
      </c>
      <c r="H269" s="211">
        <v>45250.69513888889</v>
      </c>
      <c r="I269" s="210" t="s">
        <v>551</v>
      </c>
      <c r="J269" s="209"/>
      <c r="K269" s="209"/>
      <c r="L269" s="209"/>
      <c r="M269" s="209"/>
      <c r="N269" s="209"/>
      <c r="O269" s="209"/>
      <c r="P269" s="210" t="s">
        <v>283</v>
      </c>
      <c r="Q269" s="209"/>
      <c r="R269" s="210" t="s">
        <v>76</v>
      </c>
      <c r="S269" s="210">
        <v>3.0</v>
      </c>
      <c r="T269" s="212">
        <v>3.0</v>
      </c>
      <c r="U269" s="212">
        <v>0.0</v>
      </c>
      <c r="V269" s="212">
        <v>12.0</v>
      </c>
      <c r="W269" s="210">
        <v>20.0</v>
      </c>
      <c r="X269" s="210">
        <v>2.0</v>
      </c>
      <c r="Y269" s="210">
        <v>0.0</v>
      </c>
      <c r="Z269" s="210">
        <v>2.0</v>
      </c>
      <c r="AA269" s="210">
        <v>3.0</v>
      </c>
      <c r="AB269" s="210">
        <v>2.0</v>
      </c>
      <c r="AC269" s="210">
        <v>0.0</v>
      </c>
      <c r="AD269" s="210">
        <v>2.0</v>
      </c>
      <c r="AE269" s="210">
        <v>1.0</v>
      </c>
      <c r="AF269" s="210">
        <v>1.0</v>
      </c>
      <c r="AG269" s="210">
        <v>3.0</v>
      </c>
      <c r="AH269" s="210">
        <v>0.0</v>
      </c>
      <c r="AI269" s="210" t="s">
        <v>137</v>
      </c>
      <c r="AJ269" s="210" t="s">
        <v>284</v>
      </c>
      <c r="AK269" s="210" t="s">
        <v>285</v>
      </c>
      <c r="AL269" s="210" t="s">
        <v>285</v>
      </c>
      <c r="AM269" s="210" t="s">
        <v>285</v>
      </c>
      <c r="AN269" s="210" t="s">
        <v>285</v>
      </c>
      <c r="AO269" s="210" t="s">
        <v>285</v>
      </c>
      <c r="AP269" s="210" t="s">
        <v>284</v>
      </c>
      <c r="AQ269" s="210" t="s">
        <v>285</v>
      </c>
      <c r="AR269" s="210" t="s">
        <v>285</v>
      </c>
      <c r="AS269" s="210" t="s">
        <v>284</v>
      </c>
      <c r="AT269" s="209"/>
      <c r="AU269" s="209"/>
      <c r="AV269" s="209"/>
      <c r="AW269" s="209"/>
      <c r="AX269" s="209"/>
      <c r="AY269" s="209"/>
      <c r="AZ269" s="209"/>
      <c r="BA269" s="209"/>
      <c r="BB269" s="209"/>
      <c r="BC269" s="209"/>
      <c r="BD269" s="209"/>
      <c r="BE269" s="209"/>
      <c r="BF269" s="209"/>
      <c r="BG269" s="210"/>
      <c r="BH269" s="209"/>
    </row>
    <row r="270">
      <c r="A270" s="211">
        <v>45250.69513888889</v>
      </c>
      <c r="B270" s="211">
        <v>45250.69513888889</v>
      </c>
      <c r="C270" s="210" t="s">
        <v>281</v>
      </c>
      <c r="D270" s="209"/>
      <c r="E270" s="212">
        <v>100.0</v>
      </c>
      <c r="F270" s="212">
        <v>0.0</v>
      </c>
      <c r="G270" s="210" t="b">
        <v>1</v>
      </c>
      <c r="H270" s="211">
        <v>45250.69513888889</v>
      </c>
      <c r="I270" s="210" t="s">
        <v>552</v>
      </c>
      <c r="J270" s="209"/>
      <c r="K270" s="209"/>
      <c r="L270" s="209"/>
      <c r="M270" s="209"/>
      <c r="N270" s="209"/>
      <c r="O270" s="209"/>
      <c r="P270" s="210" t="s">
        <v>283</v>
      </c>
      <c r="Q270" s="209"/>
      <c r="R270" s="210" t="s">
        <v>70</v>
      </c>
      <c r="S270" s="210">
        <v>4.0</v>
      </c>
      <c r="T270" s="212">
        <v>3.0</v>
      </c>
      <c r="U270" s="212">
        <v>1.0</v>
      </c>
      <c r="V270" s="212">
        <v>12.0</v>
      </c>
      <c r="W270" s="210">
        <v>12.0</v>
      </c>
      <c r="X270" s="210">
        <v>3.0</v>
      </c>
      <c r="Y270" s="210">
        <v>1.0</v>
      </c>
      <c r="Z270" s="210">
        <v>2.0</v>
      </c>
      <c r="AA270" s="210">
        <v>2.0</v>
      </c>
      <c r="AB270" s="210">
        <v>0.0</v>
      </c>
      <c r="AC270" s="210">
        <v>2.0</v>
      </c>
      <c r="AD270" s="210">
        <v>2.0</v>
      </c>
      <c r="AE270" s="210">
        <v>0.0</v>
      </c>
      <c r="AF270" s="210">
        <v>0.0</v>
      </c>
      <c r="AG270" s="210">
        <v>2.0</v>
      </c>
      <c r="AH270" s="210">
        <v>2.0</v>
      </c>
      <c r="AI270" s="210" t="s">
        <v>137</v>
      </c>
      <c r="AJ270" s="210" t="s">
        <v>285</v>
      </c>
      <c r="AK270" s="210" t="s">
        <v>285</v>
      </c>
      <c r="AL270" s="210" t="s">
        <v>285</v>
      </c>
      <c r="AM270" s="210" t="s">
        <v>284</v>
      </c>
      <c r="AN270" s="210" t="s">
        <v>284</v>
      </c>
      <c r="AO270" s="210" t="s">
        <v>284</v>
      </c>
      <c r="AP270" s="210" t="s">
        <v>284</v>
      </c>
      <c r="AQ270" s="210" t="s">
        <v>284</v>
      </c>
      <c r="AR270" s="210" t="s">
        <v>285</v>
      </c>
      <c r="AS270" s="210" t="s">
        <v>285</v>
      </c>
      <c r="AT270" s="209"/>
      <c r="AU270" s="209"/>
      <c r="AV270" s="209"/>
      <c r="AW270" s="209"/>
      <c r="AX270" s="209"/>
      <c r="AY270" s="209"/>
      <c r="AZ270" s="209"/>
      <c r="BA270" s="209"/>
      <c r="BB270" s="209"/>
      <c r="BC270" s="209"/>
      <c r="BD270" s="209"/>
      <c r="BE270" s="209"/>
      <c r="BF270" s="209"/>
      <c r="BG270" s="210"/>
      <c r="BH270" s="209"/>
    </row>
    <row r="271">
      <c r="A271" s="211">
        <v>45250.69513888889</v>
      </c>
      <c r="B271" s="211">
        <v>45250.69513888889</v>
      </c>
      <c r="C271" s="210" t="s">
        <v>281</v>
      </c>
      <c r="D271" s="209"/>
      <c r="E271" s="212">
        <v>100.0</v>
      </c>
      <c r="F271" s="212">
        <v>0.0</v>
      </c>
      <c r="G271" s="210" t="b">
        <v>1</v>
      </c>
      <c r="H271" s="211">
        <v>45250.69513888889</v>
      </c>
      <c r="I271" s="210" t="s">
        <v>553</v>
      </c>
      <c r="J271" s="209"/>
      <c r="K271" s="209"/>
      <c r="L271" s="209"/>
      <c r="M271" s="209"/>
      <c r="N271" s="209"/>
      <c r="O271" s="209"/>
      <c r="P271" s="210" t="s">
        <v>283</v>
      </c>
      <c r="Q271" s="209"/>
      <c r="R271" s="210" t="s">
        <v>85</v>
      </c>
      <c r="S271" s="210">
        <v>8.0</v>
      </c>
      <c r="T271" s="212">
        <v>2.0</v>
      </c>
      <c r="U271" s="212">
        <v>6.0</v>
      </c>
      <c r="V271" s="212">
        <v>12.0</v>
      </c>
      <c r="W271" s="210">
        <v>12.0</v>
      </c>
      <c r="X271" s="210">
        <v>3.0</v>
      </c>
      <c r="Y271" s="210">
        <v>2.0</v>
      </c>
      <c r="Z271" s="210">
        <v>2.0</v>
      </c>
      <c r="AA271" s="210">
        <v>2.0</v>
      </c>
      <c r="AB271" s="210">
        <v>2.0</v>
      </c>
      <c r="AC271" s="210">
        <v>0.0</v>
      </c>
      <c r="AD271" s="210">
        <v>0.0</v>
      </c>
      <c r="AE271" s="210">
        <v>3.0</v>
      </c>
      <c r="AF271" s="210">
        <v>0.0</v>
      </c>
      <c r="AG271" s="210">
        <v>0.0</v>
      </c>
      <c r="AH271" s="210">
        <v>3.0</v>
      </c>
      <c r="AI271" s="210" t="s">
        <v>138</v>
      </c>
      <c r="AJ271" s="210" t="s">
        <v>284</v>
      </c>
      <c r="AK271" s="210" t="s">
        <v>284</v>
      </c>
      <c r="AL271" s="210" t="s">
        <v>284</v>
      </c>
      <c r="AM271" s="210" t="s">
        <v>284</v>
      </c>
      <c r="AN271" s="210" t="s">
        <v>284</v>
      </c>
      <c r="AO271" s="210" t="s">
        <v>285</v>
      </c>
      <c r="AP271" s="210" t="s">
        <v>284</v>
      </c>
      <c r="AQ271" s="210" t="s">
        <v>285</v>
      </c>
      <c r="AR271" s="210" t="s">
        <v>284</v>
      </c>
      <c r="AS271" s="210" t="s">
        <v>284</v>
      </c>
      <c r="AT271" s="209"/>
      <c r="AU271" s="209"/>
      <c r="AV271" s="209"/>
      <c r="AW271" s="209"/>
      <c r="AX271" s="209"/>
      <c r="AY271" s="209"/>
      <c r="AZ271" s="209"/>
      <c r="BA271" s="209"/>
      <c r="BB271" s="209"/>
      <c r="BC271" s="209"/>
      <c r="BD271" s="209"/>
      <c r="BE271" s="209"/>
      <c r="BF271" s="209"/>
      <c r="BG271" s="210"/>
      <c r="BH271" s="209"/>
    </row>
    <row r="272">
      <c r="A272" s="211">
        <v>45250.69513888889</v>
      </c>
      <c r="B272" s="211">
        <v>45250.69513888889</v>
      </c>
      <c r="C272" s="210" t="s">
        <v>281</v>
      </c>
      <c r="D272" s="209"/>
      <c r="E272" s="212">
        <v>100.0</v>
      </c>
      <c r="F272" s="212">
        <v>0.0</v>
      </c>
      <c r="G272" s="210" t="b">
        <v>1</v>
      </c>
      <c r="H272" s="211">
        <v>45250.69513888889</v>
      </c>
      <c r="I272" s="210" t="s">
        <v>554</v>
      </c>
      <c r="J272" s="209"/>
      <c r="K272" s="209"/>
      <c r="L272" s="209"/>
      <c r="M272" s="209"/>
      <c r="N272" s="209"/>
      <c r="O272" s="209"/>
      <c r="P272" s="210" t="s">
        <v>283</v>
      </c>
      <c r="Q272" s="209"/>
      <c r="R272" s="210" t="s">
        <v>47</v>
      </c>
      <c r="S272" s="210">
        <v>10.0</v>
      </c>
      <c r="T272" s="212">
        <v>9.0</v>
      </c>
      <c r="U272" s="212">
        <v>1.0</v>
      </c>
      <c r="V272" s="212">
        <v>12.0</v>
      </c>
      <c r="W272" s="210">
        <v>8.0</v>
      </c>
      <c r="X272" s="210">
        <v>2.0</v>
      </c>
      <c r="Y272" s="210">
        <v>0.0</v>
      </c>
      <c r="Z272" s="210">
        <v>3.0</v>
      </c>
      <c r="AA272" s="210">
        <v>0.0</v>
      </c>
      <c r="AB272" s="210">
        <v>1.0</v>
      </c>
      <c r="AC272" s="210">
        <v>1.0</v>
      </c>
      <c r="AD272" s="210">
        <v>3.0</v>
      </c>
      <c r="AE272" s="210">
        <v>0.0</v>
      </c>
      <c r="AF272" s="210">
        <v>2.0</v>
      </c>
      <c r="AG272" s="210">
        <v>3.0</v>
      </c>
      <c r="AH272" s="210">
        <v>1.0</v>
      </c>
      <c r="AI272" s="210" t="s">
        <v>138</v>
      </c>
      <c r="AJ272" s="210" t="s">
        <v>285</v>
      </c>
      <c r="AK272" s="210" t="s">
        <v>285</v>
      </c>
      <c r="AL272" s="210" t="s">
        <v>284</v>
      </c>
      <c r="AM272" s="210" t="s">
        <v>284</v>
      </c>
      <c r="AN272" s="210" t="s">
        <v>285</v>
      </c>
      <c r="AO272" s="210" t="s">
        <v>285</v>
      </c>
      <c r="AP272" s="210" t="s">
        <v>285</v>
      </c>
      <c r="AQ272" s="210" t="s">
        <v>284</v>
      </c>
      <c r="AR272" s="210" t="s">
        <v>284</v>
      </c>
      <c r="AS272" s="210" t="s">
        <v>284</v>
      </c>
      <c r="AT272" s="209"/>
      <c r="AU272" s="209"/>
      <c r="AV272" s="209"/>
      <c r="AW272" s="209"/>
      <c r="AX272" s="209"/>
      <c r="AY272" s="209"/>
      <c r="AZ272" s="209"/>
      <c r="BA272" s="209"/>
      <c r="BB272" s="209"/>
      <c r="BC272" s="209"/>
      <c r="BD272" s="209"/>
      <c r="BE272" s="209"/>
      <c r="BF272" s="209"/>
      <c r="BG272" s="210"/>
      <c r="BH272" s="209"/>
    </row>
    <row r="273">
      <c r="A273" s="211">
        <v>45250.69513888889</v>
      </c>
      <c r="B273" s="211">
        <v>45250.69513888889</v>
      </c>
      <c r="C273" s="210" t="s">
        <v>281</v>
      </c>
      <c r="D273" s="209"/>
      <c r="E273" s="212">
        <v>100.0</v>
      </c>
      <c r="F273" s="212">
        <v>0.0</v>
      </c>
      <c r="G273" s="210" t="b">
        <v>1</v>
      </c>
      <c r="H273" s="211">
        <v>45250.69513888889</v>
      </c>
      <c r="I273" s="210" t="s">
        <v>555</v>
      </c>
      <c r="J273" s="209"/>
      <c r="K273" s="209"/>
      <c r="L273" s="209"/>
      <c r="M273" s="209"/>
      <c r="N273" s="209"/>
      <c r="O273" s="209"/>
      <c r="P273" s="210" t="s">
        <v>283</v>
      </c>
      <c r="Q273" s="209"/>
      <c r="R273" s="210" t="s">
        <v>53</v>
      </c>
      <c r="S273" s="210">
        <v>7.0</v>
      </c>
      <c r="T273" s="212">
        <v>5.0</v>
      </c>
      <c r="U273" s="212">
        <v>2.0</v>
      </c>
      <c r="V273" s="212">
        <v>12.0</v>
      </c>
      <c r="W273" s="210">
        <v>23.0</v>
      </c>
      <c r="X273" s="210">
        <v>2.0</v>
      </c>
      <c r="Y273" s="210">
        <v>1.0</v>
      </c>
      <c r="Z273" s="210">
        <v>0.0</v>
      </c>
      <c r="AA273" s="210">
        <v>0.0</v>
      </c>
      <c r="AB273" s="210">
        <v>0.0</v>
      </c>
      <c r="AC273" s="210">
        <v>2.0</v>
      </c>
      <c r="AD273" s="210">
        <v>1.0</v>
      </c>
      <c r="AE273" s="210">
        <v>3.0</v>
      </c>
      <c r="AF273" s="210">
        <v>0.0</v>
      </c>
      <c r="AG273" s="210">
        <v>1.0</v>
      </c>
      <c r="AH273" s="210">
        <v>2.0</v>
      </c>
      <c r="AI273" s="210" t="s">
        <v>138</v>
      </c>
      <c r="AJ273" s="210" t="s">
        <v>285</v>
      </c>
      <c r="AK273" s="210" t="s">
        <v>285</v>
      </c>
      <c r="AL273" s="210" t="s">
        <v>284</v>
      </c>
      <c r="AM273" s="210" t="s">
        <v>284</v>
      </c>
      <c r="AN273" s="210" t="s">
        <v>285</v>
      </c>
      <c r="AO273" s="210" t="s">
        <v>284</v>
      </c>
      <c r="AP273" s="210" t="s">
        <v>284</v>
      </c>
      <c r="AQ273" s="210" t="s">
        <v>285</v>
      </c>
      <c r="AR273" s="210" t="s">
        <v>284</v>
      </c>
      <c r="AS273" s="210" t="s">
        <v>285</v>
      </c>
      <c r="AT273" s="209"/>
      <c r="AU273" s="209"/>
      <c r="AV273" s="209"/>
      <c r="AW273" s="209"/>
      <c r="AX273" s="209"/>
      <c r="AY273" s="209"/>
      <c r="AZ273" s="209"/>
      <c r="BA273" s="209"/>
      <c r="BB273" s="209"/>
      <c r="BC273" s="209"/>
      <c r="BD273" s="209"/>
      <c r="BE273" s="209"/>
      <c r="BF273" s="209"/>
      <c r="BG273" s="210"/>
      <c r="BH273" s="209"/>
    </row>
    <row r="274">
      <c r="A274" s="211">
        <v>45250.69513888889</v>
      </c>
      <c r="B274" s="211">
        <v>45250.69513888889</v>
      </c>
      <c r="C274" s="210" t="s">
        <v>281</v>
      </c>
      <c r="D274" s="209"/>
      <c r="E274" s="212">
        <v>100.0</v>
      </c>
      <c r="F274" s="212">
        <v>0.0</v>
      </c>
      <c r="G274" s="210" t="b">
        <v>1</v>
      </c>
      <c r="H274" s="211">
        <v>45250.69513888889</v>
      </c>
      <c r="I274" s="210" t="s">
        <v>556</v>
      </c>
      <c r="J274" s="209"/>
      <c r="K274" s="209"/>
      <c r="L274" s="209"/>
      <c r="M274" s="209"/>
      <c r="N274" s="209"/>
      <c r="O274" s="209"/>
      <c r="P274" s="210" t="s">
        <v>283</v>
      </c>
      <c r="Q274" s="209"/>
      <c r="R274" s="210" t="s">
        <v>52</v>
      </c>
      <c r="S274" s="210">
        <v>11.0</v>
      </c>
      <c r="T274" s="212">
        <v>11.0</v>
      </c>
      <c r="U274" s="212">
        <v>0.0</v>
      </c>
      <c r="V274" s="212">
        <v>12.0</v>
      </c>
      <c r="W274" s="210">
        <v>4.0</v>
      </c>
      <c r="X274" s="210">
        <v>3.0</v>
      </c>
      <c r="Y274" s="210">
        <v>1.0</v>
      </c>
      <c r="Z274" s="210">
        <v>0.0</v>
      </c>
      <c r="AA274" s="210">
        <v>3.0</v>
      </c>
      <c r="AB274" s="210">
        <v>1.0</v>
      </c>
      <c r="AC274" s="210">
        <v>1.0</v>
      </c>
      <c r="AD274" s="210">
        <v>3.0</v>
      </c>
      <c r="AE274" s="210">
        <v>1.0</v>
      </c>
      <c r="AF274" s="210">
        <v>3.0</v>
      </c>
      <c r="AG274" s="210">
        <v>1.0</v>
      </c>
      <c r="AH274" s="210">
        <v>2.0</v>
      </c>
      <c r="AI274" s="210" t="s">
        <v>138</v>
      </c>
      <c r="AJ274" s="210" t="s">
        <v>284</v>
      </c>
      <c r="AK274" s="210" t="s">
        <v>284</v>
      </c>
      <c r="AL274" s="210" t="s">
        <v>284</v>
      </c>
      <c r="AM274" s="210" t="s">
        <v>284</v>
      </c>
      <c r="AN274" s="210" t="s">
        <v>285</v>
      </c>
      <c r="AO274" s="210" t="s">
        <v>285</v>
      </c>
      <c r="AP274" s="210" t="s">
        <v>285</v>
      </c>
      <c r="AQ274" s="210" t="s">
        <v>284</v>
      </c>
      <c r="AR274" s="210" t="s">
        <v>285</v>
      </c>
      <c r="AS274" s="210" t="s">
        <v>285</v>
      </c>
      <c r="AT274" s="209"/>
      <c r="AU274" s="209"/>
      <c r="AV274" s="209"/>
      <c r="AW274" s="209"/>
      <c r="AX274" s="209"/>
      <c r="AY274" s="209"/>
      <c r="AZ274" s="209"/>
      <c r="BA274" s="209"/>
      <c r="BB274" s="209"/>
      <c r="BC274" s="209"/>
      <c r="BD274" s="209"/>
      <c r="BE274" s="209"/>
      <c r="BF274" s="209"/>
      <c r="BG274" s="210"/>
      <c r="BH274" s="209"/>
    </row>
    <row r="275">
      <c r="A275" s="211">
        <v>45250.69513888889</v>
      </c>
      <c r="B275" s="211">
        <v>45250.69513888889</v>
      </c>
      <c r="C275" s="210" t="s">
        <v>281</v>
      </c>
      <c r="D275" s="209"/>
      <c r="E275" s="212">
        <v>100.0</v>
      </c>
      <c r="F275" s="212">
        <v>0.0</v>
      </c>
      <c r="G275" s="210" t="b">
        <v>1</v>
      </c>
      <c r="H275" s="211">
        <v>45250.69513888889</v>
      </c>
      <c r="I275" s="210" t="s">
        <v>557</v>
      </c>
      <c r="J275" s="209"/>
      <c r="K275" s="209"/>
      <c r="L275" s="209"/>
      <c r="M275" s="209"/>
      <c r="N275" s="209"/>
      <c r="O275" s="209"/>
      <c r="P275" s="210" t="s">
        <v>283</v>
      </c>
      <c r="Q275" s="209"/>
      <c r="R275" s="210" t="s">
        <v>57</v>
      </c>
      <c r="S275" s="210">
        <v>1.0</v>
      </c>
      <c r="T275" s="212">
        <v>1.0</v>
      </c>
      <c r="U275" s="212">
        <v>0.0</v>
      </c>
      <c r="V275" s="212">
        <v>12.0</v>
      </c>
      <c r="W275" s="210">
        <v>4.0</v>
      </c>
      <c r="X275" s="210">
        <v>3.0</v>
      </c>
      <c r="Y275" s="210">
        <v>1.0</v>
      </c>
      <c r="Z275" s="210">
        <v>1.0</v>
      </c>
      <c r="AA275" s="210">
        <v>0.0</v>
      </c>
      <c r="AB275" s="210">
        <v>2.0</v>
      </c>
      <c r="AC275" s="210">
        <v>3.0</v>
      </c>
      <c r="AD275" s="210">
        <v>2.0</v>
      </c>
      <c r="AE275" s="210">
        <v>0.0</v>
      </c>
      <c r="AF275" s="210">
        <v>0.0</v>
      </c>
      <c r="AG275" s="210">
        <v>2.0</v>
      </c>
      <c r="AH275" s="210">
        <v>2.0</v>
      </c>
      <c r="AI275" s="210" t="s">
        <v>137</v>
      </c>
      <c r="AJ275" s="210" t="s">
        <v>285</v>
      </c>
      <c r="AK275" s="210" t="s">
        <v>284</v>
      </c>
      <c r="AL275" s="210" t="s">
        <v>284</v>
      </c>
      <c r="AM275" s="210" t="s">
        <v>285</v>
      </c>
      <c r="AN275" s="210" t="s">
        <v>284</v>
      </c>
      <c r="AO275" s="210" t="s">
        <v>284</v>
      </c>
      <c r="AP275" s="210" t="s">
        <v>285</v>
      </c>
      <c r="AQ275" s="210" t="s">
        <v>284</v>
      </c>
      <c r="AR275" s="210" t="s">
        <v>284</v>
      </c>
      <c r="AS275" s="210" t="s">
        <v>285</v>
      </c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09"/>
      <c r="BD275" s="209"/>
      <c r="BE275" s="209"/>
      <c r="BF275" s="209"/>
      <c r="BG275" s="210"/>
      <c r="BH275" s="209"/>
    </row>
    <row r="276">
      <c r="A276" s="211">
        <v>45250.69513888889</v>
      </c>
      <c r="B276" s="211">
        <v>45250.69513888889</v>
      </c>
      <c r="C276" s="210" t="s">
        <v>281</v>
      </c>
      <c r="D276" s="209"/>
      <c r="E276" s="212">
        <v>100.0</v>
      </c>
      <c r="F276" s="212">
        <v>0.0</v>
      </c>
      <c r="G276" s="210" t="b">
        <v>1</v>
      </c>
      <c r="H276" s="211">
        <v>45250.69513888889</v>
      </c>
      <c r="I276" s="210" t="s">
        <v>558</v>
      </c>
      <c r="J276" s="209"/>
      <c r="K276" s="209"/>
      <c r="L276" s="209"/>
      <c r="M276" s="209"/>
      <c r="N276" s="209"/>
      <c r="O276" s="209"/>
      <c r="P276" s="210" t="s">
        <v>283</v>
      </c>
      <c r="Q276" s="209"/>
      <c r="R276" s="72" t="s">
        <v>33</v>
      </c>
      <c r="S276" s="210">
        <v>7.0</v>
      </c>
      <c r="T276" s="212">
        <v>1.0</v>
      </c>
      <c r="U276" s="212">
        <v>6.0</v>
      </c>
      <c r="V276" s="212">
        <v>12.0</v>
      </c>
      <c r="W276" s="210">
        <v>3.0</v>
      </c>
      <c r="X276" s="210">
        <v>3.0</v>
      </c>
      <c r="Y276" s="210">
        <v>2.0</v>
      </c>
      <c r="Z276" s="210">
        <v>0.0</v>
      </c>
      <c r="AA276" s="210">
        <v>2.0</v>
      </c>
      <c r="AB276" s="210">
        <v>0.0</v>
      </c>
      <c r="AC276" s="210">
        <v>1.0</v>
      </c>
      <c r="AD276" s="210">
        <v>0.0</v>
      </c>
      <c r="AE276" s="210">
        <v>0.0</v>
      </c>
      <c r="AF276" s="210">
        <v>3.0</v>
      </c>
      <c r="AG276" s="210">
        <v>0.0</v>
      </c>
      <c r="AH276" s="210">
        <v>3.0</v>
      </c>
      <c r="AI276" s="210" t="s">
        <v>137</v>
      </c>
      <c r="AJ276" s="210" t="s">
        <v>284</v>
      </c>
      <c r="AK276" s="210" t="s">
        <v>285</v>
      </c>
      <c r="AL276" s="210" t="s">
        <v>284</v>
      </c>
      <c r="AM276" s="210" t="s">
        <v>284</v>
      </c>
      <c r="AN276" s="210" t="s">
        <v>284</v>
      </c>
      <c r="AO276" s="210" t="s">
        <v>285</v>
      </c>
      <c r="AP276" s="210" t="s">
        <v>285</v>
      </c>
      <c r="AQ276" s="210" t="s">
        <v>285</v>
      </c>
      <c r="AR276" s="210" t="s">
        <v>285</v>
      </c>
      <c r="AS276" s="210" t="s">
        <v>284</v>
      </c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09"/>
      <c r="BD276" s="209"/>
      <c r="BE276" s="209"/>
      <c r="BF276" s="209"/>
      <c r="BG276" s="210"/>
      <c r="BH276" s="209"/>
    </row>
    <row r="277">
      <c r="A277" s="211">
        <v>45250.69513888889</v>
      </c>
      <c r="B277" s="211">
        <v>45250.69513888889</v>
      </c>
      <c r="C277" s="210" t="s">
        <v>281</v>
      </c>
      <c r="D277" s="209"/>
      <c r="E277" s="212">
        <v>100.0</v>
      </c>
      <c r="F277" s="212">
        <v>0.0</v>
      </c>
      <c r="G277" s="210" t="b">
        <v>1</v>
      </c>
      <c r="H277" s="211">
        <v>45250.69513888889</v>
      </c>
      <c r="I277" s="210" t="s">
        <v>559</v>
      </c>
      <c r="J277" s="209"/>
      <c r="K277" s="209"/>
      <c r="L277" s="209"/>
      <c r="M277" s="209"/>
      <c r="N277" s="209"/>
      <c r="O277" s="209"/>
      <c r="P277" s="210" t="s">
        <v>283</v>
      </c>
      <c r="Q277" s="209"/>
      <c r="R277" s="210" t="s">
        <v>68</v>
      </c>
      <c r="S277" s="210">
        <v>6.0</v>
      </c>
      <c r="T277" s="212">
        <v>2.0</v>
      </c>
      <c r="U277" s="212">
        <v>4.0</v>
      </c>
      <c r="V277" s="212">
        <v>12.0</v>
      </c>
      <c r="W277" s="210">
        <v>30.0</v>
      </c>
      <c r="X277" s="210">
        <v>3.0</v>
      </c>
      <c r="Y277" s="210">
        <v>3.0</v>
      </c>
      <c r="Z277" s="210">
        <v>2.0</v>
      </c>
      <c r="AA277" s="210">
        <v>2.0</v>
      </c>
      <c r="AB277" s="210">
        <v>0.0</v>
      </c>
      <c r="AC277" s="210">
        <v>0.0</v>
      </c>
      <c r="AD277" s="210">
        <v>2.0</v>
      </c>
      <c r="AE277" s="210">
        <v>3.0</v>
      </c>
      <c r="AF277" s="210">
        <v>1.0</v>
      </c>
      <c r="AG277" s="210">
        <v>2.0</v>
      </c>
      <c r="AH277" s="210">
        <v>0.0</v>
      </c>
      <c r="AI277" s="210" t="s">
        <v>138</v>
      </c>
      <c r="AJ277" s="210" t="s">
        <v>285</v>
      </c>
      <c r="AK277" s="210" t="s">
        <v>284</v>
      </c>
      <c r="AL277" s="210" t="s">
        <v>284</v>
      </c>
      <c r="AM277" s="210" t="s">
        <v>285</v>
      </c>
      <c r="AN277" s="210" t="s">
        <v>285</v>
      </c>
      <c r="AO277" s="210" t="s">
        <v>285</v>
      </c>
      <c r="AP277" s="210" t="s">
        <v>285</v>
      </c>
      <c r="AQ277" s="210" t="s">
        <v>285</v>
      </c>
      <c r="AR277" s="210" t="s">
        <v>285</v>
      </c>
      <c r="AS277" s="210" t="s">
        <v>285</v>
      </c>
      <c r="AT277" s="209"/>
      <c r="AU277" s="209"/>
      <c r="AV277" s="209"/>
      <c r="AW277" s="209"/>
      <c r="AX277" s="209"/>
      <c r="AY277" s="209"/>
      <c r="AZ277" s="209"/>
      <c r="BA277" s="209"/>
      <c r="BB277" s="209"/>
      <c r="BC277" s="209"/>
      <c r="BD277" s="209"/>
      <c r="BE277" s="209"/>
      <c r="BF277" s="209"/>
      <c r="BG277" s="210"/>
      <c r="BH277" s="209"/>
    </row>
    <row r="278">
      <c r="A278" s="211">
        <v>45250.69513888889</v>
      </c>
      <c r="B278" s="211">
        <v>45250.69513888889</v>
      </c>
      <c r="C278" s="210" t="s">
        <v>281</v>
      </c>
      <c r="D278" s="209"/>
      <c r="E278" s="212">
        <v>100.0</v>
      </c>
      <c r="F278" s="212">
        <v>0.0</v>
      </c>
      <c r="G278" s="210" t="b">
        <v>1</v>
      </c>
      <c r="H278" s="211">
        <v>45250.69513888889</v>
      </c>
      <c r="I278" s="210" t="s">
        <v>560</v>
      </c>
      <c r="J278" s="209"/>
      <c r="K278" s="209"/>
      <c r="L278" s="209"/>
      <c r="M278" s="209"/>
      <c r="N278" s="209"/>
      <c r="O278" s="209"/>
      <c r="P278" s="210" t="s">
        <v>283</v>
      </c>
      <c r="Q278" s="209"/>
      <c r="R278" s="210" t="s">
        <v>46</v>
      </c>
      <c r="S278" s="210">
        <v>12.0</v>
      </c>
      <c r="T278" s="212">
        <v>12.0</v>
      </c>
      <c r="U278" s="212">
        <v>0.0</v>
      </c>
      <c r="V278" s="212">
        <v>12.0</v>
      </c>
      <c r="W278" s="210">
        <v>5.0</v>
      </c>
      <c r="X278" s="210">
        <v>3.0</v>
      </c>
      <c r="Y278" s="210">
        <v>1.0</v>
      </c>
      <c r="Z278" s="210">
        <v>0.0</v>
      </c>
      <c r="AA278" s="210">
        <v>3.0</v>
      </c>
      <c r="AB278" s="210">
        <v>3.0</v>
      </c>
      <c r="AC278" s="210">
        <v>0.0</v>
      </c>
      <c r="AD278" s="210">
        <v>3.0</v>
      </c>
      <c r="AE278" s="210">
        <v>2.0</v>
      </c>
      <c r="AF278" s="210">
        <v>0.0</v>
      </c>
      <c r="AG278" s="210">
        <v>2.0</v>
      </c>
      <c r="AH278" s="210">
        <v>1.0</v>
      </c>
      <c r="AI278" s="210" t="s">
        <v>137</v>
      </c>
      <c r="AJ278" s="210" t="s">
        <v>285</v>
      </c>
      <c r="AK278" s="210" t="s">
        <v>284</v>
      </c>
      <c r="AL278" s="210" t="s">
        <v>284</v>
      </c>
      <c r="AM278" s="210" t="s">
        <v>285</v>
      </c>
      <c r="AN278" s="210" t="s">
        <v>284</v>
      </c>
      <c r="AO278" s="210" t="s">
        <v>285</v>
      </c>
      <c r="AP278" s="210" t="s">
        <v>284</v>
      </c>
      <c r="AQ278" s="210" t="s">
        <v>284</v>
      </c>
      <c r="AR278" s="210" t="s">
        <v>285</v>
      </c>
      <c r="AS278" s="210" t="s">
        <v>284</v>
      </c>
      <c r="AT278" s="209"/>
      <c r="AU278" s="209"/>
      <c r="AV278" s="209"/>
      <c r="AW278" s="209"/>
      <c r="AX278" s="209"/>
      <c r="AY278" s="209"/>
      <c r="AZ278" s="209"/>
      <c r="BA278" s="209"/>
      <c r="BB278" s="209"/>
      <c r="BC278" s="209"/>
      <c r="BD278" s="209"/>
      <c r="BE278" s="209"/>
      <c r="BF278" s="209"/>
      <c r="BG278" s="210"/>
      <c r="BH278" s="209"/>
    </row>
    <row r="279">
      <c r="A279" s="211">
        <v>45250.69513888889</v>
      </c>
      <c r="B279" s="211">
        <v>45250.69513888889</v>
      </c>
      <c r="C279" s="210" t="s">
        <v>281</v>
      </c>
      <c r="D279" s="209"/>
      <c r="E279" s="212">
        <v>100.0</v>
      </c>
      <c r="F279" s="212">
        <v>0.0</v>
      </c>
      <c r="G279" s="210" t="b">
        <v>1</v>
      </c>
      <c r="H279" s="211">
        <v>45250.69513888889</v>
      </c>
      <c r="I279" s="210" t="s">
        <v>561</v>
      </c>
      <c r="J279" s="209"/>
      <c r="K279" s="209"/>
      <c r="L279" s="209"/>
      <c r="M279" s="209"/>
      <c r="N279" s="209"/>
      <c r="O279" s="209"/>
      <c r="P279" s="210" t="s">
        <v>283</v>
      </c>
      <c r="Q279" s="209"/>
      <c r="R279" s="72" t="s">
        <v>33</v>
      </c>
      <c r="S279" s="210">
        <v>8.0</v>
      </c>
      <c r="T279" s="212">
        <v>2.0</v>
      </c>
      <c r="U279" s="212">
        <v>6.0</v>
      </c>
      <c r="V279" s="212">
        <v>12.0</v>
      </c>
      <c r="W279" s="210">
        <v>17.0</v>
      </c>
      <c r="X279" s="210">
        <v>3.0</v>
      </c>
      <c r="Y279" s="210">
        <v>0.0</v>
      </c>
      <c r="Z279" s="210">
        <v>1.0</v>
      </c>
      <c r="AA279" s="210">
        <v>1.0</v>
      </c>
      <c r="AB279" s="210">
        <v>3.0</v>
      </c>
      <c r="AC279" s="210">
        <v>0.0</v>
      </c>
      <c r="AD279" s="210">
        <v>0.0</v>
      </c>
      <c r="AE279" s="210">
        <v>1.0</v>
      </c>
      <c r="AF279" s="210">
        <v>1.0</v>
      </c>
      <c r="AG279" s="210">
        <v>2.0</v>
      </c>
      <c r="AH279" s="210">
        <v>2.0</v>
      </c>
      <c r="AI279" s="210" t="s">
        <v>138</v>
      </c>
      <c r="AJ279" s="210" t="s">
        <v>284</v>
      </c>
      <c r="AK279" s="210" t="s">
        <v>284</v>
      </c>
      <c r="AL279" s="210" t="s">
        <v>285</v>
      </c>
      <c r="AM279" s="210" t="s">
        <v>284</v>
      </c>
      <c r="AN279" s="210" t="s">
        <v>285</v>
      </c>
      <c r="AO279" s="210" t="s">
        <v>285</v>
      </c>
      <c r="AP279" s="210" t="s">
        <v>285</v>
      </c>
      <c r="AQ279" s="210" t="s">
        <v>285</v>
      </c>
      <c r="AR279" s="210" t="s">
        <v>284</v>
      </c>
      <c r="AS279" s="210" t="s">
        <v>285</v>
      </c>
      <c r="AT279" s="209"/>
      <c r="AU279" s="209"/>
      <c r="AV279" s="209"/>
      <c r="AW279" s="209"/>
      <c r="AX279" s="209"/>
      <c r="AY279" s="209"/>
      <c r="AZ279" s="209"/>
      <c r="BA279" s="209"/>
      <c r="BB279" s="209"/>
      <c r="BC279" s="209"/>
      <c r="BD279" s="209"/>
      <c r="BE279" s="209"/>
      <c r="BF279" s="209"/>
      <c r="BG279" s="210"/>
      <c r="BH279" s="209"/>
    </row>
    <row r="280">
      <c r="A280" s="211">
        <v>45250.69513888889</v>
      </c>
      <c r="B280" s="211">
        <v>45250.69513888889</v>
      </c>
      <c r="C280" s="210" t="s">
        <v>281</v>
      </c>
      <c r="D280" s="209"/>
      <c r="E280" s="212">
        <v>100.0</v>
      </c>
      <c r="F280" s="212">
        <v>0.0</v>
      </c>
      <c r="G280" s="210" t="b">
        <v>1</v>
      </c>
      <c r="H280" s="211">
        <v>45250.69513888889</v>
      </c>
      <c r="I280" s="210" t="s">
        <v>562</v>
      </c>
      <c r="J280" s="209"/>
      <c r="K280" s="209"/>
      <c r="L280" s="209"/>
      <c r="M280" s="209"/>
      <c r="N280" s="209"/>
      <c r="O280" s="209"/>
      <c r="P280" s="210" t="s">
        <v>283</v>
      </c>
      <c r="Q280" s="209"/>
      <c r="R280" s="210" t="s">
        <v>96</v>
      </c>
      <c r="S280" s="210">
        <v>1.0</v>
      </c>
      <c r="T280" s="212">
        <v>1.0</v>
      </c>
      <c r="U280" s="212">
        <v>0.0</v>
      </c>
      <c r="V280" s="212">
        <v>12.0</v>
      </c>
      <c r="W280" s="210">
        <v>3.0</v>
      </c>
      <c r="X280" s="210">
        <v>1.0</v>
      </c>
      <c r="Y280" s="210">
        <v>1.0</v>
      </c>
      <c r="Z280" s="210">
        <v>2.0</v>
      </c>
      <c r="AA280" s="210">
        <v>0.0</v>
      </c>
      <c r="AB280" s="210">
        <v>3.0</v>
      </c>
      <c r="AC280" s="210">
        <v>1.0</v>
      </c>
      <c r="AD280" s="210">
        <v>2.0</v>
      </c>
      <c r="AE280" s="210">
        <v>2.0</v>
      </c>
      <c r="AF280" s="210">
        <v>0.0</v>
      </c>
      <c r="AG280" s="210">
        <v>1.0</v>
      </c>
      <c r="AH280" s="210">
        <v>0.0</v>
      </c>
      <c r="AI280" s="210" t="s">
        <v>138</v>
      </c>
      <c r="AJ280" s="210" t="s">
        <v>285</v>
      </c>
      <c r="AK280" s="210" t="s">
        <v>284</v>
      </c>
      <c r="AL280" s="210" t="s">
        <v>285</v>
      </c>
      <c r="AM280" s="210" t="s">
        <v>285</v>
      </c>
      <c r="AN280" s="210" t="s">
        <v>284</v>
      </c>
      <c r="AO280" s="210" t="s">
        <v>284</v>
      </c>
      <c r="AP280" s="210" t="s">
        <v>285</v>
      </c>
      <c r="AQ280" s="210" t="s">
        <v>285</v>
      </c>
      <c r="AR280" s="210" t="s">
        <v>284</v>
      </c>
      <c r="AS280" s="210" t="s">
        <v>284</v>
      </c>
      <c r="AT280" s="209"/>
      <c r="AU280" s="209"/>
      <c r="AV280" s="209"/>
      <c r="AW280" s="209"/>
      <c r="AX280" s="209"/>
      <c r="AY280" s="209"/>
      <c r="AZ280" s="209"/>
      <c r="BA280" s="209"/>
      <c r="BB280" s="209"/>
      <c r="BC280" s="209"/>
      <c r="BD280" s="209"/>
      <c r="BE280" s="209"/>
      <c r="BF280" s="209"/>
      <c r="BG280" s="210"/>
      <c r="BH280" s="209"/>
    </row>
    <row r="281">
      <c r="A281" s="211">
        <v>45250.69513888889</v>
      </c>
      <c r="B281" s="211">
        <v>45250.69513888889</v>
      </c>
      <c r="C281" s="210" t="s">
        <v>281</v>
      </c>
      <c r="D281" s="209"/>
      <c r="E281" s="212">
        <v>100.0</v>
      </c>
      <c r="F281" s="212">
        <v>0.0</v>
      </c>
      <c r="G281" s="210" t="b">
        <v>1</v>
      </c>
      <c r="H281" s="211">
        <v>45250.69513888889</v>
      </c>
      <c r="I281" s="210" t="s">
        <v>563</v>
      </c>
      <c r="J281" s="209"/>
      <c r="K281" s="209"/>
      <c r="L281" s="209"/>
      <c r="M281" s="209"/>
      <c r="N281" s="209"/>
      <c r="O281" s="209"/>
      <c r="P281" s="210" t="s">
        <v>283</v>
      </c>
      <c r="Q281" s="209"/>
      <c r="R281" s="210" t="s">
        <v>97</v>
      </c>
      <c r="S281" s="210">
        <v>2.0</v>
      </c>
      <c r="T281" s="212">
        <v>1.0</v>
      </c>
      <c r="U281" s="212">
        <v>1.0</v>
      </c>
      <c r="V281" s="212">
        <v>12.0</v>
      </c>
      <c r="W281" s="210">
        <v>9.0</v>
      </c>
      <c r="X281" s="210">
        <v>0.0</v>
      </c>
      <c r="Y281" s="210">
        <v>0.0</v>
      </c>
      <c r="Z281" s="210">
        <v>1.0</v>
      </c>
      <c r="AA281" s="210">
        <v>3.0</v>
      </c>
      <c r="AB281" s="210">
        <v>0.0</v>
      </c>
      <c r="AC281" s="210">
        <v>3.0</v>
      </c>
      <c r="AD281" s="210">
        <v>1.0</v>
      </c>
      <c r="AE281" s="210">
        <v>0.0</v>
      </c>
      <c r="AF281" s="210">
        <v>1.0</v>
      </c>
      <c r="AG281" s="210">
        <v>0.0</v>
      </c>
      <c r="AH281" s="210">
        <v>1.0</v>
      </c>
      <c r="AI281" s="210" t="s">
        <v>137</v>
      </c>
      <c r="AJ281" s="210" t="s">
        <v>285</v>
      </c>
      <c r="AK281" s="210" t="s">
        <v>285</v>
      </c>
      <c r="AL281" s="210" t="s">
        <v>284</v>
      </c>
      <c r="AM281" s="210" t="s">
        <v>285</v>
      </c>
      <c r="AN281" s="210" t="s">
        <v>284</v>
      </c>
      <c r="AO281" s="210" t="s">
        <v>285</v>
      </c>
      <c r="AP281" s="210" t="s">
        <v>285</v>
      </c>
      <c r="AQ281" s="210" t="s">
        <v>285</v>
      </c>
      <c r="AR281" s="210" t="s">
        <v>285</v>
      </c>
      <c r="AS281" s="210" t="s">
        <v>284</v>
      </c>
      <c r="AT281" s="209"/>
      <c r="AU281" s="209"/>
      <c r="AV281" s="209"/>
      <c r="AW281" s="209"/>
      <c r="AX281" s="209"/>
      <c r="AY281" s="209"/>
      <c r="AZ281" s="209"/>
      <c r="BA281" s="209"/>
      <c r="BB281" s="209"/>
      <c r="BC281" s="209"/>
      <c r="BD281" s="209"/>
      <c r="BE281" s="209"/>
      <c r="BF281" s="209"/>
      <c r="BG281" s="210"/>
      <c r="BH281" s="209"/>
    </row>
    <row r="282">
      <c r="A282" s="211">
        <v>45250.69513888889</v>
      </c>
      <c r="B282" s="211">
        <v>45250.69513888889</v>
      </c>
      <c r="C282" s="210" t="s">
        <v>281</v>
      </c>
      <c r="D282" s="209"/>
      <c r="E282" s="212">
        <v>100.0</v>
      </c>
      <c r="F282" s="212">
        <v>0.0</v>
      </c>
      <c r="G282" s="210" t="b">
        <v>1</v>
      </c>
      <c r="H282" s="211">
        <v>45250.69513888889</v>
      </c>
      <c r="I282" s="210" t="s">
        <v>564</v>
      </c>
      <c r="J282" s="209"/>
      <c r="K282" s="209"/>
      <c r="L282" s="209"/>
      <c r="M282" s="209"/>
      <c r="N282" s="209"/>
      <c r="O282" s="209"/>
      <c r="P282" s="210" t="s">
        <v>283</v>
      </c>
      <c r="Q282" s="209"/>
      <c r="R282" s="210" t="s">
        <v>58</v>
      </c>
      <c r="S282" s="210">
        <v>5.0</v>
      </c>
      <c r="T282" s="212">
        <v>1.0</v>
      </c>
      <c r="U282" s="212">
        <v>4.0</v>
      </c>
      <c r="V282" s="212">
        <v>12.0</v>
      </c>
      <c r="W282" s="210">
        <v>12.0</v>
      </c>
      <c r="X282" s="210">
        <v>2.0</v>
      </c>
      <c r="Y282" s="210">
        <v>1.0</v>
      </c>
      <c r="Z282" s="210">
        <v>0.0</v>
      </c>
      <c r="AA282" s="210">
        <v>3.0</v>
      </c>
      <c r="AB282" s="210">
        <v>3.0</v>
      </c>
      <c r="AC282" s="210">
        <v>2.0</v>
      </c>
      <c r="AD282" s="210">
        <v>1.0</v>
      </c>
      <c r="AE282" s="210">
        <v>0.0</v>
      </c>
      <c r="AF282" s="210">
        <v>3.0</v>
      </c>
      <c r="AG282" s="210">
        <v>2.0</v>
      </c>
      <c r="AH282" s="210">
        <v>0.0</v>
      </c>
      <c r="AI282" s="210" t="s">
        <v>138</v>
      </c>
      <c r="AJ282" s="210" t="s">
        <v>284</v>
      </c>
      <c r="AK282" s="210" t="s">
        <v>285</v>
      </c>
      <c r="AL282" s="210" t="s">
        <v>285</v>
      </c>
      <c r="AM282" s="210" t="s">
        <v>285</v>
      </c>
      <c r="AN282" s="210" t="s">
        <v>284</v>
      </c>
      <c r="AO282" s="210" t="s">
        <v>284</v>
      </c>
      <c r="AP282" s="210" t="s">
        <v>284</v>
      </c>
      <c r="AQ282" s="210" t="s">
        <v>285</v>
      </c>
      <c r="AR282" s="210" t="s">
        <v>285</v>
      </c>
      <c r="AS282" s="210" t="s">
        <v>285</v>
      </c>
      <c r="AT282" s="209"/>
      <c r="AU282" s="209"/>
      <c r="AV282" s="209"/>
      <c r="AW282" s="209"/>
      <c r="AX282" s="209"/>
      <c r="AY282" s="209"/>
      <c r="AZ282" s="209"/>
      <c r="BA282" s="209"/>
      <c r="BB282" s="209"/>
      <c r="BC282" s="209"/>
      <c r="BD282" s="209"/>
      <c r="BE282" s="209"/>
      <c r="BF282" s="209"/>
      <c r="BG282" s="210"/>
      <c r="BH282" s="209"/>
    </row>
    <row r="283">
      <c r="A283" s="211">
        <v>45250.69513888889</v>
      </c>
      <c r="B283" s="211">
        <v>45250.69513888889</v>
      </c>
      <c r="C283" s="210" t="s">
        <v>281</v>
      </c>
      <c r="D283" s="209"/>
      <c r="E283" s="212">
        <v>100.0</v>
      </c>
      <c r="F283" s="212">
        <v>0.0</v>
      </c>
      <c r="G283" s="210" t="b">
        <v>1</v>
      </c>
      <c r="H283" s="211">
        <v>45250.69513888889</v>
      </c>
      <c r="I283" s="210" t="s">
        <v>565</v>
      </c>
      <c r="J283" s="209"/>
      <c r="K283" s="209"/>
      <c r="L283" s="209"/>
      <c r="M283" s="209"/>
      <c r="N283" s="209"/>
      <c r="O283" s="209"/>
      <c r="P283" s="210" t="s">
        <v>283</v>
      </c>
      <c r="Q283" s="209"/>
      <c r="R283" s="210" t="s">
        <v>90</v>
      </c>
      <c r="S283" s="210">
        <v>11.0</v>
      </c>
      <c r="T283" s="212">
        <v>2.0</v>
      </c>
      <c r="U283" s="212">
        <v>9.0</v>
      </c>
      <c r="V283" s="212">
        <v>12.0</v>
      </c>
      <c r="W283" s="210">
        <v>8.0</v>
      </c>
      <c r="X283" s="210">
        <v>3.0</v>
      </c>
      <c r="Y283" s="210">
        <v>1.0</v>
      </c>
      <c r="Z283" s="210">
        <v>0.0</v>
      </c>
      <c r="AA283" s="210">
        <v>3.0</v>
      </c>
      <c r="AB283" s="210">
        <v>0.0</v>
      </c>
      <c r="AC283" s="210">
        <v>0.0</v>
      </c>
      <c r="AD283" s="210">
        <v>1.0</v>
      </c>
      <c r="AE283" s="210">
        <v>2.0</v>
      </c>
      <c r="AF283" s="210">
        <v>1.0</v>
      </c>
      <c r="AG283" s="210">
        <v>0.0</v>
      </c>
      <c r="AH283" s="210">
        <v>3.0</v>
      </c>
      <c r="AI283" s="210" t="s">
        <v>137</v>
      </c>
      <c r="AJ283" s="210" t="s">
        <v>285</v>
      </c>
      <c r="AK283" s="210" t="s">
        <v>284</v>
      </c>
      <c r="AL283" s="210" t="s">
        <v>284</v>
      </c>
      <c r="AM283" s="210" t="s">
        <v>285</v>
      </c>
      <c r="AN283" s="210" t="s">
        <v>285</v>
      </c>
      <c r="AO283" s="210" t="s">
        <v>284</v>
      </c>
      <c r="AP283" s="210" t="s">
        <v>284</v>
      </c>
      <c r="AQ283" s="210" t="s">
        <v>285</v>
      </c>
      <c r="AR283" s="210" t="s">
        <v>285</v>
      </c>
      <c r="AS283" s="210" t="s">
        <v>284</v>
      </c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09"/>
      <c r="BD283" s="209"/>
      <c r="BE283" s="209"/>
      <c r="BF283" s="209"/>
      <c r="BG283" s="210"/>
      <c r="BH283" s="209"/>
    </row>
    <row r="284">
      <c r="A284" s="211">
        <v>45250.69513888889</v>
      </c>
      <c r="B284" s="211">
        <v>45250.69513888889</v>
      </c>
      <c r="C284" s="210" t="s">
        <v>281</v>
      </c>
      <c r="D284" s="209"/>
      <c r="E284" s="212">
        <v>100.0</v>
      </c>
      <c r="F284" s="212">
        <v>0.0</v>
      </c>
      <c r="G284" s="210" t="b">
        <v>1</v>
      </c>
      <c r="H284" s="211">
        <v>45250.69513888889</v>
      </c>
      <c r="I284" s="210" t="s">
        <v>566</v>
      </c>
      <c r="J284" s="209"/>
      <c r="K284" s="209"/>
      <c r="L284" s="209"/>
      <c r="M284" s="209"/>
      <c r="N284" s="209"/>
      <c r="O284" s="209"/>
      <c r="P284" s="210" t="s">
        <v>283</v>
      </c>
      <c r="Q284" s="209"/>
      <c r="R284" s="210" t="s">
        <v>52</v>
      </c>
      <c r="S284" s="210">
        <v>8.0</v>
      </c>
      <c r="T284" s="212">
        <v>5.0</v>
      </c>
      <c r="U284" s="212">
        <v>3.0</v>
      </c>
      <c r="V284" s="212">
        <v>12.0</v>
      </c>
      <c r="W284" s="210">
        <v>11.0</v>
      </c>
      <c r="X284" s="210">
        <v>3.0</v>
      </c>
      <c r="Y284" s="210">
        <v>0.0</v>
      </c>
      <c r="Z284" s="210">
        <v>1.0</v>
      </c>
      <c r="AA284" s="210">
        <v>2.0</v>
      </c>
      <c r="AB284" s="210">
        <v>3.0</v>
      </c>
      <c r="AC284" s="210">
        <v>0.0</v>
      </c>
      <c r="AD284" s="210">
        <v>2.0</v>
      </c>
      <c r="AE284" s="210">
        <v>3.0</v>
      </c>
      <c r="AF284" s="210">
        <v>0.0</v>
      </c>
      <c r="AG284" s="210">
        <v>3.0</v>
      </c>
      <c r="AH284" s="210">
        <v>1.0</v>
      </c>
      <c r="AI284" s="210" t="s">
        <v>138</v>
      </c>
      <c r="AJ284" s="210" t="s">
        <v>284</v>
      </c>
      <c r="AK284" s="210" t="s">
        <v>284</v>
      </c>
      <c r="AL284" s="210" t="s">
        <v>284</v>
      </c>
      <c r="AM284" s="210" t="s">
        <v>284</v>
      </c>
      <c r="AN284" s="210" t="s">
        <v>284</v>
      </c>
      <c r="AO284" s="210" t="s">
        <v>284</v>
      </c>
      <c r="AP284" s="210" t="s">
        <v>284</v>
      </c>
      <c r="AQ284" s="210" t="s">
        <v>285</v>
      </c>
      <c r="AR284" s="210" t="s">
        <v>284</v>
      </c>
      <c r="AS284" s="210" t="s">
        <v>284</v>
      </c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09"/>
      <c r="BD284" s="209"/>
      <c r="BE284" s="209"/>
      <c r="BF284" s="209"/>
      <c r="BG284" s="210"/>
      <c r="BH284" s="209"/>
    </row>
    <row r="285">
      <c r="A285" s="211">
        <v>45250.69513888889</v>
      </c>
      <c r="B285" s="211">
        <v>45250.69513888889</v>
      </c>
      <c r="C285" s="210" t="s">
        <v>281</v>
      </c>
      <c r="D285" s="209"/>
      <c r="E285" s="212">
        <v>100.0</v>
      </c>
      <c r="F285" s="212">
        <v>0.0</v>
      </c>
      <c r="G285" s="210" t="b">
        <v>1</v>
      </c>
      <c r="H285" s="211">
        <v>45250.69513888889</v>
      </c>
      <c r="I285" s="210" t="s">
        <v>567</v>
      </c>
      <c r="J285" s="209"/>
      <c r="K285" s="209"/>
      <c r="L285" s="209"/>
      <c r="M285" s="209"/>
      <c r="N285" s="209"/>
      <c r="O285" s="209"/>
      <c r="P285" s="210" t="s">
        <v>283</v>
      </c>
      <c r="Q285" s="209"/>
      <c r="R285" s="210" t="s">
        <v>76</v>
      </c>
      <c r="S285" s="210">
        <v>8.0</v>
      </c>
      <c r="T285" s="212">
        <v>3.0</v>
      </c>
      <c r="U285" s="212">
        <v>5.0</v>
      </c>
      <c r="V285" s="212">
        <v>12.0</v>
      </c>
      <c r="W285" s="210">
        <v>29.0</v>
      </c>
      <c r="X285" s="210">
        <v>0.0</v>
      </c>
      <c r="Y285" s="210">
        <v>2.0</v>
      </c>
      <c r="Z285" s="210">
        <v>3.0</v>
      </c>
      <c r="AA285" s="210">
        <v>0.0</v>
      </c>
      <c r="AB285" s="210">
        <v>2.0</v>
      </c>
      <c r="AC285" s="210">
        <v>2.0</v>
      </c>
      <c r="AD285" s="210">
        <v>0.0</v>
      </c>
      <c r="AE285" s="210">
        <v>0.0</v>
      </c>
      <c r="AF285" s="210">
        <v>0.0</v>
      </c>
      <c r="AG285" s="210">
        <v>0.0</v>
      </c>
      <c r="AH285" s="210">
        <v>0.0</v>
      </c>
      <c r="AI285" s="210" t="s">
        <v>137</v>
      </c>
      <c r="AJ285" s="210" t="s">
        <v>284</v>
      </c>
      <c r="AK285" s="210" t="s">
        <v>285</v>
      </c>
      <c r="AL285" s="210" t="s">
        <v>284</v>
      </c>
      <c r="AM285" s="210" t="s">
        <v>284</v>
      </c>
      <c r="AN285" s="210" t="s">
        <v>285</v>
      </c>
      <c r="AO285" s="210" t="s">
        <v>284</v>
      </c>
      <c r="AP285" s="210" t="s">
        <v>285</v>
      </c>
      <c r="AQ285" s="210" t="s">
        <v>285</v>
      </c>
      <c r="AR285" s="210" t="s">
        <v>285</v>
      </c>
      <c r="AS285" s="210" t="s">
        <v>285</v>
      </c>
      <c r="AT285" s="209"/>
      <c r="AU285" s="209"/>
      <c r="AV285" s="209"/>
      <c r="AW285" s="209"/>
      <c r="AX285" s="209"/>
      <c r="AY285" s="209"/>
      <c r="AZ285" s="209"/>
      <c r="BA285" s="209"/>
      <c r="BB285" s="209"/>
      <c r="BC285" s="209"/>
      <c r="BD285" s="209"/>
      <c r="BE285" s="209"/>
      <c r="BF285" s="209"/>
      <c r="BG285" s="210"/>
      <c r="BH285" s="209"/>
    </row>
    <row r="286">
      <c r="A286" s="211">
        <v>45250.69513888889</v>
      </c>
      <c r="B286" s="211">
        <v>45250.69513888889</v>
      </c>
      <c r="C286" s="210" t="s">
        <v>281</v>
      </c>
      <c r="D286" s="209"/>
      <c r="E286" s="212">
        <v>100.0</v>
      </c>
      <c r="F286" s="212">
        <v>0.0</v>
      </c>
      <c r="G286" s="210" t="b">
        <v>1</v>
      </c>
      <c r="H286" s="211">
        <v>45250.69513888889</v>
      </c>
      <c r="I286" s="210" t="s">
        <v>568</v>
      </c>
      <c r="J286" s="209"/>
      <c r="K286" s="209"/>
      <c r="L286" s="209"/>
      <c r="M286" s="209"/>
      <c r="N286" s="209"/>
      <c r="O286" s="209"/>
      <c r="P286" s="210" t="s">
        <v>283</v>
      </c>
      <c r="Q286" s="209"/>
      <c r="R286" s="210" t="s">
        <v>37</v>
      </c>
      <c r="S286" s="210">
        <v>3.0</v>
      </c>
      <c r="T286" s="212">
        <v>3.0</v>
      </c>
      <c r="U286" s="212">
        <v>0.0</v>
      </c>
      <c r="V286" s="212">
        <v>12.0</v>
      </c>
      <c r="W286" s="210">
        <v>11.0</v>
      </c>
      <c r="X286" s="210">
        <v>2.0</v>
      </c>
      <c r="Y286" s="210">
        <v>1.0</v>
      </c>
      <c r="Z286" s="210">
        <v>3.0</v>
      </c>
      <c r="AA286" s="210">
        <v>3.0</v>
      </c>
      <c r="AB286" s="210">
        <v>3.0</v>
      </c>
      <c r="AC286" s="210">
        <v>1.0</v>
      </c>
      <c r="AD286" s="210">
        <v>1.0</v>
      </c>
      <c r="AE286" s="210">
        <v>2.0</v>
      </c>
      <c r="AF286" s="210">
        <v>3.0</v>
      </c>
      <c r="AG286" s="210">
        <v>3.0</v>
      </c>
      <c r="AH286" s="210">
        <v>2.0</v>
      </c>
      <c r="AI286" s="210" t="s">
        <v>138</v>
      </c>
      <c r="AJ286" s="210" t="s">
        <v>284</v>
      </c>
      <c r="AK286" s="210" t="s">
        <v>285</v>
      </c>
      <c r="AL286" s="210" t="s">
        <v>285</v>
      </c>
      <c r="AM286" s="210" t="s">
        <v>284</v>
      </c>
      <c r="AN286" s="210" t="s">
        <v>284</v>
      </c>
      <c r="AO286" s="210" t="s">
        <v>285</v>
      </c>
      <c r="AP286" s="210" t="s">
        <v>285</v>
      </c>
      <c r="AQ286" s="210" t="s">
        <v>285</v>
      </c>
      <c r="AR286" s="210" t="s">
        <v>284</v>
      </c>
      <c r="AS286" s="210" t="s">
        <v>285</v>
      </c>
      <c r="AT286" s="209"/>
      <c r="AU286" s="209"/>
      <c r="AV286" s="209"/>
      <c r="AW286" s="209"/>
      <c r="AX286" s="209"/>
      <c r="AY286" s="209"/>
      <c r="AZ286" s="209"/>
      <c r="BA286" s="209"/>
      <c r="BB286" s="209"/>
      <c r="BC286" s="209"/>
      <c r="BD286" s="209"/>
      <c r="BE286" s="209"/>
      <c r="BF286" s="209"/>
      <c r="BG286" s="210"/>
      <c r="BH286" s="209"/>
    </row>
    <row r="287">
      <c r="A287" s="211">
        <v>45250.69513888889</v>
      </c>
      <c r="B287" s="211">
        <v>45250.69513888889</v>
      </c>
      <c r="C287" s="210" t="s">
        <v>281</v>
      </c>
      <c r="D287" s="209"/>
      <c r="E287" s="212">
        <v>100.0</v>
      </c>
      <c r="F287" s="212">
        <v>0.0</v>
      </c>
      <c r="G287" s="210" t="b">
        <v>1</v>
      </c>
      <c r="H287" s="211">
        <v>45250.69513888889</v>
      </c>
      <c r="I287" s="210" t="s">
        <v>569</v>
      </c>
      <c r="J287" s="209"/>
      <c r="K287" s="209"/>
      <c r="L287" s="209"/>
      <c r="M287" s="209"/>
      <c r="N287" s="209"/>
      <c r="O287" s="209"/>
      <c r="P287" s="210" t="s">
        <v>283</v>
      </c>
      <c r="Q287" s="209"/>
      <c r="R287" s="72" t="s">
        <v>33</v>
      </c>
      <c r="S287" s="210">
        <v>1.0</v>
      </c>
      <c r="T287" s="212">
        <v>1.0</v>
      </c>
      <c r="U287" s="212">
        <v>0.0</v>
      </c>
      <c r="V287" s="212">
        <v>12.0</v>
      </c>
      <c r="W287" s="210">
        <v>20.0</v>
      </c>
      <c r="X287" s="210">
        <v>3.0</v>
      </c>
      <c r="Y287" s="210">
        <v>1.0</v>
      </c>
      <c r="Z287" s="210">
        <v>0.0</v>
      </c>
      <c r="AA287" s="210">
        <v>1.0</v>
      </c>
      <c r="AB287" s="210">
        <v>3.0</v>
      </c>
      <c r="AC287" s="210">
        <v>1.0</v>
      </c>
      <c r="AD287" s="210">
        <v>3.0</v>
      </c>
      <c r="AE287" s="210">
        <v>2.0</v>
      </c>
      <c r="AF287" s="210">
        <v>0.0</v>
      </c>
      <c r="AG287" s="210">
        <v>3.0</v>
      </c>
      <c r="AH287" s="210">
        <v>1.0</v>
      </c>
      <c r="AI287" s="210" t="s">
        <v>137</v>
      </c>
      <c r="AJ287" s="210" t="s">
        <v>284</v>
      </c>
      <c r="AK287" s="210" t="s">
        <v>285</v>
      </c>
      <c r="AL287" s="210" t="s">
        <v>285</v>
      </c>
      <c r="AM287" s="210" t="s">
        <v>285</v>
      </c>
      <c r="AN287" s="210" t="s">
        <v>285</v>
      </c>
      <c r="AO287" s="210" t="s">
        <v>285</v>
      </c>
      <c r="AP287" s="210" t="s">
        <v>285</v>
      </c>
      <c r="AQ287" s="210" t="s">
        <v>284</v>
      </c>
      <c r="AR287" s="210" t="s">
        <v>284</v>
      </c>
      <c r="AS287" s="210" t="s">
        <v>285</v>
      </c>
      <c r="AT287" s="209"/>
      <c r="AU287" s="209"/>
      <c r="AV287" s="209"/>
      <c r="AW287" s="209"/>
      <c r="AX287" s="209"/>
      <c r="AY287" s="209"/>
      <c r="AZ287" s="209"/>
      <c r="BA287" s="209"/>
      <c r="BB287" s="209"/>
      <c r="BC287" s="209"/>
      <c r="BD287" s="209"/>
      <c r="BE287" s="209"/>
      <c r="BF287" s="209"/>
      <c r="BG287" s="210"/>
      <c r="BH287" s="209"/>
    </row>
    <row r="288">
      <c r="A288" s="211">
        <v>45250.69513888889</v>
      </c>
      <c r="B288" s="211">
        <v>45250.69513888889</v>
      </c>
      <c r="C288" s="210" t="s">
        <v>281</v>
      </c>
      <c r="D288" s="209"/>
      <c r="E288" s="212">
        <v>100.0</v>
      </c>
      <c r="F288" s="212">
        <v>0.0</v>
      </c>
      <c r="G288" s="210" t="b">
        <v>1</v>
      </c>
      <c r="H288" s="211">
        <v>45250.69513888889</v>
      </c>
      <c r="I288" s="210" t="s">
        <v>570</v>
      </c>
      <c r="J288" s="209"/>
      <c r="K288" s="209"/>
      <c r="L288" s="209"/>
      <c r="M288" s="209"/>
      <c r="N288" s="209"/>
      <c r="O288" s="209"/>
      <c r="P288" s="210" t="s">
        <v>283</v>
      </c>
      <c r="Q288" s="209"/>
      <c r="R288" s="210" t="s">
        <v>105</v>
      </c>
      <c r="S288" s="210">
        <v>4.0</v>
      </c>
      <c r="T288" s="212">
        <v>1.0</v>
      </c>
      <c r="U288" s="212">
        <v>3.0</v>
      </c>
      <c r="V288" s="212">
        <v>12.0</v>
      </c>
      <c r="W288" s="210">
        <v>39.0</v>
      </c>
      <c r="X288" s="210">
        <v>0.0</v>
      </c>
      <c r="Y288" s="210">
        <v>2.0</v>
      </c>
      <c r="Z288" s="210">
        <v>2.0</v>
      </c>
      <c r="AA288" s="210">
        <v>0.0</v>
      </c>
      <c r="AB288" s="210">
        <v>2.0</v>
      </c>
      <c r="AC288" s="210">
        <v>1.0</v>
      </c>
      <c r="AD288" s="210">
        <v>3.0</v>
      </c>
      <c r="AE288" s="210">
        <v>1.0</v>
      </c>
      <c r="AF288" s="210">
        <v>0.0</v>
      </c>
      <c r="AG288" s="210">
        <v>1.0</v>
      </c>
      <c r="AH288" s="210">
        <v>2.0</v>
      </c>
      <c r="AI288" s="210" t="s">
        <v>138</v>
      </c>
      <c r="AJ288" s="210" t="s">
        <v>284</v>
      </c>
      <c r="AK288" s="210" t="s">
        <v>284</v>
      </c>
      <c r="AL288" s="210" t="s">
        <v>284</v>
      </c>
      <c r="AM288" s="210" t="s">
        <v>284</v>
      </c>
      <c r="AN288" s="210" t="s">
        <v>284</v>
      </c>
      <c r="AO288" s="210" t="s">
        <v>285</v>
      </c>
      <c r="AP288" s="210" t="s">
        <v>284</v>
      </c>
      <c r="AQ288" s="210" t="s">
        <v>284</v>
      </c>
      <c r="AR288" s="210" t="s">
        <v>284</v>
      </c>
      <c r="AS288" s="210" t="s">
        <v>284</v>
      </c>
      <c r="AT288" s="209"/>
      <c r="AU288" s="209"/>
      <c r="AV288" s="209"/>
      <c r="AW288" s="209"/>
      <c r="AX288" s="209"/>
      <c r="AY288" s="209"/>
      <c r="AZ288" s="209"/>
      <c r="BA288" s="209"/>
      <c r="BB288" s="209"/>
      <c r="BC288" s="209"/>
      <c r="BD288" s="209"/>
      <c r="BE288" s="209"/>
      <c r="BF288" s="209"/>
      <c r="BG288" s="210"/>
      <c r="BH288" s="209"/>
    </row>
    <row r="289">
      <c r="A289" s="211">
        <v>45250.69513888889</v>
      </c>
      <c r="B289" s="211">
        <v>45250.69513888889</v>
      </c>
      <c r="C289" s="210" t="s">
        <v>281</v>
      </c>
      <c r="D289" s="209"/>
      <c r="E289" s="212">
        <v>100.0</v>
      </c>
      <c r="F289" s="212">
        <v>0.0</v>
      </c>
      <c r="G289" s="210" t="b">
        <v>1</v>
      </c>
      <c r="H289" s="211">
        <v>45250.69513888889</v>
      </c>
      <c r="I289" s="210" t="s">
        <v>571</v>
      </c>
      <c r="J289" s="209"/>
      <c r="K289" s="209"/>
      <c r="L289" s="209"/>
      <c r="M289" s="209"/>
      <c r="N289" s="209"/>
      <c r="O289" s="209"/>
      <c r="P289" s="210" t="s">
        <v>283</v>
      </c>
      <c r="Q289" s="209"/>
      <c r="R289" s="72" t="s">
        <v>33</v>
      </c>
      <c r="S289" s="210">
        <v>2.0</v>
      </c>
      <c r="T289" s="212">
        <v>2.0</v>
      </c>
      <c r="U289" s="212">
        <v>0.0</v>
      </c>
      <c r="V289" s="212">
        <v>12.0</v>
      </c>
      <c r="W289" s="210">
        <v>22.0</v>
      </c>
      <c r="X289" s="210">
        <v>3.0</v>
      </c>
      <c r="Y289" s="210">
        <v>3.0</v>
      </c>
      <c r="Z289" s="210">
        <v>3.0</v>
      </c>
      <c r="AA289" s="210">
        <v>1.0</v>
      </c>
      <c r="AB289" s="210">
        <v>0.0</v>
      </c>
      <c r="AC289" s="210">
        <v>1.0</v>
      </c>
      <c r="AD289" s="210">
        <v>3.0</v>
      </c>
      <c r="AE289" s="210">
        <v>3.0</v>
      </c>
      <c r="AF289" s="210">
        <v>0.0</v>
      </c>
      <c r="AG289" s="210">
        <v>2.0</v>
      </c>
      <c r="AH289" s="210">
        <v>1.0</v>
      </c>
      <c r="AI289" s="210" t="s">
        <v>138</v>
      </c>
      <c r="AJ289" s="210" t="s">
        <v>285</v>
      </c>
      <c r="AK289" s="210" t="s">
        <v>285</v>
      </c>
      <c r="AL289" s="210" t="s">
        <v>284</v>
      </c>
      <c r="AM289" s="210" t="s">
        <v>285</v>
      </c>
      <c r="AN289" s="210" t="s">
        <v>285</v>
      </c>
      <c r="AO289" s="210" t="s">
        <v>285</v>
      </c>
      <c r="AP289" s="210" t="s">
        <v>284</v>
      </c>
      <c r="AQ289" s="210" t="s">
        <v>285</v>
      </c>
      <c r="AR289" s="210" t="s">
        <v>284</v>
      </c>
      <c r="AS289" s="210" t="s">
        <v>284</v>
      </c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09"/>
      <c r="BD289" s="209"/>
      <c r="BE289" s="209"/>
      <c r="BF289" s="209"/>
      <c r="BG289" s="210"/>
      <c r="BH289" s="209"/>
    </row>
    <row r="290">
      <c r="A290" s="211">
        <v>45250.69513888889</v>
      </c>
      <c r="B290" s="211">
        <v>45250.69513888889</v>
      </c>
      <c r="C290" s="210" t="s">
        <v>281</v>
      </c>
      <c r="D290" s="209"/>
      <c r="E290" s="212">
        <v>100.0</v>
      </c>
      <c r="F290" s="212">
        <v>0.0</v>
      </c>
      <c r="G290" s="210" t="b">
        <v>1</v>
      </c>
      <c r="H290" s="211">
        <v>45250.69513888889</v>
      </c>
      <c r="I290" s="210" t="s">
        <v>572</v>
      </c>
      <c r="J290" s="209"/>
      <c r="K290" s="209"/>
      <c r="L290" s="209"/>
      <c r="M290" s="209"/>
      <c r="N290" s="209"/>
      <c r="O290" s="209"/>
      <c r="P290" s="210" t="s">
        <v>283</v>
      </c>
      <c r="Q290" s="209"/>
      <c r="R290" s="210" t="s">
        <v>96</v>
      </c>
      <c r="S290" s="210">
        <v>5.0</v>
      </c>
      <c r="T290" s="212">
        <v>5.0</v>
      </c>
      <c r="U290" s="212">
        <v>0.0</v>
      </c>
      <c r="V290" s="212">
        <v>12.0</v>
      </c>
      <c r="W290" s="210">
        <v>5.0</v>
      </c>
      <c r="X290" s="210">
        <v>3.0</v>
      </c>
      <c r="Y290" s="210">
        <v>3.0</v>
      </c>
      <c r="Z290" s="210">
        <v>3.0</v>
      </c>
      <c r="AA290" s="210">
        <v>3.0</v>
      </c>
      <c r="AB290" s="210">
        <v>3.0</v>
      </c>
      <c r="AC290" s="210">
        <v>0.0</v>
      </c>
      <c r="AD290" s="210">
        <v>2.0</v>
      </c>
      <c r="AE290" s="210">
        <v>1.0</v>
      </c>
      <c r="AF290" s="210">
        <v>1.0</v>
      </c>
      <c r="AG290" s="210">
        <v>1.0</v>
      </c>
      <c r="AH290" s="210">
        <v>3.0</v>
      </c>
      <c r="AI290" s="210" t="s">
        <v>137</v>
      </c>
      <c r="AJ290" s="210" t="s">
        <v>284</v>
      </c>
      <c r="AK290" s="210" t="s">
        <v>284</v>
      </c>
      <c r="AL290" s="210" t="s">
        <v>285</v>
      </c>
      <c r="AM290" s="210" t="s">
        <v>285</v>
      </c>
      <c r="AN290" s="210" t="s">
        <v>285</v>
      </c>
      <c r="AO290" s="210" t="s">
        <v>285</v>
      </c>
      <c r="AP290" s="210" t="s">
        <v>285</v>
      </c>
      <c r="AQ290" s="210" t="s">
        <v>285</v>
      </c>
      <c r="AR290" s="210" t="s">
        <v>284</v>
      </c>
      <c r="AS290" s="210" t="s">
        <v>285</v>
      </c>
      <c r="AT290" s="209"/>
      <c r="AU290" s="209"/>
      <c r="AV290" s="209"/>
      <c r="AW290" s="209"/>
      <c r="AX290" s="209"/>
      <c r="AY290" s="209"/>
      <c r="AZ290" s="209"/>
      <c r="BA290" s="209"/>
      <c r="BB290" s="209"/>
      <c r="BC290" s="209"/>
      <c r="BD290" s="209"/>
      <c r="BE290" s="209"/>
      <c r="BF290" s="209"/>
      <c r="BG290" s="210"/>
      <c r="BH290" s="209"/>
    </row>
    <row r="291">
      <c r="A291" s="211">
        <v>45250.69513888889</v>
      </c>
      <c r="B291" s="211">
        <v>45250.69513888889</v>
      </c>
      <c r="C291" s="210" t="s">
        <v>281</v>
      </c>
      <c r="D291" s="209"/>
      <c r="E291" s="212">
        <v>100.0</v>
      </c>
      <c r="F291" s="212">
        <v>0.0</v>
      </c>
      <c r="G291" s="210" t="b">
        <v>1</v>
      </c>
      <c r="H291" s="211">
        <v>45250.69513888889</v>
      </c>
      <c r="I291" s="210" t="s">
        <v>573</v>
      </c>
      <c r="J291" s="209"/>
      <c r="K291" s="209"/>
      <c r="L291" s="209"/>
      <c r="M291" s="209"/>
      <c r="N291" s="209"/>
      <c r="O291" s="209"/>
      <c r="P291" s="210" t="s">
        <v>283</v>
      </c>
      <c r="Q291" s="209"/>
      <c r="R291" s="210" t="s">
        <v>58</v>
      </c>
      <c r="S291" s="210">
        <v>10.0</v>
      </c>
      <c r="T291" s="212">
        <v>4.0</v>
      </c>
      <c r="U291" s="212">
        <v>6.0</v>
      </c>
      <c r="V291" s="212">
        <v>12.0</v>
      </c>
      <c r="W291" s="210">
        <v>14.0</v>
      </c>
      <c r="X291" s="210">
        <v>1.0</v>
      </c>
      <c r="Y291" s="210">
        <v>1.0</v>
      </c>
      <c r="Z291" s="210">
        <v>0.0</v>
      </c>
      <c r="AA291" s="210">
        <v>2.0</v>
      </c>
      <c r="AB291" s="210">
        <v>1.0</v>
      </c>
      <c r="AC291" s="210">
        <v>3.0</v>
      </c>
      <c r="AD291" s="210">
        <v>0.0</v>
      </c>
      <c r="AE291" s="210">
        <v>2.0</v>
      </c>
      <c r="AF291" s="210">
        <v>3.0</v>
      </c>
      <c r="AG291" s="210">
        <v>3.0</v>
      </c>
      <c r="AH291" s="210">
        <v>1.0</v>
      </c>
      <c r="AI291" s="210" t="s">
        <v>137</v>
      </c>
      <c r="AJ291" s="210" t="s">
        <v>285</v>
      </c>
      <c r="AK291" s="210" t="s">
        <v>285</v>
      </c>
      <c r="AL291" s="210" t="s">
        <v>285</v>
      </c>
      <c r="AM291" s="210" t="s">
        <v>284</v>
      </c>
      <c r="AN291" s="210" t="s">
        <v>285</v>
      </c>
      <c r="AO291" s="210" t="s">
        <v>284</v>
      </c>
      <c r="AP291" s="210" t="s">
        <v>284</v>
      </c>
      <c r="AQ291" s="210" t="s">
        <v>285</v>
      </c>
      <c r="AR291" s="210" t="s">
        <v>284</v>
      </c>
      <c r="AS291" s="210" t="s">
        <v>284</v>
      </c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09"/>
      <c r="BD291" s="209"/>
      <c r="BE291" s="209"/>
      <c r="BF291" s="209"/>
      <c r="BG291" s="210"/>
      <c r="BH291" s="209"/>
    </row>
    <row r="292">
      <c r="A292" s="211">
        <v>45250.69513888889</v>
      </c>
      <c r="B292" s="211">
        <v>45250.69513888889</v>
      </c>
      <c r="C292" s="210" t="s">
        <v>281</v>
      </c>
      <c r="D292" s="209"/>
      <c r="E292" s="212">
        <v>100.0</v>
      </c>
      <c r="F292" s="212">
        <v>0.0</v>
      </c>
      <c r="G292" s="210" t="b">
        <v>1</v>
      </c>
      <c r="H292" s="211">
        <v>45250.69513888889</v>
      </c>
      <c r="I292" s="210" t="s">
        <v>574</v>
      </c>
      <c r="J292" s="209"/>
      <c r="K292" s="209"/>
      <c r="L292" s="209"/>
      <c r="M292" s="209"/>
      <c r="N292" s="209"/>
      <c r="O292" s="209"/>
      <c r="P292" s="210" t="s">
        <v>283</v>
      </c>
      <c r="Q292" s="209"/>
      <c r="R292" s="72" t="s">
        <v>33</v>
      </c>
      <c r="S292" s="210">
        <v>10.0</v>
      </c>
      <c r="T292" s="212">
        <v>2.0</v>
      </c>
      <c r="U292" s="212">
        <v>8.0</v>
      </c>
      <c r="V292" s="212">
        <v>12.0</v>
      </c>
      <c r="W292" s="210">
        <v>38.0</v>
      </c>
      <c r="X292" s="210">
        <v>1.0</v>
      </c>
      <c r="Y292" s="210">
        <v>1.0</v>
      </c>
      <c r="Z292" s="210">
        <v>3.0</v>
      </c>
      <c r="AA292" s="210">
        <v>0.0</v>
      </c>
      <c r="AB292" s="210">
        <v>1.0</v>
      </c>
      <c r="AC292" s="210">
        <v>0.0</v>
      </c>
      <c r="AD292" s="210">
        <v>0.0</v>
      </c>
      <c r="AE292" s="210">
        <v>0.0</v>
      </c>
      <c r="AF292" s="210">
        <v>3.0</v>
      </c>
      <c r="AG292" s="210">
        <v>0.0</v>
      </c>
      <c r="AH292" s="210">
        <v>0.0</v>
      </c>
      <c r="AI292" s="210" t="s">
        <v>137</v>
      </c>
      <c r="AJ292" s="210" t="s">
        <v>285</v>
      </c>
      <c r="AK292" s="210" t="s">
        <v>284</v>
      </c>
      <c r="AL292" s="210" t="s">
        <v>284</v>
      </c>
      <c r="AM292" s="210" t="s">
        <v>285</v>
      </c>
      <c r="AN292" s="210" t="s">
        <v>285</v>
      </c>
      <c r="AO292" s="210" t="s">
        <v>284</v>
      </c>
      <c r="AP292" s="210" t="s">
        <v>284</v>
      </c>
      <c r="AQ292" s="210" t="s">
        <v>285</v>
      </c>
      <c r="AR292" s="210" t="s">
        <v>284</v>
      </c>
      <c r="AS292" s="210" t="s">
        <v>285</v>
      </c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09"/>
      <c r="BD292" s="209"/>
      <c r="BE292" s="209"/>
      <c r="BF292" s="209"/>
      <c r="BG292" s="210"/>
      <c r="BH292" s="209"/>
    </row>
    <row r="293">
      <c r="A293" s="211">
        <v>45250.69513888889</v>
      </c>
      <c r="B293" s="211">
        <v>45250.69513888889</v>
      </c>
      <c r="C293" s="210" t="s">
        <v>281</v>
      </c>
      <c r="D293" s="209"/>
      <c r="E293" s="212">
        <v>100.0</v>
      </c>
      <c r="F293" s="212">
        <v>0.0</v>
      </c>
      <c r="G293" s="210" t="b">
        <v>1</v>
      </c>
      <c r="H293" s="211">
        <v>45250.69513888889</v>
      </c>
      <c r="I293" s="210" t="s">
        <v>575</v>
      </c>
      <c r="J293" s="209"/>
      <c r="K293" s="209"/>
      <c r="L293" s="209"/>
      <c r="M293" s="209"/>
      <c r="N293" s="209"/>
      <c r="O293" s="209"/>
      <c r="P293" s="210" t="s">
        <v>283</v>
      </c>
      <c r="Q293" s="209"/>
      <c r="R293" s="72" t="s">
        <v>33</v>
      </c>
      <c r="S293" s="210">
        <v>4.0</v>
      </c>
      <c r="T293" s="212">
        <v>1.0</v>
      </c>
      <c r="U293" s="212">
        <v>3.0</v>
      </c>
      <c r="V293" s="212">
        <v>12.0</v>
      </c>
      <c r="W293" s="210">
        <v>6.0</v>
      </c>
      <c r="X293" s="210">
        <v>0.0</v>
      </c>
      <c r="Y293" s="210">
        <v>1.0</v>
      </c>
      <c r="Z293" s="210">
        <v>2.0</v>
      </c>
      <c r="AA293" s="210">
        <v>3.0</v>
      </c>
      <c r="AB293" s="210">
        <v>0.0</v>
      </c>
      <c r="AC293" s="210">
        <v>3.0</v>
      </c>
      <c r="AD293" s="210">
        <v>1.0</v>
      </c>
      <c r="AE293" s="210">
        <v>0.0</v>
      </c>
      <c r="AF293" s="210">
        <v>1.0</v>
      </c>
      <c r="AG293" s="210">
        <v>3.0</v>
      </c>
      <c r="AH293" s="210">
        <v>3.0</v>
      </c>
      <c r="AI293" s="210" t="s">
        <v>138</v>
      </c>
      <c r="AJ293" s="210" t="s">
        <v>285</v>
      </c>
      <c r="AK293" s="210" t="s">
        <v>284</v>
      </c>
      <c r="AL293" s="210" t="s">
        <v>284</v>
      </c>
      <c r="AM293" s="210" t="s">
        <v>284</v>
      </c>
      <c r="AN293" s="210" t="s">
        <v>284</v>
      </c>
      <c r="AO293" s="210" t="s">
        <v>284</v>
      </c>
      <c r="AP293" s="210" t="s">
        <v>284</v>
      </c>
      <c r="AQ293" s="210" t="s">
        <v>284</v>
      </c>
      <c r="AR293" s="210" t="s">
        <v>284</v>
      </c>
      <c r="AS293" s="210" t="s">
        <v>285</v>
      </c>
      <c r="AT293" s="209"/>
      <c r="AU293" s="209"/>
      <c r="AV293" s="209"/>
      <c r="AW293" s="209"/>
      <c r="AX293" s="209"/>
      <c r="AY293" s="209"/>
      <c r="AZ293" s="209"/>
      <c r="BA293" s="209"/>
      <c r="BB293" s="209"/>
      <c r="BC293" s="209"/>
      <c r="BD293" s="209"/>
      <c r="BE293" s="209"/>
      <c r="BF293" s="209"/>
      <c r="BG293" s="210"/>
      <c r="BH293" s="209"/>
    </row>
    <row r="294">
      <c r="A294" s="211">
        <v>45250.69513888889</v>
      </c>
      <c r="B294" s="211">
        <v>45250.69513888889</v>
      </c>
      <c r="C294" s="210" t="s">
        <v>281</v>
      </c>
      <c r="D294" s="209"/>
      <c r="E294" s="212">
        <v>100.0</v>
      </c>
      <c r="F294" s="212">
        <v>0.0</v>
      </c>
      <c r="G294" s="210" t="b">
        <v>1</v>
      </c>
      <c r="H294" s="211">
        <v>45250.69513888889</v>
      </c>
      <c r="I294" s="210" t="s">
        <v>576</v>
      </c>
      <c r="J294" s="209"/>
      <c r="K294" s="209"/>
      <c r="L294" s="209"/>
      <c r="M294" s="209"/>
      <c r="N294" s="209"/>
      <c r="O294" s="209"/>
      <c r="P294" s="210" t="s">
        <v>283</v>
      </c>
      <c r="Q294" s="209"/>
      <c r="R294" s="72" t="s">
        <v>33</v>
      </c>
      <c r="S294" s="210">
        <v>6.0</v>
      </c>
      <c r="T294" s="212">
        <v>2.0</v>
      </c>
      <c r="U294" s="212">
        <v>4.0</v>
      </c>
      <c r="V294" s="212">
        <v>12.0</v>
      </c>
      <c r="W294" s="210">
        <v>38.0</v>
      </c>
      <c r="X294" s="210">
        <v>0.0</v>
      </c>
      <c r="Y294" s="210">
        <v>2.0</v>
      </c>
      <c r="Z294" s="210">
        <v>3.0</v>
      </c>
      <c r="AA294" s="210">
        <v>1.0</v>
      </c>
      <c r="AB294" s="210">
        <v>1.0</v>
      </c>
      <c r="AC294" s="210">
        <v>2.0</v>
      </c>
      <c r="AD294" s="210">
        <v>1.0</v>
      </c>
      <c r="AE294" s="210">
        <v>0.0</v>
      </c>
      <c r="AF294" s="210">
        <v>1.0</v>
      </c>
      <c r="AG294" s="210">
        <v>2.0</v>
      </c>
      <c r="AH294" s="210">
        <v>0.0</v>
      </c>
      <c r="AI294" s="210" t="s">
        <v>138</v>
      </c>
      <c r="AJ294" s="210" t="s">
        <v>284</v>
      </c>
      <c r="AK294" s="210" t="s">
        <v>284</v>
      </c>
      <c r="AL294" s="210" t="s">
        <v>284</v>
      </c>
      <c r="AM294" s="210" t="s">
        <v>285</v>
      </c>
      <c r="AN294" s="210" t="s">
        <v>285</v>
      </c>
      <c r="AO294" s="210" t="s">
        <v>284</v>
      </c>
      <c r="AP294" s="210" t="s">
        <v>285</v>
      </c>
      <c r="AQ294" s="210" t="s">
        <v>284</v>
      </c>
      <c r="AR294" s="210" t="s">
        <v>285</v>
      </c>
      <c r="AS294" s="210" t="s">
        <v>285</v>
      </c>
      <c r="AT294" s="209"/>
      <c r="AU294" s="209"/>
      <c r="AV294" s="209"/>
      <c r="AW294" s="209"/>
      <c r="AX294" s="209"/>
      <c r="AY294" s="209"/>
      <c r="AZ294" s="209"/>
      <c r="BA294" s="209"/>
      <c r="BB294" s="209"/>
      <c r="BC294" s="209"/>
      <c r="BD294" s="209"/>
      <c r="BE294" s="209"/>
      <c r="BF294" s="209"/>
      <c r="BG294" s="210"/>
      <c r="BH294" s="209"/>
    </row>
    <row r="295">
      <c r="A295" s="211">
        <v>45250.69513888889</v>
      </c>
      <c r="B295" s="211">
        <v>45250.69513888889</v>
      </c>
      <c r="C295" s="210" t="s">
        <v>281</v>
      </c>
      <c r="D295" s="209"/>
      <c r="E295" s="212">
        <v>100.0</v>
      </c>
      <c r="F295" s="212">
        <v>0.0</v>
      </c>
      <c r="G295" s="210" t="b">
        <v>1</v>
      </c>
      <c r="H295" s="211">
        <v>45250.69513888889</v>
      </c>
      <c r="I295" s="210" t="s">
        <v>577</v>
      </c>
      <c r="J295" s="209"/>
      <c r="K295" s="209"/>
      <c r="L295" s="209"/>
      <c r="M295" s="209"/>
      <c r="N295" s="209"/>
      <c r="O295" s="209"/>
      <c r="P295" s="210" t="s">
        <v>283</v>
      </c>
      <c r="Q295" s="209"/>
      <c r="R295" s="210" t="s">
        <v>87</v>
      </c>
      <c r="S295" s="210">
        <v>1.0</v>
      </c>
      <c r="T295" s="212">
        <v>1.0</v>
      </c>
      <c r="U295" s="212">
        <v>0.0</v>
      </c>
      <c r="V295" s="212">
        <v>12.0</v>
      </c>
      <c r="W295" s="210">
        <v>15.0</v>
      </c>
      <c r="X295" s="210">
        <v>3.0</v>
      </c>
      <c r="Y295" s="210">
        <v>2.0</v>
      </c>
      <c r="Z295" s="210">
        <v>0.0</v>
      </c>
      <c r="AA295" s="210">
        <v>0.0</v>
      </c>
      <c r="AB295" s="210">
        <v>3.0</v>
      </c>
      <c r="AC295" s="210">
        <v>2.0</v>
      </c>
      <c r="AD295" s="210">
        <v>2.0</v>
      </c>
      <c r="AE295" s="210">
        <v>3.0</v>
      </c>
      <c r="AF295" s="210">
        <v>0.0</v>
      </c>
      <c r="AG295" s="210">
        <v>2.0</v>
      </c>
      <c r="AH295" s="210">
        <v>0.0</v>
      </c>
      <c r="AI295" s="210" t="s">
        <v>137</v>
      </c>
      <c r="AJ295" s="210" t="s">
        <v>285</v>
      </c>
      <c r="AK295" s="210" t="s">
        <v>285</v>
      </c>
      <c r="AL295" s="210" t="s">
        <v>285</v>
      </c>
      <c r="AM295" s="210" t="s">
        <v>285</v>
      </c>
      <c r="AN295" s="210" t="s">
        <v>284</v>
      </c>
      <c r="AO295" s="210" t="s">
        <v>285</v>
      </c>
      <c r="AP295" s="210" t="s">
        <v>285</v>
      </c>
      <c r="AQ295" s="210" t="s">
        <v>285</v>
      </c>
      <c r="AR295" s="210" t="s">
        <v>284</v>
      </c>
      <c r="AS295" s="210" t="s">
        <v>284</v>
      </c>
      <c r="AT295" s="209"/>
      <c r="AU295" s="209"/>
      <c r="AV295" s="209"/>
      <c r="AW295" s="209"/>
      <c r="AX295" s="209"/>
      <c r="AY295" s="209"/>
      <c r="AZ295" s="209"/>
      <c r="BA295" s="209"/>
      <c r="BB295" s="209"/>
      <c r="BC295" s="209"/>
      <c r="BD295" s="209"/>
      <c r="BE295" s="209"/>
      <c r="BF295" s="209"/>
      <c r="BG295" s="210"/>
      <c r="BH295" s="209"/>
    </row>
    <row r="296">
      <c r="A296" s="211">
        <v>45250.69513888889</v>
      </c>
      <c r="B296" s="211">
        <v>45250.69513888889</v>
      </c>
      <c r="C296" s="210" t="s">
        <v>281</v>
      </c>
      <c r="D296" s="209"/>
      <c r="E296" s="212">
        <v>100.0</v>
      </c>
      <c r="F296" s="212">
        <v>0.0</v>
      </c>
      <c r="G296" s="210" t="b">
        <v>1</v>
      </c>
      <c r="H296" s="211">
        <v>45250.69513888889</v>
      </c>
      <c r="I296" s="210" t="s">
        <v>578</v>
      </c>
      <c r="J296" s="209"/>
      <c r="K296" s="209"/>
      <c r="L296" s="209"/>
      <c r="M296" s="209"/>
      <c r="N296" s="209"/>
      <c r="O296" s="209"/>
      <c r="P296" s="210" t="s">
        <v>283</v>
      </c>
      <c r="Q296" s="209"/>
      <c r="R296" s="210" t="s">
        <v>51</v>
      </c>
      <c r="S296" s="210">
        <v>2.0</v>
      </c>
      <c r="T296" s="212">
        <v>1.0</v>
      </c>
      <c r="U296" s="212">
        <v>1.0</v>
      </c>
      <c r="V296" s="212">
        <v>12.0</v>
      </c>
      <c r="W296" s="210">
        <v>24.0</v>
      </c>
      <c r="X296" s="210">
        <v>2.0</v>
      </c>
      <c r="Y296" s="210">
        <v>2.0</v>
      </c>
      <c r="Z296" s="210">
        <v>2.0</v>
      </c>
      <c r="AA296" s="210">
        <v>1.0</v>
      </c>
      <c r="AB296" s="210">
        <v>3.0</v>
      </c>
      <c r="AC296" s="210">
        <v>0.0</v>
      </c>
      <c r="AD296" s="210">
        <v>1.0</v>
      </c>
      <c r="AE296" s="210">
        <v>2.0</v>
      </c>
      <c r="AF296" s="210">
        <v>1.0</v>
      </c>
      <c r="AG296" s="210">
        <v>3.0</v>
      </c>
      <c r="AH296" s="210">
        <v>1.0</v>
      </c>
      <c r="AI296" s="210" t="s">
        <v>137</v>
      </c>
      <c r="AJ296" s="210" t="s">
        <v>285</v>
      </c>
      <c r="AK296" s="210" t="s">
        <v>285</v>
      </c>
      <c r="AL296" s="210" t="s">
        <v>284</v>
      </c>
      <c r="AM296" s="210" t="s">
        <v>284</v>
      </c>
      <c r="AN296" s="210" t="s">
        <v>284</v>
      </c>
      <c r="AO296" s="210" t="s">
        <v>285</v>
      </c>
      <c r="AP296" s="210" t="s">
        <v>285</v>
      </c>
      <c r="AQ296" s="210" t="s">
        <v>284</v>
      </c>
      <c r="AR296" s="210" t="s">
        <v>285</v>
      </c>
      <c r="AS296" s="210" t="s">
        <v>285</v>
      </c>
      <c r="AT296" s="209"/>
      <c r="AU296" s="209"/>
      <c r="AV296" s="209"/>
      <c r="AW296" s="209"/>
      <c r="AX296" s="209"/>
      <c r="AY296" s="209"/>
      <c r="AZ296" s="209"/>
      <c r="BA296" s="209"/>
      <c r="BB296" s="209"/>
      <c r="BC296" s="209"/>
      <c r="BD296" s="209"/>
      <c r="BE296" s="209"/>
      <c r="BF296" s="209"/>
      <c r="BG296" s="210"/>
      <c r="BH296" s="209"/>
    </row>
    <row r="297">
      <c r="A297" s="211">
        <v>45250.69513888889</v>
      </c>
      <c r="B297" s="211">
        <v>45250.69513888889</v>
      </c>
      <c r="C297" s="210" t="s">
        <v>281</v>
      </c>
      <c r="D297" s="209"/>
      <c r="E297" s="212">
        <v>100.0</v>
      </c>
      <c r="F297" s="212">
        <v>0.0</v>
      </c>
      <c r="G297" s="210" t="b">
        <v>1</v>
      </c>
      <c r="H297" s="211">
        <v>45250.69513888889</v>
      </c>
      <c r="I297" s="210" t="s">
        <v>579</v>
      </c>
      <c r="J297" s="209"/>
      <c r="K297" s="209"/>
      <c r="L297" s="209"/>
      <c r="M297" s="209"/>
      <c r="N297" s="209"/>
      <c r="O297" s="209"/>
      <c r="P297" s="210" t="s">
        <v>283</v>
      </c>
      <c r="Q297" s="209"/>
      <c r="R297" s="72" t="s">
        <v>33</v>
      </c>
      <c r="S297" s="210">
        <v>10.0</v>
      </c>
      <c r="T297" s="212">
        <v>4.0</v>
      </c>
      <c r="U297" s="212">
        <v>6.0</v>
      </c>
      <c r="V297" s="212">
        <v>12.0</v>
      </c>
      <c r="W297" s="210">
        <v>38.0</v>
      </c>
      <c r="X297" s="210">
        <v>0.0</v>
      </c>
      <c r="Y297" s="210">
        <v>0.0</v>
      </c>
      <c r="Z297" s="210">
        <v>1.0</v>
      </c>
      <c r="AA297" s="210">
        <v>0.0</v>
      </c>
      <c r="AB297" s="210">
        <v>3.0</v>
      </c>
      <c r="AC297" s="210">
        <v>3.0</v>
      </c>
      <c r="AD297" s="210">
        <v>2.0</v>
      </c>
      <c r="AE297" s="210">
        <v>3.0</v>
      </c>
      <c r="AF297" s="210">
        <v>1.0</v>
      </c>
      <c r="AG297" s="210">
        <v>2.0</v>
      </c>
      <c r="AH297" s="210">
        <v>1.0</v>
      </c>
      <c r="AI297" s="210" t="s">
        <v>137</v>
      </c>
      <c r="AJ297" s="210" t="s">
        <v>284</v>
      </c>
      <c r="AK297" s="210" t="s">
        <v>284</v>
      </c>
      <c r="AL297" s="210" t="s">
        <v>285</v>
      </c>
      <c r="AM297" s="210" t="s">
        <v>284</v>
      </c>
      <c r="AN297" s="210" t="s">
        <v>284</v>
      </c>
      <c r="AO297" s="210" t="s">
        <v>285</v>
      </c>
      <c r="AP297" s="210" t="s">
        <v>284</v>
      </c>
      <c r="AQ297" s="210" t="s">
        <v>284</v>
      </c>
      <c r="AR297" s="210" t="s">
        <v>285</v>
      </c>
      <c r="AS297" s="210" t="s">
        <v>284</v>
      </c>
      <c r="AT297" s="209"/>
      <c r="AU297" s="209"/>
      <c r="AV297" s="209"/>
      <c r="AW297" s="209"/>
      <c r="AX297" s="209"/>
      <c r="AY297" s="209"/>
      <c r="AZ297" s="209"/>
      <c r="BA297" s="209"/>
      <c r="BB297" s="209"/>
      <c r="BC297" s="209"/>
      <c r="BD297" s="209"/>
      <c r="BE297" s="209"/>
      <c r="BF297" s="209"/>
      <c r="BG297" s="210"/>
      <c r="BH297" s="209"/>
    </row>
    <row r="298">
      <c r="A298" s="211">
        <v>45250.69513888889</v>
      </c>
      <c r="B298" s="211">
        <v>45250.69513888889</v>
      </c>
      <c r="C298" s="210" t="s">
        <v>281</v>
      </c>
      <c r="D298" s="209"/>
      <c r="E298" s="212">
        <v>100.0</v>
      </c>
      <c r="F298" s="212">
        <v>0.0</v>
      </c>
      <c r="G298" s="210" t="b">
        <v>1</v>
      </c>
      <c r="H298" s="211">
        <v>45250.69513888889</v>
      </c>
      <c r="I298" s="210" t="s">
        <v>580</v>
      </c>
      <c r="J298" s="209"/>
      <c r="K298" s="209"/>
      <c r="L298" s="209"/>
      <c r="M298" s="209"/>
      <c r="N298" s="209"/>
      <c r="O298" s="209"/>
      <c r="P298" s="210" t="s">
        <v>283</v>
      </c>
      <c r="Q298" s="209"/>
      <c r="R298" s="72" t="s">
        <v>33</v>
      </c>
      <c r="S298" s="210">
        <v>11.0</v>
      </c>
      <c r="T298" s="212">
        <v>9.0</v>
      </c>
      <c r="U298" s="212">
        <v>2.0</v>
      </c>
      <c r="V298" s="212">
        <v>12.0</v>
      </c>
      <c r="W298" s="210">
        <v>9.0</v>
      </c>
      <c r="X298" s="210">
        <v>0.0</v>
      </c>
      <c r="Y298" s="210">
        <v>1.0</v>
      </c>
      <c r="Z298" s="210">
        <v>0.0</v>
      </c>
      <c r="AA298" s="210">
        <v>0.0</v>
      </c>
      <c r="AB298" s="210">
        <v>3.0</v>
      </c>
      <c r="AC298" s="210">
        <v>0.0</v>
      </c>
      <c r="AD298" s="210">
        <v>3.0</v>
      </c>
      <c r="AE298" s="210">
        <v>2.0</v>
      </c>
      <c r="AF298" s="210">
        <v>1.0</v>
      </c>
      <c r="AG298" s="210">
        <v>0.0</v>
      </c>
      <c r="AH298" s="210">
        <v>2.0</v>
      </c>
      <c r="AI298" s="210" t="s">
        <v>137</v>
      </c>
      <c r="AJ298" s="210" t="s">
        <v>285</v>
      </c>
      <c r="AK298" s="210" t="s">
        <v>284</v>
      </c>
      <c r="AL298" s="210" t="s">
        <v>284</v>
      </c>
      <c r="AM298" s="210" t="s">
        <v>285</v>
      </c>
      <c r="AN298" s="210" t="s">
        <v>284</v>
      </c>
      <c r="AO298" s="210" t="s">
        <v>285</v>
      </c>
      <c r="AP298" s="210" t="s">
        <v>284</v>
      </c>
      <c r="AQ298" s="210" t="s">
        <v>285</v>
      </c>
      <c r="AR298" s="210" t="s">
        <v>285</v>
      </c>
      <c r="AS298" s="210" t="s">
        <v>285</v>
      </c>
      <c r="AT298" s="209"/>
      <c r="AU298" s="209"/>
      <c r="AV298" s="209"/>
      <c r="AW298" s="209"/>
      <c r="AX298" s="209"/>
      <c r="AY298" s="209"/>
      <c r="AZ298" s="209"/>
      <c r="BA298" s="209"/>
      <c r="BB298" s="209"/>
      <c r="BC298" s="209"/>
      <c r="BD298" s="209"/>
      <c r="BE298" s="209"/>
      <c r="BF298" s="209"/>
      <c r="BG298" s="210"/>
      <c r="BH298" s="209"/>
    </row>
    <row r="299">
      <c r="A299" s="211">
        <v>45250.69513888889</v>
      </c>
      <c r="B299" s="211">
        <v>45250.69513888889</v>
      </c>
      <c r="C299" s="210" t="s">
        <v>281</v>
      </c>
      <c r="D299" s="209"/>
      <c r="E299" s="212">
        <v>100.0</v>
      </c>
      <c r="F299" s="212">
        <v>0.0</v>
      </c>
      <c r="G299" s="210" t="b">
        <v>1</v>
      </c>
      <c r="H299" s="211">
        <v>45250.69513888889</v>
      </c>
      <c r="I299" s="210" t="s">
        <v>581</v>
      </c>
      <c r="J299" s="209"/>
      <c r="K299" s="209"/>
      <c r="L299" s="209"/>
      <c r="M299" s="209"/>
      <c r="N299" s="209"/>
      <c r="O299" s="209"/>
      <c r="P299" s="210" t="s">
        <v>283</v>
      </c>
      <c r="Q299" s="209"/>
      <c r="R299" s="72" t="s">
        <v>33</v>
      </c>
      <c r="S299" s="210">
        <v>3.0</v>
      </c>
      <c r="T299" s="212">
        <v>1.0</v>
      </c>
      <c r="U299" s="212">
        <v>2.0</v>
      </c>
      <c r="V299" s="212">
        <v>12.0</v>
      </c>
      <c r="W299" s="210">
        <v>24.0</v>
      </c>
      <c r="X299" s="210">
        <v>1.0</v>
      </c>
      <c r="Y299" s="210">
        <v>1.0</v>
      </c>
      <c r="Z299" s="210">
        <v>0.0</v>
      </c>
      <c r="AA299" s="210">
        <v>0.0</v>
      </c>
      <c r="AB299" s="210">
        <v>1.0</v>
      </c>
      <c r="AC299" s="210">
        <v>3.0</v>
      </c>
      <c r="AD299" s="210">
        <v>2.0</v>
      </c>
      <c r="AE299" s="210">
        <v>3.0</v>
      </c>
      <c r="AF299" s="210">
        <v>1.0</v>
      </c>
      <c r="AG299" s="210">
        <v>1.0</v>
      </c>
      <c r="AH299" s="210">
        <v>1.0</v>
      </c>
      <c r="AI299" s="210" t="s">
        <v>137</v>
      </c>
      <c r="AJ299" s="210" t="s">
        <v>284</v>
      </c>
      <c r="AK299" s="210" t="s">
        <v>284</v>
      </c>
      <c r="AL299" s="210" t="s">
        <v>284</v>
      </c>
      <c r="AM299" s="210" t="s">
        <v>285</v>
      </c>
      <c r="AN299" s="210" t="s">
        <v>284</v>
      </c>
      <c r="AO299" s="210" t="s">
        <v>285</v>
      </c>
      <c r="AP299" s="210" t="s">
        <v>285</v>
      </c>
      <c r="AQ299" s="210" t="s">
        <v>285</v>
      </c>
      <c r="AR299" s="210" t="s">
        <v>284</v>
      </c>
      <c r="AS299" s="210" t="s">
        <v>284</v>
      </c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09"/>
      <c r="BD299" s="209"/>
      <c r="BE299" s="209"/>
      <c r="BF299" s="209"/>
      <c r="BG299" s="210"/>
      <c r="BH299" s="209"/>
    </row>
    <row r="300">
      <c r="A300" s="211">
        <v>45250.69513888889</v>
      </c>
      <c r="B300" s="211">
        <v>45250.69513888889</v>
      </c>
      <c r="C300" s="210" t="s">
        <v>281</v>
      </c>
      <c r="D300" s="209"/>
      <c r="E300" s="212">
        <v>100.0</v>
      </c>
      <c r="F300" s="212">
        <v>0.0</v>
      </c>
      <c r="G300" s="210" t="b">
        <v>1</v>
      </c>
      <c r="H300" s="211">
        <v>45250.69513888889</v>
      </c>
      <c r="I300" s="210" t="s">
        <v>582</v>
      </c>
      <c r="J300" s="209"/>
      <c r="K300" s="209"/>
      <c r="L300" s="209"/>
      <c r="M300" s="209"/>
      <c r="N300" s="209"/>
      <c r="O300" s="209"/>
      <c r="P300" s="210" t="s">
        <v>283</v>
      </c>
      <c r="Q300" s="209"/>
      <c r="R300" s="72" t="s">
        <v>33</v>
      </c>
      <c r="S300" s="210">
        <v>7.0</v>
      </c>
      <c r="T300" s="212">
        <v>7.0</v>
      </c>
      <c r="U300" s="212">
        <v>0.0</v>
      </c>
      <c r="V300" s="212">
        <v>12.0</v>
      </c>
      <c r="W300" s="213"/>
      <c r="X300" s="210">
        <v>3.0</v>
      </c>
      <c r="Y300" s="210">
        <v>3.0</v>
      </c>
      <c r="Z300" s="210">
        <v>1.0</v>
      </c>
      <c r="AA300" s="210">
        <v>2.0</v>
      </c>
      <c r="AB300" s="210">
        <v>0.0</v>
      </c>
      <c r="AC300" s="210">
        <v>1.0</v>
      </c>
      <c r="AD300" s="210">
        <v>2.0</v>
      </c>
      <c r="AE300" s="210">
        <v>2.0</v>
      </c>
      <c r="AF300" s="210">
        <v>0.0</v>
      </c>
      <c r="AG300" s="210">
        <v>1.0</v>
      </c>
      <c r="AH300" s="210">
        <v>3.0</v>
      </c>
      <c r="AI300" s="210" t="s">
        <v>137</v>
      </c>
      <c r="AJ300" s="210" t="s">
        <v>284</v>
      </c>
      <c r="AK300" s="210" t="s">
        <v>285</v>
      </c>
      <c r="AL300" s="210" t="s">
        <v>284</v>
      </c>
      <c r="AM300" s="210" t="s">
        <v>285</v>
      </c>
      <c r="AN300" s="210" t="s">
        <v>284</v>
      </c>
      <c r="AO300" s="210" t="s">
        <v>285</v>
      </c>
      <c r="AP300" s="210" t="s">
        <v>285</v>
      </c>
      <c r="AQ300" s="210" t="s">
        <v>285</v>
      </c>
      <c r="AR300" s="210" t="s">
        <v>284</v>
      </c>
      <c r="AS300" s="210" t="s">
        <v>284</v>
      </c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09"/>
      <c r="BD300" s="209"/>
      <c r="BE300" s="209"/>
      <c r="BF300" s="209"/>
      <c r="BG300" s="210"/>
      <c r="BH300" s="209"/>
    </row>
    <row r="301">
      <c r="A301" s="211">
        <v>45250.69513888889</v>
      </c>
      <c r="B301" s="211">
        <v>45250.69513888889</v>
      </c>
      <c r="C301" s="210" t="s">
        <v>281</v>
      </c>
      <c r="D301" s="209"/>
      <c r="E301" s="212">
        <v>100.0</v>
      </c>
      <c r="F301" s="212">
        <v>0.0</v>
      </c>
      <c r="G301" s="210" t="b">
        <v>1</v>
      </c>
      <c r="H301" s="211">
        <v>45250.69513888889</v>
      </c>
      <c r="I301" s="210" t="s">
        <v>583</v>
      </c>
      <c r="J301" s="209"/>
      <c r="K301" s="209"/>
      <c r="L301" s="209"/>
      <c r="M301" s="209"/>
      <c r="N301" s="209"/>
      <c r="O301" s="209"/>
      <c r="P301" s="210" t="s">
        <v>283</v>
      </c>
      <c r="Q301" s="209"/>
      <c r="R301" s="210" t="s">
        <v>58</v>
      </c>
      <c r="S301" s="210">
        <v>3.0</v>
      </c>
      <c r="T301" s="212">
        <v>1.0</v>
      </c>
      <c r="U301" s="212">
        <v>2.0</v>
      </c>
      <c r="V301" s="212">
        <v>12.0</v>
      </c>
      <c r="W301" s="210">
        <v>6.0</v>
      </c>
      <c r="X301" s="210">
        <v>2.0</v>
      </c>
      <c r="Y301" s="210">
        <v>3.0</v>
      </c>
      <c r="Z301" s="210">
        <v>1.0</v>
      </c>
      <c r="AA301" s="210">
        <v>0.0</v>
      </c>
      <c r="AB301" s="210">
        <v>1.0</v>
      </c>
      <c r="AC301" s="210">
        <v>2.0</v>
      </c>
      <c r="AD301" s="210">
        <v>0.0</v>
      </c>
      <c r="AE301" s="210">
        <v>1.0</v>
      </c>
      <c r="AF301" s="210">
        <v>1.0</v>
      </c>
      <c r="AG301" s="210">
        <v>1.0</v>
      </c>
      <c r="AH301" s="210">
        <v>3.0</v>
      </c>
      <c r="AI301" s="210" t="s">
        <v>138</v>
      </c>
      <c r="AJ301" s="210" t="s">
        <v>285</v>
      </c>
      <c r="AK301" s="210" t="s">
        <v>284</v>
      </c>
      <c r="AL301" s="210" t="s">
        <v>285</v>
      </c>
      <c r="AM301" s="210" t="s">
        <v>285</v>
      </c>
      <c r="AN301" s="210" t="s">
        <v>284</v>
      </c>
      <c r="AO301" s="210" t="s">
        <v>284</v>
      </c>
      <c r="AP301" s="210" t="s">
        <v>285</v>
      </c>
      <c r="AQ301" s="210" t="s">
        <v>284</v>
      </c>
      <c r="AR301" s="210" t="s">
        <v>285</v>
      </c>
      <c r="AS301" s="210" t="s">
        <v>284</v>
      </c>
      <c r="AT301" s="209"/>
      <c r="AU301" s="209"/>
      <c r="AV301" s="209"/>
      <c r="AW301" s="209"/>
      <c r="AX301" s="209"/>
      <c r="AY301" s="209"/>
      <c r="AZ301" s="209"/>
      <c r="BA301" s="209"/>
      <c r="BB301" s="209"/>
      <c r="BC301" s="209"/>
      <c r="BD301" s="209"/>
      <c r="BE301" s="209"/>
      <c r="BF301" s="209"/>
      <c r="BG301" s="210"/>
      <c r="BH301" s="209"/>
    </row>
    <row r="302">
      <c r="A302" s="211">
        <v>45250.69513888889</v>
      </c>
      <c r="B302" s="211">
        <v>45250.69513888889</v>
      </c>
      <c r="C302" s="210" t="s">
        <v>281</v>
      </c>
      <c r="D302" s="209"/>
      <c r="E302" s="212">
        <v>100.0</v>
      </c>
      <c r="F302" s="212">
        <v>0.0</v>
      </c>
      <c r="G302" s="210" t="b">
        <v>1</v>
      </c>
      <c r="H302" s="211">
        <v>45250.69513888889</v>
      </c>
      <c r="I302" s="210" t="s">
        <v>584</v>
      </c>
      <c r="J302" s="209"/>
      <c r="K302" s="209"/>
      <c r="L302" s="209"/>
      <c r="M302" s="209"/>
      <c r="N302" s="209"/>
      <c r="O302" s="209"/>
      <c r="P302" s="210" t="s">
        <v>283</v>
      </c>
      <c r="Q302" s="209"/>
      <c r="R302" s="72" t="s">
        <v>33</v>
      </c>
      <c r="S302" s="210">
        <v>7.0</v>
      </c>
      <c r="T302" s="212">
        <v>2.0</v>
      </c>
      <c r="U302" s="212">
        <v>5.0</v>
      </c>
      <c r="V302" s="212">
        <v>12.0</v>
      </c>
      <c r="W302" s="210">
        <v>37.0</v>
      </c>
      <c r="X302" s="210">
        <v>0.0</v>
      </c>
      <c r="Y302" s="210">
        <v>0.0</v>
      </c>
      <c r="Z302" s="210">
        <v>1.0</v>
      </c>
      <c r="AA302" s="210">
        <v>0.0</v>
      </c>
      <c r="AB302" s="210">
        <v>3.0</v>
      </c>
      <c r="AC302" s="210">
        <v>1.0</v>
      </c>
      <c r="AD302" s="210">
        <v>0.0</v>
      </c>
      <c r="AE302" s="210">
        <v>2.0</v>
      </c>
      <c r="AF302" s="210">
        <v>1.0</v>
      </c>
      <c r="AG302" s="210">
        <v>1.0</v>
      </c>
      <c r="AH302" s="210">
        <v>2.0</v>
      </c>
      <c r="AI302" s="210" t="s">
        <v>137</v>
      </c>
      <c r="AJ302" s="210" t="s">
        <v>285</v>
      </c>
      <c r="AK302" s="210" t="s">
        <v>285</v>
      </c>
      <c r="AL302" s="210" t="s">
        <v>285</v>
      </c>
      <c r="AM302" s="210" t="s">
        <v>285</v>
      </c>
      <c r="AN302" s="210" t="s">
        <v>285</v>
      </c>
      <c r="AO302" s="210" t="s">
        <v>285</v>
      </c>
      <c r="AP302" s="210" t="s">
        <v>284</v>
      </c>
      <c r="AQ302" s="210" t="s">
        <v>284</v>
      </c>
      <c r="AR302" s="210" t="s">
        <v>285</v>
      </c>
      <c r="AS302" s="210" t="s">
        <v>285</v>
      </c>
      <c r="AT302" s="209"/>
      <c r="AU302" s="209"/>
      <c r="AV302" s="209"/>
      <c r="AW302" s="209"/>
      <c r="AX302" s="209"/>
      <c r="AY302" s="209"/>
      <c r="AZ302" s="209"/>
      <c r="BA302" s="209"/>
      <c r="BB302" s="209"/>
      <c r="BC302" s="209"/>
      <c r="BD302" s="209"/>
      <c r="BE302" s="209"/>
      <c r="BF302" s="209"/>
      <c r="BG302" s="210"/>
      <c r="BH302" s="209"/>
    </row>
    <row r="303">
      <c r="A303" s="211">
        <v>45250.69513888889</v>
      </c>
      <c r="B303" s="211">
        <v>45250.69513888889</v>
      </c>
      <c r="C303" s="210" t="s">
        <v>281</v>
      </c>
      <c r="D303" s="209"/>
      <c r="E303" s="212">
        <v>100.0</v>
      </c>
      <c r="F303" s="212">
        <v>0.0</v>
      </c>
      <c r="G303" s="210" t="b">
        <v>1</v>
      </c>
      <c r="H303" s="211">
        <v>45250.69513888889</v>
      </c>
      <c r="I303" s="210" t="s">
        <v>585</v>
      </c>
      <c r="J303" s="209"/>
      <c r="K303" s="209"/>
      <c r="L303" s="209"/>
      <c r="M303" s="209"/>
      <c r="N303" s="209"/>
      <c r="O303" s="209"/>
      <c r="P303" s="210" t="s">
        <v>283</v>
      </c>
      <c r="Q303" s="209"/>
      <c r="R303" s="210" t="s">
        <v>37</v>
      </c>
      <c r="S303" s="210">
        <v>8.0</v>
      </c>
      <c r="T303" s="212">
        <v>1.0</v>
      </c>
      <c r="U303" s="212">
        <v>7.0</v>
      </c>
      <c r="V303" s="212">
        <v>12.0</v>
      </c>
      <c r="W303" s="210">
        <v>3.0</v>
      </c>
      <c r="X303" s="210">
        <v>2.0</v>
      </c>
      <c r="Y303" s="210">
        <v>3.0</v>
      </c>
      <c r="Z303" s="210">
        <v>1.0</v>
      </c>
      <c r="AA303" s="210">
        <v>3.0</v>
      </c>
      <c r="AB303" s="210">
        <v>1.0</v>
      </c>
      <c r="AC303" s="210">
        <v>3.0</v>
      </c>
      <c r="AD303" s="210">
        <v>3.0</v>
      </c>
      <c r="AE303" s="210">
        <v>2.0</v>
      </c>
      <c r="AF303" s="210">
        <v>0.0</v>
      </c>
      <c r="AG303" s="210">
        <v>1.0</v>
      </c>
      <c r="AH303" s="210">
        <v>1.0</v>
      </c>
      <c r="AI303" s="210" t="s">
        <v>138</v>
      </c>
      <c r="AJ303" s="210" t="s">
        <v>285</v>
      </c>
      <c r="AK303" s="210" t="s">
        <v>284</v>
      </c>
      <c r="AL303" s="210" t="s">
        <v>285</v>
      </c>
      <c r="AM303" s="210" t="s">
        <v>285</v>
      </c>
      <c r="AN303" s="210" t="s">
        <v>285</v>
      </c>
      <c r="AO303" s="210" t="s">
        <v>284</v>
      </c>
      <c r="AP303" s="210" t="s">
        <v>284</v>
      </c>
      <c r="AQ303" s="210" t="s">
        <v>284</v>
      </c>
      <c r="AR303" s="210" t="s">
        <v>284</v>
      </c>
      <c r="AS303" s="210" t="s">
        <v>284</v>
      </c>
      <c r="AT303" s="209"/>
      <c r="AU303" s="209"/>
      <c r="AV303" s="209"/>
      <c r="AW303" s="209"/>
      <c r="AX303" s="209"/>
      <c r="AY303" s="209"/>
      <c r="AZ303" s="209"/>
      <c r="BA303" s="209"/>
      <c r="BB303" s="209"/>
      <c r="BC303" s="209"/>
      <c r="BD303" s="209"/>
      <c r="BE303" s="209"/>
      <c r="BF303" s="209"/>
      <c r="BG303" s="210"/>
      <c r="BH303" s="209"/>
    </row>
    <row r="304">
      <c r="A304" s="211">
        <v>45250.69513888889</v>
      </c>
      <c r="B304" s="211">
        <v>45250.69513888889</v>
      </c>
      <c r="C304" s="210" t="s">
        <v>281</v>
      </c>
      <c r="D304" s="209"/>
      <c r="E304" s="212">
        <v>100.0</v>
      </c>
      <c r="F304" s="212">
        <v>0.0</v>
      </c>
      <c r="G304" s="210" t="b">
        <v>1</v>
      </c>
      <c r="H304" s="211">
        <v>45250.69513888889</v>
      </c>
      <c r="I304" s="210" t="s">
        <v>586</v>
      </c>
      <c r="J304" s="209"/>
      <c r="K304" s="209"/>
      <c r="L304" s="209"/>
      <c r="M304" s="209"/>
      <c r="N304" s="209"/>
      <c r="O304" s="209"/>
      <c r="P304" s="210" t="s">
        <v>283</v>
      </c>
      <c r="Q304" s="209"/>
      <c r="R304" s="210" t="s">
        <v>96</v>
      </c>
      <c r="S304" s="210">
        <v>5.0</v>
      </c>
      <c r="T304" s="212">
        <v>3.0</v>
      </c>
      <c r="U304" s="212">
        <v>2.0</v>
      </c>
      <c r="V304" s="212">
        <v>12.0</v>
      </c>
      <c r="W304" s="210">
        <v>36.0</v>
      </c>
      <c r="X304" s="210">
        <v>0.0</v>
      </c>
      <c r="Y304" s="210">
        <v>1.0</v>
      </c>
      <c r="Z304" s="210">
        <v>3.0</v>
      </c>
      <c r="AA304" s="210">
        <v>3.0</v>
      </c>
      <c r="AB304" s="210">
        <v>1.0</v>
      </c>
      <c r="AC304" s="210">
        <v>1.0</v>
      </c>
      <c r="AD304" s="210">
        <v>3.0</v>
      </c>
      <c r="AE304" s="210">
        <v>2.0</v>
      </c>
      <c r="AF304" s="210">
        <v>1.0</v>
      </c>
      <c r="AG304" s="210">
        <v>1.0</v>
      </c>
      <c r="AH304" s="210">
        <v>0.0</v>
      </c>
      <c r="AI304" s="210" t="s">
        <v>137</v>
      </c>
      <c r="AJ304" s="210" t="s">
        <v>284</v>
      </c>
      <c r="AK304" s="210" t="s">
        <v>284</v>
      </c>
      <c r="AL304" s="210" t="s">
        <v>284</v>
      </c>
      <c r="AM304" s="210" t="s">
        <v>284</v>
      </c>
      <c r="AN304" s="210" t="s">
        <v>285</v>
      </c>
      <c r="AO304" s="210" t="s">
        <v>284</v>
      </c>
      <c r="AP304" s="210" t="s">
        <v>284</v>
      </c>
      <c r="AQ304" s="210" t="s">
        <v>285</v>
      </c>
      <c r="AR304" s="210" t="s">
        <v>285</v>
      </c>
      <c r="AS304" s="210" t="s">
        <v>285</v>
      </c>
      <c r="AT304" s="209"/>
      <c r="AU304" s="209"/>
      <c r="AV304" s="209"/>
      <c r="AW304" s="209"/>
      <c r="AX304" s="209"/>
      <c r="AY304" s="209"/>
      <c r="AZ304" s="209"/>
      <c r="BA304" s="209"/>
      <c r="BB304" s="209"/>
      <c r="BC304" s="209"/>
      <c r="BD304" s="209"/>
      <c r="BE304" s="209"/>
      <c r="BF304" s="209"/>
      <c r="BG304" s="210"/>
      <c r="BH304" s="209"/>
    </row>
    <row r="305">
      <c r="A305" s="211">
        <v>45250.69513888889</v>
      </c>
      <c r="B305" s="211">
        <v>45250.69513888889</v>
      </c>
      <c r="C305" s="210" t="s">
        <v>281</v>
      </c>
      <c r="D305" s="209"/>
      <c r="E305" s="212">
        <v>100.0</v>
      </c>
      <c r="F305" s="212">
        <v>0.0</v>
      </c>
      <c r="G305" s="210" t="b">
        <v>1</v>
      </c>
      <c r="H305" s="211">
        <v>45250.69513888889</v>
      </c>
      <c r="I305" s="210" t="s">
        <v>587</v>
      </c>
      <c r="J305" s="209"/>
      <c r="K305" s="209"/>
      <c r="L305" s="209"/>
      <c r="M305" s="209"/>
      <c r="N305" s="209"/>
      <c r="O305" s="209"/>
      <c r="P305" s="210" t="s">
        <v>283</v>
      </c>
      <c r="Q305" s="209"/>
      <c r="R305" s="72" t="s">
        <v>33</v>
      </c>
      <c r="S305" s="210">
        <v>11.0</v>
      </c>
      <c r="T305" s="212">
        <v>6.0</v>
      </c>
      <c r="U305" s="212">
        <v>5.0</v>
      </c>
      <c r="V305" s="212">
        <v>12.0</v>
      </c>
      <c r="W305" s="210">
        <v>17.0</v>
      </c>
      <c r="X305" s="210">
        <v>2.0</v>
      </c>
      <c r="Y305" s="210">
        <v>1.0</v>
      </c>
      <c r="Z305" s="210">
        <v>0.0</v>
      </c>
      <c r="AA305" s="210">
        <v>1.0</v>
      </c>
      <c r="AB305" s="210">
        <v>1.0</v>
      </c>
      <c r="AC305" s="210">
        <v>0.0</v>
      </c>
      <c r="AD305" s="210">
        <v>2.0</v>
      </c>
      <c r="AE305" s="210">
        <v>2.0</v>
      </c>
      <c r="AF305" s="210">
        <v>2.0</v>
      </c>
      <c r="AG305" s="210">
        <v>1.0</v>
      </c>
      <c r="AH305" s="210">
        <v>2.0</v>
      </c>
      <c r="AI305" s="210" t="s">
        <v>137</v>
      </c>
      <c r="AJ305" s="210" t="s">
        <v>284</v>
      </c>
      <c r="AK305" s="210" t="s">
        <v>285</v>
      </c>
      <c r="AL305" s="210" t="s">
        <v>284</v>
      </c>
      <c r="AM305" s="210" t="s">
        <v>284</v>
      </c>
      <c r="AN305" s="210" t="s">
        <v>284</v>
      </c>
      <c r="AO305" s="210" t="s">
        <v>284</v>
      </c>
      <c r="AP305" s="210" t="s">
        <v>285</v>
      </c>
      <c r="AQ305" s="210" t="s">
        <v>285</v>
      </c>
      <c r="AR305" s="210" t="s">
        <v>284</v>
      </c>
      <c r="AS305" s="210" t="s">
        <v>285</v>
      </c>
      <c r="AT305" s="209"/>
      <c r="AU305" s="209"/>
      <c r="AV305" s="209"/>
      <c r="AW305" s="209"/>
      <c r="AX305" s="209"/>
      <c r="AY305" s="209"/>
      <c r="AZ305" s="209"/>
      <c r="BA305" s="209"/>
      <c r="BB305" s="209"/>
      <c r="BC305" s="209"/>
      <c r="BD305" s="209"/>
      <c r="BE305" s="209"/>
      <c r="BF305" s="209"/>
      <c r="BG305" s="210"/>
      <c r="BH305" s="209"/>
    </row>
    <row r="306">
      <c r="A306" s="211">
        <v>45250.69513888889</v>
      </c>
      <c r="B306" s="211">
        <v>45250.69513888889</v>
      </c>
      <c r="C306" s="210" t="s">
        <v>281</v>
      </c>
      <c r="D306" s="209"/>
      <c r="E306" s="212">
        <v>100.0</v>
      </c>
      <c r="F306" s="212">
        <v>0.0</v>
      </c>
      <c r="G306" s="210" t="b">
        <v>1</v>
      </c>
      <c r="H306" s="211">
        <v>45250.69513888889</v>
      </c>
      <c r="I306" s="210" t="s">
        <v>588</v>
      </c>
      <c r="J306" s="209"/>
      <c r="K306" s="209"/>
      <c r="L306" s="209"/>
      <c r="M306" s="209"/>
      <c r="N306" s="209"/>
      <c r="O306" s="209"/>
      <c r="P306" s="210" t="s">
        <v>283</v>
      </c>
      <c r="Q306" s="209"/>
      <c r="R306" s="210" t="s">
        <v>73</v>
      </c>
      <c r="S306" s="210">
        <v>3.0</v>
      </c>
      <c r="T306" s="212">
        <v>2.0</v>
      </c>
      <c r="U306" s="212">
        <v>1.0</v>
      </c>
      <c r="V306" s="212">
        <v>12.0</v>
      </c>
      <c r="W306" s="210">
        <v>20.0</v>
      </c>
      <c r="X306" s="210">
        <v>3.0</v>
      </c>
      <c r="Y306" s="210">
        <v>2.0</v>
      </c>
      <c r="Z306" s="210">
        <v>0.0</v>
      </c>
      <c r="AA306" s="210">
        <v>2.0</v>
      </c>
      <c r="AB306" s="210">
        <v>2.0</v>
      </c>
      <c r="AC306" s="210">
        <v>3.0</v>
      </c>
      <c r="AD306" s="210">
        <v>3.0</v>
      </c>
      <c r="AE306" s="210">
        <v>1.0</v>
      </c>
      <c r="AF306" s="210">
        <v>1.0</v>
      </c>
      <c r="AG306" s="210">
        <v>1.0</v>
      </c>
      <c r="AH306" s="210">
        <v>2.0</v>
      </c>
      <c r="AI306" s="210" t="s">
        <v>138</v>
      </c>
      <c r="AJ306" s="210" t="s">
        <v>285</v>
      </c>
      <c r="AK306" s="210" t="s">
        <v>284</v>
      </c>
      <c r="AL306" s="210" t="s">
        <v>284</v>
      </c>
      <c r="AM306" s="210" t="s">
        <v>284</v>
      </c>
      <c r="AN306" s="210" t="s">
        <v>285</v>
      </c>
      <c r="AO306" s="210" t="s">
        <v>285</v>
      </c>
      <c r="AP306" s="210" t="s">
        <v>284</v>
      </c>
      <c r="AQ306" s="210" t="s">
        <v>285</v>
      </c>
      <c r="AR306" s="210" t="s">
        <v>285</v>
      </c>
      <c r="AS306" s="210" t="s">
        <v>284</v>
      </c>
      <c r="AT306" s="209"/>
      <c r="AU306" s="209"/>
      <c r="AV306" s="209"/>
      <c r="AW306" s="209"/>
      <c r="AX306" s="209"/>
      <c r="AY306" s="209"/>
      <c r="AZ306" s="209"/>
      <c r="BA306" s="209"/>
      <c r="BB306" s="209"/>
      <c r="BC306" s="209"/>
      <c r="BD306" s="209"/>
      <c r="BE306" s="209"/>
      <c r="BF306" s="209"/>
      <c r="BG306" s="210"/>
      <c r="BH306" s="209"/>
    </row>
    <row r="307">
      <c r="A307" s="211">
        <v>45250.69513888889</v>
      </c>
      <c r="B307" s="211">
        <v>45250.69513888889</v>
      </c>
      <c r="C307" s="210" t="s">
        <v>281</v>
      </c>
      <c r="D307" s="209"/>
      <c r="E307" s="212">
        <v>100.0</v>
      </c>
      <c r="F307" s="212">
        <v>0.0</v>
      </c>
      <c r="G307" s="210" t="b">
        <v>1</v>
      </c>
      <c r="H307" s="211">
        <v>45250.69513888889</v>
      </c>
      <c r="I307" s="210" t="s">
        <v>589</v>
      </c>
      <c r="J307" s="209"/>
      <c r="K307" s="209"/>
      <c r="L307" s="209"/>
      <c r="M307" s="209"/>
      <c r="N307" s="209"/>
      <c r="O307" s="209"/>
      <c r="P307" s="210" t="s">
        <v>283</v>
      </c>
      <c r="Q307" s="209"/>
      <c r="R307" s="210" t="s">
        <v>92</v>
      </c>
      <c r="S307" s="210">
        <v>12.0</v>
      </c>
      <c r="T307" s="212">
        <v>2.0</v>
      </c>
      <c r="U307" s="212">
        <v>10.0</v>
      </c>
      <c r="V307" s="212">
        <v>12.0</v>
      </c>
      <c r="W307" s="210">
        <v>12.0</v>
      </c>
      <c r="X307" s="210">
        <v>2.0</v>
      </c>
      <c r="Y307" s="210">
        <v>1.0</v>
      </c>
      <c r="Z307" s="210">
        <v>2.0</v>
      </c>
      <c r="AA307" s="210">
        <v>3.0</v>
      </c>
      <c r="AB307" s="210">
        <v>3.0</v>
      </c>
      <c r="AC307" s="210">
        <v>1.0</v>
      </c>
      <c r="AD307" s="210">
        <v>3.0</v>
      </c>
      <c r="AE307" s="210">
        <v>0.0</v>
      </c>
      <c r="AF307" s="210">
        <v>0.0</v>
      </c>
      <c r="AG307" s="210">
        <v>2.0</v>
      </c>
      <c r="AH307" s="210">
        <v>0.0</v>
      </c>
      <c r="AI307" s="210" t="s">
        <v>137</v>
      </c>
      <c r="AJ307" s="210" t="s">
        <v>285</v>
      </c>
      <c r="AK307" s="210" t="s">
        <v>284</v>
      </c>
      <c r="AL307" s="210" t="s">
        <v>285</v>
      </c>
      <c r="AM307" s="210" t="s">
        <v>284</v>
      </c>
      <c r="AN307" s="210" t="s">
        <v>285</v>
      </c>
      <c r="AO307" s="210" t="s">
        <v>285</v>
      </c>
      <c r="AP307" s="210" t="s">
        <v>285</v>
      </c>
      <c r="AQ307" s="210" t="s">
        <v>284</v>
      </c>
      <c r="AR307" s="210" t="s">
        <v>285</v>
      </c>
      <c r="AS307" s="210" t="s">
        <v>284</v>
      </c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09"/>
      <c r="BD307" s="209"/>
      <c r="BE307" s="209"/>
      <c r="BF307" s="209"/>
      <c r="BG307" s="210"/>
      <c r="BH307" s="209"/>
    </row>
    <row r="308">
      <c r="A308" s="211">
        <v>45250.69513888889</v>
      </c>
      <c r="B308" s="211">
        <v>45250.69513888889</v>
      </c>
      <c r="C308" s="210" t="s">
        <v>281</v>
      </c>
      <c r="D308" s="209"/>
      <c r="E308" s="212">
        <v>100.0</v>
      </c>
      <c r="F308" s="212">
        <v>0.0</v>
      </c>
      <c r="G308" s="210" t="b">
        <v>1</v>
      </c>
      <c r="H308" s="211">
        <v>45250.69513888889</v>
      </c>
      <c r="I308" s="210" t="s">
        <v>590</v>
      </c>
      <c r="J308" s="209"/>
      <c r="K308" s="209"/>
      <c r="L308" s="209"/>
      <c r="M308" s="209"/>
      <c r="N308" s="209"/>
      <c r="O308" s="209"/>
      <c r="P308" s="210" t="s">
        <v>283</v>
      </c>
      <c r="Q308" s="209"/>
      <c r="R308" s="210" t="s">
        <v>79</v>
      </c>
      <c r="S308" s="210">
        <v>1.0</v>
      </c>
      <c r="T308" s="212">
        <v>1.0</v>
      </c>
      <c r="U308" s="212">
        <v>0.0</v>
      </c>
      <c r="V308" s="212">
        <v>12.0</v>
      </c>
      <c r="W308" s="210">
        <v>10.0</v>
      </c>
      <c r="X308" s="210">
        <v>3.0</v>
      </c>
      <c r="Y308" s="210">
        <v>1.0</v>
      </c>
      <c r="Z308" s="210">
        <v>2.0</v>
      </c>
      <c r="AA308" s="210">
        <v>0.0</v>
      </c>
      <c r="AB308" s="210">
        <v>3.0</v>
      </c>
      <c r="AC308" s="210">
        <v>3.0</v>
      </c>
      <c r="AD308" s="210">
        <v>1.0</v>
      </c>
      <c r="AE308" s="210">
        <v>0.0</v>
      </c>
      <c r="AF308" s="210">
        <v>0.0</v>
      </c>
      <c r="AG308" s="210">
        <v>1.0</v>
      </c>
      <c r="AH308" s="210">
        <v>2.0</v>
      </c>
      <c r="AI308" s="210" t="s">
        <v>138</v>
      </c>
      <c r="AJ308" s="210" t="s">
        <v>284</v>
      </c>
      <c r="AK308" s="210" t="s">
        <v>285</v>
      </c>
      <c r="AL308" s="210" t="s">
        <v>285</v>
      </c>
      <c r="AM308" s="210" t="s">
        <v>285</v>
      </c>
      <c r="AN308" s="210" t="s">
        <v>284</v>
      </c>
      <c r="AO308" s="210" t="s">
        <v>285</v>
      </c>
      <c r="AP308" s="210" t="s">
        <v>284</v>
      </c>
      <c r="AQ308" s="210" t="s">
        <v>284</v>
      </c>
      <c r="AR308" s="210" t="s">
        <v>284</v>
      </c>
      <c r="AS308" s="210" t="s">
        <v>284</v>
      </c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09"/>
      <c r="BD308" s="209"/>
      <c r="BE308" s="209"/>
      <c r="BF308" s="209"/>
      <c r="BG308" s="210"/>
      <c r="BH308" s="209"/>
    </row>
    <row r="309">
      <c r="A309" s="211">
        <v>45250.69513888889</v>
      </c>
      <c r="B309" s="211">
        <v>45250.69513888889</v>
      </c>
      <c r="C309" s="210" t="s">
        <v>281</v>
      </c>
      <c r="D309" s="209"/>
      <c r="E309" s="212">
        <v>100.0</v>
      </c>
      <c r="F309" s="212">
        <v>0.0</v>
      </c>
      <c r="G309" s="210" t="b">
        <v>1</v>
      </c>
      <c r="H309" s="211">
        <v>45250.69513888889</v>
      </c>
      <c r="I309" s="210" t="s">
        <v>591</v>
      </c>
      <c r="J309" s="209"/>
      <c r="K309" s="209"/>
      <c r="L309" s="209"/>
      <c r="M309" s="209"/>
      <c r="N309" s="209"/>
      <c r="O309" s="209"/>
      <c r="P309" s="210" t="s">
        <v>283</v>
      </c>
      <c r="Q309" s="209"/>
      <c r="R309" s="210" t="s">
        <v>96</v>
      </c>
      <c r="S309" s="210">
        <v>10.0</v>
      </c>
      <c r="T309" s="212">
        <v>6.0</v>
      </c>
      <c r="U309" s="212">
        <v>4.0</v>
      </c>
      <c r="V309" s="212">
        <v>12.0</v>
      </c>
      <c r="W309" s="210">
        <v>32.0</v>
      </c>
      <c r="X309" s="210">
        <v>3.0</v>
      </c>
      <c r="Y309" s="210">
        <v>2.0</v>
      </c>
      <c r="Z309" s="210">
        <v>1.0</v>
      </c>
      <c r="AA309" s="210">
        <v>0.0</v>
      </c>
      <c r="AB309" s="210">
        <v>1.0</v>
      </c>
      <c r="AC309" s="210">
        <v>1.0</v>
      </c>
      <c r="AD309" s="210">
        <v>1.0</v>
      </c>
      <c r="AE309" s="210">
        <v>0.0</v>
      </c>
      <c r="AF309" s="210">
        <v>1.0</v>
      </c>
      <c r="AG309" s="210">
        <v>3.0</v>
      </c>
      <c r="AH309" s="210">
        <v>3.0</v>
      </c>
      <c r="AI309" s="210" t="s">
        <v>138</v>
      </c>
      <c r="AJ309" s="210" t="s">
        <v>285</v>
      </c>
      <c r="AK309" s="210" t="s">
        <v>285</v>
      </c>
      <c r="AL309" s="210" t="s">
        <v>285</v>
      </c>
      <c r="AM309" s="210" t="s">
        <v>284</v>
      </c>
      <c r="AN309" s="210" t="s">
        <v>285</v>
      </c>
      <c r="AO309" s="210" t="s">
        <v>285</v>
      </c>
      <c r="AP309" s="210" t="s">
        <v>284</v>
      </c>
      <c r="AQ309" s="210" t="s">
        <v>285</v>
      </c>
      <c r="AR309" s="210" t="s">
        <v>284</v>
      </c>
      <c r="AS309" s="210" t="s">
        <v>285</v>
      </c>
      <c r="AT309" s="209"/>
      <c r="AU309" s="209"/>
      <c r="AV309" s="209"/>
      <c r="AW309" s="209"/>
      <c r="AX309" s="209"/>
      <c r="AY309" s="209"/>
      <c r="AZ309" s="209"/>
      <c r="BA309" s="209"/>
      <c r="BB309" s="209"/>
      <c r="BC309" s="209"/>
      <c r="BD309" s="209"/>
      <c r="BE309" s="209"/>
      <c r="BF309" s="209"/>
      <c r="BG309" s="210"/>
      <c r="BH309" s="209"/>
    </row>
    <row r="310">
      <c r="A310" s="211">
        <v>45250.69513888889</v>
      </c>
      <c r="B310" s="211">
        <v>45250.69513888889</v>
      </c>
      <c r="C310" s="210" t="s">
        <v>281</v>
      </c>
      <c r="D310" s="209"/>
      <c r="E310" s="212">
        <v>100.0</v>
      </c>
      <c r="F310" s="212">
        <v>0.0</v>
      </c>
      <c r="G310" s="210" t="b">
        <v>1</v>
      </c>
      <c r="H310" s="211">
        <v>45250.69513888889</v>
      </c>
      <c r="I310" s="210" t="s">
        <v>592</v>
      </c>
      <c r="J310" s="209"/>
      <c r="K310" s="209"/>
      <c r="L310" s="209"/>
      <c r="M310" s="209"/>
      <c r="N310" s="209"/>
      <c r="O310" s="209"/>
      <c r="P310" s="210" t="s">
        <v>283</v>
      </c>
      <c r="Q310" s="209"/>
      <c r="R310" s="210" t="s">
        <v>68</v>
      </c>
      <c r="S310" s="210">
        <v>7.0</v>
      </c>
      <c r="T310" s="212">
        <v>2.0</v>
      </c>
      <c r="U310" s="212">
        <v>5.0</v>
      </c>
      <c r="V310" s="212">
        <v>12.0</v>
      </c>
      <c r="W310" s="210">
        <v>19.0</v>
      </c>
      <c r="X310" s="210">
        <v>3.0</v>
      </c>
      <c r="Y310" s="210">
        <v>2.0</v>
      </c>
      <c r="Z310" s="210">
        <v>3.0</v>
      </c>
      <c r="AA310" s="210">
        <v>3.0</v>
      </c>
      <c r="AB310" s="210">
        <v>0.0</v>
      </c>
      <c r="AC310" s="210">
        <v>2.0</v>
      </c>
      <c r="AD310" s="210">
        <v>3.0</v>
      </c>
      <c r="AE310" s="210">
        <v>2.0</v>
      </c>
      <c r="AF310" s="210">
        <v>1.0</v>
      </c>
      <c r="AG310" s="210">
        <v>3.0</v>
      </c>
      <c r="AH310" s="210">
        <v>2.0</v>
      </c>
      <c r="AI310" s="210" t="s">
        <v>137</v>
      </c>
      <c r="AJ310" s="210" t="s">
        <v>284</v>
      </c>
      <c r="AK310" s="210" t="s">
        <v>284</v>
      </c>
      <c r="AL310" s="210" t="s">
        <v>284</v>
      </c>
      <c r="AM310" s="210" t="s">
        <v>284</v>
      </c>
      <c r="AN310" s="210" t="s">
        <v>284</v>
      </c>
      <c r="AO310" s="210" t="s">
        <v>285</v>
      </c>
      <c r="AP310" s="210" t="s">
        <v>285</v>
      </c>
      <c r="AQ310" s="210" t="s">
        <v>284</v>
      </c>
      <c r="AR310" s="210" t="s">
        <v>284</v>
      </c>
      <c r="AS310" s="210" t="s">
        <v>285</v>
      </c>
      <c r="AT310" s="209"/>
      <c r="AU310" s="209"/>
      <c r="AV310" s="209"/>
      <c r="AW310" s="209"/>
      <c r="AX310" s="209"/>
      <c r="AY310" s="209"/>
      <c r="AZ310" s="209"/>
      <c r="BA310" s="209"/>
      <c r="BB310" s="209"/>
      <c r="BC310" s="209"/>
      <c r="BD310" s="209"/>
      <c r="BE310" s="209"/>
      <c r="BF310" s="209"/>
      <c r="BG310" s="210"/>
      <c r="BH310" s="209"/>
    </row>
    <row r="311">
      <c r="A311" s="211">
        <v>45250.69513888889</v>
      </c>
      <c r="B311" s="211">
        <v>45250.69513888889</v>
      </c>
      <c r="C311" s="210" t="s">
        <v>281</v>
      </c>
      <c r="D311" s="209"/>
      <c r="E311" s="212">
        <v>100.0</v>
      </c>
      <c r="F311" s="212">
        <v>0.0</v>
      </c>
      <c r="G311" s="210" t="b">
        <v>1</v>
      </c>
      <c r="H311" s="211">
        <v>45250.69513888889</v>
      </c>
      <c r="I311" s="210" t="s">
        <v>593</v>
      </c>
      <c r="J311" s="209"/>
      <c r="K311" s="209"/>
      <c r="L311" s="209"/>
      <c r="M311" s="209"/>
      <c r="N311" s="209"/>
      <c r="O311" s="209"/>
      <c r="P311" s="210" t="s">
        <v>283</v>
      </c>
      <c r="Q311" s="209"/>
      <c r="R311" s="210" t="s">
        <v>95</v>
      </c>
      <c r="S311" s="210">
        <v>2.0</v>
      </c>
      <c r="T311" s="212">
        <v>1.0</v>
      </c>
      <c r="U311" s="212">
        <v>1.0</v>
      </c>
      <c r="V311" s="212">
        <v>12.0</v>
      </c>
      <c r="W311" s="210">
        <v>31.0</v>
      </c>
      <c r="X311" s="210">
        <v>1.0</v>
      </c>
      <c r="Y311" s="210">
        <v>2.0</v>
      </c>
      <c r="Z311" s="210">
        <v>1.0</v>
      </c>
      <c r="AA311" s="210">
        <v>3.0</v>
      </c>
      <c r="AB311" s="210">
        <v>2.0</v>
      </c>
      <c r="AC311" s="210">
        <v>3.0</v>
      </c>
      <c r="AD311" s="210">
        <v>3.0</v>
      </c>
      <c r="AE311" s="210">
        <v>0.0</v>
      </c>
      <c r="AF311" s="210">
        <v>0.0</v>
      </c>
      <c r="AG311" s="210">
        <v>2.0</v>
      </c>
      <c r="AH311" s="210">
        <v>0.0</v>
      </c>
      <c r="AI311" s="210" t="s">
        <v>137</v>
      </c>
      <c r="AJ311" s="210" t="s">
        <v>285</v>
      </c>
      <c r="AK311" s="210" t="s">
        <v>285</v>
      </c>
      <c r="AL311" s="210" t="s">
        <v>285</v>
      </c>
      <c r="AM311" s="210" t="s">
        <v>284</v>
      </c>
      <c r="AN311" s="210" t="s">
        <v>284</v>
      </c>
      <c r="AO311" s="210" t="s">
        <v>284</v>
      </c>
      <c r="AP311" s="210" t="s">
        <v>285</v>
      </c>
      <c r="AQ311" s="210" t="s">
        <v>284</v>
      </c>
      <c r="AR311" s="210" t="s">
        <v>284</v>
      </c>
      <c r="AS311" s="210" t="s">
        <v>284</v>
      </c>
      <c r="AT311" s="209"/>
      <c r="AU311" s="209"/>
      <c r="AV311" s="209"/>
      <c r="AW311" s="209"/>
      <c r="AX311" s="209"/>
      <c r="AY311" s="209"/>
      <c r="AZ311" s="209"/>
      <c r="BA311" s="209"/>
      <c r="BB311" s="209"/>
      <c r="BC311" s="209"/>
      <c r="BD311" s="209"/>
      <c r="BE311" s="209"/>
      <c r="BF311" s="209"/>
      <c r="BG311" s="210"/>
      <c r="BH311" s="209"/>
    </row>
    <row r="312">
      <c r="A312" s="211">
        <v>45250.69513888889</v>
      </c>
      <c r="B312" s="211">
        <v>45250.69513888889</v>
      </c>
      <c r="C312" s="210" t="s">
        <v>281</v>
      </c>
      <c r="D312" s="209"/>
      <c r="E312" s="212">
        <v>100.0</v>
      </c>
      <c r="F312" s="212">
        <v>0.0</v>
      </c>
      <c r="G312" s="210" t="b">
        <v>1</v>
      </c>
      <c r="H312" s="211">
        <v>45250.69513888889</v>
      </c>
      <c r="I312" s="210" t="s">
        <v>594</v>
      </c>
      <c r="J312" s="209"/>
      <c r="K312" s="209"/>
      <c r="L312" s="209"/>
      <c r="M312" s="209"/>
      <c r="N312" s="209"/>
      <c r="O312" s="209"/>
      <c r="P312" s="210" t="s">
        <v>283</v>
      </c>
      <c r="Q312" s="209"/>
      <c r="R312" s="72" t="s">
        <v>33</v>
      </c>
      <c r="S312" s="210">
        <v>6.0</v>
      </c>
      <c r="T312" s="212">
        <v>5.0</v>
      </c>
      <c r="U312" s="212">
        <v>1.0</v>
      </c>
      <c r="V312" s="212">
        <v>12.0</v>
      </c>
      <c r="W312" s="210">
        <v>20.0</v>
      </c>
      <c r="X312" s="210">
        <v>3.0</v>
      </c>
      <c r="Y312" s="210">
        <v>2.0</v>
      </c>
      <c r="Z312" s="210">
        <v>2.0</v>
      </c>
      <c r="AA312" s="210">
        <v>3.0</v>
      </c>
      <c r="AB312" s="210">
        <v>1.0</v>
      </c>
      <c r="AC312" s="210">
        <v>2.0</v>
      </c>
      <c r="AD312" s="210">
        <v>0.0</v>
      </c>
      <c r="AE312" s="210">
        <v>0.0</v>
      </c>
      <c r="AF312" s="210">
        <v>2.0</v>
      </c>
      <c r="AG312" s="210">
        <v>3.0</v>
      </c>
      <c r="AH312" s="210">
        <v>3.0</v>
      </c>
      <c r="AI312" s="210" t="s">
        <v>137</v>
      </c>
      <c r="AJ312" s="210" t="s">
        <v>285</v>
      </c>
      <c r="AK312" s="210" t="s">
        <v>285</v>
      </c>
      <c r="AL312" s="210" t="s">
        <v>284</v>
      </c>
      <c r="AM312" s="210" t="s">
        <v>284</v>
      </c>
      <c r="AN312" s="210" t="s">
        <v>284</v>
      </c>
      <c r="AO312" s="210" t="s">
        <v>285</v>
      </c>
      <c r="AP312" s="210" t="s">
        <v>285</v>
      </c>
      <c r="AQ312" s="210" t="s">
        <v>285</v>
      </c>
      <c r="AR312" s="210" t="s">
        <v>285</v>
      </c>
      <c r="AS312" s="210" t="s">
        <v>285</v>
      </c>
      <c r="AT312" s="209"/>
      <c r="AU312" s="209"/>
      <c r="AV312" s="209"/>
      <c r="AW312" s="209"/>
      <c r="AX312" s="209"/>
      <c r="AY312" s="209"/>
      <c r="AZ312" s="209"/>
      <c r="BA312" s="209"/>
      <c r="BB312" s="209"/>
      <c r="BC312" s="209"/>
      <c r="BD312" s="209"/>
      <c r="BE312" s="209"/>
      <c r="BF312" s="209"/>
      <c r="BG312" s="210"/>
      <c r="BH312" s="209"/>
    </row>
    <row r="313">
      <c r="A313" s="211">
        <v>45250.69513888889</v>
      </c>
      <c r="B313" s="211">
        <v>45250.69513888889</v>
      </c>
      <c r="C313" s="210" t="s">
        <v>281</v>
      </c>
      <c r="D313" s="209"/>
      <c r="E313" s="212">
        <v>100.0</v>
      </c>
      <c r="F313" s="212">
        <v>0.0</v>
      </c>
      <c r="G313" s="210" t="b">
        <v>1</v>
      </c>
      <c r="H313" s="211">
        <v>45250.69513888889</v>
      </c>
      <c r="I313" s="210" t="s">
        <v>595</v>
      </c>
      <c r="J313" s="209"/>
      <c r="K313" s="209"/>
      <c r="L313" s="209"/>
      <c r="M313" s="209"/>
      <c r="N313" s="209"/>
      <c r="O313" s="209"/>
      <c r="P313" s="210" t="s">
        <v>283</v>
      </c>
      <c r="Q313" s="209"/>
      <c r="R313" s="210" t="s">
        <v>58</v>
      </c>
      <c r="S313" s="210">
        <v>8.0</v>
      </c>
      <c r="T313" s="212">
        <v>7.0</v>
      </c>
      <c r="U313" s="212">
        <v>1.0</v>
      </c>
      <c r="V313" s="212">
        <v>12.0</v>
      </c>
      <c r="W313" s="210">
        <v>9.0</v>
      </c>
      <c r="X313" s="210">
        <v>2.0</v>
      </c>
      <c r="Y313" s="210">
        <v>0.0</v>
      </c>
      <c r="Z313" s="210">
        <v>3.0</v>
      </c>
      <c r="AA313" s="210">
        <v>2.0</v>
      </c>
      <c r="AB313" s="210">
        <v>1.0</v>
      </c>
      <c r="AC313" s="210">
        <v>0.0</v>
      </c>
      <c r="AD313" s="210">
        <v>1.0</v>
      </c>
      <c r="AE313" s="210">
        <v>0.0</v>
      </c>
      <c r="AF313" s="210">
        <v>1.0</v>
      </c>
      <c r="AG313" s="210">
        <v>0.0</v>
      </c>
      <c r="AH313" s="210">
        <v>0.0</v>
      </c>
      <c r="AI313" s="210" t="s">
        <v>138</v>
      </c>
      <c r="AJ313" s="210" t="s">
        <v>284</v>
      </c>
      <c r="AK313" s="210" t="s">
        <v>284</v>
      </c>
      <c r="AL313" s="210" t="s">
        <v>285</v>
      </c>
      <c r="AM313" s="210" t="s">
        <v>285</v>
      </c>
      <c r="AN313" s="210" t="s">
        <v>284</v>
      </c>
      <c r="AO313" s="210" t="s">
        <v>285</v>
      </c>
      <c r="AP313" s="210" t="s">
        <v>285</v>
      </c>
      <c r="AQ313" s="210" t="s">
        <v>285</v>
      </c>
      <c r="AR313" s="210" t="s">
        <v>285</v>
      </c>
      <c r="AS313" s="210" t="s">
        <v>285</v>
      </c>
      <c r="AT313" s="209"/>
      <c r="AU313" s="209"/>
      <c r="AV313" s="209"/>
      <c r="AW313" s="209"/>
      <c r="AX313" s="209"/>
      <c r="AY313" s="209"/>
      <c r="AZ313" s="209"/>
      <c r="BA313" s="209"/>
      <c r="BB313" s="209"/>
      <c r="BC313" s="209"/>
      <c r="BD313" s="209"/>
      <c r="BE313" s="209"/>
      <c r="BF313" s="209"/>
      <c r="BG313" s="210"/>
      <c r="BH313" s="209"/>
    </row>
    <row r="314">
      <c r="A314" s="211">
        <v>45250.69513888889</v>
      </c>
      <c r="B314" s="211">
        <v>45250.69513888889</v>
      </c>
      <c r="C314" s="210" t="s">
        <v>281</v>
      </c>
      <c r="D314" s="209"/>
      <c r="E314" s="212">
        <v>100.0</v>
      </c>
      <c r="F314" s="212">
        <v>0.0</v>
      </c>
      <c r="G314" s="210" t="b">
        <v>1</v>
      </c>
      <c r="H314" s="211">
        <v>45250.69513888889</v>
      </c>
      <c r="I314" s="210" t="s">
        <v>596</v>
      </c>
      <c r="J314" s="209"/>
      <c r="K314" s="209"/>
      <c r="L314" s="209"/>
      <c r="M314" s="209"/>
      <c r="N314" s="209"/>
      <c r="O314" s="209"/>
      <c r="P314" s="210" t="s">
        <v>283</v>
      </c>
      <c r="Q314" s="209"/>
      <c r="R314" s="72" t="s">
        <v>33</v>
      </c>
      <c r="S314" s="210">
        <v>3.0</v>
      </c>
      <c r="T314" s="212">
        <v>3.0</v>
      </c>
      <c r="U314" s="212">
        <v>0.0</v>
      </c>
      <c r="V314" s="212">
        <v>12.0</v>
      </c>
      <c r="W314" s="210">
        <v>22.0</v>
      </c>
      <c r="X314" s="210">
        <v>3.0</v>
      </c>
      <c r="Y314" s="210">
        <v>0.0</v>
      </c>
      <c r="Z314" s="210">
        <v>2.0</v>
      </c>
      <c r="AA314" s="210">
        <v>1.0</v>
      </c>
      <c r="AB314" s="210">
        <v>2.0</v>
      </c>
      <c r="AC314" s="210">
        <v>0.0</v>
      </c>
      <c r="AD314" s="210">
        <v>1.0</v>
      </c>
      <c r="AE314" s="210">
        <v>0.0</v>
      </c>
      <c r="AF314" s="210">
        <v>1.0</v>
      </c>
      <c r="AG314" s="210">
        <v>2.0</v>
      </c>
      <c r="AH314" s="210">
        <v>3.0</v>
      </c>
      <c r="AI314" s="210" t="s">
        <v>138</v>
      </c>
      <c r="AJ314" s="210" t="s">
        <v>285</v>
      </c>
      <c r="AK314" s="210" t="s">
        <v>285</v>
      </c>
      <c r="AL314" s="210" t="s">
        <v>284</v>
      </c>
      <c r="AM314" s="210" t="s">
        <v>285</v>
      </c>
      <c r="AN314" s="210" t="s">
        <v>284</v>
      </c>
      <c r="AO314" s="210" t="s">
        <v>284</v>
      </c>
      <c r="AP314" s="210" t="s">
        <v>285</v>
      </c>
      <c r="AQ314" s="210" t="s">
        <v>284</v>
      </c>
      <c r="AR314" s="210" t="s">
        <v>284</v>
      </c>
      <c r="AS314" s="210" t="s">
        <v>285</v>
      </c>
      <c r="AT314" s="209"/>
      <c r="AU314" s="209"/>
      <c r="AV314" s="209"/>
      <c r="AW314" s="209"/>
      <c r="AX314" s="209"/>
      <c r="AY314" s="209"/>
      <c r="AZ314" s="209"/>
      <c r="BA314" s="209"/>
      <c r="BB314" s="209"/>
      <c r="BC314" s="209"/>
      <c r="BD314" s="209"/>
      <c r="BE314" s="209"/>
      <c r="BF314" s="209"/>
      <c r="BG314" s="210"/>
      <c r="BH314" s="209"/>
    </row>
    <row r="315">
      <c r="A315" s="211">
        <v>45250.69513888889</v>
      </c>
      <c r="B315" s="211">
        <v>45250.69513888889</v>
      </c>
      <c r="C315" s="210" t="s">
        <v>281</v>
      </c>
      <c r="D315" s="209"/>
      <c r="E315" s="212">
        <v>100.0</v>
      </c>
      <c r="F315" s="212">
        <v>0.0</v>
      </c>
      <c r="G315" s="210" t="b">
        <v>1</v>
      </c>
      <c r="H315" s="211">
        <v>45250.69513888889</v>
      </c>
      <c r="I315" s="210" t="s">
        <v>597</v>
      </c>
      <c r="J315" s="209"/>
      <c r="K315" s="209"/>
      <c r="L315" s="209"/>
      <c r="M315" s="209"/>
      <c r="N315" s="209"/>
      <c r="O315" s="209"/>
      <c r="P315" s="210" t="s">
        <v>283</v>
      </c>
      <c r="Q315" s="209"/>
      <c r="R315" s="210" t="s">
        <v>44</v>
      </c>
      <c r="S315" s="210">
        <v>12.0</v>
      </c>
      <c r="T315" s="212">
        <v>4.0</v>
      </c>
      <c r="U315" s="212">
        <v>8.0</v>
      </c>
      <c r="V315" s="212">
        <v>12.0</v>
      </c>
      <c r="W315" s="210">
        <v>38.0</v>
      </c>
      <c r="X315" s="210">
        <v>0.0</v>
      </c>
      <c r="Y315" s="210">
        <v>0.0</v>
      </c>
      <c r="Z315" s="210">
        <v>3.0</v>
      </c>
      <c r="AA315" s="210">
        <v>1.0</v>
      </c>
      <c r="AB315" s="210">
        <v>3.0</v>
      </c>
      <c r="AC315" s="210">
        <v>0.0</v>
      </c>
      <c r="AD315" s="210">
        <v>0.0</v>
      </c>
      <c r="AE315" s="210">
        <v>1.0</v>
      </c>
      <c r="AF315" s="210">
        <v>3.0</v>
      </c>
      <c r="AG315" s="210">
        <v>0.0</v>
      </c>
      <c r="AH315" s="210">
        <v>3.0</v>
      </c>
      <c r="AI315" s="210" t="s">
        <v>138</v>
      </c>
      <c r="AJ315" s="210" t="s">
        <v>285</v>
      </c>
      <c r="AK315" s="210" t="s">
        <v>285</v>
      </c>
      <c r="AL315" s="210" t="s">
        <v>285</v>
      </c>
      <c r="AM315" s="210" t="s">
        <v>285</v>
      </c>
      <c r="AN315" s="210" t="s">
        <v>284</v>
      </c>
      <c r="AO315" s="210" t="s">
        <v>284</v>
      </c>
      <c r="AP315" s="210" t="s">
        <v>285</v>
      </c>
      <c r="AQ315" s="210" t="s">
        <v>285</v>
      </c>
      <c r="AR315" s="210" t="s">
        <v>284</v>
      </c>
      <c r="AS315" s="210" t="s">
        <v>284</v>
      </c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09"/>
      <c r="BD315" s="209"/>
      <c r="BE315" s="209"/>
      <c r="BF315" s="209"/>
      <c r="BG315" s="210"/>
      <c r="BH315" s="209"/>
    </row>
    <row r="316">
      <c r="A316" s="211">
        <v>45250.69513888889</v>
      </c>
      <c r="B316" s="211">
        <v>45250.69513888889</v>
      </c>
      <c r="C316" s="210" t="s">
        <v>281</v>
      </c>
      <c r="D316" s="209"/>
      <c r="E316" s="212">
        <v>100.0</v>
      </c>
      <c r="F316" s="212">
        <v>0.0</v>
      </c>
      <c r="G316" s="210" t="b">
        <v>1</v>
      </c>
      <c r="H316" s="211">
        <v>45250.69513888889</v>
      </c>
      <c r="I316" s="210" t="s">
        <v>598</v>
      </c>
      <c r="J316" s="209"/>
      <c r="K316" s="209"/>
      <c r="L316" s="209"/>
      <c r="M316" s="209"/>
      <c r="N316" s="209"/>
      <c r="O316" s="209"/>
      <c r="P316" s="210" t="s">
        <v>283</v>
      </c>
      <c r="Q316" s="209"/>
      <c r="R316" s="72" t="s">
        <v>33</v>
      </c>
      <c r="S316" s="210">
        <v>5.0</v>
      </c>
      <c r="T316" s="212">
        <v>4.0</v>
      </c>
      <c r="U316" s="212">
        <v>1.0</v>
      </c>
      <c r="V316" s="212">
        <v>12.0</v>
      </c>
      <c r="W316" s="210">
        <v>34.0</v>
      </c>
      <c r="X316" s="210">
        <v>1.0</v>
      </c>
      <c r="Y316" s="210">
        <v>3.0</v>
      </c>
      <c r="Z316" s="210">
        <v>2.0</v>
      </c>
      <c r="AA316" s="210">
        <v>0.0</v>
      </c>
      <c r="AB316" s="210">
        <v>2.0</v>
      </c>
      <c r="AC316" s="210">
        <v>1.0</v>
      </c>
      <c r="AD316" s="210">
        <v>2.0</v>
      </c>
      <c r="AE316" s="210">
        <v>0.0</v>
      </c>
      <c r="AF316" s="210">
        <v>0.0</v>
      </c>
      <c r="AG316" s="210">
        <v>3.0</v>
      </c>
      <c r="AH316" s="210">
        <v>2.0</v>
      </c>
      <c r="AI316" s="210" t="s">
        <v>137</v>
      </c>
      <c r="AJ316" s="210" t="s">
        <v>284</v>
      </c>
      <c r="AK316" s="210" t="s">
        <v>285</v>
      </c>
      <c r="AL316" s="210" t="s">
        <v>284</v>
      </c>
      <c r="AM316" s="210" t="s">
        <v>284</v>
      </c>
      <c r="AN316" s="210" t="s">
        <v>285</v>
      </c>
      <c r="AO316" s="210" t="s">
        <v>284</v>
      </c>
      <c r="AP316" s="210" t="s">
        <v>285</v>
      </c>
      <c r="AQ316" s="210" t="s">
        <v>285</v>
      </c>
      <c r="AR316" s="210" t="s">
        <v>285</v>
      </c>
      <c r="AS316" s="210" t="s">
        <v>285</v>
      </c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09"/>
      <c r="BD316" s="209"/>
      <c r="BE316" s="209"/>
      <c r="BF316" s="209"/>
      <c r="BG316" s="210"/>
      <c r="BH316" s="209"/>
    </row>
    <row r="317">
      <c r="A317" s="211">
        <v>45250.69513888889</v>
      </c>
      <c r="B317" s="211">
        <v>45250.69513888889</v>
      </c>
      <c r="C317" s="210" t="s">
        <v>281</v>
      </c>
      <c r="D317" s="209"/>
      <c r="E317" s="212">
        <v>100.0</v>
      </c>
      <c r="F317" s="212">
        <v>0.0</v>
      </c>
      <c r="G317" s="210" t="b">
        <v>1</v>
      </c>
      <c r="H317" s="211">
        <v>45250.69513888889</v>
      </c>
      <c r="I317" s="210" t="s">
        <v>599</v>
      </c>
      <c r="J317" s="209"/>
      <c r="K317" s="209"/>
      <c r="L317" s="209"/>
      <c r="M317" s="209"/>
      <c r="N317" s="209"/>
      <c r="O317" s="209"/>
      <c r="P317" s="210" t="s">
        <v>283</v>
      </c>
      <c r="Q317" s="209"/>
      <c r="R317" s="72" t="s">
        <v>33</v>
      </c>
      <c r="S317" s="210">
        <v>4.0</v>
      </c>
      <c r="T317" s="212">
        <v>4.0</v>
      </c>
      <c r="U317" s="212">
        <v>0.0</v>
      </c>
      <c r="V317" s="212">
        <v>12.0</v>
      </c>
      <c r="W317" s="210">
        <v>10.0</v>
      </c>
      <c r="X317" s="210">
        <v>3.0</v>
      </c>
      <c r="Y317" s="210">
        <v>1.0</v>
      </c>
      <c r="Z317" s="210">
        <v>0.0</v>
      </c>
      <c r="AA317" s="210">
        <v>2.0</v>
      </c>
      <c r="AB317" s="210">
        <v>3.0</v>
      </c>
      <c r="AC317" s="210">
        <v>0.0</v>
      </c>
      <c r="AD317" s="210">
        <v>2.0</v>
      </c>
      <c r="AE317" s="210">
        <v>3.0</v>
      </c>
      <c r="AF317" s="210">
        <v>3.0</v>
      </c>
      <c r="AG317" s="210">
        <v>3.0</v>
      </c>
      <c r="AH317" s="210">
        <v>0.0</v>
      </c>
      <c r="AI317" s="210" t="s">
        <v>137</v>
      </c>
      <c r="AJ317" s="210" t="s">
        <v>285</v>
      </c>
      <c r="AK317" s="210" t="s">
        <v>284</v>
      </c>
      <c r="AL317" s="210" t="s">
        <v>285</v>
      </c>
      <c r="AM317" s="210" t="s">
        <v>285</v>
      </c>
      <c r="AN317" s="210" t="s">
        <v>285</v>
      </c>
      <c r="AO317" s="210" t="s">
        <v>285</v>
      </c>
      <c r="AP317" s="210" t="s">
        <v>284</v>
      </c>
      <c r="AQ317" s="210" t="s">
        <v>284</v>
      </c>
      <c r="AR317" s="210" t="s">
        <v>284</v>
      </c>
      <c r="AS317" s="210" t="s">
        <v>284</v>
      </c>
      <c r="AT317" s="209"/>
      <c r="AU317" s="209"/>
      <c r="AV317" s="209"/>
      <c r="AW317" s="209"/>
      <c r="AX317" s="209"/>
      <c r="AY317" s="209"/>
      <c r="AZ317" s="209"/>
      <c r="BA317" s="209"/>
      <c r="BB317" s="209"/>
      <c r="BC317" s="209"/>
      <c r="BD317" s="209"/>
      <c r="BE317" s="209"/>
      <c r="BF317" s="209"/>
      <c r="BG317" s="210"/>
      <c r="BH317" s="209"/>
    </row>
    <row r="318">
      <c r="A318" s="211">
        <v>45250.69513888889</v>
      </c>
      <c r="B318" s="211">
        <v>45250.69513888889</v>
      </c>
      <c r="C318" s="210" t="s">
        <v>281</v>
      </c>
      <c r="D318" s="209"/>
      <c r="E318" s="212">
        <v>100.0</v>
      </c>
      <c r="F318" s="212">
        <v>0.0</v>
      </c>
      <c r="G318" s="210" t="b">
        <v>1</v>
      </c>
      <c r="H318" s="211">
        <v>45250.69513888889</v>
      </c>
      <c r="I318" s="210" t="s">
        <v>600</v>
      </c>
      <c r="J318" s="209"/>
      <c r="K318" s="209"/>
      <c r="L318" s="209"/>
      <c r="M318" s="209"/>
      <c r="N318" s="209"/>
      <c r="O318" s="209"/>
      <c r="P318" s="210" t="s">
        <v>283</v>
      </c>
      <c r="Q318" s="209"/>
      <c r="R318" s="210" t="s">
        <v>58</v>
      </c>
      <c r="S318" s="210">
        <v>5.0</v>
      </c>
      <c r="T318" s="212">
        <v>4.0</v>
      </c>
      <c r="U318" s="212">
        <v>1.0</v>
      </c>
      <c r="V318" s="212">
        <v>12.0</v>
      </c>
      <c r="W318" s="210">
        <v>27.0</v>
      </c>
      <c r="X318" s="210">
        <v>1.0</v>
      </c>
      <c r="Y318" s="210">
        <v>0.0</v>
      </c>
      <c r="Z318" s="210">
        <v>0.0</v>
      </c>
      <c r="AA318" s="210">
        <v>0.0</v>
      </c>
      <c r="AB318" s="210">
        <v>3.0</v>
      </c>
      <c r="AC318" s="210">
        <v>1.0</v>
      </c>
      <c r="AD318" s="210">
        <v>1.0</v>
      </c>
      <c r="AE318" s="210">
        <v>2.0</v>
      </c>
      <c r="AF318" s="210">
        <v>2.0</v>
      </c>
      <c r="AG318" s="210">
        <v>2.0</v>
      </c>
      <c r="AH318" s="210">
        <v>3.0</v>
      </c>
      <c r="AI318" s="210" t="s">
        <v>137</v>
      </c>
      <c r="AJ318" s="210" t="s">
        <v>285</v>
      </c>
      <c r="AK318" s="210" t="s">
        <v>284</v>
      </c>
      <c r="AL318" s="210" t="s">
        <v>284</v>
      </c>
      <c r="AM318" s="210" t="s">
        <v>285</v>
      </c>
      <c r="AN318" s="210" t="s">
        <v>284</v>
      </c>
      <c r="AO318" s="210" t="s">
        <v>284</v>
      </c>
      <c r="AP318" s="210" t="s">
        <v>284</v>
      </c>
      <c r="AQ318" s="210" t="s">
        <v>285</v>
      </c>
      <c r="AR318" s="210" t="s">
        <v>284</v>
      </c>
      <c r="AS318" s="210" t="s">
        <v>285</v>
      </c>
      <c r="AT318" s="209"/>
      <c r="AU318" s="209"/>
      <c r="AV318" s="209"/>
      <c r="AW318" s="209"/>
      <c r="AX318" s="209"/>
      <c r="AY318" s="209"/>
      <c r="AZ318" s="209"/>
      <c r="BA318" s="209"/>
      <c r="BB318" s="209"/>
      <c r="BC318" s="209"/>
      <c r="BD318" s="209"/>
      <c r="BE318" s="209"/>
      <c r="BF318" s="209"/>
      <c r="BG318" s="210"/>
      <c r="BH318" s="209"/>
    </row>
    <row r="319">
      <c r="A319" s="211">
        <v>45250.69513888889</v>
      </c>
      <c r="B319" s="211">
        <v>45250.69513888889</v>
      </c>
      <c r="C319" s="210" t="s">
        <v>281</v>
      </c>
      <c r="D319" s="209"/>
      <c r="E319" s="212">
        <v>100.0</v>
      </c>
      <c r="F319" s="212">
        <v>0.0</v>
      </c>
      <c r="G319" s="210" t="b">
        <v>1</v>
      </c>
      <c r="H319" s="211">
        <v>45250.69513888889</v>
      </c>
      <c r="I319" s="210" t="s">
        <v>601</v>
      </c>
      <c r="J319" s="209"/>
      <c r="K319" s="209"/>
      <c r="L319" s="209"/>
      <c r="M319" s="209"/>
      <c r="N319" s="209"/>
      <c r="O319" s="209"/>
      <c r="P319" s="210" t="s">
        <v>283</v>
      </c>
      <c r="Q319" s="209"/>
      <c r="R319" s="210" t="s">
        <v>63</v>
      </c>
      <c r="S319" s="210">
        <v>4.0</v>
      </c>
      <c r="T319" s="212">
        <v>3.0</v>
      </c>
      <c r="U319" s="212">
        <v>1.0</v>
      </c>
      <c r="V319" s="212">
        <v>12.0</v>
      </c>
      <c r="W319" s="210">
        <v>25.0</v>
      </c>
      <c r="X319" s="210">
        <v>1.0</v>
      </c>
      <c r="Y319" s="210">
        <v>1.0</v>
      </c>
      <c r="Z319" s="210">
        <v>1.0</v>
      </c>
      <c r="AA319" s="210">
        <v>1.0</v>
      </c>
      <c r="AB319" s="210">
        <v>0.0</v>
      </c>
      <c r="AC319" s="210">
        <v>1.0</v>
      </c>
      <c r="AD319" s="210">
        <v>3.0</v>
      </c>
      <c r="AE319" s="210">
        <v>3.0</v>
      </c>
      <c r="AF319" s="210">
        <v>0.0</v>
      </c>
      <c r="AG319" s="210">
        <v>3.0</v>
      </c>
      <c r="AH319" s="210">
        <v>3.0</v>
      </c>
      <c r="AI319" s="210" t="s">
        <v>138</v>
      </c>
      <c r="AJ319" s="210" t="s">
        <v>284</v>
      </c>
      <c r="AK319" s="210" t="s">
        <v>284</v>
      </c>
      <c r="AL319" s="210" t="s">
        <v>285</v>
      </c>
      <c r="AM319" s="210" t="s">
        <v>285</v>
      </c>
      <c r="AN319" s="210" t="s">
        <v>285</v>
      </c>
      <c r="AO319" s="210" t="s">
        <v>284</v>
      </c>
      <c r="AP319" s="210" t="s">
        <v>285</v>
      </c>
      <c r="AQ319" s="210" t="s">
        <v>285</v>
      </c>
      <c r="AR319" s="210" t="s">
        <v>284</v>
      </c>
      <c r="AS319" s="210" t="s">
        <v>284</v>
      </c>
      <c r="AT319" s="209"/>
      <c r="AU319" s="209"/>
      <c r="AV319" s="209"/>
      <c r="AW319" s="209"/>
      <c r="AX319" s="209"/>
      <c r="AY319" s="209"/>
      <c r="AZ319" s="209"/>
      <c r="BA319" s="209"/>
      <c r="BB319" s="209"/>
      <c r="BC319" s="209"/>
      <c r="BD319" s="209"/>
      <c r="BE319" s="209"/>
      <c r="BF319" s="209"/>
      <c r="BG319" s="210"/>
      <c r="BH319" s="209"/>
    </row>
    <row r="320">
      <c r="A320" s="211">
        <v>45250.69513888889</v>
      </c>
      <c r="B320" s="211">
        <v>45250.69513888889</v>
      </c>
      <c r="C320" s="210" t="s">
        <v>281</v>
      </c>
      <c r="D320" s="209"/>
      <c r="E320" s="212">
        <v>100.0</v>
      </c>
      <c r="F320" s="212">
        <v>0.0</v>
      </c>
      <c r="G320" s="210" t="b">
        <v>1</v>
      </c>
      <c r="H320" s="211">
        <v>45250.69513888889</v>
      </c>
      <c r="I320" s="210" t="s">
        <v>602</v>
      </c>
      <c r="J320" s="209"/>
      <c r="K320" s="209"/>
      <c r="L320" s="209"/>
      <c r="M320" s="209"/>
      <c r="N320" s="209"/>
      <c r="O320" s="209"/>
      <c r="P320" s="210" t="s">
        <v>283</v>
      </c>
      <c r="Q320" s="209"/>
      <c r="R320" s="210" t="s">
        <v>92</v>
      </c>
      <c r="S320" s="210">
        <v>7.0</v>
      </c>
      <c r="T320" s="212">
        <v>6.0</v>
      </c>
      <c r="U320" s="212">
        <v>1.0</v>
      </c>
      <c r="V320" s="212">
        <v>12.0</v>
      </c>
      <c r="W320" s="210">
        <v>31.0</v>
      </c>
      <c r="X320" s="210">
        <v>0.0</v>
      </c>
      <c r="Y320" s="210">
        <v>1.0</v>
      </c>
      <c r="Z320" s="210">
        <v>1.0</v>
      </c>
      <c r="AA320" s="210">
        <v>0.0</v>
      </c>
      <c r="AB320" s="210">
        <v>2.0</v>
      </c>
      <c r="AC320" s="210">
        <v>3.0</v>
      </c>
      <c r="AD320" s="210">
        <v>1.0</v>
      </c>
      <c r="AE320" s="210">
        <v>0.0</v>
      </c>
      <c r="AF320" s="210">
        <v>1.0</v>
      </c>
      <c r="AG320" s="210">
        <v>1.0</v>
      </c>
      <c r="AH320" s="210">
        <v>3.0</v>
      </c>
      <c r="AI320" s="210" t="s">
        <v>137</v>
      </c>
      <c r="AJ320" s="210" t="s">
        <v>285</v>
      </c>
      <c r="AK320" s="210" t="s">
        <v>285</v>
      </c>
      <c r="AL320" s="210" t="s">
        <v>285</v>
      </c>
      <c r="AM320" s="210" t="s">
        <v>284</v>
      </c>
      <c r="AN320" s="210" t="s">
        <v>284</v>
      </c>
      <c r="AO320" s="210" t="s">
        <v>284</v>
      </c>
      <c r="AP320" s="210" t="s">
        <v>285</v>
      </c>
      <c r="AQ320" s="210" t="s">
        <v>285</v>
      </c>
      <c r="AR320" s="210" t="s">
        <v>284</v>
      </c>
      <c r="AS320" s="210" t="s">
        <v>284</v>
      </c>
      <c r="AT320" s="209"/>
      <c r="AU320" s="209"/>
      <c r="AV320" s="209"/>
      <c r="AW320" s="209"/>
      <c r="AX320" s="209"/>
      <c r="AY320" s="209"/>
      <c r="AZ320" s="209"/>
      <c r="BA320" s="209"/>
      <c r="BB320" s="209"/>
      <c r="BC320" s="209"/>
      <c r="BD320" s="209"/>
      <c r="BE320" s="209"/>
      <c r="BF320" s="209"/>
      <c r="BG320" s="210"/>
      <c r="BH320" s="209"/>
    </row>
    <row r="321">
      <c r="A321" s="211">
        <v>45250.69513888889</v>
      </c>
      <c r="B321" s="211">
        <v>45250.69513888889</v>
      </c>
      <c r="C321" s="210" t="s">
        <v>281</v>
      </c>
      <c r="D321" s="209"/>
      <c r="E321" s="212">
        <v>100.0</v>
      </c>
      <c r="F321" s="212">
        <v>0.0</v>
      </c>
      <c r="G321" s="210" t="b">
        <v>1</v>
      </c>
      <c r="H321" s="211">
        <v>45250.69513888889</v>
      </c>
      <c r="I321" s="210" t="s">
        <v>603</v>
      </c>
      <c r="J321" s="209"/>
      <c r="K321" s="209"/>
      <c r="L321" s="209"/>
      <c r="M321" s="209"/>
      <c r="N321" s="209"/>
      <c r="O321" s="209"/>
      <c r="P321" s="210" t="s">
        <v>283</v>
      </c>
      <c r="Q321" s="209"/>
      <c r="R321" s="210" t="s">
        <v>65</v>
      </c>
      <c r="S321" s="210">
        <v>2.0</v>
      </c>
      <c r="T321" s="212">
        <v>2.0</v>
      </c>
      <c r="U321" s="212">
        <v>0.0</v>
      </c>
      <c r="V321" s="212">
        <v>12.0</v>
      </c>
      <c r="W321" s="210">
        <v>7.0</v>
      </c>
      <c r="X321" s="210">
        <v>2.0</v>
      </c>
      <c r="Y321" s="210">
        <v>3.0</v>
      </c>
      <c r="Z321" s="210">
        <v>3.0</v>
      </c>
      <c r="AA321" s="210">
        <v>0.0</v>
      </c>
      <c r="AB321" s="210">
        <v>2.0</v>
      </c>
      <c r="AC321" s="210">
        <v>2.0</v>
      </c>
      <c r="AD321" s="210">
        <v>1.0</v>
      </c>
      <c r="AE321" s="210">
        <v>1.0</v>
      </c>
      <c r="AF321" s="210">
        <v>2.0</v>
      </c>
      <c r="AG321" s="210">
        <v>3.0</v>
      </c>
      <c r="AH321" s="210">
        <v>0.0</v>
      </c>
      <c r="AI321" s="210" t="s">
        <v>138</v>
      </c>
      <c r="AJ321" s="210" t="s">
        <v>285</v>
      </c>
      <c r="AK321" s="210" t="s">
        <v>284</v>
      </c>
      <c r="AL321" s="210" t="s">
        <v>284</v>
      </c>
      <c r="AM321" s="210" t="s">
        <v>284</v>
      </c>
      <c r="AN321" s="210" t="s">
        <v>284</v>
      </c>
      <c r="AO321" s="210" t="s">
        <v>284</v>
      </c>
      <c r="AP321" s="210" t="s">
        <v>285</v>
      </c>
      <c r="AQ321" s="210" t="s">
        <v>285</v>
      </c>
      <c r="AR321" s="210" t="s">
        <v>284</v>
      </c>
      <c r="AS321" s="210" t="s">
        <v>284</v>
      </c>
      <c r="AT321" s="209"/>
      <c r="AU321" s="209"/>
      <c r="AV321" s="209"/>
      <c r="AW321" s="209"/>
      <c r="AX321" s="209"/>
      <c r="AY321" s="209"/>
      <c r="AZ321" s="209"/>
      <c r="BA321" s="209"/>
      <c r="BB321" s="209"/>
      <c r="BC321" s="209"/>
      <c r="BD321" s="209"/>
      <c r="BE321" s="209"/>
      <c r="BF321" s="209"/>
      <c r="BG321" s="210"/>
      <c r="BH321" s="209"/>
    </row>
    <row r="322">
      <c r="A322" s="211">
        <v>45250.69513888889</v>
      </c>
      <c r="B322" s="211">
        <v>45250.69513888889</v>
      </c>
      <c r="C322" s="210" t="s">
        <v>281</v>
      </c>
      <c r="D322" s="209"/>
      <c r="E322" s="212">
        <v>100.0</v>
      </c>
      <c r="F322" s="212">
        <v>0.0</v>
      </c>
      <c r="G322" s="210" t="b">
        <v>1</v>
      </c>
      <c r="H322" s="211">
        <v>45250.69513888889</v>
      </c>
      <c r="I322" s="210" t="s">
        <v>604</v>
      </c>
      <c r="J322" s="209"/>
      <c r="K322" s="209"/>
      <c r="L322" s="209"/>
      <c r="M322" s="209"/>
      <c r="N322" s="209"/>
      <c r="O322" s="209"/>
      <c r="P322" s="210" t="s">
        <v>283</v>
      </c>
      <c r="Q322" s="209"/>
      <c r="R322" s="210" t="s">
        <v>81</v>
      </c>
      <c r="S322" s="210">
        <v>12.0</v>
      </c>
      <c r="T322" s="212">
        <v>1.0</v>
      </c>
      <c r="U322" s="212">
        <v>11.0</v>
      </c>
      <c r="V322" s="212">
        <v>12.0</v>
      </c>
      <c r="W322" s="210">
        <v>17.0</v>
      </c>
      <c r="X322" s="210">
        <v>0.0</v>
      </c>
      <c r="Y322" s="210">
        <v>2.0</v>
      </c>
      <c r="Z322" s="210">
        <v>1.0</v>
      </c>
      <c r="AA322" s="210">
        <v>2.0</v>
      </c>
      <c r="AB322" s="210">
        <v>1.0</v>
      </c>
      <c r="AC322" s="210">
        <v>0.0</v>
      </c>
      <c r="AD322" s="210">
        <v>0.0</v>
      </c>
      <c r="AE322" s="210">
        <v>0.0</v>
      </c>
      <c r="AF322" s="210">
        <v>2.0</v>
      </c>
      <c r="AG322" s="210">
        <v>0.0</v>
      </c>
      <c r="AH322" s="210">
        <v>0.0</v>
      </c>
      <c r="AI322" s="210" t="s">
        <v>138</v>
      </c>
      <c r="AJ322" s="210" t="s">
        <v>285</v>
      </c>
      <c r="AK322" s="210" t="s">
        <v>284</v>
      </c>
      <c r="AL322" s="210" t="s">
        <v>285</v>
      </c>
      <c r="AM322" s="210" t="s">
        <v>284</v>
      </c>
      <c r="AN322" s="210" t="s">
        <v>285</v>
      </c>
      <c r="AO322" s="210" t="s">
        <v>284</v>
      </c>
      <c r="AP322" s="210" t="s">
        <v>284</v>
      </c>
      <c r="AQ322" s="210" t="s">
        <v>284</v>
      </c>
      <c r="AR322" s="210" t="s">
        <v>285</v>
      </c>
      <c r="AS322" s="210" t="s">
        <v>284</v>
      </c>
      <c r="AT322" s="209"/>
      <c r="AU322" s="209"/>
      <c r="AV322" s="209"/>
      <c r="AW322" s="209"/>
      <c r="AX322" s="209"/>
      <c r="AY322" s="209"/>
      <c r="AZ322" s="209"/>
      <c r="BA322" s="209"/>
      <c r="BB322" s="209"/>
      <c r="BC322" s="209"/>
      <c r="BD322" s="209"/>
      <c r="BE322" s="209"/>
      <c r="BF322" s="209"/>
      <c r="BG322" s="210"/>
      <c r="BH322" s="209"/>
    </row>
    <row r="323">
      <c r="A323" s="211">
        <v>45250.69513888889</v>
      </c>
      <c r="B323" s="211">
        <v>45250.69513888889</v>
      </c>
      <c r="C323" s="210" t="s">
        <v>281</v>
      </c>
      <c r="D323" s="209"/>
      <c r="E323" s="212">
        <v>100.0</v>
      </c>
      <c r="F323" s="212">
        <v>0.0</v>
      </c>
      <c r="G323" s="210" t="b">
        <v>1</v>
      </c>
      <c r="H323" s="211">
        <v>45250.69513888889</v>
      </c>
      <c r="I323" s="210" t="s">
        <v>605</v>
      </c>
      <c r="J323" s="209"/>
      <c r="K323" s="209"/>
      <c r="L323" s="209"/>
      <c r="M323" s="209"/>
      <c r="N323" s="209"/>
      <c r="O323" s="209"/>
      <c r="P323" s="210" t="s">
        <v>283</v>
      </c>
      <c r="Q323" s="209"/>
      <c r="R323" s="210" t="s">
        <v>107</v>
      </c>
      <c r="S323" s="210">
        <v>7.0</v>
      </c>
      <c r="T323" s="212">
        <v>2.0</v>
      </c>
      <c r="U323" s="212">
        <v>5.0</v>
      </c>
      <c r="V323" s="212">
        <v>12.0</v>
      </c>
      <c r="W323" s="210">
        <v>4.0</v>
      </c>
      <c r="X323" s="210">
        <v>1.0</v>
      </c>
      <c r="Y323" s="210">
        <v>1.0</v>
      </c>
      <c r="Z323" s="210">
        <v>1.0</v>
      </c>
      <c r="AA323" s="210">
        <v>1.0</v>
      </c>
      <c r="AB323" s="210">
        <v>0.0</v>
      </c>
      <c r="AC323" s="210">
        <v>2.0</v>
      </c>
      <c r="AD323" s="210">
        <v>2.0</v>
      </c>
      <c r="AE323" s="210">
        <v>1.0</v>
      </c>
      <c r="AF323" s="210">
        <v>0.0</v>
      </c>
      <c r="AG323" s="210">
        <v>1.0</v>
      </c>
      <c r="AH323" s="210">
        <v>0.0</v>
      </c>
      <c r="AI323" s="210" t="s">
        <v>138</v>
      </c>
      <c r="AJ323" s="210" t="s">
        <v>285</v>
      </c>
      <c r="AK323" s="210" t="s">
        <v>284</v>
      </c>
      <c r="AL323" s="210" t="s">
        <v>284</v>
      </c>
      <c r="AM323" s="210" t="s">
        <v>285</v>
      </c>
      <c r="AN323" s="210" t="s">
        <v>285</v>
      </c>
      <c r="AO323" s="210" t="s">
        <v>284</v>
      </c>
      <c r="AP323" s="210" t="s">
        <v>284</v>
      </c>
      <c r="AQ323" s="210" t="s">
        <v>285</v>
      </c>
      <c r="AR323" s="210" t="s">
        <v>285</v>
      </c>
      <c r="AS323" s="210" t="s">
        <v>284</v>
      </c>
      <c r="AT323" s="209"/>
      <c r="AU323" s="209"/>
      <c r="AV323" s="209"/>
      <c r="AW323" s="209"/>
      <c r="AX323" s="209"/>
      <c r="AY323" s="209"/>
      <c r="AZ323" s="209"/>
      <c r="BA323" s="209"/>
      <c r="BB323" s="209"/>
      <c r="BC323" s="209"/>
      <c r="BD323" s="209"/>
      <c r="BE323" s="209"/>
      <c r="BF323" s="209"/>
      <c r="BG323" s="210"/>
      <c r="BH323" s="209"/>
    </row>
    <row r="324">
      <c r="A324" s="211">
        <v>45250.69513888889</v>
      </c>
      <c r="B324" s="211">
        <v>45250.69513888889</v>
      </c>
      <c r="C324" s="210" t="s">
        <v>281</v>
      </c>
      <c r="D324" s="209"/>
      <c r="E324" s="212">
        <v>100.0</v>
      </c>
      <c r="F324" s="212">
        <v>0.0</v>
      </c>
      <c r="G324" s="210" t="b">
        <v>1</v>
      </c>
      <c r="H324" s="211">
        <v>45250.69513888889</v>
      </c>
      <c r="I324" s="210" t="s">
        <v>606</v>
      </c>
      <c r="J324" s="209"/>
      <c r="K324" s="209"/>
      <c r="L324" s="209"/>
      <c r="M324" s="209"/>
      <c r="N324" s="209"/>
      <c r="O324" s="209"/>
      <c r="P324" s="210" t="s">
        <v>283</v>
      </c>
      <c r="Q324" s="209"/>
      <c r="R324" s="210" t="s">
        <v>66</v>
      </c>
      <c r="S324" s="210">
        <v>9.0</v>
      </c>
      <c r="T324" s="212">
        <v>9.0</v>
      </c>
      <c r="U324" s="212">
        <v>0.0</v>
      </c>
      <c r="V324" s="212">
        <v>12.0</v>
      </c>
      <c r="W324" s="210">
        <v>13.0</v>
      </c>
      <c r="X324" s="210">
        <v>1.0</v>
      </c>
      <c r="Y324" s="210">
        <v>2.0</v>
      </c>
      <c r="Z324" s="210">
        <v>0.0</v>
      </c>
      <c r="AA324" s="210">
        <v>0.0</v>
      </c>
      <c r="AB324" s="210">
        <v>2.0</v>
      </c>
      <c r="AC324" s="210">
        <v>0.0</v>
      </c>
      <c r="AD324" s="210">
        <v>3.0</v>
      </c>
      <c r="AE324" s="210">
        <v>1.0</v>
      </c>
      <c r="AF324" s="210">
        <v>0.0</v>
      </c>
      <c r="AG324" s="210">
        <v>3.0</v>
      </c>
      <c r="AH324" s="210">
        <v>2.0</v>
      </c>
      <c r="AI324" s="210" t="s">
        <v>137</v>
      </c>
      <c r="AJ324" s="210" t="s">
        <v>285</v>
      </c>
      <c r="AK324" s="210" t="s">
        <v>284</v>
      </c>
      <c r="AL324" s="210" t="s">
        <v>285</v>
      </c>
      <c r="AM324" s="210" t="s">
        <v>285</v>
      </c>
      <c r="AN324" s="210" t="s">
        <v>284</v>
      </c>
      <c r="AO324" s="210" t="s">
        <v>284</v>
      </c>
      <c r="AP324" s="210" t="s">
        <v>284</v>
      </c>
      <c r="AQ324" s="210" t="s">
        <v>285</v>
      </c>
      <c r="AR324" s="210" t="s">
        <v>284</v>
      </c>
      <c r="AS324" s="210" t="s">
        <v>284</v>
      </c>
      <c r="AT324" s="209"/>
      <c r="AU324" s="209"/>
      <c r="AV324" s="209"/>
      <c r="AW324" s="209"/>
      <c r="AX324" s="209"/>
      <c r="AY324" s="209"/>
      <c r="AZ324" s="209"/>
      <c r="BA324" s="209"/>
      <c r="BB324" s="209"/>
      <c r="BC324" s="209"/>
      <c r="BD324" s="209"/>
      <c r="BE324" s="209"/>
      <c r="BF324" s="209"/>
      <c r="BG324" s="210"/>
      <c r="BH324" s="209"/>
    </row>
    <row r="325">
      <c r="A325" s="211">
        <v>45250.69513888889</v>
      </c>
      <c r="B325" s="211">
        <v>45250.69513888889</v>
      </c>
      <c r="C325" s="210" t="s">
        <v>281</v>
      </c>
      <c r="D325" s="209"/>
      <c r="E325" s="212">
        <v>100.0</v>
      </c>
      <c r="F325" s="212">
        <v>0.0</v>
      </c>
      <c r="G325" s="210" t="b">
        <v>1</v>
      </c>
      <c r="H325" s="211">
        <v>45250.69513888889</v>
      </c>
      <c r="I325" s="210" t="s">
        <v>607</v>
      </c>
      <c r="J325" s="209"/>
      <c r="K325" s="209"/>
      <c r="L325" s="209"/>
      <c r="M325" s="209"/>
      <c r="N325" s="209"/>
      <c r="O325" s="209"/>
      <c r="P325" s="210" t="s">
        <v>283</v>
      </c>
      <c r="Q325" s="209"/>
      <c r="R325" s="210" t="s">
        <v>60</v>
      </c>
      <c r="S325" s="210">
        <v>8.0</v>
      </c>
      <c r="T325" s="212">
        <v>6.0</v>
      </c>
      <c r="U325" s="212">
        <v>2.0</v>
      </c>
      <c r="V325" s="212">
        <v>12.0</v>
      </c>
      <c r="W325" s="210">
        <v>17.0</v>
      </c>
      <c r="X325" s="210">
        <v>2.0</v>
      </c>
      <c r="Y325" s="210">
        <v>2.0</v>
      </c>
      <c r="Z325" s="210">
        <v>3.0</v>
      </c>
      <c r="AA325" s="210">
        <v>1.0</v>
      </c>
      <c r="AB325" s="210">
        <v>2.0</v>
      </c>
      <c r="AC325" s="210">
        <v>1.0</v>
      </c>
      <c r="AD325" s="210">
        <v>2.0</v>
      </c>
      <c r="AE325" s="210">
        <v>2.0</v>
      </c>
      <c r="AF325" s="210">
        <v>2.0</v>
      </c>
      <c r="AG325" s="210">
        <v>1.0</v>
      </c>
      <c r="AH325" s="210">
        <v>3.0</v>
      </c>
      <c r="AI325" s="210" t="s">
        <v>137</v>
      </c>
      <c r="AJ325" s="210" t="s">
        <v>284</v>
      </c>
      <c r="AK325" s="210" t="s">
        <v>284</v>
      </c>
      <c r="AL325" s="210" t="s">
        <v>285</v>
      </c>
      <c r="AM325" s="210" t="s">
        <v>285</v>
      </c>
      <c r="AN325" s="210" t="s">
        <v>284</v>
      </c>
      <c r="AO325" s="210" t="s">
        <v>284</v>
      </c>
      <c r="AP325" s="210" t="s">
        <v>284</v>
      </c>
      <c r="AQ325" s="210" t="s">
        <v>285</v>
      </c>
      <c r="AR325" s="210" t="s">
        <v>284</v>
      </c>
      <c r="AS325" s="210" t="s">
        <v>285</v>
      </c>
      <c r="AT325" s="209"/>
      <c r="AU325" s="209"/>
      <c r="AV325" s="209"/>
      <c r="AW325" s="209"/>
      <c r="AX325" s="209"/>
      <c r="AY325" s="209"/>
      <c r="AZ325" s="209"/>
      <c r="BA325" s="209"/>
      <c r="BB325" s="209"/>
      <c r="BC325" s="209"/>
      <c r="BD325" s="209"/>
      <c r="BE325" s="209"/>
      <c r="BF325" s="209"/>
      <c r="BG325" s="210"/>
      <c r="BH325" s="209"/>
    </row>
    <row r="326">
      <c r="A326" s="211">
        <v>45250.69513888889</v>
      </c>
      <c r="B326" s="211">
        <v>45250.69513888889</v>
      </c>
      <c r="C326" s="210" t="s">
        <v>281</v>
      </c>
      <c r="D326" s="209"/>
      <c r="E326" s="212">
        <v>100.0</v>
      </c>
      <c r="F326" s="212">
        <v>0.0</v>
      </c>
      <c r="G326" s="210" t="b">
        <v>1</v>
      </c>
      <c r="H326" s="211">
        <v>45250.69513888889</v>
      </c>
      <c r="I326" s="210" t="s">
        <v>608</v>
      </c>
      <c r="J326" s="209"/>
      <c r="K326" s="209"/>
      <c r="L326" s="209"/>
      <c r="M326" s="209"/>
      <c r="N326" s="209"/>
      <c r="O326" s="209"/>
      <c r="P326" s="210" t="s">
        <v>283</v>
      </c>
      <c r="Q326" s="209"/>
      <c r="R326" s="210" t="s">
        <v>59</v>
      </c>
      <c r="S326" s="210">
        <v>12.0</v>
      </c>
      <c r="T326" s="212">
        <v>3.0</v>
      </c>
      <c r="U326" s="212">
        <v>9.0</v>
      </c>
      <c r="V326" s="212">
        <v>12.0</v>
      </c>
      <c r="W326" s="210">
        <v>6.0</v>
      </c>
      <c r="X326" s="210">
        <v>0.0</v>
      </c>
      <c r="Y326" s="210">
        <v>1.0</v>
      </c>
      <c r="Z326" s="210">
        <v>3.0</v>
      </c>
      <c r="AA326" s="210">
        <v>1.0</v>
      </c>
      <c r="AB326" s="210">
        <v>2.0</v>
      </c>
      <c r="AC326" s="210">
        <v>0.0</v>
      </c>
      <c r="AD326" s="210">
        <v>3.0</v>
      </c>
      <c r="AE326" s="210">
        <v>1.0</v>
      </c>
      <c r="AF326" s="210">
        <v>3.0</v>
      </c>
      <c r="AG326" s="210">
        <v>1.0</v>
      </c>
      <c r="AH326" s="210">
        <v>2.0</v>
      </c>
      <c r="AI326" s="210" t="s">
        <v>138</v>
      </c>
      <c r="AJ326" s="210" t="s">
        <v>285</v>
      </c>
      <c r="AK326" s="210" t="s">
        <v>284</v>
      </c>
      <c r="AL326" s="210" t="s">
        <v>284</v>
      </c>
      <c r="AM326" s="210" t="s">
        <v>284</v>
      </c>
      <c r="AN326" s="210" t="s">
        <v>285</v>
      </c>
      <c r="AO326" s="210" t="s">
        <v>285</v>
      </c>
      <c r="AP326" s="210" t="s">
        <v>285</v>
      </c>
      <c r="AQ326" s="210" t="s">
        <v>284</v>
      </c>
      <c r="AR326" s="210" t="s">
        <v>284</v>
      </c>
      <c r="AS326" s="210" t="s">
        <v>285</v>
      </c>
      <c r="AT326" s="209"/>
      <c r="AU326" s="209"/>
      <c r="AV326" s="209"/>
      <c r="AW326" s="209"/>
      <c r="AX326" s="209"/>
      <c r="AY326" s="209"/>
      <c r="AZ326" s="209"/>
      <c r="BA326" s="209"/>
      <c r="BB326" s="209"/>
      <c r="BC326" s="209"/>
      <c r="BD326" s="209"/>
      <c r="BE326" s="209"/>
      <c r="BF326" s="209"/>
      <c r="BG326" s="210"/>
      <c r="BH326" s="209"/>
    </row>
    <row r="327">
      <c r="A327" s="211">
        <v>45250.69513888889</v>
      </c>
      <c r="B327" s="211">
        <v>45250.69513888889</v>
      </c>
      <c r="C327" s="210" t="s">
        <v>281</v>
      </c>
      <c r="D327" s="209"/>
      <c r="E327" s="212">
        <v>100.0</v>
      </c>
      <c r="F327" s="212">
        <v>0.0</v>
      </c>
      <c r="G327" s="210" t="b">
        <v>1</v>
      </c>
      <c r="H327" s="211">
        <v>45250.69513888889</v>
      </c>
      <c r="I327" s="210" t="s">
        <v>609</v>
      </c>
      <c r="J327" s="209"/>
      <c r="K327" s="209"/>
      <c r="L327" s="209"/>
      <c r="M327" s="209"/>
      <c r="N327" s="209"/>
      <c r="O327" s="209"/>
      <c r="P327" s="210" t="s">
        <v>283</v>
      </c>
      <c r="Q327" s="209"/>
      <c r="R327" s="210" t="s">
        <v>50</v>
      </c>
      <c r="S327" s="210">
        <v>12.0</v>
      </c>
      <c r="T327" s="212">
        <v>8.0</v>
      </c>
      <c r="U327" s="212">
        <v>4.0</v>
      </c>
      <c r="V327" s="212">
        <v>12.0</v>
      </c>
      <c r="W327" s="210">
        <v>6.0</v>
      </c>
      <c r="X327" s="210">
        <v>3.0</v>
      </c>
      <c r="Y327" s="210">
        <v>3.0</v>
      </c>
      <c r="Z327" s="210">
        <v>3.0</v>
      </c>
      <c r="AA327" s="210">
        <v>1.0</v>
      </c>
      <c r="AB327" s="210">
        <v>1.0</v>
      </c>
      <c r="AC327" s="210">
        <v>1.0</v>
      </c>
      <c r="AD327" s="210">
        <v>1.0</v>
      </c>
      <c r="AE327" s="210">
        <v>2.0</v>
      </c>
      <c r="AF327" s="210">
        <v>0.0</v>
      </c>
      <c r="AG327" s="210">
        <v>0.0</v>
      </c>
      <c r="AH327" s="210">
        <v>0.0</v>
      </c>
      <c r="AI327" s="210" t="s">
        <v>137</v>
      </c>
      <c r="AJ327" s="210" t="s">
        <v>285</v>
      </c>
      <c r="AK327" s="210" t="s">
        <v>285</v>
      </c>
      <c r="AL327" s="210" t="s">
        <v>284</v>
      </c>
      <c r="AM327" s="210" t="s">
        <v>285</v>
      </c>
      <c r="AN327" s="210" t="s">
        <v>285</v>
      </c>
      <c r="AO327" s="210" t="s">
        <v>284</v>
      </c>
      <c r="AP327" s="210" t="s">
        <v>284</v>
      </c>
      <c r="AQ327" s="210" t="s">
        <v>285</v>
      </c>
      <c r="AR327" s="210" t="s">
        <v>285</v>
      </c>
      <c r="AS327" s="210" t="s">
        <v>285</v>
      </c>
      <c r="AT327" s="209"/>
      <c r="AU327" s="209"/>
      <c r="AV327" s="209"/>
      <c r="AW327" s="209"/>
      <c r="AX327" s="209"/>
      <c r="AY327" s="209"/>
      <c r="AZ327" s="209"/>
      <c r="BA327" s="209"/>
      <c r="BB327" s="209"/>
      <c r="BC327" s="209"/>
      <c r="BD327" s="209"/>
      <c r="BE327" s="209"/>
      <c r="BF327" s="209"/>
      <c r="BG327" s="210"/>
      <c r="BH327" s="209"/>
    </row>
    <row r="328">
      <c r="A328" s="211">
        <v>45250.69513888889</v>
      </c>
      <c r="B328" s="211">
        <v>45250.69513888889</v>
      </c>
      <c r="C328" s="210" t="s">
        <v>281</v>
      </c>
      <c r="D328" s="209"/>
      <c r="E328" s="212">
        <v>100.0</v>
      </c>
      <c r="F328" s="212">
        <v>0.0</v>
      </c>
      <c r="G328" s="210" t="b">
        <v>1</v>
      </c>
      <c r="H328" s="211">
        <v>45250.69513888889</v>
      </c>
      <c r="I328" s="210" t="s">
        <v>610</v>
      </c>
      <c r="J328" s="209"/>
      <c r="K328" s="209"/>
      <c r="L328" s="209"/>
      <c r="M328" s="209"/>
      <c r="N328" s="209"/>
      <c r="O328" s="209"/>
      <c r="P328" s="210" t="s">
        <v>283</v>
      </c>
      <c r="Q328" s="209"/>
      <c r="R328" s="72" t="s">
        <v>33</v>
      </c>
      <c r="S328" s="210">
        <v>1.0</v>
      </c>
      <c r="T328" s="212">
        <v>1.0</v>
      </c>
      <c r="U328" s="212">
        <v>0.0</v>
      </c>
      <c r="V328" s="212">
        <v>12.0</v>
      </c>
      <c r="W328" s="210">
        <v>34.0</v>
      </c>
      <c r="X328" s="210">
        <v>1.0</v>
      </c>
      <c r="Y328" s="210">
        <v>2.0</v>
      </c>
      <c r="Z328" s="210">
        <v>1.0</v>
      </c>
      <c r="AA328" s="210">
        <v>1.0</v>
      </c>
      <c r="AB328" s="210">
        <v>2.0</v>
      </c>
      <c r="AC328" s="210">
        <v>3.0</v>
      </c>
      <c r="AD328" s="210">
        <v>0.0</v>
      </c>
      <c r="AE328" s="210">
        <v>2.0</v>
      </c>
      <c r="AF328" s="210">
        <v>2.0</v>
      </c>
      <c r="AG328" s="210">
        <v>0.0</v>
      </c>
      <c r="AH328" s="210">
        <v>2.0</v>
      </c>
      <c r="AI328" s="210" t="s">
        <v>137</v>
      </c>
      <c r="AJ328" s="210" t="s">
        <v>284</v>
      </c>
      <c r="AK328" s="210" t="s">
        <v>285</v>
      </c>
      <c r="AL328" s="210" t="s">
        <v>285</v>
      </c>
      <c r="AM328" s="210" t="s">
        <v>284</v>
      </c>
      <c r="AN328" s="210" t="s">
        <v>284</v>
      </c>
      <c r="AO328" s="210" t="s">
        <v>285</v>
      </c>
      <c r="AP328" s="210" t="s">
        <v>284</v>
      </c>
      <c r="AQ328" s="210" t="s">
        <v>285</v>
      </c>
      <c r="AR328" s="210" t="s">
        <v>285</v>
      </c>
      <c r="AS328" s="210" t="s">
        <v>284</v>
      </c>
      <c r="AT328" s="209"/>
      <c r="AU328" s="209"/>
      <c r="AV328" s="209"/>
      <c r="AW328" s="209"/>
      <c r="AX328" s="209"/>
      <c r="AY328" s="209"/>
      <c r="AZ328" s="209"/>
      <c r="BA328" s="209"/>
      <c r="BB328" s="209"/>
      <c r="BC328" s="209"/>
      <c r="BD328" s="209"/>
      <c r="BE328" s="209"/>
      <c r="BF328" s="209"/>
      <c r="BG328" s="210"/>
      <c r="BH328" s="209"/>
    </row>
    <row r="329">
      <c r="A329" s="211">
        <v>45250.69513888889</v>
      </c>
      <c r="B329" s="211">
        <v>45250.69513888889</v>
      </c>
      <c r="C329" s="210" t="s">
        <v>281</v>
      </c>
      <c r="D329" s="209"/>
      <c r="E329" s="212">
        <v>100.0</v>
      </c>
      <c r="F329" s="212">
        <v>0.0</v>
      </c>
      <c r="G329" s="210" t="b">
        <v>1</v>
      </c>
      <c r="H329" s="211">
        <v>45250.69513888889</v>
      </c>
      <c r="I329" s="210" t="s">
        <v>611</v>
      </c>
      <c r="J329" s="209"/>
      <c r="K329" s="209"/>
      <c r="L329" s="209"/>
      <c r="M329" s="209"/>
      <c r="N329" s="209"/>
      <c r="O329" s="209"/>
      <c r="P329" s="210" t="s">
        <v>283</v>
      </c>
      <c r="Q329" s="209"/>
      <c r="R329" s="210" t="s">
        <v>81</v>
      </c>
      <c r="S329" s="210">
        <v>3.0</v>
      </c>
      <c r="T329" s="212">
        <v>3.0</v>
      </c>
      <c r="U329" s="212">
        <v>0.0</v>
      </c>
      <c r="V329" s="212">
        <v>12.0</v>
      </c>
      <c r="W329" s="210">
        <v>25.0</v>
      </c>
      <c r="X329" s="210">
        <v>0.0</v>
      </c>
      <c r="Y329" s="210">
        <v>1.0</v>
      </c>
      <c r="Z329" s="210">
        <v>2.0</v>
      </c>
      <c r="AA329" s="210">
        <v>2.0</v>
      </c>
      <c r="AB329" s="210">
        <v>1.0</v>
      </c>
      <c r="AC329" s="210">
        <v>2.0</v>
      </c>
      <c r="AD329" s="210">
        <v>3.0</v>
      </c>
      <c r="AE329" s="210">
        <v>2.0</v>
      </c>
      <c r="AF329" s="210">
        <v>1.0</v>
      </c>
      <c r="AG329" s="210">
        <v>2.0</v>
      </c>
      <c r="AH329" s="210">
        <v>1.0</v>
      </c>
      <c r="AI329" s="210" t="s">
        <v>137</v>
      </c>
      <c r="AJ329" s="210" t="s">
        <v>285</v>
      </c>
      <c r="AK329" s="210" t="s">
        <v>284</v>
      </c>
      <c r="AL329" s="210" t="s">
        <v>284</v>
      </c>
      <c r="AM329" s="210" t="s">
        <v>285</v>
      </c>
      <c r="AN329" s="210" t="s">
        <v>284</v>
      </c>
      <c r="AO329" s="210" t="s">
        <v>285</v>
      </c>
      <c r="AP329" s="210" t="s">
        <v>284</v>
      </c>
      <c r="AQ329" s="210" t="s">
        <v>285</v>
      </c>
      <c r="AR329" s="210" t="s">
        <v>284</v>
      </c>
      <c r="AS329" s="210" t="s">
        <v>284</v>
      </c>
      <c r="AT329" s="209"/>
      <c r="AU329" s="209"/>
      <c r="AV329" s="209"/>
      <c r="AW329" s="209"/>
      <c r="AX329" s="209"/>
      <c r="AY329" s="209"/>
      <c r="AZ329" s="209"/>
      <c r="BA329" s="209"/>
      <c r="BB329" s="209"/>
      <c r="BC329" s="209"/>
      <c r="BD329" s="209"/>
      <c r="BE329" s="209"/>
      <c r="BF329" s="209"/>
      <c r="BG329" s="210"/>
      <c r="BH329" s="209"/>
    </row>
    <row r="330">
      <c r="A330" s="211">
        <v>45250.69513888889</v>
      </c>
      <c r="B330" s="211">
        <v>45250.69513888889</v>
      </c>
      <c r="C330" s="210" t="s">
        <v>281</v>
      </c>
      <c r="D330" s="209"/>
      <c r="E330" s="212">
        <v>100.0</v>
      </c>
      <c r="F330" s="212">
        <v>0.0</v>
      </c>
      <c r="G330" s="210" t="b">
        <v>1</v>
      </c>
      <c r="H330" s="211">
        <v>45250.69513888889</v>
      </c>
      <c r="I330" s="210" t="s">
        <v>612</v>
      </c>
      <c r="J330" s="209"/>
      <c r="K330" s="209"/>
      <c r="L330" s="209"/>
      <c r="M330" s="209"/>
      <c r="N330" s="209"/>
      <c r="O330" s="209"/>
      <c r="P330" s="210" t="s">
        <v>283</v>
      </c>
      <c r="Q330" s="209"/>
      <c r="R330" s="210" t="s">
        <v>96</v>
      </c>
      <c r="S330" s="210">
        <v>6.0</v>
      </c>
      <c r="T330" s="212">
        <v>6.0</v>
      </c>
      <c r="U330" s="212">
        <v>0.0</v>
      </c>
      <c r="V330" s="212">
        <v>12.0</v>
      </c>
      <c r="W330" s="210">
        <v>6.0</v>
      </c>
      <c r="X330" s="210">
        <v>1.0</v>
      </c>
      <c r="Y330" s="210">
        <v>0.0</v>
      </c>
      <c r="Z330" s="210">
        <v>2.0</v>
      </c>
      <c r="AA330" s="210">
        <v>2.0</v>
      </c>
      <c r="AB330" s="210">
        <v>3.0</v>
      </c>
      <c r="AC330" s="210">
        <v>2.0</v>
      </c>
      <c r="AD330" s="210">
        <v>1.0</v>
      </c>
      <c r="AE330" s="210">
        <v>0.0</v>
      </c>
      <c r="AF330" s="210">
        <v>3.0</v>
      </c>
      <c r="AG330" s="210">
        <v>3.0</v>
      </c>
      <c r="AH330" s="210">
        <v>1.0</v>
      </c>
      <c r="AI330" s="210" t="s">
        <v>137</v>
      </c>
      <c r="AJ330" s="210" t="s">
        <v>285</v>
      </c>
      <c r="AK330" s="210" t="s">
        <v>285</v>
      </c>
      <c r="AL330" s="210" t="s">
        <v>285</v>
      </c>
      <c r="AM330" s="210" t="s">
        <v>284</v>
      </c>
      <c r="AN330" s="210" t="s">
        <v>285</v>
      </c>
      <c r="AO330" s="210" t="s">
        <v>285</v>
      </c>
      <c r="AP330" s="210" t="s">
        <v>284</v>
      </c>
      <c r="AQ330" s="210" t="s">
        <v>284</v>
      </c>
      <c r="AR330" s="210" t="s">
        <v>285</v>
      </c>
      <c r="AS330" s="210" t="s">
        <v>285</v>
      </c>
      <c r="AT330" s="209"/>
      <c r="AU330" s="209"/>
      <c r="AV330" s="209"/>
      <c r="AW330" s="209"/>
      <c r="AX330" s="209"/>
      <c r="AY330" s="209"/>
      <c r="AZ330" s="209"/>
      <c r="BA330" s="209"/>
      <c r="BB330" s="209"/>
      <c r="BC330" s="209"/>
      <c r="BD330" s="209"/>
      <c r="BE330" s="209"/>
      <c r="BF330" s="209"/>
      <c r="BG330" s="210"/>
      <c r="BH330" s="209"/>
    </row>
    <row r="331">
      <c r="A331" s="211">
        <v>45250.69513888889</v>
      </c>
      <c r="B331" s="211">
        <v>45250.69513888889</v>
      </c>
      <c r="C331" s="210" t="s">
        <v>281</v>
      </c>
      <c r="D331" s="209"/>
      <c r="E331" s="212">
        <v>100.0</v>
      </c>
      <c r="F331" s="212">
        <v>0.0</v>
      </c>
      <c r="G331" s="210" t="b">
        <v>1</v>
      </c>
      <c r="H331" s="211">
        <v>45250.69583333333</v>
      </c>
      <c r="I331" s="210" t="s">
        <v>613</v>
      </c>
      <c r="J331" s="209"/>
      <c r="K331" s="209"/>
      <c r="L331" s="209"/>
      <c r="M331" s="209"/>
      <c r="N331" s="209"/>
      <c r="O331" s="209"/>
      <c r="P331" s="210" t="s">
        <v>283</v>
      </c>
      <c r="Q331" s="209"/>
      <c r="R331" s="72" t="s">
        <v>33</v>
      </c>
      <c r="S331" s="210">
        <v>7.0</v>
      </c>
      <c r="T331" s="212">
        <v>5.0</v>
      </c>
      <c r="U331" s="212">
        <v>2.0</v>
      </c>
      <c r="V331" s="212">
        <v>12.0</v>
      </c>
      <c r="W331" s="210">
        <v>17.0</v>
      </c>
      <c r="X331" s="210">
        <v>1.0</v>
      </c>
      <c r="Y331" s="210">
        <v>2.0</v>
      </c>
      <c r="Z331" s="210">
        <v>2.0</v>
      </c>
      <c r="AA331" s="210">
        <v>0.0</v>
      </c>
      <c r="AB331" s="210">
        <v>3.0</v>
      </c>
      <c r="AC331" s="210">
        <v>0.0</v>
      </c>
      <c r="AD331" s="210">
        <v>3.0</v>
      </c>
      <c r="AE331" s="210">
        <v>0.0</v>
      </c>
      <c r="AF331" s="210">
        <v>2.0</v>
      </c>
      <c r="AG331" s="210">
        <v>1.0</v>
      </c>
      <c r="AH331" s="210">
        <v>1.0</v>
      </c>
      <c r="AI331" s="210" t="s">
        <v>137</v>
      </c>
      <c r="AJ331" s="210" t="s">
        <v>284</v>
      </c>
      <c r="AK331" s="210" t="s">
        <v>285</v>
      </c>
      <c r="AL331" s="210" t="s">
        <v>284</v>
      </c>
      <c r="AM331" s="210" t="s">
        <v>284</v>
      </c>
      <c r="AN331" s="210" t="s">
        <v>285</v>
      </c>
      <c r="AO331" s="210" t="s">
        <v>285</v>
      </c>
      <c r="AP331" s="210" t="s">
        <v>285</v>
      </c>
      <c r="AQ331" s="210" t="s">
        <v>285</v>
      </c>
      <c r="AR331" s="210" t="s">
        <v>285</v>
      </c>
      <c r="AS331" s="210" t="s">
        <v>285</v>
      </c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09"/>
      <c r="BD331" s="209"/>
      <c r="BE331" s="209"/>
      <c r="BF331" s="209"/>
      <c r="BG331" s="210"/>
      <c r="BH331" s="209"/>
    </row>
    <row r="332">
      <c r="A332" s="211">
        <v>45250.69513888889</v>
      </c>
      <c r="B332" s="211">
        <v>45250.69513888889</v>
      </c>
      <c r="C332" s="210" t="s">
        <v>281</v>
      </c>
      <c r="D332" s="209"/>
      <c r="E332" s="212">
        <v>100.0</v>
      </c>
      <c r="F332" s="212">
        <v>0.0</v>
      </c>
      <c r="G332" s="210" t="b">
        <v>1</v>
      </c>
      <c r="H332" s="211">
        <v>45250.69583333333</v>
      </c>
      <c r="I332" s="210" t="s">
        <v>614</v>
      </c>
      <c r="J332" s="209"/>
      <c r="K332" s="209"/>
      <c r="L332" s="209"/>
      <c r="M332" s="209"/>
      <c r="N332" s="209"/>
      <c r="O332" s="209"/>
      <c r="P332" s="210" t="s">
        <v>283</v>
      </c>
      <c r="Q332" s="209"/>
      <c r="R332" s="210" t="s">
        <v>91</v>
      </c>
      <c r="S332" s="210">
        <v>4.0</v>
      </c>
      <c r="T332" s="212">
        <v>2.0</v>
      </c>
      <c r="U332" s="212">
        <v>2.0</v>
      </c>
      <c r="V332" s="212">
        <v>12.0</v>
      </c>
      <c r="W332" s="210">
        <v>33.0</v>
      </c>
      <c r="X332" s="210">
        <v>2.0</v>
      </c>
      <c r="Y332" s="210">
        <v>1.0</v>
      </c>
      <c r="Z332" s="210">
        <v>3.0</v>
      </c>
      <c r="AA332" s="210">
        <v>1.0</v>
      </c>
      <c r="AB332" s="210">
        <v>0.0</v>
      </c>
      <c r="AC332" s="210">
        <v>0.0</v>
      </c>
      <c r="AD332" s="210">
        <v>1.0</v>
      </c>
      <c r="AE332" s="210">
        <v>0.0</v>
      </c>
      <c r="AF332" s="210">
        <v>3.0</v>
      </c>
      <c r="AG332" s="210">
        <v>3.0</v>
      </c>
      <c r="AH332" s="210">
        <v>1.0</v>
      </c>
      <c r="AI332" s="210" t="s">
        <v>138</v>
      </c>
      <c r="AJ332" s="210" t="s">
        <v>285</v>
      </c>
      <c r="AK332" s="210" t="s">
        <v>284</v>
      </c>
      <c r="AL332" s="210" t="s">
        <v>284</v>
      </c>
      <c r="AM332" s="210" t="s">
        <v>285</v>
      </c>
      <c r="AN332" s="210" t="s">
        <v>285</v>
      </c>
      <c r="AO332" s="210" t="s">
        <v>285</v>
      </c>
      <c r="AP332" s="210" t="s">
        <v>285</v>
      </c>
      <c r="AQ332" s="210" t="s">
        <v>285</v>
      </c>
      <c r="AR332" s="210" t="s">
        <v>284</v>
      </c>
      <c r="AS332" s="210" t="s">
        <v>284</v>
      </c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09"/>
      <c r="BD332" s="209"/>
      <c r="BE332" s="209"/>
      <c r="BF332" s="209"/>
      <c r="BG332" s="210"/>
      <c r="BH332" s="209"/>
    </row>
    <row r="333">
      <c r="A333" s="211">
        <v>45250.69583333333</v>
      </c>
      <c r="B333" s="211">
        <v>45250.69583333333</v>
      </c>
      <c r="C333" s="210" t="s">
        <v>281</v>
      </c>
      <c r="D333" s="209"/>
      <c r="E333" s="212">
        <v>100.0</v>
      </c>
      <c r="F333" s="212">
        <v>0.0</v>
      </c>
      <c r="G333" s="210" t="b">
        <v>1</v>
      </c>
      <c r="H333" s="211">
        <v>45250.69583333333</v>
      </c>
      <c r="I333" s="210" t="s">
        <v>615</v>
      </c>
      <c r="J333" s="209"/>
      <c r="K333" s="209"/>
      <c r="L333" s="209"/>
      <c r="M333" s="209"/>
      <c r="N333" s="209"/>
      <c r="O333" s="209"/>
      <c r="P333" s="210" t="s">
        <v>283</v>
      </c>
      <c r="Q333" s="209"/>
      <c r="R333" s="210" t="s">
        <v>91</v>
      </c>
      <c r="S333" s="210">
        <v>10.0</v>
      </c>
      <c r="T333" s="212">
        <v>2.0</v>
      </c>
      <c r="U333" s="212">
        <v>8.0</v>
      </c>
      <c r="V333" s="212">
        <v>12.0</v>
      </c>
      <c r="W333" s="210">
        <v>40.0</v>
      </c>
      <c r="X333" s="210">
        <v>0.0</v>
      </c>
      <c r="Y333" s="210">
        <v>1.0</v>
      </c>
      <c r="Z333" s="210">
        <v>1.0</v>
      </c>
      <c r="AA333" s="210">
        <v>0.0</v>
      </c>
      <c r="AB333" s="210">
        <v>2.0</v>
      </c>
      <c r="AC333" s="210">
        <v>0.0</v>
      </c>
      <c r="AD333" s="210">
        <v>3.0</v>
      </c>
      <c r="AE333" s="210">
        <v>0.0</v>
      </c>
      <c r="AF333" s="210">
        <v>2.0</v>
      </c>
      <c r="AG333" s="210">
        <v>2.0</v>
      </c>
      <c r="AH333" s="210">
        <v>1.0</v>
      </c>
      <c r="AI333" s="210" t="s">
        <v>138</v>
      </c>
      <c r="AJ333" s="210" t="s">
        <v>284</v>
      </c>
      <c r="AK333" s="210" t="s">
        <v>284</v>
      </c>
      <c r="AL333" s="210" t="s">
        <v>284</v>
      </c>
      <c r="AM333" s="210" t="s">
        <v>285</v>
      </c>
      <c r="AN333" s="210" t="s">
        <v>285</v>
      </c>
      <c r="AO333" s="210" t="s">
        <v>285</v>
      </c>
      <c r="AP333" s="210" t="s">
        <v>285</v>
      </c>
      <c r="AQ333" s="210" t="s">
        <v>285</v>
      </c>
      <c r="AR333" s="210" t="s">
        <v>284</v>
      </c>
      <c r="AS333" s="210" t="s">
        <v>284</v>
      </c>
      <c r="AT333" s="209"/>
      <c r="AU333" s="209"/>
      <c r="AV333" s="209"/>
      <c r="AW333" s="209"/>
      <c r="AX333" s="209"/>
      <c r="AY333" s="209"/>
      <c r="AZ333" s="209"/>
      <c r="BA333" s="209"/>
      <c r="BB333" s="209"/>
      <c r="BC333" s="209"/>
      <c r="BD333" s="209"/>
      <c r="BE333" s="209"/>
      <c r="BF333" s="209"/>
      <c r="BG333" s="210"/>
      <c r="BH333" s="209"/>
    </row>
    <row r="334">
      <c r="A334" s="211">
        <v>45250.69583333333</v>
      </c>
      <c r="B334" s="211">
        <v>45250.69583333333</v>
      </c>
      <c r="C334" s="210" t="s">
        <v>281</v>
      </c>
      <c r="D334" s="209"/>
      <c r="E334" s="212">
        <v>100.0</v>
      </c>
      <c r="F334" s="212">
        <v>0.0</v>
      </c>
      <c r="G334" s="210" t="b">
        <v>1</v>
      </c>
      <c r="H334" s="211">
        <v>45250.69583333333</v>
      </c>
      <c r="I334" s="210" t="s">
        <v>616</v>
      </c>
      <c r="J334" s="209"/>
      <c r="K334" s="209"/>
      <c r="L334" s="209"/>
      <c r="M334" s="209"/>
      <c r="N334" s="209"/>
      <c r="O334" s="209"/>
      <c r="P334" s="210" t="s">
        <v>283</v>
      </c>
      <c r="Q334" s="209"/>
      <c r="R334" s="210" t="s">
        <v>13</v>
      </c>
      <c r="S334" s="210">
        <v>5.0</v>
      </c>
      <c r="T334" s="212">
        <v>3.0</v>
      </c>
      <c r="U334" s="212">
        <v>2.0</v>
      </c>
      <c r="V334" s="212">
        <v>12.0</v>
      </c>
      <c r="W334" s="210">
        <v>15.0</v>
      </c>
      <c r="X334" s="210">
        <v>0.0</v>
      </c>
      <c r="Y334" s="210">
        <v>3.0</v>
      </c>
      <c r="Z334" s="210">
        <v>3.0</v>
      </c>
      <c r="AA334" s="210">
        <v>3.0</v>
      </c>
      <c r="AB334" s="210">
        <v>0.0</v>
      </c>
      <c r="AC334" s="210">
        <v>2.0</v>
      </c>
      <c r="AD334" s="210">
        <v>3.0</v>
      </c>
      <c r="AE334" s="210">
        <v>1.0</v>
      </c>
      <c r="AF334" s="210">
        <v>0.0</v>
      </c>
      <c r="AG334" s="210">
        <v>1.0</v>
      </c>
      <c r="AH334" s="210">
        <v>1.0</v>
      </c>
      <c r="AI334" s="210" t="s">
        <v>138</v>
      </c>
      <c r="AJ334" s="210" t="s">
        <v>284</v>
      </c>
      <c r="AK334" s="210" t="s">
        <v>284</v>
      </c>
      <c r="AL334" s="210" t="s">
        <v>284</v>
      </c>
      <c r="AM334" s="210" t="s">
        <v>285</v>
      </c>
      <c r="AN334" s="210" t="s">
        <v>284</v>
      </c>
      <c r="AO334" s="210" t="s">
        <v>284</v>
      </c>
      <c r="AP334" s="210" t="s">
        <v>285</v>
      </c>
      <c r="AQ334" s="210" t="s">
        <v>284</v>
      </c>
      <c r="AR334" s="210" t="s">
        <v>285</v>
      </c>
      <c r="AS334" s="210" t="s">
        <v>284</v>
      </c>
      <c r="AT334" s="209"/>
      <c r="AU334" s="209"/>
      <c r="AV334" s="209"/>
      <c r="AW334" s="209"/>
      <c r="AX334" s="209"/>
      <c r="AY334" s="209"/>
      <c r="AZ334" s="209"/>
      <c r="BA334" s="209"/>
      <c r="BB334" s="209"/>
      <c r="BC334" s="209"/>
      <c r="BD334" s="209"/>
      <c r="BE334" s="209"/>
      <c r="BF334" s="209"/>
      <c r="BG334" s="210"/>
      <c r="BH334" s="209"/>
    </row>
    <row r="335">
      <c r="A335" s="211">
        <v>45250.69583333333</v>
      </c>
      <c r="B335" s="211">
        <v>45250.69583333333</v>
      </c>
      <c r="C335" s="210" t="s">
        <v>281</v>
      </c>
      <c r="D335" s="209"/>
      <c r="E335" s="212">
        <v>100.0</v>
      </c>
      <c r="F335" s="212">
        <v>0.0</v>
      </c>
      <c r="G335" s="210" t="b">
        <v>1</v>
      </c>
      <c r="H335" s="211">
        <v>45250.69583333333</v>
      </c>
      <c r="I335" s="210" t="s">
        <v>617</v>
      </c>
      <c r="J335" s="209"/>
      <c r="K335" s="209"/>
      <c r="L335" s="209"/>
      <c r="M335" s="209"/>
      <c r="N335" s="209"/>
      <c r="O335" s="209"/>
      <c r="P335" s="210" t="s">
        <v>283</v>
      </c>
      <c r="Q335" s="209"/>
      <c r="R335" s="210" t="s">
        <v>68</v>
      </c>
      <c r="S335" s="210">
        <v>10.0</v>
      </c>
      <c r="T335" s="212">
        <v>4.0</v>
      </c>
      <c r="U335" s="212">
        <v>6.0</v>
      </c>
      <c r="V335" s="212">
        <v>12.0</v>
      </c>
      <c r="W335" s="210">
        <v>11.0</v>
      </c>
      <c r="X335" s="210">
        <v>1.0</v>
      </c>
      <c r="Y335" s="210">
        <v>0.0</v>
      </c>
      <c r="Z335" s="210">
        <v>1.0</v>
      </c>
      <c r="AA335" s="210">
        <v>1.0</v>
      </c>
      <c r="AB335" s="210">
        <v>1.0</v>
      </c>
      <c r="AC335" s="210">
        <v>1.0</v>
      </c>
      <c r="AD335" s="210">
        <v>3.0</v>
      </c>
      <c r="AE335" s="210">
        <v>0.0</v>
      </c>
      <c r="AF335" s="210">
        <v>3.0</v>
      </c>
      <c r="AG335" s="210">
        <v>1.0</v>
      </c>
      <c r="AH335" s="210">
        <v>0.0</v>
      </c>
      <c r="AI335" s="210" t="s">
        <v>137</v>
      </c>
      <c r="AJ335" s="210" t="s">
        <v>284</v>
      </c>
      <c r="AK335" s="210" t="s">
        <v>284</v>
      </c>
      <c r="AL335" s="210" t="s">
        <v>284</v>
      </c>
      <c r="AM335" s="210" t="s">
        <v>284</v>
      </c>
      <c r="AN335" s="210" t="s">
        <v>285</v>
      </c>
      <c r="AO335" s="210" t="s">
        <v>285</v>
      </c>
      <c r="AP335" s="210" t="s">
        <v>285</v>
      </c>
      <c r="AQ335" s="210" t="s">
        <v>284</v>
      </c>
      <c r="AR335" s="210" t="s">
        <v>285</v>
      </c>
      <c r="AS335" s="210" t="s">
        <v>284</v>
      </c>
      <c r="AT335" s="209"/>
      <c r="AU335" s="209"/>
      <c r="AV335" s="209"/>
      <c r="AW335" s="209"/>
      <c r="AX335" s="209"/>
      <c r="AY335" s="209"/>
      <c r="AZ335" s="209"/>
      <c r="BA335" s="209"/>
      <c r="BB335" s="209"/>
      <c r="BC335" s="209"/>
      <c r="BD335" s="209"/>
      <c r="BE335" s="209"/>
      <c r="BF335" s="209"/>
      <c r="BG335" s="210"/>
      <c r="BH335" s="209"/>
    </row>
    <row r="336">
      <c r="A336" s="211">
        <v>45250.69583333333</v>
      </c>
      <c r="B336" s="211">
        <v>45250.69583333333</v>
      </c>
      <c r="C336" s="210" t="s">
        <v>281</v>
      </c>
      <c r="D336" s="209"/>
      <c r="E336" s="212">
        <v>100.0</v>
      </c>
      <c r="F336" s="212">
        <v>0.0</v>
      </c>
      <c r="G336" s="210" t="b">
        <v>1</v>
      </c>
      <c r="H336" s="211">
        <v>45250.69583333333</v>
      </c>
      <c r="I336" s="210" t="s">
        <v>618</v>
      </c>
      <c r="J336" s="209"/>
      <c r="K336" s="209"/>
      <c r="L336" s="209"/>
      <c r="M336" s="209"/>
      <c r="N336" s="209"/>
      <c r="O336" s="209"/>
      <c r="P336" s="210" t="s">
        <v>283</v>
      </c>
      <c r="Q336" s="209"/>
      <c r="R336" s="72" t="s">
        <v>33</v>
      </c>
      <c r="S336" s="210">
        <v>1.0</v>
      </c>
      <c r="T336" s="212">
        <v>1.0</v>
      </c>
      <c r="U336" s="212">
        <v>0.0</v>
      </c>
      <c r="V336" s="212">
        <v>12.0</v>
      </c>
      <c r="W336" s="210">
        <v>29.0</v>
      </c>
      <c r="X336" s="210">
        <v>1.0</v>
      </c>
      <c r="Y336" s="210">
        <v>0.0</v>
      </c>
      <c r="Z336" s="210">
        <v>3.0</v>
      </c>
      <c r="AA336" s="210">
        <v>3.0</v>
      </c>
      <c r="AB336" s="210">
        <v>2.0</v>
      </c>
      <c r="AC336" s="210">
        <v>1.0</v>
      </c>
      <c r="AD336" s="210">
        <v>1.0</v>
      </c>
      <c r="AE336" s="210">
        <v>1.0</v>
      </c>
      <c r="AF336" s="210">
        <v>3.0</v>
      </c>
      <c r="AG336" s="210">
        <v>1.0</v>
      </c>
      <c r="AH336" s="210">
        <v>3.0</v>
      </c>
      <c r="AI336" s="210" t="s">
        <v>138</v>
      </c>
      <c r="AJ336" s="210" t="s">
        <v>284</v>
      </c>
      <c r="AK336" s="210" t="s">
        <v>285</v>
      </c>
      <c r="AL336" s="210" t="s">
        <v>285</v>
      </c>
      <c r="AM336" s="210" t="s">
        <v>285</v>
      </c>
      <c r="AN336" s="210" t="s">
        <v>285</v>
      </c>
      <c r="AO336" s="210" t="s">
        <v>285</v>
      </c>
      <c r="AP336" s="210" t="s">
        <v>285</v>
      </c>
      <c r="AQ336" s="210" t="s">
        <v>285</v>
      </c>
      <c r="AR336" s="210" t="s">
        <v>284</v>
      </c>
      <c r="AS336" s="210" t="s">
        <v>285</v>
      </c>
      <c r="AT336" s="209"/>
      <c r="AU336" s="209"/>
      <c r="AV336" s="209"/>
      <c r="AW336" s="209"/>
      <c r="AX336" s="209"/>
      <c r="AY336" s="209"/>
      <c r="AZ336" s="209"/>
      <c r="BA336" s="209"/>
      <c r="BB336" s="209"/>
      <c r="BC336" s="209"/>
      <c r="BD336" s="209"/>
      <c r="BE336" s="209"/>
      <c r="BF336" s="209"/>
      <c r="BG336" s="210"/>
      <c r="BH336" s="209"/>
    </row>
    <row r="337">
      <c r="A337" s="211">
        <v>45250.69583333333</v>
      </c>
      <c r="B337" s="211">
        <v>45250.69583333333</v>
      </c>
      <c r="C337" s="210" t="s">
        <v>281</v>
      </c>
      <c r="D337" s="209"/>
      <c r="E337" s="212">
        <v>100.0</v>
      </c>
      <c r="F337" s="212">
        <v>0.0</v>
      </c>
      <c r="G337" s="210" t="b">
        <v>1</v>
      </c>
      <c r="H337" s="211">
        <v>45250.69583333333</v>
      </c>
      <c r="I337" s="210" t="s">
        <v>619</v>
      </c>
      <c r="J337" s="209"/>
      <c r="K337" s="209"/>
      <c r="L337" s="209"/>
      <c r="M337" s="209"/>
      <c r="N337" s="209"/>
      <c r="O337" s="209"/>
      <c r="P337" s="210" t="s">
        <v>283</v>
      </c>
      <c r="Q337" s="209"/>
      <c r="R337" s="210" t="s">
        <v>86</v>
      </c>
      <c r="S337" s="210">
        <v>4.0</v>
      </c>
      <c r="T337" s="212">
        <v>3.0</v>
      </c>
      <c r="U337" s="212">
        <v>1.0</v>
      </c>
      <c r="V337" s="212">
        <v>12.0</v>
      </c>
      <c r="W337" s="210">
        <v>18.0</v>
      </c>
      <c r="X337" s="210">
        <v>0.0</v>
      </c>
      <c r="Y337" s="210">
        <v>0.0</v>
      </c>
      <c r="Z337" s="210">
        <v>2.0</v>
      </c>
      <c r="AA337" s="210">
        <v>3.0</v>
      </c>
      <c r="AB337" s="210">
        <v>1.0</v>
      </c>
      <c r="AC337" s="210">
        <v>3.0</v>
      </c>
      <c r="AD337" s="210">
        <v>1.0</v>
      </c>
      <c r="AE337" s="210">
        <v>1.0</v>
      </c>
      <c r="AF337" s="210">
        <v>0.0</v>
      </c>
      <c r="AG337" s="210">
        <v>0.0</v>
      </c>
      <c r="AH337" s="210">
        <v>3.0</v>
      </c>
      <c r="AI337" s="210" t="s">
        <v>138</v>
      </c>
      <c r="AJ337" s="210" t="s">
        <v>285</v>
      </c>
      <c r="AK337" s="210" t="s">
        <v>284</v>
      </c>
      <c r="AL337" s="210" t="s">
        <v>285</v>
      </c>
      <c r="AM337" s="210" t="s">
        <v>285</v>
      </c>
      <c r="AN337" s="210" t="s">
        <v>285</v>
      </c>
      <c r="AO337" s="210" t="s">
        <v>284</v>
      </c>
      <c r="AP337" s="210" t="s">
        <v>285</v>
      </c>
      <c r="AQ337" s="210" t="s">
        <v>285</v>
      </c>
      <c r="AR337" s="210" t="s">
        <v>285</v>
      </c>
      <c r="AS337" s="210" t="s">
        <v>285</v>
      </c>
      <c r="AT337" s="209"/>
      <c r="AU337" s="209"/>
      <c r="AV337" s="209"/>
      <c r="AW337" s="209"/>
      <c r="AX337" s="209"/>
      <c r="AY337" s="209"/>
      <c r="AZ337" s="209"/>
      <c r="BA337" s="209"/>
      <c r="BB337" s="209"/>
      <c r="BC337" s="209"/>
      <c r="BD337" s="209"/>
      <c r="BE337" s="209"/>
      <c r="BF337" s="209"/>
      <c r="BG337" s="210"/>
      <c r="BH337" s="209"/>
    </row>
    <row r="338">
      <c r="A338" s="211">
        <v>45250.69583333333</v>
      </c>
      <c r="B338" s="211">
        <v>45250.69583333333</v>
      </c>
      <c r="C338" s="210" t="s">
        <v>281</v>
      </c>
      <c r="D338" s="209"/>
      <c r="E338" s="212">
        <v>100.0</v>
      </c>
      <c r="F338" s="212">
        <v>0.0</v>
      </c>
      <c r="G338" s="210" t="b">
        <v>1</v>
      </c>
      <c r="H338" s="211">
        <v>45250.69583333333</v>
      </c>
      <c r="I338" s="210" t="s">
        <v>620</v>
      </c>
      <c r="J338" s="209"/>
      <c r="K338" s="209"/>
      <c r="L338" s="209"/>
      <c r="M338" s="209"/>
      <c r="N338" s="209"/>
      <c r="O338" s="209"/>
      <c r="P338" s="210" t="s">
        <v>283</v>
      </c>
      <c r="Q338" s="209"/>
      <c r="R338" s="210" t="s">
        <v>83</v>
      </c>
      <c r="S338" s="210">
        <v>6.0</v>
      </c>
      <c r="T338" s="212">
        <v>5.0</v>
      </c>
      <c r="U338" s="212">
        <v>1.0</v>
      </c>
      <c r="V338" s="212">
        <v>12.0</v>
      </c>
      <c r="W338" s="210">
        <v>10.0</v>
      </c>
      <c r="X338" s="210">
        <v>2.0</v>
      </c>
      <c r="Y338" s="210">
        <v>1.0</v>
      </c>
      <c r="Z338" s="210">
        <v>3.0</v>
      </c>
      <c r="AA338" s="210">
        <v>1.0</v>
      </c>
      <c r="AB338" s="210">
        <v>0.0</v>
      </c>
      <c r="AC338" s="210">
        <v>2.0</v>
      </c>
      <c r="AD338" s="210">
        <v>0.0</v>
      </c>
      <c r="AE338" s="210">
        <v>0.0</v>
      </c>
      <c r="AF338" s="210">
        <v>3.0</v>
      </c>
      <c r="AG338" s="210">
        <v>0.0</v>
      </c>
      <c r="AH338" s="210">
        <v>2.0</v>
      </c>
      <c r="AI338" s="210" t="s">
        <v>138</v>
      </c>
      <c r="AJ338" s="210" t="s">
        <v>285</v>
      </c>
      <c r="AK338" s="210" t="s">
        <v>284</v>
      </c>
      <c r="AL338" s="210" t="s">
        <v>284</v>
      </c>
      <c r="AM338" s="210" t="s">
        <v>284</v>
      </c>
      <c r="AN338" s="210" t="s">
        <v>285</v>
      </c>
      <c r="AO338" s="210" t="s">
        <v>284</v>
      </c>
      <c r="AP338" s="210" t="s">
        <v>285</v>
      </c>
      <c r="AQ338" s="210" t="s">
        <v>285</v>
      </c>
      <c r="AR338" s="210" t="s">
        <v>284</v>
      </c>
      <c r="AS338" s="210" t="s">
        <v>284</v>
      </c>
      <c r="AT338" s="209"/>
      <c r="AU338" s="209"/>
      <c r="AV338" s="209"/>
      <c r="AW338" s="209"/>
      <c r="AX338" s="209"/>
      <c r="AY338" s="209"/>
      <c r="AZ338" s="209"/>
      <c r="BA338" s="209"/>
      <c r="BB338" s="209"/>
      <c r="BC338" s="209"/>
      <c r="BD338" s="209"/>
      <c r="BE338" s="209"/>
      <c r="BF338" s="209"/>
      <c r="BG338" s="210"/>
      <c r="BH338" s="209"/>
    </row>
    <row r="339">
      <c r="A339" s="211">
        <v>45250.69583333333</v>
      </c>
      <c r="B339" s="211">
        <v>45250.69583333333</v>
      </c>
      <c r="C339" s="210" t="s">
        <v>281</v>
      </c>
      <c r="D339" s="209"/>
      <c r="E339" s="212">
        <v>100.0</v>
      </c>
      <c r="F339" s="212">
        <v>0.0</v>
      </c>
      <c r="G339" s="210" t="b">
        <v>1</v>
      </c>
      <c r="H339" s="211">
        <v>45250.69583333333</v>
      </c>
      <c r="I339" s="210" t="s">
        <v>621</v>
      </c>
      <c r="J339" s="209"/>
      <c r="K339" s="209"/>
      <c r="L339" s="209"/>
      <c r="M339" s="209"/>
      <c r="N339" s="209"/>
      <c r="O339" s="209"/>
      <c r="P339" s="210" t="s">
        <v>283</v>
      </c>
      <c r="Q339" s="209"/>
      <c r="R339" s="210" t="s">
        <v>46</v>
      </c>
      <c r="S339" s="210">
        <v>5.0</v>
      </c>
      <c r="T339" s="212">
        <v>2.0</v>
      </c>
      <c r="U339" s="212">
        <v>3.0</v>
      </c>
      <c r="V339" s="212">
        <v>12.0</v>
      </c>
      <c r="W339" s="210">
        <v>12.0</v>
      </c>
      <c r="X339" s="210">
        <v>1.0</v>
      </c>
      <c r="Y339" s="210">
        <v>2.0</v>
      </c>
      <c r="Z339" s="210">
        <v>3.0</v>
      </c>
      <c r="AA339" s="210">
        <v>0.0</v>
      </c>
      <c r="AB339" s="210">
        <v>1.0</v>
      </c>
      <c r="AC339" s="210">
        <v>1.0</v>
      </c>
      <c r="AD339" s="210">
        <v>1.0</v>
      </c>
      <c r="AE339" s="210">
        <v>0.0</v>
      </c>
      <c r="AF339" s="210">
        <v>1.0</v>
      </c>
      <c r="AG339" s="210">
        <v>0.0</v>
      </c>
      <c r="AH339" s="210">
        <v>2.0</v>
      </c>
      <c r="AI339" s="210" t="s">
        <v>138</v>
      </c>
      <c r="AJ339" s="210" t="s">
        <v>284</v>
      </c>
      <c r="AK339" s="210" t="s">
        <v>284</v>
      </c>
      <c r="AL339" s="210" t="s">
        <v>285</v>
      </c>
      <c r="AM339" s="210" t="s">
        <v>284</v>
      </c>
      <c r="AN339" s="210" t="s">
        <v>284</v>
      </c>
      <c r="AO339" s="210" t="s">
        <v>285</v>
      </c>
      <c r="AP339" s="210" t="s">
        <v>284</v>
      </c>
      <c r="AQ339" s="210" t="s">
        <v>284</v>
      </c>
      <c r="AR339" s="210" t="s">
        <v>285</v>
      </c>
      <c r="AS339" s="210" t="s">
        <v>285</v>
      </c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09"/>
      <c r="BD339" s="209"/>
      <c r="BE339" s="209"/>
      <c r="BF339" s="209"/>
      <c r="BG339" s="210"/>
      <c r="BH339" s="209"/>
    </row>
    <row r="340">
      <c r="A340" s="211">
        <v>45250.69583333333</v>
      </c>
      <c r="B340" s="211">
        <v>45250.69583333333</v>
      </c>
      <c r="C340" s="210" t="s">
        <v>281</v>
      </c>
      <c r="D340" s="209"/>
      <c r="E340" s="212">
        <v>100.0</v>
      </c>
      <c r="F340" s="212">
        <v>0.0</v>
      </c>
      <c r="G340" s="210" t="b">
        <v>1</v>
      </c>
      <c r="H340" s="211">
        <v>45250.69583333333</v>
      </c>
      <c r="I340" s="210" t="s">
        <v>622</v>
      </c>
      <c r="J340" s="209"/>
      <c r="K340" s="209"/>
      <c r="L340" s="209"/>
      <c r="M340" s="209"/>
      <c r="N340" s="209"/>
      <c r="O340" s="209"/>
      <c r="P340" s="210" t="s">
        <v>283</v>
      </c>
      <c r="Q340" s="209"/>
      <c r="R340" s="210" t="s">
        <v>38</v>
      </c>
      <c r="S340" s="210">
        <v>5.0</v>
      </c>
      <c r="T340" s="212">
        <v>5.0</v>
      </c>
      <c r="U340" s="212">
        <v>0.0</v>
      </c>
      <c r="V340" s="212">
        <v>12.0</v>
      </c>
      <c r="W340" s="210">
        <v>13.0</v>
      </c>
      <c r="X340" s="210">
        <v>1.0</v>
      </c>
      <c r="Y340" s="210">
        <v>1.0</v>
      </c>
      <c r="Z340" s="210">
        <v>3.0</v>
      </c>
      <c r="AA340" s="210">
        <v>0.0</v>
      </c>
      <c r="AB340" s="210">
        <v>3.0</v>
      </c>
      <c r="AC340" s="210">
        <v>0.0</v>
      </c>
      <c r="AD340" s="210">
        <v>1.0</v>
      </c>
      <c r="AE340" s="210">
        <v>3.0</v>
      </c>
      <c r="AF340" s="210">
        <v>2.0</v>
      </c>
      <c r="AG340" s="210">
        <v>3.0</v>
      </c>
      <c r="AH340" s="210">
        <v>3.0</v>
      </c>
      <c r="AI340" s="210" t="s">
        <v>138</v>
      </c>
      <c r="AJ340" s="210" t="s">
        <v>284</v>
      </c>
      <c r="AK340" s="210" t="s">
        <v>285</v>
      </c>
      <c r="AL340" s="210" t="s">
        <v>285</v>
      </c>
      <c r="AM340" s="210" t="s">
        <v>285</v>
      </c>
      <c r="AN340" s="210" t="s">
        <v>285</v>
      </c>
      <c r="AO340" s="210" t="s">
        <v>285</v>
      </c>
      <c r="AP340" s="210" t="s">
        <v>284</v>
      </c>
      <c r="AQ340" s="210" t="s">
        <v>284</v>
      </c>
      <c r="AR340" s="210" t="s">
        <v>285</v>
      </c>
      <c r="AS340" s="210" t="s">
        <v>285</v>
      </c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09"/>
      <c r="BD340" s="209"/>
      <c r="BE340" s="209"/>
      <c r="BF340" s="209"/>
      <c r="BG340" s="210"/>
      <c r="BH340" s="209"/>
    </row>
    <row r="341">
      <c r="A341" s="211">
        <v>45250.69583333333</v>
      </c>
      <c r="B341" s="211">
        <v>45250.69583333333</v>
      </c>
      <c r="C341" s="210" t="s">
        <v>281</v>
      </c>
      <c r="D341" s="209"/>
      <c r="E341" s="212">
        <v>100.0</v>
      </c>
      <c r="F341" s="212">
        <v>0.0</v>
      </c>
      <c r="G341" s="210" t="b">
        <v>1</v>
      </c>
      <c r="H341" s="211">
        <v>45250.69583333333</v>
      </c>
      <c r="I341" s="210" t="s">
        <v>623</v>
      </c>
      <c r="J341" s="209"/>
      <c r="K341" s="209"/>
      <c r="L341" s="209"/>
      <c r="M341" s="209"/>
      <c r="N341" s="209"/>
      <c r="O341" s="209"/>
      <c r="P341" s="210" t="s">
        <v>283</v>
      </c>
      <c r="Q341" s="209"/>
      <c r="R341" s="72" t="s">
        <v>33</v>
      </c>
      <c r="S341" s="210">
        <v>3.0</v>
      </c>
      <c r="T341" s="212">
        <v>3.0</v>
      </c>
      <c r="U341" s="212">
        <v>0.0</v>
      </c>
      <c r="V341" s="212">
        <v>12.0</v>
      </c>
      <c r="W341" s="210">
        <v>10.0</v>
      </c>
      <c r="X341" s="210">
        <v>1.0</v>
      </c>
      <c r="Y341" s="210">
        <v>2.0</v>
      </c>
      <c r="Z341" s="210">
        <v>2.0</v>
      </c>
      <c r="AA341" s="210">
        <v>3.0</v>
      </c>
      <c r="AB341" s="210">
        <v>3.0</v>
      </c>
      <c r="AC341" s="210">
        <v>2.0</v>
      </c>
      <c r="AD341" s="210">
        <v>0.0</v>
      </c>
      <c r="AE341" s="210">
        <v>2.0</v>
      </c>
      <c r="AF341" s="210">
        <v>2.0</v>
      </c>
      <c r="AG341" s="210">
        <v>0.0</v>
      </c>
      <c r="AH341" s="210">
        <v>3.0</v>
      </c>
      <c r="AI341" s="210" t="s">
        <v>138</v>
      </c>
      <c r="AJ341" s="210" t="s">
        <v>285</v>
      </c>
      <c r="AK341" s="210" t="s">
        <v>284</v>
      </c>
      <c r="AL341" s="210" t="s">
        <v>284</v>
      </c>
      <c r="AM341" s="210" t="s">
        <v>285</v>
      </c>
      <c r="AN341" s="210" t="s">
        <v>285</v>
      </c>
      <c r="AO341" s="210" t="s">
        <v>284</v>
      </c>
      <c r="AP341" s="210" t="s">
        <v>285</v>
      </c>
      <c r="AQ341" s="210" t="s">
        <v>285</v>
      </c>
      <c r="AR341" s="210" t="s">
        <v>284</v>
      </c>
      <c r="AS341" s="210" t="s">
        <v>285</v>
      </c>
      <c r="AT341" s="209"/>
      <c r="AU341" s="209"/>
      <c r="AV341" s="209"/>
      <c r="AW341" s="209"/>
      <c r="AX341" s="209"/>
      <c r="AY341" s="209"/>
      <c r="AZ341" s="209"/>
      <c r="BA341" s="209"/>
      <c r="BB341" s="209"/>
      <c r="BC341" s="209"/>
      <c r="BD341" s="209"/>
      <c r="BE341" s="209"/>
      <c r="BF341" s="209"/>
      <c r="BG341" s="210"/>
      <c r="BH341" s="209"/>
    </row>
    <row r="342">
      <c r="A342" s="211">
        <v>45250.69583333333</v>
      </c>
      <c r="B342" s="211">
        <v>45250.69583333333</v>
      </c>
      <c r="C342" s="210" t="s">
        <v>281</v>
      </c>
      <c r="D342" s="209"/>
      <c r="E342" s="212">
        <v>100.0</v>
      </c>
      <c r="F342" s="212">
        <v>0.0</v>
      </c>
      <c r="G342" s="210" t="b">
        <v>1</v>
      </c>
      <c r="H342" s="211">
        <v>45250.69583333333</v>
      </c>
      <c r="I342" s="210" t="s">
        <v>624</v>
      </c>
      <c r="J342" s="209"/>
      <c r="K342" s="209"/>
      <c r="L342" s="209"/>
      <c r="M342" s="209"/>
      <c r="N342" s="209"/>
      <c r="O342" s="209"/>
      <c r="P342" s="210" t="s">
        <v>283</v>
      </c>
      <c r="Q342" s="209"/>
      <c r="R342" s="72" t="s">
        <v>33</v>
      </c>
      <c r="S342" s="210">
        <v>12.0</v>
      </c>
      <c r="T342" s="212">
        <v>10.0</v>
      </c>
      <c r="U342" s="212">
        <v>2.0</v>
      </c>
      <c r="V342" s="212">
        <v>12.0</v>
      </c>
      <c r="W342" s="210">
        <v>36.0</v>
      </c>
      <c r="X342" s="210">
        <v>3.0</v>
      </c>
      <c r="Y342" s="210">
        <v>0.0</v>
      </c>
      <c r="Z342" s="210">
        <v>1.0</v>
      </c>
      <c r="AA342" s="210">
        <v>0.0</v>
      </c>
      <c r="AB342" s="210">
        <v>0.0</v>
      </c>
      <c r="AC342" s="210">
        <v>2.0</v>
      </c>
      <c r="AD342" s="210">
        <v>3.0</v>
      </c>
      <c r="AE342" s="210">
        <v>2.0</v>
      </c>
      <c r="AF342" s="210">
        <v>3.0</v>
      </c>
      <c r="AG342" s="210">
        <v>2.0</v>
      </c>
      <c r="AH342" s="210">
        <v>1.0</v>
      </c>
      <c r="AI342" s="210" t="s">
        <v>138</v>
      </c>
      <c r="AJ342" s="210" t="s">
        <v>284</v>
      </c>
      <c r="AK342" s="210" t="s">
        <v>284</v>
      </c>
      <c r="AL342" s="210" t="s">
        <v>285</v>
      </c>
      <c r="AM342" s="210" t="s">
        <v>284</v>
      </c>
      <c r="AN342" s="210" t="s">
        <v>284</v>
      </c>
      <c r="AO342" s="210" t="s">
        <v>284</v>
      </c>
      <c r="AP342" s="210" t="s">
        <v>284</v>
      </c>
      <c r="AQ342" s="210" t="s">
        <v>285</v>
      </c>
      <c r="AR342" s="210" t="s">
        <v>285</v>
      </c>
      <c r="AS342" s="210" t="s">
        <v>285</v>
      </c>
      <c r="AT342" s="209"/>
      <c r="AU342" s="209"/>
      <c r="AV342" s="209"/>
      <c r="AW342" s="209"/>
      <c r="AX342" s="209"/>
      <c r="AY342" s="209"/>
      <c r="AZ342" s="209"/>
      <c r="BA342" s="209"/>
      <c r="BB342" s="209"/>
      <c r="BC342" s="209"/>
      <c r="BD342" s="209"/>
      <c r="BE342" s="209"/>
      <c r="BF342" s="209"/>
      <c r="BG342" s="210"/>
      <c r="BH342" s="209"/>
    </row>
    <row r="343">
      <c r="A343" s="211">
        <v>45250.69583333333</v>
      </c>
      <c r="B343" s="211">
        <v>45250.69583333333</v>
      </c>
      <c r="C343" s="210" t="s">
        <v>281</v>
      </c>
      <c r="D343" s="209"/>
      <c r="E343" s="212">
        <v>100.0</v>
      </c>
      <c r="F343" s="212">
        <v>0.0</v>
      </c>
      <c r="G343" s="210" t="b">
        <v>1</v>
      </c>
      <c r="H343" s="211">
        <v>45250.69583333333</v>
      </c>
      <c r="I343" s="210" t="s">
        <v>625</v>
      </c>
      <c r="J343" s="209"/>
      <c r="K343" s="209"/>
      <c r="L343" s="209"/>
      <c r="M343" s="209"/>
      <c r="N343" s="209"/>
      <c r="O343" s="209"/>
      <c r="P343" s="210" t="s">
        <v>283</v>
      </c>
      <c r="Q343" s="209"/>
      <c r="R343" s="210" t="s">
        <v>33</v>
      </c>
      <c r="S343" s="210">
        <v>4.0</v>
      </c>
      <c r="T343" s="212">
        <v>3.0</v>
      </c>
      <c r="U343" s="212">
        <v>1.0</v>
      </c>
      <c r="V343" s="212">
        <v>12.0</v>
      </c>
      <c r="W343" s="210">
        <v>27.0</v>
      </c>
      <c r="X343" s="210">
        <v>0.0</v>
      </c>
      <c r="Y343" s="210">
        <v>3.0</v>
      </c>
      <c r="Z343" s="210">
        <v>1.0</v>
      </c>
      <c r="AA343" s="210">
        <v>1.0</v>
      </c>
      <c r="AB343" s="210">
        <v>3.0</v>
      </c>
      <c r="AC343" s="210">
        <v>1.0</v>
      </c>
      <c r="AD343" s="210">
        <v>3.0</v>
      </c>
      <c r="AE343" s="210">
        <v>1.0</v>
      </c>
      <c r="AF343" s="210">
        <v>2.0</v>
      </c>
      <c r="AG343" s="210">
        <v>0.0</v>
      </c>
      <c r="AH343" s="210">
        <v>0.0</v>
      </c>
      <c r="AI343" s="210" t="s">
        <v>138</v>
      </c>
      <c r="AJ343" s="210" t="s">
        <v>285</v>
      </c>
      <c r="AK343" s="210" t="s">
        <v>285</v>
      </c>
      <c r="AL343" s="210" t="s">
        <v>285</v>
      </c>
      <c r="AM343" s="210" t="s">
        <v>284</v>
      </c>
      <c r="AN343" s="210" t="s">
        <v>285</v>
      </c>
      <c r="AO343" s="210" t="s">
        <v>285</v>
      </c>
      <c r="AP343" s="210" t="s">
        <v>284</v>
      </c>
      <c r="AQ343" s="210" t="s">
        <v>284</v>
      </c>
      <c r="AR343" s="210" t="s">
        <v>285</v>
      </c>
      <c r="AS343" s="210" t="s">
        <v>285</v>
      </c>
      <c r="AT343" s="209"/>
      <c r="AU343" s="209"/>
      <c r="AV343" s="209"/>
      <c r="AW343" s="209"/>
      <c r="AX343" s="209"/>
      <c r="AY343" s="209"/>
      <c r="AZ343" s="209"/>
      <c r="BA343" s="209"/>
      <c r="BB343" s="209"/>
      <c r="BC343" s="209"/>
      <c r="BD343" s="209"/>
      <c r="BE343" s="209"/>
      <c r="BF343" s="209"/>
      <c r="BG343" s="210"/>
      <c r="BH343" s="209"/>
    </row>
    <row r="344">
      <c r="A344" s="211">
        <v>45250.69583333333</v>
      </c>
      <c r="B344" s="211">
        <v>45250.69583333333</v>
      </c>
      <c r="C344" s="210" t="s">
        <v>281</v>
      </c>
      <c r="D344" s="209"/>
      <c r="E344" s="212">
        <v>100.0</v>
      </c>
      <c r="F344" s="212">
        <v>0.0</v>
      </c>
      <c r="G344" s="210" t="b">
        <v>1</v>
      </c>
      <c r="H344" s="211">
        <v>45250.69583333333</v>
      </c>
      <c r="I344" s="210" t="s">
        <v>626</v>
      </c>
      <c r="J344" s="209"/>
      <c r="K344" s="209"/>
      <c r="L344" s="209"/>
      <c r="M344" s="209"/>
      <c r="N344" s="209"/>
      <c r="O344" s="209"/>
      <c r="P344" s="210" t="s">
        <v>283</v>
      </c>
      <c r="Q344" s="209"/>
      <c r="R344" s="72" t="s">
        <v>33</v>
      </c>
      <c r="S344" s="210">
        <v>4.0</v>
      </c>
      <c r="T344" s="212">
        <v>2.0</v>
      </c>
      <c r="U344" s="212">
        <v>2.0</v>
      </c>
      <c r="V344" s="212">
        <v>12.0</v>
      </c>
      <c r="W344" s="210">
        <v>14.0</v>
      </c>
      <c r="X344" s="210">
        <v>0.0</v>
      </c>
      <c r="Y344" s="210">
        <v>2.0</v>
      </c>
      <c r="Z344" s="210">
        <v>3.0</v>
      </c>
      <c r="AA344" s="210">
        <v>3.0</v>
      </c>
      <c r="AB344" s="210">
        <v>2.0</v>
      </c>
      <c r="AC344" s="210">
        <v>2.0</v>
      </c>
      <c r="AD344" s="210">
        <v>2.0</v>
      </c>
      <c r="AE344" s="210">
        <v>3.0</v>
      </c>
      <c r="AF344" s="210">
        <v>2.0</v>
      </c>
      <c r="AG344" s="210">
        <v>3.0</v>
      </c>
      <c r="AH344" s="210">
        <v>2.0</v>
      </c>
      <c r="AI344" s="210" t="s">
        <v>137</v>
      </c>
      <c r="AJ344" s="210" t="s">
        <v>284</v>
      </c>
      <c r="AK344" s="210" t="s">
        <v>284</v>
      </c>
      <c r="AL344" s="210" t="s">
        <v>285</v>
      </c>
      <c r="AM344" s="210" t="s">
        <v>284</v>
      </c>
      <c r="AN344" s="210" t="s">
        <v>284</v>
      </c>
      <c r="AO344" s="210" t="s">
        <v>285</v>
      </c>
      <c r="AP344" s="210" t="s">
        <v>284</v>
      </c>
      <c r="AQ344" s="210" t="s">
        <v>284</v>
      </c>
      <c r="AR344" s="210" t="s">
        <v>284</v>
      </c>
      <c r="AS344" s="210" t="s">
        <v>284</v>
      </c>
      <c r="AT344" s="209"/>
      <c r="AU344" s="209"/>
      <c r="AV344" s="209"/>
      <c r="AW344" s="209"/>
      <c r="AX344" s="209"/>
      <c r="AY344" s="209"/>
      <c r="AZ344" s="209"/>
      <c r="BA344" s="209"/>
      <c r="BB344" s="209"/>
      <c r="BC344" s="209"/>
      <c r="BD344" s="209"/>
      <c r="BE344" s="209"/>
      <c r="BF344" s="209"/>
      <c r="BG344" s="210"/>
      <c r="BH344" s="209"/>
    </row>
    <row r="345">
      <c r="A345" s="211">
        <v>45250.69583333333</v>
      </c>
      <c r="B345" s="211">
        <v>45250.69583333333</v>
      </c>
      <c r="C345" s="210" t="s">
        <v>281</v>
      </c>
      <c r="D345" s="209"/>
      <c r="E345" s="212">
        <v>100.0</v>
      </c>
      <c r="F345" s="212">
        <v>0.0</v>
      </c>
      <c r="G345" s="210" t="b">
        <v>1</v>
      </c>
      <c r="H345" s="211">
        <v>45250.69583333333</v>
      </c>
      <c r="I345" s="210" t="s">
        <v>627</v>
      </c>
      <c r="J345" s="209"/>
      <c r="K345" s="209"/>
      <c r="L345" s="209"/>
      <c r="M345" s="209"/>
      <c r="N345" s="209"/>
      <c r="O345" s="209"/>
      <c r="P345" s="210" t="s">
        <v>283</v>
      </c>
      <c r="Q345" s="209"/>
      <c r="R345" s="210" t="s">
        <v>45</v>
      </c>
      <c r="S345" s="210">
        <v>6.0</v>
      </c>
      <c r="T345" s="212">
        <v>1.0</v>
      </c>
      <c r="U345" s="212">
        <v>5.0</v>
      </c>
      <c r="V345" s="212">
        <v>12.0</v>
      </c>
      <c r="W345" s="210">
        <v>30.0</v>
      </c>
      <c r="X345" s="210">
        <v>0.0</v>
      </c>
      <c r="Y345" s="210">
        <v>1.0</v>
      </c>
      <c r="Z345" s="210">
        <v>2.0</v>
      </c>
      <c r="AA345" s="210">
        <v>1.0</v>
      </c>
      <c r="AB345" s="210">
        <v>3.0</v>
      </c>
      <c r="AC345" s="210">
        <v>2.0</v>
      </c>
      <c r="AD345" s="210">
        <v>2.0</v>
      </c>
      <c r="AE345" s="210">
        <v>0.0</v>
      </c>
      <c r="AF345" s="210">
        <v>0.0</v>
      </c>
      <c r="AG345" s="210">
        <v>1.0</v>
      </c>
      <c r="AH345" s="210">
        <v>2.0</v>
      </c>
      <c r="AI345" s="210" t="s">
        <v>138</v>
      </c>
      <c r="AJ345" s="210" t="s">
        <v>285</v>
      </c>
      <c r="AK345" s="210" t="s">
        <v>285</v>
      </c>
      <c r="AL345" s="210" t="s">
        <v>284</v>
      </c>
      <c r="AM345" s="210" t="s">
        <v>284</v>
      </c>
      <c r="AN345" s="210" t="s">
        <v>285</v>
      </c>
      <c r="AO345" s="210" t="s">
        <v>285</v>
      </c>
      <c r="AP345" s="210" t="s">
        <v>285</v>
      </c>
      <c r="AQ345" s="210" t="s">
        <v>285</v>
      </c>
      <c r="AR345" s="210" t="s">
        <v>284</v>
      </c>
      <c r="AS345" s="210" t="s">
        <v>284</v>
      </c>
      <c r="AT345" s="209"/>
      <c r="AU345" s="209"/>
      <c r="AV345" s="209"/>
      <c r="AW345" s="209"/>
      <c r="AX345" s="209"/>
      <c r="AY345" s="209"/>
      <c r="AZ345" s="209"/>
      <c r="BA345" s="209"/>
      <c r="BB345" s="209"/>
      <c r="BC345" s="209"/>
      <c r="BD345" s="209"/>
      <c r="BE345" s="209"/>
      <c r="BF345" s="209"/>
      <c r="BG345" s="210"/>
      <c r="BH345" s="209"/>
    </row>
    <row r="346">
      <c r="A346" s="211">
        <v>45250.69583333333</v>
      </c>
      <c r="B346" s="211">
        <v>45250.69583333333</v>
      </c>
      <c r="C346" s="210" t="s">
        <v>281</v>
      </c>
      <c r="D346" s="209"/>
      <c r="E346" s="212">
        <v>100.0</v>
      </c>
      <c r="F346" s="212">
        <v>0.0</v>
      </c>
      <c r="G346" s="210" t="b">
        <v>1</v>
      </c>
      <c r="H346" s="211">
        <v>45250.69583333333</v>
      </c>
      <c r="I346" s="210" t="s">
        <v>628</v>
      </c>
      <c r="J346" s="209"/>
      <c r="K346" s="209"/>
      <c r="L346" s="209"/>
      <c r="M346" s="209"/>
      <c r="N346" s="209"/>
      <c r="O346" s="209"/>
      <c r="P346" s="210" t="s">
        <v>283</v>
      </c>
      <c r="Q346" s="209"/>
      <c r="R346" s="210" t="s">
        <v>85</v>
      </c>
      <c r="S346" s="210">
        <v>5.0</v>
      </c>
      <c r="T346" s="212">
        <v>4.0</v>
      </c>
      <c r="U346" s="212">
        <v>1.0</v>
      </c>
      <c r="V346" s="212">
        <v>12.0</v>
      </c>
      <c r="W346" s="210">
        <v>35.0</v>
      </c>
      <c r="X346" s="210">
        <v>1.0</v>
      </c>
      <c r="Y346" s="210">
        <v>3.0</v>
      </c>
      <c r="Z346" s="210">
        <v>2.0</v>
      </c>
      <c r="AA346" s="210">
        <v>3.0</v>
      </c>
      <c r="AB346" s="210">
        <v>1.0</v>
      </c>
      <c r="AC346" s="210">
        <v>1.0</v>
      </c>
      <c r="AD346" s="210">
        <v>0.0</v>
      </c>
      <c r="AE346" s="210">
        <v>0.0</v>
      </c>
      <c r="AF346" s="210">
        <v>1.0</v>
      </c>
      <c r="AG346" s="210">
        <v>0.0</v>
      </c>
      <c r="AH346" s="210">
        <v>0.0</v>
      </c>
      <c r="AI346" s="210" t="s">
        <v>138</v>
      </c>
      <c r="AJ346" s="210" t="s">
        <v>284</v>
      </c>
      <c r="AK346" s="210" t="s">
        <v>284</v>
      </c>
      <c r="AL346" s="210" t="s">
        <v>285</v>
      </c>
      <c r="AM346" s="210" t="s">
        <v>285</v>
      </c>
      <c r="AN346" s="210" t="s">
        <v>285</v>
      </c>
      <c r="AO346" s="210" t="s">
        <v>284</v>
      </c>
      <c r="AP346" s="210" t="s">
        <v>284</v>
      </c>
      <c r="AQ346" s="210" t="s">
        <v>285</v>
      </c>
      <c r="AR346" s="210" t="s">
        <v>285</v>
      </c>
      <c r="AS346" s="210" t="s">
        <v>284</v>
      </c>
      <c r="AT346" s="209"/>
      <c r="AU346" s="209"/>
      <c r="AV346" s="209"/>
      <c r="AW346" s="209"/>
      <c r="AX346" s="209"/>
      <c r="AY346" s="209"/>
      <c r="AZ346" s="209"/>
      <c r="BA346" s="209"/>
      <c r="BB346" s="209"/>
      <c r="BC346" s="209"/>
      <c r="BD346" s="209"/>
      <c r="BE346" s="209"/>
      <c r="BF346" s="209"/>
      <c r="BG346" s="210"/>
      <c r="BH346" s="209"/>
    </row>
    <row r="347">
      <c r="A347" s="211">
        <v>45250.69583333333</v>
      </c>
      <c r="B347" s="211">
        <v>45250.69583333333</v>
      </c>
      <c r="C347" s="210" t="s">
        <v>281</v>
      </c>
      <c r="D347" s="209"/>
      <c r="E347" s="212">
        <v>100.0</v>
      </c>
      <c r="F347" s="212">
        <v>0.0</v>
      </c>
      <c r="G347" s="210" t="b">
        <v>1</v>
      </c>
      <c r="H347" s="211">
        <v>45250.69583333333</v>
      </c>
      <c r="I347" s="210" t="s">
        <v>629</v>
      </c>
      <c r="J347" s="209"/>
      <c r="K347" s="209"/>
      <c r="L347" s="209"/>
      <c r="M347" s="209"/>
      <c r="N347" s="209"/>
      <c r="O347" s="209"/>
      <c r="P347" s="210" t="s">
        <v>283</v>
      </c>
      <c r="Q347" s="209"/>
      <c r="R347" s="210" t="s">
        <v>96</v>
      </c>
      <c r="S347" s="210">
        <v>10.0</v>
      </c>
      <c r="T347" s="212">
        <v>8.0</v>
      </c>
      <c r="U347" s="212">
        <v>2.0</v>
      </c>
      <c r="V347" s="212">
        <v>12.0</v>
      </c>
      <c r="W347" s="210">
        <v>39.0</v>
      </c>
      <c r="X347" s="210">
        <v>0.0</v>
      </c>
      <c r="Y347" s="210">
        <v>0.0</v>
      </c>
      <c r="Z347" s="210">
        <v>1.0</v>
      </c>
      <c r="AA347" s="210">
        <v>2.0</v>
      </c>
      <c r="AB347" s="210">
        <v>2.0</v>
      </c>
      <c r="AC347" s="210">
        <v>1.0</v>
      </c>
      <c r="AD347" s="210">
        <v>1.0</v>
      </c>
      <c r="AE347" s="210">
        <v>0.0</v>
      </c>
      <c r="AF347" s="210">
        <v>0.0</v>
      </c>
      <c r="AG347" s="210">
        <v>3.0</v>
      </c>
      <c r="AH347" s="210">
        <v>1.0</v>
      </c>
      <c r="AI347" s="210" t="s">
        <v>137</v>
      </c>
      <c r="AJ347" s="210" t="s">
        <v>284</v>
      </c>
      <c r="AK347" s="210" t="s">
        <v>284</v>
      </c>
      <c r="AL347" s="210" t="s">
        <v>285</v>
      </c>
      <c r="AM347" s="210" t="s">
        <v>284</v>
      </c>
      <c r="AN347" s="210" t="s">
        <v>284</v>
      </c>
      <c r="AO347" s="210" t="s">
        <v>285</v>
      </c>
      <c r="AP347" s="210" t="s">
        <v>285</v>
      </c>
      <c r="AQ347" s="210" t="s">
        <v>285</v>
      </c>
      <c r="AR347" s="210" t="s">
        <v>284</v>
      </c>
      <c r="AS347" s="210" t="s">
        <v>285</v>
      </c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09"/>
      <c r="BD347" s="209"/>
      <c r="BE347" s="209"/>
      <c r="BF347" s="209"/>
      <c r="BG347" s="210"/>
      <c r="BH347" s="209"/>
    </row>
    <row r="348">
      <c r="A348" s="211">
        <v>45250.69583333333</v>
      </c>
      <c r="B348" s="211">
        <v>45250.69583333333</v>
      </c>
      <c r="C348" s="210" t="s">
        <v>281</v>
      </c>
      <c r="D348" s="209"/>
      <c r="E348" s="212">
        <v>100.0</v>
      </c>
      <c r="F348" s="212">
        <v>0.0</v>
      </c>
      <c r="G348" s="210" t="b">
        <v>1</v>
      </c>
      <c r="H348" s="211">
        <v>45250.69583333333</v>
      </c>
      <c r="I348" s="210" t="s">
        <v>630</v>
      </c>
      <c r="J348" s="209"/>
      <c r="K348" s="209"/>
      <c r="L348" s="209"/>
      <c r="M348" s="209"/>
      <c r="N348" s="209"/>
      <c r="O348" s="209"/>
      <c r="P348" s="210" t="s">
        <v>283</v>
      </c>
      <c r="Q348" s="209"/>
      <c r="R348" s="210" t="s">
        <v>41</v>
      </c>
      <c r="S348" s="210">
        <v>1.0</v>
      </c>
      <c r="T348" s="212">
        <v>1.0</v>
      </c>
      <c r="U348" s="212">
        <v>0.0</v>
      </c>
      <c r="V348" s="212">
        <v>12.0</v>
      </c>
      <c r="W348" s="210">
        <v>34.0</v>
      </c>
      <c r="X348" s="210">
        <v>2.0</v>
      </c>
      <c r="Y348" s="210">
        <v>1.0</v>
      </c>
      <c r="Z348" s="210">
        <v>1.0</v>
      </c>
      <c r="AA348" s="210">
        <v>1.0</v>
      </c>
      <c r="AB348" s="210">
        <v>2.0</v>
      </c>
      <c r="AC348" s="210">
        <v>2.0</v>
      </c>
      <c r="AD348" s="210">
        <v>3.0</v>
      </c>
      <c r="AE348" s="210">
        <v>2.0</v>
      </c>
      <c r="AF348" s="210">
        <v>1.0</v>
      </c>
      <c r="AG348" s="210">
        <v>3.0</v>
      </c>
      <c r="AH348" s="210">
        <v>2.0</v>
      </c>
      <c r="AI348" s="210" t="s">
        <v>137</v>
      </c>
      <c r="AJ348" s="210" t="s">
        <v>284</v>
      </c>
      <c r="AK348" s="210" t="s">
        <v>285</v>
      </c>
      <c r="AL348" s="210" t="s">
        <v>284</v>
      </c>
      <c r="AM348" s="210" t="s">
        <v>284</v>
      </c>
      <c r="AN348" s="210" t="s">
        <v>285</v>
      </c>
      <c r="AO348" s="210" t="s">
        <v>285</v>
      </c>
      <c r="AP348" s="210" t="s">
        <v>285</v>
      </c>
      <c r="AQ348" s="210" t="s">
        <v>284</v>
      </c>
      <c r="AR348" s="210" t="s">
        <v>284</v>
      </c>
      <c r="AS348" s="210" t="s">
        <v>284</v>
      </c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09"/>
      <c r="BD348" s="209"/>
      <c r="BE348" s="209"/>
      <c r="BF348" s="209"/>
      <c r="BG348" s="210"/>
      <c r="BH348" s="209"/>
    </row>
    <row r="349">
      <c r="A349" s="211">
        <v>45250.69583333333</v>
      </c>
      <c r="B349" s="211">
        <v>45250.69583333333</v>
      </c>
      <c r="C349" s="210" t="s">
        <v>281</v>
      </c>
      <c r="D349" s="209"/>
      <c r="E349" s="212">
        <v>100.0</v>
      </c>
      <c r="F349" s="212">
        <v>0.0</v>
      </c>
      <c r="G349" s="210" t="b">
        <v>1</v>
      </c>
      <c r="H349" s="211">
        <v>45250.69583333333</v>
      </c>
      <c r="I349" s="210" t="s">
        <v>631</v>
      </c>
      <c r="J349" s="209"/>
      <c r="K349" s="209"/>
      <c r="L349" s="209"/>
      <c r="M349" s="209"/>
      <c r="N349" s="209"/>
      <c r="O349" s="209"/>
      <c r="P349" s="210" t="s">
        <v>283</v>
      </c>
      <c r="Q349" s="209"/>
      <c r="R349" s="210" t="s">
        <v>88</v>
      </c>
      <c r="S349" s="210">
        <v>5.0</v>
      </c>
      <c r="T349" s="212">
        <v>4.0</v>
      </c>
      <c r="U349" s="212">
        <v>1.0</v>
      </c>
      <c r="V349" s="212">
        <v>12.0</v>
      </c>
      <c r="W349" s="210">
        <v>38.0</v>
      </c>
      <c r="X349" s="210">
        <v>1.0</v>
      </c>
      <c r="Y349" s="210">
        <v>1.0</v>
      </c>
      <c r="Z349" s="210">
        <v>3.0</v>
      </c>
      <c r="AA349" s="210">
        <v>0.0</v>
      </c>
      <c r="AB349" s="210">
        <v>1.0</v>
      </c>
      <c r="AC349" s="210">
        <v>2.0</v>
      </c>
      <c r="AD349" s="210">
        <v>2.0</v>
      </c>
      <c r="AE349" s="210">
        <v>1.0</v>
      </c>
      <c r="AF349" s="210">
        <v>1.0</v>
      </c>
      <c r="AG349" s="210">
        <v>3.0</v>
      </c>
      <c r="AH349" s="210">
        <v>0.0</v>
      </c>
      <c r="AI349" s="210" t="s">
        <v>137</v>
      </c>
      <c r="AJ349" s="210" t="s">
        <v>284</v>
      </c>
      <c r="AK349" s="210" t="s">
        <v>284</v>
      </c>
      <c r="AL349" s="210" t="s">
        <v>285</v>
      </c>
      <c r="AM349" s="210" t="s">
        <v>285</v>
      </c>
      <c r="AN349" s="210" t="s">
        <v>284</v>
      </c>
      <c r="AO349" s="210" t="s">
        <v>284</v>
      </c>
      <c r="AP349" s="210" t="s">
        <v>285</v>
      </c>
      <c r="AQ349" s="210" t="s">
        <v>285</v>
      </c>
      <c r="AR349" s="210" t="s">
        <v>285</v>
      </c>
      <c r="AS349" s="210" t="s">
        <v>285</v>
      </c>
      <c r="AT349" s="209"/>
      <c r="AU349" s="209"/>
      <c r="AV349" s="209"/>
      <c r="AW349" s="209"/>
      <c r="AX349" s="209"/>
      <c r="AY349" s="209"/>
      <c r="AZ349" s="209"/>
      <c r="BA349" s="209"/>
      <c r="BB349" s="209"/>
      <c r="BC349" s="209"/>
      <c r="BD349" s="209"/>
      <c r="BE349" s="209"/>
      <c r="BF349" s="209"/>
      <c r="BG349" s="210"/>
      <c r="BH349" s="209"/>
    </row>
    <row r="350">
      <c r="A350" s="211">
        <v>45250.69583333333</v>
      </c>
      <c r="B350" s="211">
        <v>45250.69583333333</v>
      </c>
      <c r="C350" s="210" t="s">
        <v>281</v>
      </c>
      <c r="D350" s="209"/>
      <c r="E350" s="212">
        <v>100.0</v>
      </c>
      <c r="F350" s="212">
        <v>0.0</v>
      </c>
      <c r="G350" s="210" t="b">
        <v>1</v>
      </c>
      <c r="H350" s="211">
        <v>45250.69583333333</v>
      </c>
      <c r="I350" s="210" t="s">
        <v>632</v>
      </c>
      <c r="J350" s="209"/>
      <c r="K350" s="209"/>
      <c r="L350" s="209"/>
      <c r="M350" s="209"/>
      <c r="N350" s="209"/>
      <c r="O350" s="209"/>
      <c r="P350" s="210" t="s">
        <v>283</v>
      </c>
      <c r="Q350" s="209"/>
      <c r="R350" s="210" t="s">
        <v>99</v>
      </c>
      <c r="S350" s="210">
        <v>8.0</v>
      </c>
      <c r="T350" s="212">
        <v>2.0</v>
      </c>
      <c r="U350" s="212">
        <v>6.0</v>
      </c>
      <c r="V350" s="212">
        <v>12.0</v>
      </c>
      <c r="W350" s="210">
        <v>32.0</v>
      </c>
      <c r="X350" s="210">
        <v>1.0</v>
      </c>
      <c r="Y350" s="210">
        <v>2.0</v>
      </c>
      <c r="Z350" s="210">
        <v>0.0</v>
      </c>
      <c r="AA350" s="210">
        <v>2.0</v>
      </c>
      <c r="AB350" s="210">
        <v>0.0</v>
      </c>
      <c r="AC350" s="210">
        <v>3.0</v>
      </c>
      <c r="AD350" s="210">
        <v>3.0</v>
      </c>
      <c r="AE350" s="210">
        <v>2.0</v>
      </c>
      <c r="AF350" s="210">
        <v>1.0</v>
      </c>
      <c r="AG350" s="210">
        <v>1.0</v>
      </c>
      <c r="AH350" s="210">
        <v>1.0</v>
      </c>
      <c r="AI350" s="210" t="s">
        <v>137</v>
      </c>
      <c r="AJ350" s="210" t="s">
        <v>285</v>
      </c>
      <c r="AK350" s="210" t="s">
        <v>284</v>
      </c>
      <c r="AL350" s="210" t="s">
        <v>285</v>
      </c>
      <c r="AM350" s="210" t="s">
        <v>284</v>
      </c>
      <c r="AN350" s="210" t="s">
        <v>285</v>
      </c>
      <c r="AO350" s="210" t="s">
        <v>285</v>
      </c>
      <c r="AP350" s="210" t="s">
        <v>284</v>
      </c>
      <c r="AQ350" s="210" t="s">
        <v>285</v>
      </c>
      <c r="AR350" s="210" t="s">
        <v>284</v>
      </c>
      <c r="AS350" s="210" t="s">
        <v>284</v>
      </c>
      <c r="AT350" s="209"/>
      <c r="AU350" s="209"/>
      <c r="AV350" s="209"/>
      <c r="AW350" s="209"/>
      <c r="AX350" s="209"/>
      <c r="AY350" s="209"/>
      <c r="AZ350" s="209"/>
      <c r="BA350" s="209"/>
      <c r="BB350" s="209"/>
      <c r="BC350" s="209"/>
      <c r="BD350" s="209"/>
      <c r="BE350" s="209"/>
      <c r="BF350" s="209"/>
      <c r="BG350" s="210"/>
      <c r="BH350" s="209"/>
    </row>
    <row r="351">
      <c r="A351" s="211">
        <v>45250.69583333333</v>
      </c>
      <c r="B351" s="211">
        <v>45250.69583333333</v>
      </c>
      <c r="C351" s="210" t="s">
        <v>281</v>
      </c>
      <c r="D351" s="209"/>
      <c r="E351" s="212">
        <v>100.0</v>
      </c>
      <c r="F351" s="212">
        <v>0.0</v>
      </c>
      <c r="G351" s="210" t="b">
        <v>1</v>
      </c>
      <c r="H351" s="211">
        <v>45250.69583333333</v>
      </c>
      <c r="I351" s="210" t="s">
        <v>633</v>
      </c>
      <c r="J351" s="209"/>
      <c r="K351" s="209"/>
      <c r="L351" s="209"/>
      <c r="M351" s="209"/>
      <c r="N351" s="209"/>
      <c r="O351" s="209"/>
      <c r="P351" s="210" t="s">
        <v>283</v>
      </c>
      <c r="Q351" s="209"/>
      <c r="R351" s="72" t="s">
        <v>33</v>
      </c>
      <c r="S351" s="210">
        <v>8.0</v>
      </c>
      <c r="T351" s="212">
        <v>6.0</v>
      </c>
      <c r="U351" s="212">
        <v>2.0</v>
      </c>
      <c r="V351" s="212">
        <v>12.0</v>
      </c>
      <c r="W351" s="210">
        <v>40.0</v>
      </c>
      <c r="X351" s="210">
        <v>0.0</v>
      </c>
      <c r="Y351" s="210">
        <v>2.0</v>
      </c>
      <c r="Z351" s="210">
        <v>3.0</v>
      </c>
      <c r="AA351" s="210">
        <v>3.0</v>
      </c>
      <c r="AB351" s="210">
        <v>1.0</v>
      </c>
      <c r="AC351" s="210">
        <v>0.0</v>
      </c>
      <c r="AD351" s="210">
        <v>1.0</v>
      </c>
      <c r="AE351" s="210">
        <v>1.0</v>
      </c>
      <c r="AF351" s="210">
        <v>1.0</v>
      </c>
      <c r="AG351" s="210">
        <v>1.0</v>
      </c>
      <c r="AH351" s="210">
        <v>3.0</v>
      </c>
      <c r="AI351" s="210" t="s">
        <v>138</v>
      </c>
      <c r="AJ351" s="210" t="s">
        <v>285</v>
      </c>
      <c r="AK351" s="210" t="s">
        <v>285</v>
      </c>
      <c r="AL351" s="210" t="s">
        <v>284</v>
      </c>
      <c r="AM351" s="210" t="s">
        <v>284</v>
      </c>
      <c r="AN351" s="210" t="s">
        <v>284</v>
      </c>
      <c r="AO351" s="210" t="s">
        <v>284</v>
      </c>
      <c r="AP351" s="210" t="s">
        <v>285</v>
      </c>
      <c r="AQ351" s="210" t="s">
        <v>285</v>
      </c>
      <c r="AR351" s="210" t="s">
        <v>285</v>
      </c>
      <c r="AS351" s="210" t="s">
        <v>285</v>
      </c>
      <c r="AT351" s="209"/>
      <c r="AU351" s="209"/>
      <c r="AV351" s="209"/>
      <c r="AW351" s="209"/>
      <c r="AX351" s="209"/>
      <c r="AY351" s="209"/>
      <c r="AZ351" s="209"/>
      <c r="BA351" s="209"/>
      <c r="BB351" s="209"/>
      <c r="BC351" s="209"/>
      <c r="BD351" s="209"/>
      <c r="BE351" s="209"/>
      <c r="BF351" s="209"/>
      <c r="BG351" s="210"/>
      <c r="BH351" s="209"/>
    </row>
    <row r="352">
      <c r="A352" s="211">
        <v>45250.69583333333</v>
      </c>
      <c r="B352" s="211">
        <v>45250.69583333333</v>
      </c>
      <c r="C352" s="210" t="s">
        <v>281</v>
      </c>
      <c r="D352" s="209"/>
      <c r="E352" s="212">
        <v>100.0</v>
      </c>
      <c r="F352" s="212">
        <v>0.0</v>
      </c>
      <c r="G352" s="210" t="b">
        <v>1</v>
      </c>
      <c r="H352" s="211">
        <v>45250.69583333333</v>
      </c>
      <c r="I352" s="210" t="s">
        <v>634</v>
      </c>
      <c r="J352" s="209"/>
      <c r="K352" s="209"/>
      <c r="L352" s="209"/>
      <c r="M352" s="209"/>
      <c r="N352" s="209"/>
      <c r="O352" s="209"/>
      <c r="P352" s="210" t="s">
        <v>283</v>
      </c>
      <c r="Q352" s="209"/>
      <c r="R352" s="210" t="s">
        <v>71</v>
      </c>
      <c r="S352" s="210">
        <v>2.0</v>
      </c>
      <c r="T352" s="212">
        <v>1.0</v>
      </c>
      <c r="U352" s="212">
        <v>1.0</v>
      </c>
      <c r="V352" s="212">
        <v>12.0</v>
      </c>
      <c r="W352" s="210">
        <v>26.0</v>
      </c>
      <c r="X352" s="210">
        <v>0.0</v>
      </c>
      <c r="Y352" s="210">
        <v>3.0</v>
      </c>
      <c r="Z352" s="210">
        <v>1.0</v>
      </c>
      <c r="AA352" s="210">
        <v>0.0</v>
      </c>
      <c r="AB352" s="210">
        <v>1.0</v>
      </c>
      <c r="AC352" s="210">
        <v>1.0</v>
      </c>
      <c r="AD352" s="210">
        <v>3.0</v>
      </c>
      <c r="AE352" s="210">
        <v>1.0</v>
      </c>
      <c r="AF352" s="210">
        <v>3.0</v>
      </c>
      <c r="AG352" s="210">
        <v>2.0</v>
      </c>
      <c r="AH352" s="210">
        <v>0.0</v>
      </c>
      <c r="AI352" s="210" t="s">
        <v>138</v>
      </c>
      <c r="AJ352" s="210" t="s">
        <v>284</v>
      </c>
      <c r="AK352" s="210" t="s">
        <v>284</v>
      </c>
      <c r="AL352" s="210" t="s">
        <v>285</v>
      </c>
      <c r="AM352" s="210" t="s">
        <v>284</v>
      </c>
      <c r="AN352" s="210" t="s">
        <v>284</v>
      </c>
      <c r="AO352" s="210" t="s">
        <v>285</v>
      </c>
      <c r="AP352" s="210" t="s">
        <v>285</v>
      </c>
      <c r="AQ352" s="210" t="s">
        <v>285</v>
      </c>
      <c r="AR352" s="210" t="s">
        <v>285</v>
      </c>
      <c r="AS352" s="210" t="s">
        <v>285</v>
      </c>
      <c r="AT352" s="209"/>
      <c r="AU352" s="209"/>
      <c r="AV352" s="209"/>
      <c r="AW352" s="209"/>
      <c r="AX352" s="209"/>
      <c r="AY352" s="209"/>
      <c r="AZ352" s="209"/>
      <c r="BA352" s="209"/>
      <c r="BB352" s="209"/>
      <c r="BC352" s="209"/>
      <c r="BD352" s="209"/>
      <c r="BE352" s="209"/>
      <c r="BF352" s="209"/>
      <c r="BG352" s="210"/>
      <c r="BH352" s="209"/>
    </row>
    <row r="353">
      <c r="A353" s="211">
        <v>45250.69583333333</v>
      </c>
      <c r="B353" s="211">
        <v>45250.69583333333</v>
      </c>
      <c r="C353" s="210" t="s">
        <v>281</v>
      </c>
      <c r="D353" s="209"/>
      <c r="E353" s="212">
        <v>100.0</v>
      </c>
      <c r="F353" s="212">
        <v>0.0</v>
      </c>
      <c r="G353" s="210" t="b">
        <v>1</v>
      </c>
      <c r="H353" s="211">
        <v>45250.69583333333</v>
      </c>
      <c r="I353" s="210" t="s">
        <v>635</v>
      </c>
      <c r="J353" s="209"/>
      <c r="K353" s="209"/>
      <c r="L353" s="209"/>
      <c r="M353" s="209"/>
      <c r="N353" s="209"/>
      <c r="O353" s="209"/>
      <c r="P353" s="210" t="s">
        <v>283</v>
      </c>
      <c r="Q353" s="209"/>
      <c r="R353" s="210" t="s">
        <v>74</v>
      </c>
      <c r="S353" s="210">
        <v>10.0</v>
      </c>
      <c r="T353" s="212">
        <v>6.0</v>
      </c>
      <c r="U353" s="212">
        <v>4.0</v>
      </c>
      <c r="V353" s="212">
        <v>12.0</v>
      </c>
      <c r="W353" s="210">
        <v>26.0</v>
      </c>
      <c r="X353" s="210">
        <v>0.0</v>
      </c>
      <c r="Y353" s="210">
        <v>3.0</v>
      </c>
      <c r="Z353" s="210">
        <v>1.0</v>
      </c>
      <c r="AA353" s="210">
        <v>2.0</v>
      </c>
      <c r="AB353" s="210">
        <v>1.0</v>
      </c>
      <c r="AC353" s="210">
        <v>3.0</v>
      </c>
      <c r="AD353" s="210">
        <v>0.0</v>
      </c>
      <c r="AE353" s="210">
        <v>1.0</v>
      </c>
      <c r="AF353" s="210">
        <v>2.0</v>
      </c>
      <c r="AG353" s="210">
        <v>0.0</v>
      </c>
      <c r="AH353" s="210">
        <v>3.0</v>
      </c>
      <c r="AI353" s="210" t="s">
        <v>138</v>
      </c>
      <c r="AJ353" s="210" t="s">
        <v>285</v>
      </c>
      <c r="AK353" s="210" t="s">
        <v>284</v>
      </c>
      <c r="AL353" s="210" t="s">
        <v>284</v>
      </c>
      <c r="AM353" s="210" t="s">
        <v>284</v>
      </c>
      <c r="AN353" s="210" t="s">
        <v>284</v>
      </c>
      <c r="AO353" s="210" t="s">
        <v>285</v>
      </c>
      <c r="AP353" s="210" t="s">
        <v>285</v>
      </c>
      <c r="AQ353" s="210" t="s">
        <v>285</v>
      </c>
      <c r="AR353" s="210" t="s">
        <v>284</v>
      </c>
      <c r="AS353" s="210" t="s">
        <v>285</v>
      </c>
      <c r="AT353" s="209"/>
      <c r="AU353" s="209"/>
      <c r="AV353" s="209"/>
      <c r="AW353" s="209"/>
      <c r="AX353" s="209"/>
      <c r="AY353" s="209"/>
      <c r="AZ353" s="209"/>
      <c r="BA353" s="209"/>
      <c r="BB353" s="209"/>
      <c r="BC353" s="209"/>
      <c r="BD353" s="209"/>
      <c r="BE353" s="209"/>
      <c r="BF353" s="209"/>
      <c r="BG353" s="210"/>
      <c r="BH353" s="209"/>
    </row>
    <row r="354">
      <c r="A354" s="211">
        <v>45250.69583333333</v>
      </c>
      <c r="B354" s="211">
        <v>45250.69583333333</v>
      </c>
      <c r="C354" s="210" t="s">
        <v>281</v>
      </c>
      <c r="D354" s="209"/>
      <c r="E354" s="212">
        <v>100.0</v>
      </c>
      <c r="F354" s="212">
        <v>0.0</v>
      </c>
      <c r="G354" s="210" t="b">
        <v>1</v>
      </c>
      <c r="H354" s="211">
        <v>45250.69583333333</v>
      </c>
      <c r="I354" s="210" t="s">
        <v>636</v>
      </c>
      <c r="J354" s="209"/>
      <c r="K354" s="209"/>
      <c r="L354" s="209"/>
      <c r="M354" s="209"/>
      <c r="N354" s="209"/>
      <c r="O354" s="209"/>
      <c r="P354" s="210" t="s">
        <v>283</v>
      </c>
      <c r="Q354" s="209"/>
      <c r="R354" s="210" t="s">
        <v>66</v>
      </c>
      <c r="S354" s="210">
        <v>4.0</v>
      </c>
      <c r="T354" s="212">
        <v>4.0</v>
      </c>
      <c r="U354" s="212">
        <v>0.0</v>
      </c>
      <c r="V354" s="212">
        <v>12.0</v>
      </c>
      <c r="W354" s="210">
        <v>3.0</v>
      </c>
      <c r="X354" s="210">
        <v>3.0</v>
      </c>
      <c r="Y354" s="210">
        <v>3.0</v>
      </c>
      <c r="Z354" s="210">
        <v>1.0</v>
      </c>
      <c r="AA354" s="210">
        <v>3.0</v>
      </c>
      <c r="AB354" s="210">
        <v>1.0</v>
      </c>
      <c r="AC354" s="210">
        <v>2.0</v>
      </c>
      <c r="AD354" s="210">
        <v>0.0</v>
      </c>
      <c r="AE354" s="210">
        <v>1.0</v>
      </c>
      <c r="AF354" s="210">
        <v>2.0</v>
      </c>
      <c r="AG354" s="210">
        <v>0.0</v>
      </c>
      <c r="AH354" s="210">
        <v>1.0</v>
      </c>
      <c r="AI354" s="210" t="s">
        <v>137</v>
      </c>
      <c r="AJ354" s="210" t="s">
        <v>285</v>
      </c>
      <c r="AK354" s="210" t="s">
        <v>285</v>
      </c>
      <c r="AL354" s="210" t="s">
        <v>285</v>
      </c>
      <c r="AM354" s="210" t="s">
        <v>285</v>
      </c>
      <c r="AN354" s="210" t="s">
        <v>284</v>
      </c>
      <c r="AO354" s="210" t="s">
        <v>285</v>
      </c>
      <c r="AP354" s="210" t="s">
        <v>284</v>
      </c>
      <c r="AQ354" s="210" t="s">
        <v>284</v>
      </c>
      <c r="AR354" s="210" t="s">
        <v>284</v>
      </c>
      <c r="AS354" s="210" t="s">
        <v>284</v>
      </c>
      <c r="AT354" s="209"/>
      <c r="AU354" s="209"/>
      <c r="AV354" s="209"/>
      <c r="AW354" s="209"/>
      <c r="AX354" s="209"/>
      <c r="AY354" s="209"/>
      <c r="AZ354" s="209"/>
      <c r="BA354" s="209"/>
      <c r="BB354" s="209"/>
      <c r="BC354" s="209"/>
      <c r="BD354" s="209"/>
      <c r="BE354" s="209"/>
      <c r="BF354" s="209"/>
      <c r="BG354" s="210"/>
      <c r="BH354" s="209"/>
    </row>
    <row r="355">
      <c r="A355" s="211">
        <v>45250.69583333333</v>
      </c>
      <c r="B355" s="211">
        <v>45250.69583333333</v>
      </c>
      <c r="C355" s="210" t="s">
        <v>281</v>
      </c>
      <c r="D355" s="209"/>
      <c r="E355" s="212">
        <v>100.0</v>
      </c>
      <c r="F355" s="212">
        <v>0.0</v>
      </c>
      <c r="G355" s="210" t="b">
        <v>1</v>
      </c>
      <c r="H355" s="211">
        <v>45250.69583333333</v>
      </c>
      <c r="I355" s="210" t="s">
        <v>637</v>
      </c>
      <c r="J355" s="209"/>
      <c r="K355" s="209"/>
      <c r="L355" s="209"/>
      <c r="M355" s="209"/>
      <c r="N355" s="209"/>
      <c r="O355" s="209"/>
      <c r="P355" s="210" t="s">
        <v>283</v>
      </c>
      <c r="Q355" s="209"/>
      <c r="R355" s="210" t="s">
        <v>68</v>
      </c>
      <c r="S355" s="210">
        <v>2.0</v>
      </c>
      <c r="T355" s="212">
        <v>1.0</v>
      </c>
      <c r="U355" s="212">
        <v>1.0</v>
      </c>
      <c r="V355" s="212">
        <v>12.0</v>
      </c>
      <c r="W355" s="210">
        <v>17.0</v>
      </c>
      <c r="X355" s="210">
        <v>0.0</v>
      </c>
      <c r="Y355" s="210">
        <v>3.0</v>
      </c>
      <c r="Z355" s="210">
        <v>2.0</v>
      </c>
      <c r="AA355" s="210">
        <v>2.0</v>
      </c>
      <c r="AB355" s="210">
        <v>0.0</v>
      </c>
      <c r="AC355" s="210">
        <v>3.0</v>
      </c>
      <c r="AD355" s="210">
        <v>1.0</v>
      </c>
      <c r="AE355" s="210">
        <v>1.0</v>
      </c>
      <c r="AF355" s="210">
        <v>3.0</v>
      </c>
      <c r="AG355" s="210">
        <v>1.0</v>
      </c>
      <c r="AH355" s="210">
        <v>1.0</v>
      </c>
      <c r="AI355" s="210" t="s">
        <v>137</v>
      </c>
      <c r="AJ355" s="210" t="s">
        <v>284</v>
      </c>
      <c r="AK355" s="210" t="s">
        <v>284</v>
      </c>
      <c r="AL355" s="210" t="s">
        <v>285</v>
      </c>
      <c r="AM355" s="210" t="s">
        <v>285</v>
      </c>
      <c r="AN355" s="210" t="s">
        <v>285</v>
      </c>
      <c r="AO355" s="210" t="s">
        <v>285</v>
      </c>
      <c r="AP355" s="210" t="s">
        <v>285</v>
      </c>
      <c r="AQ355" s="210" t="s">
        <v>285</v>
      </c>
      <c r="AR355" s="210" t="s">
        <v>284</v>
      </c>
      <c r="AS355" s="210" t="s">
        <v>284</v>
      </c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09"/>
      <c r="BD355" s="209"/>
      <c r="BE355" s="209"/>
      <c r="BF355" s="209"/>
      <c r="BG355" s="210"/>
      <c r="BH355" s="209"/>
    </row>
    <row r="356">
      <c r="A356" s="211">
        <v>45250.69583333333</v>
      </c>
      <c r="B356" s="211">
        <v>45250.69583333333</v>
      </c>
      <c r="C356" s="210" t="s">
        <v>281</v>
      </c>
      <c r="D356" s="209"/>
      <c r="E356" s="212">
        <v>100.0</v>
      </c>
      <c r="F356" s="212">
        <v>0.0</v>
      </c>
      <c r="G356" s="210" t="b">
        <v>1</v>
      </c>
      <c r="H356" s="211">
        <v>45250.69583333333</v>
      </c>
      <c r="I356" s="210" t="s">
        <v>638</v>
      </c>
      <c r="J356" s="209"/>
      <c r="K356" s="209"/>
      <c r="L356" s="209"/>
      <c r="M356" s="209"/>
      <c r="N356" s="209"/>
      <c r="O356" s="209"/>
      <c r="P356" s="210" t="s">
        <v>283</v>
      </c>
      <c r="Q356" s="209"/>
      <c r="R356" s="210" t="s">
        <v>41</v>
      </c>
      <c r="S356" s="210">
        <v>11.0</v>
      </c>
      <c r="T356" s="212">
        <v>1.0</v>
      </c>
      <c r="U356" s="212">
        <v>10.0</v>
      </c>
      <c r="V356" s="212">
        <v>12.0</v>
      </c>
      <c r="W356" s="210">
        <v>33.0</v>
      </c>
      <c r="X356" s="210">
        <v>1.0</v>
      </c>
      <c r="Y356" s="210">
        <v>0.0</v>
      </c>
      <c r="Z356" s="210">
        <v>1.0</v>
      </c>
      <c r="AA356" s="210">
        <v>1.0</v>
      </c>
      <c r="AB356" s="210">
        <v>3.0</v>
      </c>
      <c r="AC356" s="210">
        <v>2.0</v>
      </c>
      <c r="AD356" s="210">
        <v>3.0</v>
      </c>
      <c r="AE356" s="210">
        <v>3.0</v>
      </c>
      <c r="AF356" s="210">
        <v>2.0</v>
      </c>
      <c r="AG356" s="210">
        <v>2.0</v>
      </c>
      <c r="AH356" s="210">
        <v>2.0</v>
      </c>
      <c r="AI356" s="210" t="s">
        <v>137</v>
      </c>
      <c r="AJ356" s="210" t="s">
        <v>285</v>
      </c>
      <c r="AK356" s="210" t="s">
        <v>285</v>
      </c>
      <c r="AL356" s="210" t="s">
        <v>285</v>
      </c>
      <c r="AM356" s="210" t="s">
        <v>284</v>
      </c>
      <c r="AN356" s="210" t="s">
        <v>284</v>
      </c>
      <c r="AO356" s="210" t="s">
        <v>285</v>
      </c>
      <c r="AP356" s="210" t="s">
        <v>285</v>
      </c>
      <c r="AQ356" s="210" t="s">
        <v>285</v>
      </c>
      <c r="AR356" s="210" t="s">
        <v>284</v>
      </c>
      <c r="AS356" s="210" t="s">
        <v>284</v>
      </c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09"/>
      <c r="BD356" s="209"/>
      <c r="BE356" s="209"/>
      <c r="BF356" s="209"/>
      <c r="BG356" s="210"/>
      <c r="BH356" s="209"/>
    </row>
    <row r="357">
      <c r="A357" s="211">
        <v>45250.69583333333</v>
      </c>
      <c r="B357" s="211">
        <v>45250.69583333333</v>
      </c>
      <c r="C357" s="210" t="s">
        <v>281</v>
      </c>
      <c r="D357" s="209"/>
      <c r="E357" s="212">
        <v>100.0</v>
      </c>
      <c r="F357" s="212">
        <v>0.0</v>
      </c>
      <c r="G357" s="210" t="b">
        <v>1</v>
      </c>
      <c r="H357" s="211">
        <v>45250.69583333333</v>
      </c>
      <c r="I357" s="210" t="s">
        <v>639</v>
      </c>
      <c r="J357" s="209"/>
      <c r="K357" s="209"/>
      <c r="L357" s="209"/>
      <c r="M357" s="209"/>
      <c r="N357" s="209"/>
      <c r="O357" s="209"/>
      <c r="P357" s="210" t="s">
        <v>283</v>
      </c>
      <c r="Q357" s="209"/>
      <c r="R357" s="72" t="s">
        <v>33</v>
      </c>
      <c r="S357" s="210">
        <v>3.0</v>
      </c>
      <c r="T357" s="212">
        <v>3.0</v>
      </c>
      <c r="U357" s="212">
        <v>0.0</v>
      </c>
      <c r="V357" s="212">
        <v>12.0</v>
      </c>
      <c r="W357" s="210">
        <v>23.0</v>
      </c>
      <c r="X357" s="210">
        <v>3.0</v>
      </c>
      <c r="Y357" s="210">
        <v>3.0</v>
      </c>
      <c r="Z357" s="210">
        <v>0.0</v>
      </c>
      <c r="AA357" s="210">
        <v>2.0</v>
      </c>
      <c r="AB357" s="210">
        <v>1.0</v>
      </c>
      <c r="AC357" s="210">
        <v>1.0</v>
      </c>
      <c r="AD357" s="210">
        <v>2.0</v>
      </c>
      <c r="AE357" s="210">
        <v>0.0</v>
      </c>
      <c r="AF357" s="210">
        <v>2.0</v>
      </c>
      <c r="AG357" s="210">
        <v>1.0</v>
      </c>
      <c r="AH357" s="210">
        <v>1.0</v>
      </c>
      <c r="AI357" s="210" t="s">
        <v>137</v>
      </c>
      <c r="AJ357" s="210" t="s">
        <v>284</v>
      </c>
      <c r="AK357" s="210" t="s">
        <v>284</v>
      </c>
      <c r="AL357" s="210" t="s">
        <v>285</v>
      </c>
      <c r="AM357" s="210" t="s">
        <v>285</v>
      </c>
      <c r="AN357" s="210" t="s">
        <v>285</v>
      </c>
      <c r="AO357" s="210" t="s">
        <v>284</v>
      </c>
      <c r="AP357" s="210" t="s">
        <v>284</v>
      </c>
      <c r="AQ357" s="210" t="s">
        <v>284</v>
      </c>
      <c r="AR357" s="210" t="s">
        <v>284</v>
      </c>
      <c r="AS357" s="210" t="s">
        <v>284</v>
      </c>
      <c r="AT357" s="209"/>
      <c r="AU357" s="209"/>
      <c r="AV357" s="209"/>
      <c r="AW357" s="209"/>
      <c r="AX357" s="209"/>
      <c r="AY357" s="209"/>
      <c r="AZ357" s="209"/>
      <c r="BA357" s="209"/>
      <c r="BB357" s="209"/>
      <c r="BC357" s="209"/>
      <c r="BD357" s="209"/>
      <c r="BE357" s="209"/>
      <c r="BF357" s="209"/>
      <c r="BG357" s="210"/>
      <c r="BH357" s="209"/>
    </row>
    <row r="358">
      <c r="A358" s="211">
        <v>45250.69583333333</v>
      </c>
      <c r="B358" s="211">
        <v>45250.69583333333</v>
      </c>
      <c r="C358" s="210" t="s">
        <v>281</v>
      </c>
      <c r="D358" s="209"/>
      <c r="E358" s="212">
        <v>100.0</v>
      </c>
      <c r="F358" s="212">
        <v>0.0</v>
      </c>
      <c r="G358" s="210" t="b">
        <v>1</v>
      </c>
      <c r="H358" s="211">
        <v>45250.69583333333</v>
      </c>
      <c r="I358" s="210" t="s">
        <v>640</v>
      </c>
      <c r="J358" s="209"/>
      <c r="K358" s="209"/>
      <c r="L358" s="209"/>
      <c r="M358" s="209"/>
      <c r="N358" s="209"/>
      <c r="O358" s="209"/>
      <c r="P358" s="210" t="s">
        <v>283</v>
      </c>
      <c r="Q358" s="209"/>
      <c r="R358" s="72" t="s">
        <v>33</v>
      </c>
      <c r="S358" s="210">
        <v>3.0</v>
      </c>
      <c r="T358" s="212">
        <v>3.0</v>
      </c>
      <c r="U358" s="212">
        <v>0.0</v>
      </c>
      <c r="V358" s="212">
        <v>12.0</v>
      </c>
      <c r="W358" s="210">
        <v>27.0</v>
      </c>
      <c r="X358" s="210">
        <v>3.0</v>
      </c>
      <c r="Y358" s="210">
        <v>1.0</v>
      </c>
      <c r="Z358" s="210">
        <v>2.0</v>
      </c>
      <c r="AA358" s="210">
        <v>1.0</v>
      </c>
      <c r="AB358" s="210">
        <v>0.0</v>
      </c>
      <c r="AC358" s="210">
        <v>0.0</v>
      </c>
      <c r="AD358" s="210">
        <v>1.0</v>
      </c>
      <c r="AE358" s="210">
        <v>2.0</v>
      </c>
      <c r="AF358" s="210">
        <v>3.0</v>
      </c>
      <c r="AG358" s="210">
        <v>3.0</v>
      </c>
      <c r="AH358" s="210">
        <v>3.0</v>
      </c>
      <c r="AI358" s="210" t="s">
        <v>137</v>
      </c>
      <c r="AJ358" s="210" t="s">
        <v>284</v>
      </c>
      <c r="AK358" s="210" t="s">
        <v>284</v>
      </c>
      <c r="AL358" s="210" t="s">
        <v>285</v>
      </c>
      <c r="AM358" s="210" t="s">
        <v>284</v>
      </c>
      <c r="AN358" s="210" t="s">
        <v>285</v>
      </c>
      <c r="AO358" s="210" t="s">
        <v>284</v>
      </c>
      <c r="AP358" s="210" t="s">
        <v>284</v>
      </c>
      <c r="AQ358" s="210" t="s">
        <v>285</v>
      </c>
      <c r="AR358" s="210" t="s">
        <v>284</v>
      </c>
      <c r="AS358" s="210" t="s">
        <v>285</v>
      </c>
      <c r="AT358" s="209"/>
      <c r="AU358" s="209"/>
      <c r="AV358" s="209"/>
      <c r="AW358" s="209"/>
      <c r="AX358" s="209"/>
      <c r="AY358" s="209"/>
      <c r="AZ358" s="209"/>
      <c r="BA358" s="209"/>
      <c r="BB358" s="209"/>
      <c r="BC358" s="209"/>
      <c r="BD358" s="209"/>
      <c r="BE358" s="209"/>
      <c r="BF358" s="209"/>
      <c r="BG358" s="210"/>
      <c r="BH358" s="209"/>
    </row>
    <row r="359">
      <c r="A359" s="211">
        <v>45250.69583333333</v>
      </c>
      <c r="B359" s="211">
        <v>45250.69583333333</v>
      </c>
      <c r="C359" s="210" t="s">
        <v>281</v>
      </c>
      <c r="D359" s="209"/>
      <c r="E359" s="212">
        <v>100.0</v>
      </c>
      <c r="F359" s="212">
        <v>0.0</v>
      </c>
      <c r="G359" s="210" t="b">
        <v>1</v>
      </c>
      <c r="H359" s="211">
        <v>45250.69583333333</v>
      </c>
      <c r="I359" s="210" t="s">
        <v>641</v>
      </c>
      <c r="J359" s="209"/>
      <c r="K359" s="209"/>
      <c r="L359" s="209"/>
      <c r="M359" s="209"/>
      <c r="N359" s="209"/>
      <c r="O359" s="209"/>
      <c r="P359" s="210" t="s">
        <v>283</v>
      </c>
      <c r="Q359" s="209"/>
      <c r="R359" s="72" t="s">
        <v>33</v>
      </c>
      <c r="S359" s="210">
        <v>4.0</v>
      </c>
      <c r="T359" s="212">
        <v>3.0</v>
      </c>
      <c r="U359" s="212">
        <v>1.0</v>
      </c>
      <c r="V359" s="212">
        <v>12.0</v>
      </c>
      <c r="W359" s="210">
        <v>17.0</v>
      </c>
      <c r="X359" s="210">
        <v>1.0</v>
      </c>
      <c r="Y359" s="210">
        <v>1.0</v>
      </c>
      <c r="Z359" s="210">
        <v>0.0</v>
      </c>
      <c r="AA359" s="210">
        <v>1.0</v>
      </c>
      <c r="AB359" s="210">
        <v>0.0</v>
      </c>
      <c r="AC359" s="210">
        <v>1.0</v>
      </c>
      <c r="AD359" s="210">
        <v>2.0</v>
      </c>
      <c r="AE359" s="210">
        <v>3.0</v>
      </c>
      <c r="AF359" s="210">
        <v>0.0</v>
      </c>
      <c r="AG359" s="210">
        <v>2.0</v>
      </c>
      <c r="AH359" s="210">
        <v>2.0</v>
      </c>
      <c r="AI359" s="210" t="s">
        <v>138</v>
      </c>
      <c r="AJ359" s="210" t="s">
        <v>284</v>
      </c>
      <c r="AK359" s="210" t="s">
        <v>285</v>
      </c>
      <c r="AL359" s="210" t="s">
        <v>285</v>
      </c>
      <c r="AM359" s="210" t="s">
        <v>284</v>
      </c>
      <c r="AN359" s="210" t="s">
        <v>284</v>
      </c>
      <c r="AO359" s="210" t="s">
        <v>285</v>
      </c>
      <c r="AP359" s="210" t="s">
        <v>284</v>
      </c>
      <c r="AQ359" s="210" t="s">
        <v>284</v>
      </c>
      <c r="AR359" s="210" t="s">
        <v>285</v>
      </c>
      <c r="AS359" s="210" t="s">
        <v>284</v>
      </c>
      <c r="AT359" s="209"/>
      <c r="AU359" s="209"/>
      <c r="AV359" s="209"/>
      <c r="AW359" s="209"/>
      <c r="AX359" s="209"/>
      <c r="AY359" s="209"/>
      <c r="AZ359" s="209"/>
      <c r="BA359" s="209"/>
      <c r="BB359" s="209"/>
      <c r="BC359" s="209"/>
      <c r="BD359" s="209"/>
      <c r="BE359" s="209"/>
      <c r="BF359" s="209"/>
      <c r="BG359" s="210"/>
      <c r="BH359" s="209"/>
    </row>
    <row r="360">
      <c r="A360" s="211">
        <v>45250.69583333333</v>
      </c>
      <c r="B360" s="211">
        <v>45250.69583333333</v>
      </c>
      <c r="C360" s="210" t="s">
        <v>281</v>
      </c>
      <c r="D360" s="209"/>
      <c r="E360" s="212">
        <v>100.0</v>
      </c>
      <c r="F360" s="212">
        <v>0.0</v>
      </c>
      <c r="G360" s="210" t="b">
        <v>1</v>
      </c>
      <c r="H360" s="211">
        <v>45250.69583333333</v>
      </c>
      <c r="I360" s="210" t="s">
        <v>642</v>
      </c>
      <c r="J360" s="209"/>
      <c r="K360" s="209"/>
      <c r="L360" s="209"/>
      <c r="M360" s="209"/>
      <c r="N360" s="209"/>
      <c r="O360" s="209"/>
      <c r="P360" s="210" t="s">
        <v>283</v>
      </c>
      <c r="Q360" s="209"/>
      <c r="R360" s="72" t="s">
        <v>33</v>
      </c>
      <c r="S360" s="210">
        <v>6.0</v>
      </c>
      <c r="T360" s="212">
        <v>3.0</v>
      </c>
      <c r="U360" s="212">
        <v>3.0</v>
      </c>
      <c r="V360" s="212">
        <v>12.0</v>
      </c>
      <c r="W360" s="210">
        <v>26.0</v>
      </c>
      <c r="X360" s="210">
        <v>1.0</v>
      </c>
      <c r="Y360" s="210">
        <v>1.0</v>
      </c>
      <c r="Z360" s="210">
        <v>0.0</v>
      </c>
      <c r="AA360" s="210">
        <v>0.0</v>
      </c>
      <c r="AB360" s="210">
        <v>0.0</v>
      </c>
      <c r="AC360" s="210">
        <v>3.0</v>
      </c>
      <c r="AD360" s="210">
        <v>0.0</v>
      </c>
      <c r="AE360" s="210">
        <v>2.0</v>
      </c>
      <c r="AF360" s="210">
        <v>0.0</v>
      </c>
      <c r="AG360" s="210">
        <v>1.0</v>
      </c>
      <c r="AH360" s="210">
        <v>3.0</v>
      </c>
      <c r="AI360" s="210" t="s">
        <v>137</v>
      </c>
      <c r="AJ360" s="210" t="s">
        <v>285</v>
      </c>
      <c r="AK360" s="210" t="s">
        <v>285</v>
      </c>
      <c r="AL360" s="210" t="s">
        <v>285</v>
      </c>
      <c r="AM360" s="210" t="s">
        <v>285</v>
      </c>
      <c r="AN360" s="210" t="s">
        <v>284</v>
      </c>
      <c r="AO360" s="210" t="s">
        <v>284</v>
      </c>
      <c r="AP360" s="210" t="s">
        <v>285</v>
      </c>
      <c r="AQ360" s="210" t="s">
        <v>284</v>
      </c>
      <c r="AR360" s="210" t="s">
        <v>284</v>
      </c>
      <c r="AS360" s="210" t="s">
        <v>285</v>
      </c>
      <c r="AT360" s="209"/>
      <c r="AU360" s="209"/>
      <c r="AV360" s="209"/>
      <c r="AW360" s="209"/>
      <c r="AX360" s="209"/>
      <c r="AY360" s="209"/>
      <c r="AZ360" s="209"/>
      <c r="BA360" s="209"/>
      <c r="BB360" s="209"/>
      <c r="BC360" s="209"/>
      <c r="BD360" s="209"/>
      <c r="BE360" s="209"/>
      <c r="BF360" s="209"/>
      <c r="BG360" s="210"/>
      <c r="BH360" s="209"/>
    </row>
    <row r="361">
      <c r="A361" s="211">
        <v>45250.69583333333</v>
      </c>
      <c r="B361" s="211">
        <v>45250.69583333333</v>
      </c>
      <c r="C361" s="210" t="s">
        <v>281</v>
      </c>
      <c r="D361" s="209"/>
      <c r="E361" s="212">
        <v>100.0</v>
      </c>
      <c r="F361" s="212">
        <v>0.0</v>
      </c>
      <c r="G361" s="210" t="b">
        <v>1</v>
      </c>
      <c r="H361" s="211">
        <v>45250.69583333333</v>
      </c>
      <c r="I361" s="210" t="s">
        <v>643</v>
      </c>
      <c r="J361" s="209"/>
      <c r="K361" s="209"/>
      <c r="L361" s="209"/>
      <c r="M361" s="209"/>
      <c r="N361" s="209"/>
      <c r="O361" s="209"/>
      <c r="P361" s="210" t="s">
        <v>283</v>
      </c>
      <c r="Q361" s="209"/>
      <c r="R361" s="210" t="s">
        <v>85</v>
      </c>
      <c r="S361" s="210">
        <v>6.0</v>
      </c>
      <c r="T361" s="212">
        <v>3.0</v>
      </c>
      <c r="U361" s="212">
        <v>3.0</v>
      </c>
      <c r="V361" s="212">
        <v>12.0</v>
      </c>
      <c r="W361" s="210">
        <v>18.0</v>
      </c>
      <c r="X361" s="210">
        <v>1.0</v>
      </c>
      <c r="Y361" s="210">
        <v>2.0</v>
      </c>
      <c r="Z361" s="210">
        <v>2.0</v>
      </c>
      <c r="AA361" s="210">
        <v>0.0</v>
      </c>
      <c r="AB361" s="210">
        <v>3.0</v>
      </c>
      <c r="AC361" s="210">
        <v>2.0</v>
      </c>
      <c r="AD361" s="210">
        <v>1.0</v>
      </c>
      <c r="AE361" s="210">
        <v>2.0</v>
      </c>
      <c r="AF361" s="210">
        <v>3.0</v>
      </c>
      <c r="AG361" s="210">
        <v>0.0</v>
      </c>
      <c r="AH361" s="210">
        <v>0.0</v>
      </c>
      <c r="AI361" s="210" t="s">
        <v>138</v>
      </c>
      <c r="AJ361" s="210" t="s">
        <v>284</v>
      </c>
      <c r="AK361" s="210" t="s">
        <v>285</v>
      </c>
      <c r="AL361" s="210" t="s">
        <v>284</v>
      </c>
      <c r="AM361" s="210" t="s">
        <v>284</v>
      </c>
      <c r="AN361" s="210" t="s">
        <v>284</v>
      </c>
      <c r="AO361" s="210" t="s">
        <v>284</v>
      </c>
      <c r="AP361" s="210" t="s">
        <v>284</v>
      </c>
      <c r="AQ361" s="210" t="s">
        <v>284</v>
      </c>
      <c r="AR361" s="210" t="s">
        <v>284</v>
      </c>
      <c r="AS361" s="210" t="s">
        <v>284</v>
      </c>
      <c r="AT361" s="209"/>
      <c r="AU361" s="209"/>
      <c r="AV361" s="209"/>
      <c r="AW361" s="209"/>
      <c r="AX361" s="209"/>
      <c r="AY361" s="209"/>
      <c r="AZ361" s="209"/>
      <c r="BA361" s="209"/>
      <c r="BB361" s="209"/>
      <c r="BC361" s="209"/>
      <c r="BD361" s="209"/>
      <c r="BE361" s="209"/>
      <c r="BF361" s="209"/>
      <c r="BG361" s="210"/>
      <c r="BH361" s="209"/>
    </row>
    <row r="362">
      <c r="A362" s="211">
        <v>45250.69583333333</v>
      </c>
      <c r="B362" s="211">
        <v>45250.69583333333</v>
      </c>
      <c r="C362" s="210" t="s">
        <v>281</v>
      </c>
      <c r="D362" s="209"/>
      <c r="E362" s="212">
        <v>100.0</v>
      </c>
      <c r="F362" s="212">
        <v>0.0</v>
      </c>
      <c r="G362" s="210" t="b">
        <v>1</v>
      </c>
      <c r="H362" s="211">
        <v>45250.69583333333</v>
      </c>
      <c r="I362" s="210" t="s">
        <v>644</v>
      </c>
      <c r="J362" s="209"/>
      <c r="K362" s="209"/>
      <c r="L362" s="209"/>
      <c r="M362" s="209"/>
      <c r="N362" s="209"/>
      <c r="O362" s="209"/>
      <c r="P362" s="210" t="s">
        <v>283</v>
      </c>
      <c r="Q362" s="209"/>
      <c r="R362" s="210" t="s">
        <v>53</v>
      </c>
      <c r="S362" s="210">
        <v>6.0</v>
      </c>
      <c r="T362" s="212">
        <v>2.0</v>
      </c>
      <c r="U362" s="212">
        <v>4.0</v>
      </c>
      <c r="V362" s="212">
        <v>12.0</v>
      </c>
      <c r="W362" s="210">
        <v>30.0</v>
      </c>
      <c r="X362" s="210">
        <v>0.0</v>
      </c>
      <c r="Y362" s="210">
        <v>3.0</v>
      </c>
      <c r="Z362" s="210">
        <v>3.0</v>
      </c>
      <c r="AA362" s="210">
        <v>0.0</v>
      </c>
      <c r="AB362" s="210">
        <v>1.0</v>
      </c>
      <c r="AC362" s="210">
        <v>3.0</v>
      </c>
      <c r="AD362" s="210">
        <v>0.0</v>
      </c>
      <c r="AE362" s="210">
        <v>3.0</v>
      </c>
      <c r="AF362" s="210">
        <v>2.0</v>
      </c>
      <c r="AG362" s="210">
        <v>2.0</v>
      </c>
      <c r="AH362" s="210">
        <v>3.0</v>
      </c>
      <c r="AI362" s="210" t="s">
        <v>138</v>
      </c>
      <c r="AJ362" s="210" t="s">
        <v>285</v>
      </c>
      <c r="AK362" s="210" t="s">
        <v>284</v>
      </c>
      <c r="AL362" s="210" t="s">
        <v>285</v>
      </c>
      <c r="AM362" s="210" t="s">
        <v>284</v>
      </c>
      <c r="AN362" s="210" t="s">
        <v>285</v>
      </c>
      <c r="AO362" s="210" t="s">
        <v>284</v>
      </c>
      <c r="AP362" s="210" t="s">
        <v>285</v>
      </c>
      <c r="AQ362" s="210" t="s">
        <v>285</v>
      </c>
      <c r="AR362" s="210" t="s">
        <v>285</v>
      </c>
      <c r="AS362" s="210" t="s">
        <v>284</v>
      </c>
      <c r="AT362" s="209"/>
      <c r="AU362" s="209"/>
      <c r="AV362" s="209"/>
      <c r="AW362" s="209"/>
      <c r="AX362" s="209"/>
      <c r="AY362" s="209"/>
      <c r="AZ362" s="209"/>
      <c r="BA362" s="209"/>
      <c r="BB362" s="209"/>
      <c r="BC362" s="209"/>
      <c r="BD362" s="209"/>
      <c r="BE362" s="209"/>
      <c r="BF362" s="209"/>
      <c r="BG362" s="210"/>
      <c r="BH362" s="209"/>
    </row>
    <row r="363">
      <c r="A363" s="211">
        <v>45250.69583333333</v>
      </c>
      <c r="B363" s="211">
        <v>45250.69583333333</v>
      </c>
      <c r="C363" s="210" t="s">
        <v>281</v>
      </c>
      <c r="D363" s="209"/>
      <c r="E363" s="212">
        <v>100.0</v>
      </c>
      <c r="F363" s="212">
        <v>0.0</v>
      </c>
      <c r="G363" s="210" t="b">
        <v>1</v>
      </c>
      <c r="H363" s="211">
        <v>45250.69583333333</v>
      </c>
      <c r="I363" s="210" t="s">
        <v>645</v>
      </c>
      <c r="J363" s="209"/>
      <c r="K363" s="209"/>
      <c r="L363" s="209"/>
      <c r="M363" s="209"/>
      <c r="N363" s="209"/>
      <c r="O363" s="209"/>
      <c r="P363" s="210" t="s">
        <v>283</v>
      </c>
      <c r="Q363" s="209"/>
      <c r="R363" s="72" t="s">
        <v>33</v>
      </c>
      <c r="S363" s="210">
        <v>7.0</v>
      </c>
      <c r="T363" s="212">
        <v>3.0</v>
      </c>
      <c r="U363" s="212">
        <v>4.0</v>
      </c>
      <c r="V363" s="212">
        <v>12.0</v>
      </c>
      <c r="W363" s="210">
        <v>40.0</v>
      </c>
      <c r="X363" s="210">
        <v>2.0</v>
      </c>
      <c r="Y363" s="210">
        <v>3.0</v>
      </c>
      <c r="Z363" s="210">
        <v>3.0</v>
      </c>
      <c r="AA363" s="210">
        <v>1.0</v>
      </c>
      <c r="AB363" s="210">
        <v>3.0</v>
      </c>
      <c r="AC363" s="210">
        <v>3.0</v>
      </c>
      <c r="AD363" s="210">
        <v>0.0</v>
      </c>
      <c r="AE363" s="210">
        <v>0.0</v>
      </c>
      <c r="AF363" s="210">
        <v>1.0</v>
      </c>
      <c r="AG363" s="210">
        <v>2.0</v>
      </c>
      <c r="AH363" s="210">
        <v>0.0</v>
      </c>
      <c r="AI363" s="210" t="s">
        <v>138</v>
      </c>
      <c r="AJ363" s="210" t="s">
        <v>284</v>
      </c>
      <c r="AK363" s="210" t="s">
        <v>284</v>
      </c>
      <c r="AL363" s="210" t="s">
        <v>285</v>
      </c>
      <c r="AM363" s="210" t="s">
        <v>285</v>
      </c>
      <c r="AN363" s="210" t="s">
        <v>285</v>
      </c>
      <c r="AO363" s="210" t="s">
        <v>285</v>
      </c>
      <c r="AP363" s="210" t="s">
        <v>285</v>
      </c>
      <c r="AQ363" s="210" t="s">
        <v>285</v>
      </c>
      <c r="AR363" s="210" t="s">
        <v>285</v>
      </c>
      <c r="AS363" s="210" t="s">
        <v>285</v>
      </c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09"/>
      <c r="BD363" s="209"/>
      <c r="BE363" s="209"/>
      <c r="BF363" s="209"/>
      <c r="BG363" s="210"/>
      <c r="BH363" s="209"/>
    </row>
    <row r="364">
      <c r="A364" s="211">
        <v>45250.69583333333</v>
      </c>
      <c r="B364" s="211">
        <v>45250.69583333333</v>
      </c>
      <c r="C364" s="210" t="s">
        <v>281</v>
      </c>
      <c r="D364" s="209"/>
      <c r="E364" s="212">
        <v>100.0</v>
      </c>
      <c r="F364" s="212">
        <v>0.0</v>
      </c>
      <c r="G364" s="210" t="b">
        <v>1</v>
      </c>
      <c r="H364" s="211">
        <v>45250.69583333333</v>
      </c>
      <c r="I364" s="210" t="s">
        <v>646</v>
      </c>
      <c r="J364" s="209"/>
      <c r="K364" s="209"/>
      <c r="L364" s="209"/>
      <c r="M364" s="209"/>
      <c r="N364" s="209"/>
      <c r="O364" s="209"/>
      <c r="P364" s="210" t="s">
        <v>283</v>
      </c>
      <c r="Q364" s="209"/>
      <c r="R364" s="210" t="s">
        <v>51</v>
      </c>
      <c r="S364" s="210">
        <v>10.0</v>
      </c>
      <c r="T364" s="212">
        <v>6.0</v>
      </c>
      <c r="U364" s="212">
        <v>4.0</v>
      </c>
      <c r="V364" s="212">
        <v>12.0</v>
      </c>
      <c r="W364" s="210">
        <v>33.0</v>
      </c>
      <c r="X364" s="210">
        <v>2.0</v>
      </c>
      <c r="Y364" s="210">
        <v>2.0</v>
      </c>
      <c r="Z364" s="210">
        <v>3.0</v>
      </c>
      <c r="AA364" s="210">
        <v>0.0</v>
      </c>
      <c r="AB364" s="210">
        <v>1.0</v>
      </c>
      <c r="AC364" s="210">
        <v>0.0</v>
      </c>
      <c r="AD364" s="210">
        <v>3.0</v>
      </c>
      <c r="AE364" s="210">
        <v>1.0</v>
      </c>
      <c r="AF364" s="210">
        <v>0.0</v>
      </c>
      <c r="AG364" s="210">
        <v>3.0</v>
      </c>
      <c r="AH364" s="210">
        <v>0.0</v>
      </c>
      <c r="AI364" s="210" t="s">
        <v>138</v>
      </c>
      <c r="AJ364" s="210" t="s">
        <v>284</v>
      </c>
      <c r="AK364" s="210" t="s">
        <v>285</v>
      </c>
      <c r="AL364" s="210" t="s">
        <v>284</v>
      </c>
      <c r="AM364" s="210" t="s">
        <v>285</v>
      </c>
      <c r="AN364" s="210" t="s">
        <v>284</v>
      </c>
      <c r="AO364" s="210" t="s">
        <v>285</v>
      </c>
      <c r="AP364" s="210" t="s">
        <v>285</v>
      </c>
      <c r="AQ364" s="210" t="s">
        <v>285</v>
      </c>
      <c r="AR364" s="210" t="s">
        <v>284</v>
      </c>
      <c r="AS364" s="210" t="s">
        <v>285</v>
      </c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09"/>
      <c r="BD364" s="209"/>
      <c r="BE364" s="209"/>
      <c r="BF364" s="209"/>
      <c r="BG364" s="210"/>
      <c r="BH364" s="209"/>
    </row>
    <row r="365">
      <c r="A365" s="211">
        <v>45250.69583333333</v>
      </c>
      <c r="B365" s="211">
        <v>45250.69583333333</v>
      </c>
      <c r="C365" s="210" t="s">
        <v>281</v>
      </c>
      <c r="D365" s="209"/>
      <c r="E365" s="212">
        <v>100.0</v>
      </c>
      <c r="F365" s="212">
        <v>0.0</v>
      </c>
      <c r="G365" s="210" t="b">
        <v>1</v>
      </c>
      <c r="H365" s="211">
        <v>45250.69583333333</v>
      </c>
      <c r="I365" s="210" t="s">
        <v>647</v>
      </c>
      <c r="J365" s="209"/>
      <c r="K365" s="209"/>
      <c r="L365" s="209"/>
      <c r="M365" s="209"/>
      <c r="N365" s="209"/>
      <c r="O365" s="209"/>
      <c r="P365" s="210" t="s">
        <v>283</v>
      </c>
      <c r="Q365" s="209"/>
      <c r="R365" s="210" t="s">
        <v>74</v>
      </c>
      <c r="S365" s="210">
        <v>2.0</v>
      </c>
      <c r="T365" s="212">
        <v>1.0</v>
      </c>
      <c r="U365" s="212">
        <v>1.0</v>
      </c>
      <c r="V365" s="212">
        <v>12.0</v>
      </c>
      <c r="W365" s="210">
        <v>14.0</v>
      </c>
      <c r="X365" s="210">
        <v>3.0</v>
      </c>
      <c r="Y365" s="210">
        <v>3.0</v>
      </c>
      <c r="Z365" s="210">
        <v>2.0</v>
      </c>
      <c r="AA365" s="210">
        <v>1.0</v>
      </c>
      <c r="AB365" s="210">
        <v>2.0</v>
      </c>
      <c r="AC365" s="210">
        <v>1.0</v>
      </c>
      <c r="AD365" s="210">
        <v>2.0</v>
      </c>
      <c r="AE365" s="210">
        <v>2.0</v>
      </c>
      <c r="AF365" s="210">
        <v>0.0</v>
      </c>
      <c r="AG365" s="210">
        <v>0.0</v>
      </c>
      <c r="AH365" s="210">
        <v>1.0</v>
      </c>
      <c r="AI365" s="210" t="s">
        <v>138</v>
      </c>
      <c r="AJ365" s="210" t="s">
        <v>285</v>
      </c>
      <c r="AK365" s="210" t="s">
        <v>284</v>
      </c>
      <c r="AL365" s="210" t="s">
        <v>284</v>
      </c>
      <c r="AM365" s="210" t="s">
        <v>285</v>
      </c>
      <c r="AN365" s="210" t="s">
        <v>284</v>
      </c>
      <c r="AO365" s="210" t="s">
        <v>285</v>
      </c>
      <c r="AP365" s="210" t="s">
        <v>285</v>
      </c>
      <c r="AQ365" s="210" t="s">
        <v>284</v>
      </c>
      <c r="AR365" s="210" t="s">
        <v>284</v>
      </c>
      <c r="AS365" s="210" t="s">
        <v>284</v>
      </c>
      <c r="AT365" s="209"/>
      <c r="AU365" s="209"/>
      <c r="AV365" s="209"/>
      <c r="AW365" s="209"/>
      <c r="AX365" s="209"/>
      <c r="AY365" s="209"/>
      <c r="AZ365" s="209"/>
      <c r="BA365" s="209"/>
      <c r="BB365" s="209"/>
      <c r="BC365" s="209"/>
      <c r="BD365" s="209"/>
      <c r="BE365" s="209"/>
      <c r="BF365" s="209"/>
      <c r="BG365" s="210"/>
      <c r="BH365" s="209"/>
    </row>
    <row r="366">
      <c r="A366" s="211">
        <v>45250.69583333333</v>
      </c>
      <c r="B366" s="211">
        <v>45250.69583333333</v>
      </c>
      <c r="C366" s="210" t="s">
        <v>281</v>
      </c>
      <c r="D366" s="209"/>
      <c r="E366" s="212">
        <v>100.0</v>
      </c>
      <c r="F366" s="212">
        <v>0.0</v>
      </c>
      <c r="G366" s="210" t="b">
        <v>1</v>
      </c>
      <c r="H366" s="211">
        <v>45250.69583333333</v>
      </c>
      <c r="I366" s="210" t="s">
        <v>648</v>
      </c>
      <c r="J366" s="209"/>
      <c r="K366" s="209"/>
      <c r="L366" s="209"/>
      <c r="M366" s="209"/>
      <c r="N366" s="209"/>
      <c r="O366" s="209"/>
      <c r="P366" s="210" t="s">
        <v>283</v>
      </c>
      <c r="Q366" s="209"/>
      <c r="R366" s="210" t="s">
        <v>95</v>
      </c>
      <c r="S366" s="210">
        <v>2.0</v>
      </c>
      <c r="T366" s="212">
        <v>1.0</v>
      </c>
      <c r="U366" s="212">
        <v>1.0</v>
      </c>
      <c r="V366" s="212">
        <v>12.0</v>
      </c>
      <c r="W366" s="210">
        <v>2.0</v>
      </c>
      <c r="X366" s="210">
        <v>2.0</v>
      </c>
      <c r="Y366" s="210">
        <v>2.0</v>
      </c>
      <c r="Z366" s="210">
        <v>3.0</v>
      </c>
      <c r="AA366" s="210">
        <v>2.0</v>
      </c>
      <c r="AB366" s="210">
        <v>2.0</v>
      </c>
      <c r="AC366" s="210">
        <v>0.0</v>
      </c>
      <c r="AD366" s="210">
        <v>0.0</v>
      </c>
      <c r="AE366" s="210">
        <v>1.0</v>
      </c>
      <c r="AF366" s="210">
        <v>3.0</v>
      </c>
      <c r="AG366" s="210">
        <v>0.0</v>
      </c>
      <c r="AH366" s="210">
        <v>2.0</v>
      </c>
      <c r="AI366" s="210" t="s">
        <v>138</v>
      </c>
      <c r="AJ366" s="210" t="s">
        <v>285</v>
      </c>
      <c r="AK366" s="210" t="s">
        <v>284</v>
      </c>
      <c r="AL366" s="210" t="s">
        <v>284</v>
      </c>
      <c r="AM366" s="210" t="s">
        <v>284</v>
      </c>
      <c r="AN366" s="210" t="s">
        <v>285</v>
      </c>
      <c r="AO366" s="210" t="s">
        <v>284</v>
      </c>
      <c r="AP366" s="210" t="s">
        <v>284</v>
      </c>
      <c r="AQ366" s="210" t="s">
        <v>285</v>
      </c>
      <c r="AR366" s="210" t="s">
        <v>285</v>
      </c>
      <c r="AS366" s="210" t="s">
        <v>285</v>
      </c>
      <c r="AT366" s="209"/>
      <c r="AU366" s="209"/>
      <c r="AV366" s="209"/>
      <c r="AW366" s="209"/>
      <c r="AX366" s="209"/>
      <c r="AY366" s="209"/>
      <c r="AZ366" s="209"/>
      <c r="BA366" s="209"/>
      <c r="BB366" s="209"/>
      <c r="BC366" s="209"/>
      <c r="BD366" s="209"/>
      <c r="BE366" s="209"/>
      <c r="BF366" s="209"/>
      <c r="BG366" s="210"/>
      <c r="BH366" s="209"/>
    </row>
    <row r="367">
      <c r="A367" s="211">
        <v>45250.69583333333</v>
      </c>
      <c r="B367" s="211">
        <v>45250.69583333333</v>
      </c>
      <c r="C367" s="210" t="s">
        <v>281</v>
      </c>
      <c r="D367" s="209"/>
      <c r="E367" s="212">
        <v>100.0</v>
      </c>
      <c r="F367" s="212">
        <v>0.0</v>
      </c>
      <c r="G367" s="210" t="b">
        <v>1</v>
      </c>
      <c r="H367" s="211">
        <v>45250.69583333333</v>
      </c>
      <c r="I367" s="210" t="s">
        <v>649</v>
      </c>
      <c r="J367" s="209"/>
      <c r="K367" s="209"/>
      <c r="L367" s="209"/>
      <c r="M367" s="209"/>
      <c r="N367" s="209"/>
      <c r="O367" s="209"/>
      <c r="P367" s="210" t="s">
        <v>283</v>
      </c>
      <c r="Q367" s="209"/>
      <c r="R367" s="72" t="s">
        <v>33</v>
      </c>
      <c r="S367" s="210">
        <v>4.0</v>
      </c>
      <c r="T367" s="212">
        <v>2.0</v>
      </c>
      <c r="U367" s="212">
        <v>2.0</v>
      </c>
      <c r="V367" s="212">
        <v>12.0</v>
      </c>
      <c r="W367" s="210">
        <v>15.0</v>
      </c>
      <c r="X367" s="210">
        <v>0.0</v>
      </c>
      <c r="Y367" s="210">
        <v>1.0</v>
      </c>
      <c r="Z367" s="210">
        <v>3.0</v>
      </c>
      <c r="AA367" s="210">
        <v>0.0</v>
      </c>
      <c r="AB367" s="210">
        <v>0.0</v>
      </c>
      <c r="AC367" s="210">
        <v>1.0</v>
      </c>
      <c r="AD367" s="210">
        <v>1.0</v>
      </c>
      <c r="AE367" s="210">
        <v>2.0</v>
      </c>
      <c r="AF367" s="210">
        <v>2.0</v>
      </c>
      <c r="AG367" s="210">
        <v>0.0</v>
      </c>
      <c r="AH367" s="210">
        <v>2.0</v>
      </c>
      <c r="AI367" s="210" t="s">
        <v>137</v>
      </c>
      <c r="AJ367" s="210" t="s">
        <v>285</v>
      </c>
      <c r="AK367" s="210" t="s">
        <v>285</v>
      </c>
      <c r="AL367" s="210" t="s">
        <v>285</v>
      </c>
      <c r="AM367" s="210" t="s">
        <v>284</v>
      </c>
      <c r="AN367" s="210" t="s">
        <v>285</v>
      </c>
      <c r="AO367" s="210" t="s">
        <v>285</v>
      </c>
      <c r="AP367" s="210" t="s">
        <v>284</v>
      </c>
      <c r="AQ367" s="210" t="s">
        <v>285</v>
      </c>
      <c r="AR367" s="210" t="s">
        <v>285</v>
      </c>
      <c r="AS367" s="210" t="s">
        <v>285</v>
      </c>
      <c r="AT367" s="209"/>
      <c r="AU367" s="209"/>
      <c r="AV367" s="209"/>
      <c r="AW367" s="209"/>
      <c r="AX367" s="209"/>
      <c r="AY367" s="209"/>
      <c r="AZ367" s="209"/>
      <c r="BA367" s="209"/>
      <c r="BB367" s="209"/>
      <c r="BC367" s="209"/>
      <c r="BD367" s="209"/>
      <c r="BE367" s="209"/>
      <c r="BF367" s="209"/>
      <c r="BG367" s="210"/>
      <c r="BH367" s="209"/>
    </row>
    <row r="368">
      <c r="A368" s="211">
        <v>45250.69583333333</v>
      </c>
      <c r="B368" s="211">
        <v>45250.69583333333</v>
      </c>
      <c r="C368" s="210" t="s">
        <v>281</v>
      </c>
      <c r="D368" s="209"/>
      <c r="E368" s="212">
        <v>100.0</v>
      </c>
      <c r="F368" s="212">
        <v>0.0</v>
      </c>
      <c r="G368" s="210" t="b">
        <v>1</v>
      </c>
      <c r="H368" s="211">
        <v>45250.69583333333</v>
      </c>
      <c r="I368" s="210" t="s">
        <v>650</v>
      </c>
      <c r="J368" s="209"/>
      <c r="K368" s="209"/>
      <c r="L368" s="209"/>
      <c r="M368" s="209"/>
      <c r="N368" s="209"/>
      <c r="O368" s="209"/>
      <c r="P368" s="210" t="s">
        <v>283</v>
      </c>
      <c r="Q368" s="209"/>
      <c r="R368" s="210" t="s">
        <v>82</v>
      </c>
      <c r="S368" s="210">
        <v>7.0</v>
      </c>
      <c r="T368" s="212">
        <v>4.0</v>
      </c>
      <c r="U368" s="212">
        <v>3.0</v>
      </c>
      <c r="V368" s="212">
        <v>12.0</v>
      </c>
      <c r="W368" s="210">
        <v>25.0</v>
      </c>
      <c r="X368" s="210">
        <v>2.0</v>
      </c>
      <c r="Y368" s="210">
        <v>1.0</v>
      </c>
      <c r="Z368" s="210">
        <v>3.0</v>
      </c>
      <c r="AA368" s="210">
        <v>1.0</v>
      </c>
      <c r="AB368" s="210">
        <v>2.0</v>
      </c>
      <c r="AC368" s="210">
        <v>2.0</v>
      </c>
      <c r="AD368" s="210">
        <v>2.0</v>
      </c>
      <c r="AE368" s="210">
        <v>2.0</v>
      </c>
      <c r="AF368" s="210">
        <v>0.0</v>
      </c>
      <c r="AG368" s="210">
        <v>2.0</v>
      </c>
      <c r="AH368" s="210">
        <v>2.0</v>
      </c>
      <c r="AI368" s="210" t="s">
        <v>137</v>
      </c>
      <c r="AJ368" s="210" t="s">
        <v>284</v>
      </c>
      <c r="AK368" s="210" t="s">
        <v>284</v>
      </c>
      <c r="AL368" s="210" t="s">
        <v>284</v>
      </c>
      <c r="AM368" s="210" t="s">
        <v>284</v>
      </c>
      <c r="AN368" s="210" t="s">
        <v>284</v>
      </c>
      <c r="AO368" s="210" t="s">
        <v>285</v>
      </c>
      <c r="AP368" s="210" t="s">
        <v>285</v>
      </c>
      <c r="AQ368" s="210" t="s">
        <v>285</v>
      </c>
      <c r="AR368" s="210" t="s">
        <v>285</v>
      </c>
      <c r="AS368" s="210" t="s">
        <v>285</v>
      </c>
      <c r="AT368" s="209"/>
      <c r="AU368" s="209"/>
      <c r="AV368" s="209"/>
      <c r="AW368" s="209"/>
      <c r="AX368" s="209"/>
      <c r="AY368" s="209"/>
      <c r="AZ368" s="209"/>
      <c r="BA368" s="209"/>
      <c r="BB368" s="209"/>
      <c r="BC368" s="209"/>
      <c r="BD368" s="209"/>
      <c r="BE368" s="209"/>
      <c r="BF368" s="209"/>
      <c r="BG368" s="210"/>
      <c r="BH368" s="209"/>
    </row>
    <row r="369">
      <c r="A369" s="211">
        <v>45250.69583333333</v>
      </c>
      <c r="B369" s="211">
        <v>45250.69583333333</v>
      </c>
      <c r="C369" s="210" t="s">
        <v>281</v>
      </c>
      <c r="D369" s="209"/>
      <c r="E369" s="212">
        <v>100.0</v>
      </c>
      <c r="F369" s="212">
        <v>0.0</v>
      </c>
      <c r="G369" s="210" t="b">
        <v>1</v>
      </c>
      <c r="H369" s="211">
        <v>45250.69583333333</v>
      </c>
      <c r="I369" s="210" t="s">
        <v>651</v>
      </c>
      <c r="J369" s="209"/>
      <c r="K369" s="209"/>
      <c r="L369" s="209"/>
      <c r="M369" s="209"/>
      <c r="N369" s="209"/>
      <c r="O369" s="209"/>
      <c r="P369" s="210" t="s">
        <v>283</v>
      </c>
      <c r="Q369" s="209"/>
      <c r="R369" s="72" t="s">
        <v>33</v>
      </c>
      <c r="S369" s="210">
        <v>12.0</v>
      </c>
      <c r="T369" s="212">
        <v>10.0</v>
      </c>
      <c r="U369" s="212">
        <v>2.0</v>
      </c>
      <c r="V369" s="212">
        <v>12.0</v>
      </c>
      <c r="W369" s="210">
        <v>29.0</v>
      </c>
      <c r="X369" s="210">
        <v>1.0</v>
      </c>
      <c r="Y369" s="210">
        <v>2.0</v>
      </c>
      <c r="Z369" s="210">
        <v>0.0</v>
      </c>
      <c r="AA369" s="210">
        <v>3.0</v>
      </c>
      <c r="AB369" s="210">
        <v>0.0</v>
      </c>
      <c r="AC369" s="210">
        <v>0.0</v>
      </c>
      <c r="AD369" s="210">
        <v>1.0</v>
      </c>
      <c r="AE369" s="210">
        <v>1.0</v>
      </c>
      <c r="AF369" s="210">
        <v>1.0</v>
      </c>
      <c r="AG369" s="210">
        <v>3.0</v>
      </c>
      <c r="AH369" s="210">
        <v>3.0</v>
      </c>
      <c r="AI369" s="210" t="s">
        <v>138</v>
      </c>
      <c r="AJ369" s="210" t="s">
        <v>284</v>
      </c>
      <c r="AK369" s="210" t="s">
        <v>285</v>
      </c>
      <c r="AL369" s="210" t="s">
        <v>284</v>
      </c>
      <c r="AM369" s="210" t="s">
        <v>284</v>
      </c>
      <c r="AN369" s="210" t="s">
        <v>284</v>
      </c>
      <c r="AO369" s="210" t="s">
        <v>285</v>
      </c>
      <c r="AP369" s="210" t="s">
        <v>284</v>
      </c>
      <c r="AQ369" s="210" t="s">
        <v>284</v>
      </c>
      <c r="AR369" s="210" t="s">
        <v>284</v>
      </c>
      <c r="AS369" s="210" t="s">
        <v>284</v>
      </c>
      <c r="AT369" s="209"/>
      <c r="AU369" s="209"/>
      <c r="AV369" s="209"/>
      <c r="AW369" s="209"/>
      <c r="AX369" s="209"/>
      <c r="AY369" s="209"/>
      <c r="AZ369" s="209"/>
      <c r="BA369" s="209"/>
      <c r="BB369" s="209"/>
      <c r="BC369" s="209"/>
      <c r="BD369" s="209"/>
      <c r="BE369" s="209"/>
      <c r="BF369" s="209"/>
      <c r="BG369" s="210"/>
      <c r="BH369" s="209"/>
    </row>
    <row r="370">
      <c r="A370" s="211">
        <v>45250.69583333333</v>
      </c>
      <c r="B370" s="211">
        <v>45250.69583333333</v>
      </c>
      <c r="C370" s="210" t="s">
        <v>281</v>
      </c>
      <c r="D370" s="209"/>
      <c r="E370" s="212">
        <v>100.0</v>
      </c>
      <c r="F370" s="212">
        <v>0.0</v>
      </c>
      <c r="G370" s="210" t="b">
        <v>1</v>
      </c>
      <c r="H370" s="211">
        <v>45250.69583333333</v>
      </c>
      <c r="I370" s="210" t="s">
        <v>652</v>
      </c>
      <c r="J370" s="209"/>
      <c r="K370" s="209"/>
      <c r="L370" s="209"/>
      <c r="M370" s="209"/>
      <c r="N370" s="209"/>
      <c r="O370" s="209"/>
      <c r="P370" s="210" t="s">
        <v>283</v>
      </c>
      <c r="Q370" s="209"/>
      <c r="R370" s="210" t="s">
        <v>83</v>
      </c>
      <c r="S370" s="210">
        <v>10.0</v>
      </c>
      <c r="T370" s="212">
        <v>4.0</v>
      </c>
      <c r="U370" s="212">
        <v>6.0</v>
      </c>
      <c r="V370" s="212">
        <v>12.0</v>
      </c>
      <c r="W370" s="210">
        <v>16.0</v>
      </c>
      <c r="X370" s="210">
        <v>3.0</v>
      </c>
      <c r="Y370" s="210">
        <v>0.0</v>
      </c>
      <c r="Z370" s="210">
        <v>2.0</v>
      </c>
      <c r="AA370" s="210">
        <v>2.0</v>
      </c>
      <c r="AB370" s="210">
        <v>0.0</v>
      </c>
      <c r="AC370" s="210">
        <v>2.0</v>
      </c>
      <c r="AD370" s="210">
        <v>0.0</v>
      </c>
      <c r="AE370" s="210">
        <v>1.0</v>
      </c>
      <c r="AF370" s="210">
        <v>0.0</v>
      </c>
      <c r="AG370" s="210">
        <v>1.0</v>
      </c>
      <c r="AH370" s="210">
        <v>1.0</v>
      </c>
      <c r="AI370" s="210" t="s">
        <v>138</v>
      </c>
      <c r="AJ370" s="210" t="s">
        <v>285</v>
      </c>
      <c r="AK370" s="210" t="s">
        <v>285</v>
      </c>
      <c r="AL370" s="210" t="s">
        <v>285</v>
      </c>
      <c r="AM370" s="210" t="s">
        <v>285</v>
      </c>
      <c r="AN370" s="210" t="s">
        <v>284</v>
      </c>
      <c r="AO370" s="210" t="s">
        <v>284</v>
      </c>
      <c r="AP370" s="210" t="s">
        <v>285</v>
      </c>
      <c r="AQ370" s="210" t="s">
        <v>284</v>
      </c>
      <c r="AR370" s="210" t="s">
        <v>285</v>
      </c>
      <c r="AS370" s="210" t="s">
        <v>284</v>
      </c>
      <c r="AT370" s="209"/>
      <c r="AU370" s="209"/>
      <c r="AV370" s="209"/>
      <c r="AW370" s="209"/>
      <c r="AX370" s="209"/>
      <c r="AY370" s="209"/>
      <c r="AZ370" s="209"/>
      <c r="BA370" s="209"/>
      <c r="BB370" s="209"/>
      <c r="BC370" s="209"/>
      <c r="BD370" s="209"/>
      <c r="BE370" s="209"/>
      <c r="BF370" s="209"/>
      <c r="BG370" s="210"/>
      <c r="BH370" s="209"/>
    </row>
    <row r="371">
      <c r="A371" s="211">
        <v>45250.7</v>
      </c>
      <c r="B371" s="211">
        <v>45250.7</v>
      </c>
      <c r="C371" s="210" t="s">
        <v>281</v>
      </c>
      <c r="D371" s="209"/>
      <c r="E371" s="212">
        <v>100.0</v>
      </c>
      <c r="F371" s="212">
        <v>0.0</v>
      </c>
      <c r="G371" s="210" t="b">
        <v>1</v>
      </c>
      <c r="H371" s="211">
        <v>45250.7</v>
      </c>
      <c r="I371" s="210" t="s">
        <v>653</v>
      </c>
      <c r="J371" s="209"/>
      <c r="K371" s="209"/>
      <c r="L371" s="209"/>
      <c r="M371" s="209"/>
      <c r="N371" s="209"/>
      <c r="O371" s="209"/>
      <c r="P371" s="210" t="s">
        <v>283</v>
      </c>
      <c r="Q371" s="209"/>
      <c r="R371" s="210" t="s">
        <v>90</v>
      </c>
      <c r="S371" s="210">
        <v>8.0</v>
      </c>
      <c r="T371" s="212">
        <v>3.0</v>
      </c>
      <c r="U371" s="212">
        <v>5.0</v>
      </c>
      <c r="V371" s="212">
        <v>12.0</v>
      </c>
      <c r="W371" s="210">
        <v>35.0</v>
      </c>
      <c r="X371" s="210">
        <v>2.0</v>
      </c>
      <c r="Y371" s="210">
        <v>1.0</v>
      </c>
      <c r="Z371" s="210">
        <v>3.0</v>
      </c>
      <c r="AA371" s="210">
        <v>0.0</v>
      </c>
      <c r="AB371" s="210">
        <v>0.0</v>
      </c>
      <c r="AC371" s="210">
        <v>0.0</v>
      </c>
      <c r="AD371" s="210">
        <v>0.0</v>
      </c>
      <c r="AE371" s="210">
        <v>2.0</v>
      </c>
      <c r="AF371" s="210">
        <v>1.0</v>
      </c>
      <c r="AG371" s="210">
        <v>0.0</v>
      </c>
      <c r="AH371" s="210">
        <v>0.0</v>
      </c>
      <c r="AI371" s="210" t="s">
        <v>138</v>
      </c>
      <c r="AJ371" s="210" t="s">
        <v>284</v>
      </c>
      <c r="AK371" s="210" t="s">
        <v>285</v>
      </c>
      <c r="AL371" s="210" t="s">
        <v>284</v>
      </c>
      <c r="AM371" s="210" t="s">
        <v>284</v>
      </c>
      <c r="AN371" s="210" t="s">
        <v>285</v>
      </c>
      <c r="AO371" s="210" t="s">
        <v>285</v>
      </c>
      <c r="AP371" s="210" t="s">
        <v>284</v>
      </c>
      <c r="AQ371" s="210" t="s">
        <v>285</v>
      </c>
      <c r="AR371" s="210" t="s">
        <v>285</v>
      </c>
      <c r="AS371" s="210" t="s">
        <v>284</v>
      </c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09"/>
      <c r="BD371" s="209"/>
      <c r="BE371" s="209"/>
      <c r="BF371" s="209"/>
      <c r="BG371" s="210"/>
      <c r="BH371" s="209"/>
    </row>
    <row r="372">
      <c r="A372" s="211">
        <v>45250.7</v>
      </c>
      <c r="B372" s="211">
        <v>45250.7</v>
      </c>
      <c r="C372" s="210" t="s">
        <v>281</v>
      </c>
      <c r="D372" s="209"/>
      <c r="E372" s="212">
        <v>100.0</v>
      </c>
      <c r="F372" s="212">
        <v>0.0</v>
      </c>
      <c r="G372" s="210" t="b">
        <v>1</v>
      </c>
      <c r="H372" s="211">
        <v>45250.7</v>
      </c>
      <c r="I372" s="210" t="s">
        <v>654</v>
      </c>
      <c r="J372" s="209"/>
      <c r="K372" s="209"/>
      <c r="L372" s="209"/>
      <c r="M372" s="209"/>
      <c r="N372" s="209"/>
      <c r="O372" s="209"/>
      <c r="P372" s="210" t="s">
        <v>283</v>
      </c>
      <c r="Q372" s="209"/>
      <c r="R372" s="210" t="s">
        <v>70</v>
      </c>
      <c r="S372" s="210">
        <v>6.0</v>
      </c>
      <c r="T372" s="212">
        <v>6.0</v>
      </c>
      <c r="U372" s="212">
        <v>0.0</v>
      </c>
      <c r="V372" s="212">
        <v>12.0</v>
      </c>
      <c r="W372" s="210">
        <v>10.0</v>
      </c>
      <c r="X372" s="210">
        <v>1.0</v>
      </c>
      <c r="Y372" s="210">
        <v>2.0</v>
      </c>
      <c r="Z372" s="210">
        <v>3.0</v>
      </c>
      <c r="AA372" s="210">
        <v>1.0</v>
      </c>
      <c r="AB372" s="210">
        <v>0.0</v>
      </c>
      <c r="AC372" s="210">
        <v>0.0</v>
      </c>
      <c r="AD372" s="210">
        <v>3.0</v>
      </c>
      <c r="AE372" s="210">
        <v>2.0</v>
      </c>
      <c r="AF372" s="210">
        <v>1.0</v>
      </c>
      <c r="AG372" s="210">
        <v>1.0</v>
      </c>
      <c r="AH372" s="210">
        <v>0.0</v>
      </c>
      <c r="AI372" s="210" t="s">
        <v>138</v>
      </c>
      <c r="AJ372" s="210" t="s">
        <v>285</v>
      </c>
      <c r="AK372" s="210" t="s">
        <v>285</v>
      </c>
      <c r="AL372" s="210" t="s">
        <v>285</v>
      </c>
      <c r="AM372" s="210" t="s">
        <v>284</v>
      </c>
      <c r="AN372" s="210" t="s">
        <v>285</v>
      </c>
      <c r="AO372" s="210" t="s">
        <v>285</v>
      </c>
      <c r="AP372" s="210" t="s">
        <v>284</v>
      </c>
      <c r="AQ372" s="210" t="s">
        <v>284</v>
      </c>
      <c r="AR372" s="210" t="s">
        <v>284</v>
      </c>
      <c r="AS372" s="210" t="s">
        <v>285</v>
      </c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09"/>
      <c r="BD372" s="209"/>
      <c r="BE372" s="209"/>
      <c r="BF372" s="209"/>
      <c r="BG372" s="210"/>
      <c r="BH372" s="209"/>
    </row>
    <row r="373">
      <c r="A373" s="211">
        <v>45250.7</v>
      </c>
      <c r="B373" s="211">
        <v>45250.7</v>
      </c>
      <c r="C373" s="210" t="s">
        <v>281</v>
      </c>
      <c r="D373" s="209"/>
      <c r="E373" s="212">
        <v>100.0</v>
      </c>
      <c r="F373" s="212">
        <v>0.0</v>
      </c>
      <c r="G373" s="210" t="b">
        <v>1</v>
      </c>
      <c r="H373" s="211">
        <v>45250.7</v>
      </c>
      <c r="I373" s="210" t="s">
        <v>655</v>
      </c>
      <c r="J373" s="209"/>
      <c r="K373" s="209"/>
      <c r="L373" s="209"/>
      <c r="M373" s="209"/>
      <c r="N373" s="209"/>
      <c r="O373" s="209"/>
      <c r="P373" s="210" t="s">
        <v>283</v>
      </c>
      <c r="Q373" s="209"/>
      <c r="R373" s="72" t="s">
        <v>33</v>
      </c>
      <c r="S373" s="210">
        <v>7.0</v>
      </c>
      <c r="T373" s="212">
        <v>2.0</v>
      </c>
      <c r="U373" s="212">
        <v>5.0</v>
      </c>
      <c r="V373" s="212">
        <v>12.0</v>
      </c>
      <c r="W373" s="210">
        <v>15.0</v>
      </c>
      <c r="X373" s="210">
        <v>0.0</v>
      </c>
      <c r="Y373" s="210">
        <v>1.0</v>
      </c>
      <c r="Z373" s="210">
        <v>0.0</v>
      </c>
      <c r="AA373" s="210">
        <v>2.0</v>
      </c>
      <c r="AB373" s="210">
        <v>0.0</v>
      </c>
      <c r="AC373" s="210">
        <v>0.0</v>
      </c>
      <c r="AD373" s="210">
        <v>3.0</v>
      </c>
      <c r="AE373" s="210">
        <v>2.0</v>
      </c>
      <c r="AF373" s="210">
        <v>1.0</v>
      </c>
      <c r="AG373" s="210">
        <v>0.0</v>
      </c>
      <c r="AH373" s="210">
        <v>2.0</v>
      </c>
      <c r="AI373" s="210" t="s">
        <v>138</v>
      </c>
      <c r="AJ373" s="210" t="s">
        <v>285</v>
      </c>
      <c r="AK373" s="210" t="s">
        <v>285</v>
      </c>
      <c r="AL373" s="210" t="s">
        <v>285</v>
      </c>
      <c r="AM373" s="210" t="s">
        <v>284</v>
      </c>
      <c r="AN373" s="210" t="s">
        <v>285</v>
      </c>
      <c r="AO373" s="210" t="s">
        <v>284</v>
      </c>
      <c r="AP373" s="210" t="s">
        <v>285</v>
      </c>
      <c r="AQ373" s="210" t="s">
        <v>285</v>
      </c>
      <c r="AR373" s="210" t="s">
        <v>285</v>
      </c>
      <c r="AS373" s="210" t="s">
        <v>285</v>
      </c>
      <c r="AT373" s="209"/>
      <c r="AU373" s="209"/>
      <c r="AV373" s="209"/>
      <c r="AW373" s="209"/>
      <c r="AX373" s="209"/>
      <c r="AY373" s="209"/>
      <c r="AZ373" s="209"/>
      <c r="BA373" s="209"/>
      <c r="BB373" s="209"/>
      <c r="BC373" s="209"/>
      <c r="BD373" s="209"/>
      <c r="BE373" s="209"/>
      <c r="BF373" s="209"/>
      <c r="BG373" s="210"/>
      <c r="BH373" s="209"/>
    </row>
    <row r="374">
      <c r="A374" s="211">
        <v>45250.7</v>
      </c>
      <c r="B374" s="211">
        <v>45250.7</v>
      </c>
      <c r="C374" s="210" t="s">
        <v>281</v>
      </c>
      <c r="D374" s="209"/>
      <c r="E374" s="212">
        <v>100.0</v>
      </c>
      <c r="F374" s="212">
        <v>0.0</v>
      </c>
      <c r="G374" s="210" t="b">
        <v>1</v>
      </c>
      <c r="H374" s="211">
        <v>45250.7</v>
      </c>
      <c r="I374" s="210" t="s">
        <v>656</v>
      </c>
      <c r="J374" s="209"/>
      <c r="K374" s="209"/>
      <c r="L374" s="209"/>
      <c r="M374" s="209"/>
      <c r="N374" s="209"/>
      <c r="O374" s="209"/>
      <c r="P374" s="210" t="s">
        <v>283</v>
      </c>
      <c r="Q374" s="209"/>
      <c r="R374" s="210" t="s">
        <v>34</v>
      </c>
      <c r="S374" s="210">
        <v>8.0</v>
      </c>
      <c r="T374" s="212">
        <v>6.0</v>
      </c>
      <c r="U374" s="212">
        <v>2.0</v>
      </c>
      <c r="V374" s="212">
        <v>12.0</v>
      </c>
      <c r="W374" s="210">
        <v>31.0</v>
      </c>
      <c r="X374" s="210">
        <v>2.0</v>
      </c>
      <c r="Y374" s="210">
        <v>3.0</v>
      </c>
      <c r="Z374" s="210">
        <v>1.0</v>
      </c>
      <c r="AA374" s="210">
        <v>2.0</v>
      </c>
      <c r="AB374" s="210">
        <v>3.0</v>
      </c>
      <c r="AC374" s="210">
        <v>1.0</v>
      </c>
      <c r="AD374" s="210">
        <v>2.0</v>
      </c>
      <c r="AE374" s="210">
        <v>0.0</v>
      </c>
      <c r="AF374" s="210">
        <v>3.0</v>
      </c>
      <c r="AG374" s="210">
        <v>2.0</v>
      </c>
      <c r="AH374" s="210">
        <v>0.0</v>
      </c>
      <c r="AI374" s="210" t="s">
        <v>138</v>
      </c>
      <c r="AJ374" s="210" t="s">
        <v>285</v>
      </c>
      <c r="AK374" s="210" t="s">
        <v>285</v>
      </c>
      <c r="AL374" s="210" t="s">
        <v>285</v>
      </c>
      <c r="AM374" s="210" t="s">
        <v>284</v>
      </c>
      <c r="AN374" s="210" t="s">
        <v>285</v>
      </c>
      <c r="AO374" s="210" t="s">
        <v>284</v>
      </c>
      <c r="AP374" s="210" t="s">
        <v>284</v>
      </c>
      <c r="AQ374" s="210" t="s">
        <v>285</v>
      </c>
      <c r="AR374" s="210" t="s">
        <v>285</v>
      </c>
      <c r="AS374" s="210" t="s">
        <v>285</v>
      </c>
      <c r="AT374" s="209"/>
      <c r="AU374" s="209"/>
      <c r="AV374" s="209"/>
      <c r="AW374" s="209"/>
      <c r="AX374" s="209"/>
      <c r="AY374" s="209"/>
      <c r="AZ374" s="209"/>
      <c r="BA374" s="209"/>
      <c r="BB374" s="209"/>
      <c r="BC374" s="209"/>
      <c r="BD374" s="209"/>
      <c r="BE374" s="209"/>
      <c r="BF374" s="209"/>
      <c r="BG374" s="210"/>
      <c r="BH374" s="209"/>
    </row>
    <row r="375">
      <c r="A375" s="211">
        <v>45250.7</v>
      </c>
      <c r="B375" s="211">
        <v>45250.7</v>
      </c>
      <c r="C375" s="210" t="s">
        <v>281</v>
      </c>
      <c r="D375" s="209"/>
      <c r="E375" s="212">
        <v>100.0</v>
      </c>
      <c r="F375" s="212">
        <v>0.0</v>
      </c>
      <c r="G375" s="210" t="b">
        <v>1</v>
      </c>
      <c r="H375" s="211">
        <v>45250.7</v>
      </c>
      <c r="I375" s="210" t="s">
        <v>657</v>
      </c>
      <c r="J375" s="209"/>
      <c r="K375" s="209"/>
      <c r="L375" s="209"/>
      <c r="M375" s="209"/>
      <c r="N375" s="209"/>
      <c r="O375" s="209"/>
      <c r="P375" s="210" t="s">
        <v>283</v>
      </c>
      <c r="Q375" s="209"/>
      <c r="R375" s="72" t="s">
        <v>33</v>
      </c>
      <c r="S375" s="210">
        <v>4.0</v>
      </c>
      <c r="T375" s="212">
        <v>3.0</v>
      </c>
      <c r="U375" s="212">
        <v>1.0</v>
      </c>
      <c r="V375" s="212">
        <v>12.0</v>
      </c>
      <c r="W375" s="210">
        <v>31.0</v>
      </c>
      <c r="X375" s="210">
        <v>3.0</v>
      </c>
      <c r="Y375" s="210">
        <v>2.0</v>
      </c>
      <c r="Z375" s="210">
        <v>1.0</v>
      </c>
      <c r="AA375" s="210">
        <v>3.0</v>
      </c>
      <c r="AB375" s="210">
        <v>0.0</v>
      </c>
      <c r="AC375" s="210">
        <v>2.0</v>
      </c>
      <c r="AD375" s="210">
        <v>1.0</v>
      </c>
      <c r="AE375" s="210">
        <v>3.0</v>
      </c>
      <c r="AF375" s="210">
        <v>1.0</v>
      </c>
      <c r="AG375" s="210">
        <v>0.0</v>
      </c>
      <c r="AH375" s="210">
        <v>0.0</v>
      </c>
      <c r="AI375" s="210" t="s">
        <v>138</v>
      </c>
      <c r="AJ375" s="210" t="s">
        <v>285</v>
      </c>
      <c r="AK375" s="210" t="s">
        <v>284</v>
      </c>
      <c r="AL375" s="210" t="s">
        <v>284</v>
      </c>
      <c r="AM375" s="210" t="s">
        <v>284</v>
      </c>
      <c r="AN375" s="210" t="s">
        <v>285</v>
      </c>
      <c r="AO375" s="210" t="s">
        <v>285</v>
      </c>
      <c r="AP375" s="210" t="s">
        <v>285</v>
      </c>
      <c r="AQ375" s="210" t="s">
        <v>284</v>
      </c>
      <c r="AR375" s="210" t="s">
        <v>284</v>
      </c>
      <c r="AS375" s="210" t="s">
        <v>284</v>
      </c>
      <c r="AT375" s="209"/>
      <c r="AU375" s="209"/>
      <c r="AV375" s="209"/>
      <c r="AW375" s="209"/>
      <c r="AX375" s="209"/>
      <c r="AY375" s="209"/>
      <c r="AZ375" s="209"/>
      <c r="BA375" s="209"/>
      <c r="BB375" s="209"/>
      <c r="BC375" s="209"/>
      <c r="BD375" s="209"/>
      <c r="BE375" s="209"/>
      <c r="BF375" s="209"/>
      <c r="BG375" s="210"/>
      <c r="BH375" s="209"/>
    </row>
    <row r="376">
      <c r="A376" s="211">
        <v>45250.7</v>
      </c>
      <c r="B376" s="211">
        <v>45250.7</v>
      </c>
      <c r="C376" s="210" t="s">
        <v>281</v>
      </c>
      <c r="D376" s="209"/>
      <c r="E376" s="212">
        <v>100.0</v>
      </c>
      <c r="F376" s="212">
        <v>0.0</v>
      </c>
      <c r="G376" s="210" t="b">
        <v>1</v>
      </c>
      <c r="H376" s="211">
        <v>45250.7</v>
      </c>
      <c r="I376" s="210" t="s">
        <v>658</v>
      </c>
      <c r="J376" s="209"/>
      <c r="K376" s="209"/>
      <c r="L376" s="209"/>
      <c r="M376" s="209"/>
      <c r="N376" s="209"/>
      <c r="O376" s="209"/>
      <c r="P376" s="210" t="s">
        <v>283</v>
      </c>
      <c r="Q376" s="209"/>
      <c r="R376" s="210" t="s">
        <v>84</v>
      </c>
      <c r="S376" s="210">
        <v>3.0</v>
      </c>
      <c r="T376" s="212">
        <v>1.0</v>
      </c>
      <c r="U376" s="212">
        <v>2.0</v>
      </c>
      <c r="V376" s="212">
        <v>12.0</v>
      </c>
      <c r="W376" s="210">
        <v>16.0</v>
      </c>
      <c r="X376" s="210">
        <v>3.0</v>
      </c>
      <c r="Y376" s="210">
        <v>0.0</v>
      </c>
      <c r="Z376" s="210">
        <v>0.0</v>
      </c>
      <c r="AA376" s="210">
        <v>3.0</v>
      </c>
      <c r="AB376" s="210">
        <v>0.0</v>
      </c>
      <c r="AC376" s="210">
        <v>2.0</v>
      </c>
      <c r="AD376" s="210">
        <v>1.0</v>
      </c>
      <c r="AE376" s="210">
        <v>3.0</v>
      </c>
      <c r="AF376" s="210">
        <v>2.0</v>
      </c>
      <c r="AG376" s="210">
        <v>0.0</v>
      </c>
      <c r="AH376" s="210">
        <v>1.0</v>
      </c>
      <c r="AI376" s="210" t="s">
        <v>137</v>
      </c>
      <c r="AJ376" s="210" t="s">
        <v>284</v>
      </c>
      <c r="AK376" s="210" t="s">
        <v>285</v>
      </c>
      <c r="AL376" s="210" t="s">
        <v>285</v>
      </c>
      <c r="AM376" s="210" t="s">
        <v>284</v>
      </c>
      <c r="AN376" s="210" t="s">
        <v>285</v>
      </c>
      <c r="AO376" s="210" t="s">
        <v>284</v>
      </c>
      <c r="AP376" s="210" t="s">
        <v>285</v>
      </c>
      <c r="AQ376" s="210" t="s">
        <v>285</v>
      </c>
      <c r="AR376" s="210" t="s">
        <v>285</v>
      </c>
      <c r="AS376" s="210" t="s">
        <v>285</v>
      </c>
      <c r="AT376" s="209"/>
      <c r="AU376" s="209"/>
      <c r="AV376" s="209"/>
      <c r="AW376" s="209"/>
      <c r="AX376" s="209"/>
      <c r="AY376" s="209"/>
      <c r="AZ376" s="209"/>
      <c r="BA376" s="209"/>
      <c r="BB376" s="209"/>
      <c r="BC376" s="209"/>
      <c r="BD376" s="209"/>
      <c r="BE376" s="209"/>
      <c r="BF376" s="209"/>
      <c r="BG376" s="210"/>
      <c r="BH376" s="209"/>
    </row>
    <row r="377">
      <c r="A377" s="211">
        <v>45250.7</v>
      </c>
      <c r="B377" s="211">
        <v>45250.7</v>
      </c>
      <c r="C377" s="210" t="s">
        <v>281</v>
      </c>
      <c r="D377" s="209"/>
      <c r="E377" s="212">
        <v>100.0</v>
      </c>
      <c r="F377" s="212">
        <v>0.0</v>
      </c>
      <c r="G377" s="210" t="b">
        <v>1</v>
      </c>
      <c r="H377" s="211">
        <v>45250.7</v>
      </c>
      <c r="I377" s="210" t="s">
        <v>659</v>
      </c>
      <c r="J377" s="209"/>
      <c r="K377" s="209"/>
      <c r="L377" s="209"/>
      <c r="M377" s="209"/>
      <c r="N377" s="209"/>
      <c r="O377" s="209"/>
      <c r="P377" s="210" t="s">
        <v>283</v>
      </c>
      <c r="Q377" s="209"/>
      <c r="R377" s="72" t="s">
        <v>33</v>
      </c>
      <c r="S377" s="210">
        <v>10.0</v>
      </c>
      <c r="T377" s="212">
        <v>10.0</v>
      </c>
      <c r="U377" s="212">
        <v>0.0</v>
      </c>
      <c r="V377" s="212">
        <v>12.0</v>
      </c>
      <c r="W377" s="210">
        <v>3.0</v>
      </c>
      <c r="X377" s="210">
        <v>1.0</v>
      </c>
      <c r="Y377" s="210">
        <v>3.0</v>
      </c>
      <c r="Z377" s="210">
        <v>1.0</v>
      </c>
      <c r="AA377" s="210">
        <v>0.0</v>
      </c>
      <c r="AB377" s="210">
        <v>0.0</v>
      </c>
      <c r="AC377" s="210">
        <v>3.0</v>
      </c>
      <c r="AD377" s="210">
        <v>0.0</v>
      </c>
      <c r="AE377" s="210">
        <v>3.0</v>
      </c>
      <c r="AF377" s="210">
        <v>0.0</v>
      </c>
      <c r="AG377" s="210">
        <v>1.0</v>
      </c>
      <c r="AH377" s="210">
        <v>0.0</v>
      </c>
      <c r="AI377" s="210" t="s">
        <v>138</v>
      </c>
      <c r="AJ377" s="210" t="s">
        <v>284</v>
      </c>
      <c r="AK377" s="210" t="s">
        <v>285</v>
      </c>
      <c r="AL377" s="210" t="s">
        <v>285</v>
      </c>
      <c r="AM377" s="210" t="s">
        <v>285</v>
      </c>
      <c r="AN377" s="210" t="s">
        <v>285</v>
      </c>
      <c r="AO377" s="210" t="s">
        <v>284</v>
      </c>
      <c r="AP377" s="210" t="s">
        <v>284</v>
      </c>
      <c r="AQ377" s="210" t="s">
        <v>285</v>
      </c>
      <c r="AR377" s="210" t="s">
        <v>285</v>
      </c>
      <c r="AS377" s="210" t="s">
        <v>285</v>
      </c>
      <c r="AT377" s="209"/>
      <c r="AU377" s="209"/>
      <c r="AV377" s="209"/>
      <c r="AW377" s="209"/>
      <c r="AX377" s="209"/>
      <c r="AY377" s="209"/>
      <c r="AZ377" s="209"/>
      <c r="BA377" s="209"/>
      <c r="BB377" s="209"/>
      <c r="BC377" s="209"/>
      <c r="BD377" s="209"/>
      <c r="BE377" s="209"/>
      <c r="BF377" s="209"/>
      <c r="BG377" s="210"/>
      <c r="BH377" s="209"/>
    </row>
    <row r="378">
      <c r="A378" s="211">
        <v>45250.7</v>
      </c>
      <c r="B378" s="211">
        <v>45250.7</v>
      </c>
      <c r="C378" s="210" t="s">
        <v>281</v>
      </c>
      <c r="D378" s="209"/>
      <c r="E378" s="212">
        <v>100.0</v>
      </c>
      <c r="F378" s="212">
        <v>0.0</v>
      </c>
      <c r="G378" s="210" t="b">
        <v>1</v>
      </c>
      <c r="H378" s="211">
        <v>45250.7</v>
      </c>
      <c r="I378" s="210" t="s">
        <v>660</v>
      </c>
      <c r="J378" s="209"/>
      <c r="K378" s="209"/>
      <c r="L378" s="209"/>
      <c r="M378" s="209"/>
      <c r="N378" s="209"/>
      <c r="O378" s="209"/>
      <c r="P378" s="210" t="s">
        <v>283</v>
      </c>
      <c r="Q378" s="209"/>
      <c r="R378" s="72" t="s">
        <v>33</v>
      </c>
      <c r="S378" s="210">
        <v>6.0</v>
      </c>
      <c r="T378" s="212">
        <v>1.0</v>
      </c>
      <c r="U378" s="212">
        <v>5.0</v>
      </c>
      <c r="V378" s="212">
        <v>12.0</v>
      </c>
      <c r="W378" s="210">
        <v>28.0</v>
      </c>
      <c r="X378" s="210">
        <v>0.0</v>
      </c>
      <c r="Y378" s="210">
        <v>0.0</v>
      </c>
      <c r="Z378" s="210">
        <v>2.0</v>
      </c>
      <c r="AA378" s="210">
        <v>1.0</v>
      </c>
      <c r="AB378" s="210">
        <v>2.0</v>
      </c>
      <c r="AC378" s="210">
        <v>1.0</v>
      </c>
      <c r="AD378" s="210">
        <v>3.0</v>
      </c>
      <c r="AE378" s="210">
        <v>0.0</v>
      </c>
      <c r="AF378" s="210">
        <v>1.0</v>
      </c>
      <c r="AG378" s="210">
        <v>0.0</v>
      </c>
      <c r="AH378" s="210">
        <v>3.0</v>
      </c>
      <c r="AI378" s="210" t="s">
        <v>138</v>
      </c>
      <c r="AJ378" s="210" t="s">
        <v>284</v>
      </c>
      <c r="AK378" s="210" t="s">
        <v>284</v>
      </c>
      <c r="AL378" s="210" t="s">
        <v>285</v>
      </c>
      <c r="AM378" s="210" t="s">
        <v>284</v>
      </c>
      <c r="AN378" s="210" t="s">
        <v>285</v>
      </c>
      <c r="AO378" s="210" t="s">
        <v>284</v>
      </c>
      <c r="AP378" s="210" t="s">
        <v>285</v>
      </c>
      <c r="AQ378" s="210" t="s">
        <v>284</v>
      </c>
      <c r="AR378" s="210" t="s">
        <v>285</v>
      </c>
      <c r="AS378" s="210" t="s">
        <v>284</v>
      </c>
      <c r="AT378" s="209"/>
      <c r="AU378" s="209"/>
      <c r="AV378" s="209"/>
      <c r="AW378" s="209"/>
      <c r="AX378" s="209"/>
      <c r="AY378" s="209"/>
      <c r="AZ378" s="209"/>
      <c r="BA378" s="209"/>
      <c r="BB378" s="209"/>
      <c r="BC378" s="209"/>
      <c r="BD378" s="209"/>
      <c r="BE378" s="209"/>
      <c r="BF378" s="209"/>
      <c r="BG378" s="210"/>
      <c r="BH378" s="209"/>
    </row>
    <row r="379">
      <c r="A379" s="211">
        <v>45250.7</v>
      </c>
      <c r="B379" s="211">
        <v>45250.7</v>
      </c>
      <c r="C379" s="210" t="s">
        <v>281</v>
      </c>
      <c r="D379" s="209"/>
      <c r="E379" s="212">
        <v>100.0</v>
      </c>
      <c r="F379" s="212">
        <v>0.0</v>
      </c>
      <c r="G379" s="210" t="b">
        <v>1</v>
      </c>
      <c r="H379" s="211">
        <v>45250.7</v>
      </c>
      <c r="I379" s="210" t="s">
        <v>661</v>
      </c>
      <c r="J379" s="209"/>
      <c r="K379" s="209"/>
      <c r="L379" s="209"/>
      <c r="M379" s="209"/>
      <c r="N379" s="209"/>
      <c r="O379" s="209"/>
      <c r="P379" s="210" t="s">
        <v>283</v>
      </c>
      <c r="Q379" s="209"/>
      <c r="R379" s="210" t="s">
        <v>41</v>
      </c>
      <c r="S379" s="210">
        <v>10.0</v>
      </c>
      <c r="T379" s="212">
        <v>8.0</v>
      </c>
      <c r="U379" s="212">
        <v>2.0</v>
      </c>
      <c r="V379" s="212">
        <v>12.0</v>
      </c>
      <c r="W379" s="210">
        <v>21.0</v>
      </c>
      <c r="X379" s="210">
        <v>1.0</v>
      </c>
      <c r="Y379" s="210">
        <v>1.0</v>
      </c>
      <c r="Z379" s="210">
        <v>1.0</v>
      </c>
      <c r="AA379" s="210">
        <v>1.0</v>
      </c>
      <c r="AB379" s="210">
        <v>0.0</v>
      </c>
      <c r="AC379" s="210">
        <v>3.0</v>
      </c>
      <c r="AD379" s="210">
        <v>1.0</v>
      </c>
      <c r="AE379" s="210">
        <v>2.0</v>
      </c>
      <c r="AF379" s="210">
        <v>2.0</v>
      </c>
      <c r="AG379" s="210">
        <v>0.0</v>
      </c>
      <c r="AH379" s="210">
        <v>3.0</v>
      </c>
      <c r="AI379" s="210" t="s">
        <v>138</v>
      </c>
      <c r="AJ379" s="210" t="s">
        <v>285</v>
      </c>
      <c r="AK379" s="210" t="s">
        <v>285</v>
      </c>
      <c r="AL379" s="210" t="s">
        <v>284</v>
      </c>
      <c r="AM379" s="210" t="s">
        <v>284</v>
      </c>
      <c r="AN379" s="210" t="s">
        <v>284</v>
      </c>
      <c r="AO379" s="210" t="s">
        <v>285</v>
      </c>
      <c r="AP379" s="210" t="s">
        <v>284</v>
      </c>
      <c r="AQ379" s="210" t="s">
        <v>284</v>
      </c>
      <c r="AR379" s="210" t="s">
        <v>284</v>
      </c>
      <c r="AS379" s="210" t="s">
        <v>285</v>
      </c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09"/>
      <c r="BD379" s="209"/>
      <c r="BE379" s="209"/>
      <c r="BF379" s="209"/>
      <c r="BG379" s="210"/>
      <c r="BH379" s="209"/>
    </row>
    <row r="380">
      <c r="A380" s="211">
        <v>45250.7</v>
      </c>
      <c r="B380" s="211">
        <v>45250.7</v>
      </c>
      <c r="C380" s="210" t="s">
        <v>281</v>
      </c>
      <c r="D380" s="209"/>
      <c r="E380" s="212">
        <v>100.0</v>
      </c>
      <c r="F380" s="212">
        <v>0.0</v>
      </c>
      <c r="G380" s="210" t="b">
        <v>1</v>
      </c>
      <c r="H380" s="211">
        <v>45250.7</v>
      </c>
      <c r="I380" s="210" t="s">
        <v>662</v>
      </c>
      <c r="J380" s="209"/>
      <c r="K380" s="209"/>
      <c r="L380" s="209"/>
      <c r="M380" s="209"/>
      <c r="N380" s="209"/>
      <c r="O380" s="209"/>
      <c r="P380" s="210" t="s">
        <v>283</v>
      </c>
      <c r="Q380" s="209"/>
      <c r="R380" s="210" t="s">
        <v>36</v>
      </c>
      <c r="S380" s="210">
        <v>5.0</v>
      </c>
      <c r="T380" s="212">
        <v>3.0</v>
      </c>
      <c r="U380" s="212">
        <v>2.0</v>
      </c>
      <c r="V380" s="212">
        <v>12.0</v>
      </c>
      <c r="W380" s="210">
        <v>29.0</v>
      </c>
      <c r="X380" s="210">
        <v>2.0</v>
      </c>
      <c r="Y380" s="210">
        <v>1.0</v>
      </c>
      <c r="Z380" s="210">
        <v>3.0</v>
      </c>
      <c r="AA380" s="210">
        <v>1.0</v>
      </c>
      <c r="AB380" s="210">
        <v>3.0</v>
      </c>
      <c r="AC380" s="210">
        <v>2.0</v>
      </c>
      <c r="AD380" s="210">
        <v>1.0</v>
      </c>
      <c r="AE380" s="210">
        <v>1.0</v>
      </c>
      <c r="AF380" s="210">
        <v>0.0</v>
      </c>
      <c r="AG380" s="210">
        <v>1.0</v>
      </c>
      <c r="AH380" s="210">
        <v>1.0</v>
      </c>
      <c r="AI380" s="210" t="s">
        <v>138</v>
      </c>
      <c r="AJ380" s="210" t="s">
        <v>285</v>
      </c>
      <c r="AK380" s="210" t="s">
        <v>284</v>
      </c>
      <c r="AL380" s="210" t="s">
        <v>285</v>
      </c>
      <c r="AM380" s="210" t="s">
        <v>284</v>
      </c>
      <c r="AN380" s="210" t="s">
        <v>285</v>
      </c>
      <c r="AO380" s="210" t="s">
        <v>285</v>
      </c>
      <c r="AP380" s="210" t="s">
        <v>285</v>
      </c>
      <c r="AQ380" s="210" t="s">
        <v>284</v>
      </c>
      <c r="AR380" s="210" t="s">
        <v>284</v>
      </c>
      <c r="AS380" s="210" t="s">
        <v>284</v>
      </c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09"/>
      <c r="BD380" s="209"/>
      <c r="BE380" s="209"/>
      <c r="BF380" s="209"/>
      <c r="BG380" s="210"/>
      <c r="BH380" s="209"/>
    </row>
    <row r="381">
      <c r="A381" s="211">
        <v>45250.7</v>
      </c>
      <c r="B381" s="211">
        <v>45250.7</v>
      </c>
      <c r="C381" s="210" t="s">
        <v>281</v>
      </c>
      <c r="D381" s="209"/>
      <c r="E381" s="212">
        <v>100.0</v>
      </c>
      <c r="F381" s="212">
        <v>0.0</v>
      </c>
      <c r="G381" s="210" t="b">
        <v>1</v>
      </c>
      <c r="H381" s="211">
        <v>45250.7</v>
      </c>
      <c r="I381" s="210" t="s">
        <v>663</v>
      </c>
      <c r="J381" s="209"/>
      <c r="K381" s="209"/>
      <c r="L381" s="209"/>
      <c r="M381" s="209"/>
      <c r="N381" s="209"/>
      <c r="O381" s="209"/>
      <c r="P381" s="210" t="s">
        <v>283</v>
      </c>
      <c r="Q381" s="209"/>
      <c r="R381" s="210" t="s">
        <v>38</v>
      </c>
      <c r="S381" s="210">
        <v>4.0</v>
      </c>
      <c r="T381" s="212">
        <v>4.0</v>
      </c>
      <c r="U381" s="212">
        <v>0.0</v>
      </c>
      <c r="V381" s="212">
        <v>12.0</v>
      </c>
      <c r="W381" s="210">
        <v>8.0</v>
      </c>
      <c r="X381" s="210">
        <v>0.0</v>
      </c>
      <c r="Y381" s="210">
        <v>3.0</v>
      </c>
      <c r="Z381" s="210">
        <v>1.0</v>
      </c>
      <c r="AA381" s="210">
        <v>1.0</v>
      </c>
      <c r="AB381" s="210">
        <v>0.0</v>
      </c>
      <c r="AC381" s="210">
        <v>0.0</v>
      </c>
      <c r="AD381" s="210">
        <v>3.0</v>
      </c>
      <c r="AE381" s="210">
        <v>3.0</v>
      </c>
      <c r="AF381" s="210">
        <v>3.0</v>
      </c>
      <c r="AG381" s="210">
        <v>1.0</v>
      </c>
      <c r="AH381" s="210">
        <v>1.0</v>
      </c>
      <c r="AI381" s="210" t="s">
        <v>137</v>
      </c>
      <c r="AJ381" s="210" t="s">
        <v>284</v>
      </c>
      <c r="AK381" s="210" t="s">
        <v>284</v>
      </c>
      <c r="AL381" s="210" t="s">
        <v>285</v>
      </c>
      <c r="AM381" s="210" t="s">
        <v>285</v>
      </c>
      <c r="AN381" s="210" t="s">
        <v>285</v>
      </c>
      <c r="AO381" s="210" t="s">
        <v>284</v>
      </c>
      <c r="AP381" s="210" t="s">
        <v>284</v>
      </c>
      <c r="AQ381" s="210" t="s">
        <v>285</v>
      </c>
      <c r="AR381" s="210" t="s">
        <v>284</v>
      </c>
      <c r="AS381" s="210" t="s">
        <v>285</v>
      </c>
      <c r="AT381" s="209"/>
      <c r="AU381" s="209"/>
      <c r="AV381" s="209"/>
      <c r="AW381" s="209"/>
      <c r="AX381" s="209"/>
      <c r="AY381" s="209"/>
      <c r="AZ381" s="209"/>
      <c r="BA381" s="209"/>
      <c r="BB381" s="209"/>
      <c r="BC381" s="209"/>
      <c r="BD381" s="209"/>
      <c r="BE381" s="209"/>
      <c r="BF381" s="209"/>
      <c r="BG381" s="210"/>
      <c r="BH381" s="209"/>
    </row>
    <row r="382">
      <c r="A382" s="211">
        <v>45250.7</v>
      </c>
      <c r="B382" s="211">
        <v>45250.7</v>
      </c>
      <c r="C382" s="210" t="s">
        <v>281</v>
      </c>
      <c r="D382" s="209"/>
      <c r="E382" s="212">
        <v>100.0</v>
      </c>
      <c r="F382" s="212">
        <v>0.0</v>
      </c>
      <c r="G382" s="210" t="b">
        <v>1</v>
      </c>
      <c r="H382" s="211">
        <v>45250.7</v>
      </c>
      <c r="I382" s="210" t="s">
        <v>664</v>
      </c>
      <c r="J382" s="209"/>
      <c r="K382" s="209"/>
      <c r="L382" s="209"/>
      <c r="M382" s="209"/>
      <c r="N382" s="209"/>
      <c r="O382" s="209"/>
      <c r="P382" s="210" t="s">
        <v>283</v>
      </c>
      <c r="Q382" s="209"/>
      <c r="R382" s="210" t="s">
        <v>33</v>
      </c>
      <c r="S382" s="210">
        <v>10.0</v>
      </c>
      <c r="T382" s="212">
        <v>3.0</v>
      </c>
      <c r="U382" s="212">
        <v>7.0</v>
      </c>
      <c r="V382" s="212">
        <v>12.0</v>
      </c>
      <c r="W382" s="210">
        <v>20.0</v>
      </c>
      <c r="X382" s="210">
        <v>2.0</v>
      </c>
      <c r="Y382" s="210">
        <v>2.0</v>
      </c>
      <c r="Z382" s="210">
        <v>0.0</v>
      </c>
      <c r="AA382" s="210">
        <v>2.0</v>
      </c>
      <c r="AB382" s="210">
        <v>0.0</v>
      </c>
      <c r="AC382" s="210">
        <v>2.0</v>
      </c>
      <c r="AD382" s="210">
        <v>1.0</v>
      </c>
      <c r="AE382" s="210">
        <v>0.0</v>
      </c>
      <c r="AF382" s="210">
        <v>1.0</v>
      </c>
      <c r="AG382" s="210">
        <v>1.0</v>
      </c>
      <c r="AH382" s="210">
        <v>1.0</v>
      </c>
      <c r="AI382" s="210" t="s">
        <v>137</v>
      </c>
      <c r="AJ382" s="210" t="s">
        <v>284</v>
      </c>
      <c r="AK382" s="210" t="s">
        <v>285</v>
      </c>
      <c r="AL382" s="210" t="s">
        <v>284</v>
      </c>
      <c r="AM382" s="210" t="s">
        <v>284</v>
      </c>
      <c r="AN382" s="210" t="s">
        <v>284</v>
      </c>
      <c r="AO382" s="210" t="s">
        <v>284</v>
      </c>
      <c r="AP382" s="210" t="s">
        <v>285</v>
      </c>
      <c r="AQ382" s="210" t="s">
        <v>285</v>
      </c>
      <c r="AR382" s="210" t="s">
        <v>284</v>
      </c>
      <c r="AS382" s="210" t="s">
        <v>284</v>
      </c>
      <c r="AT382" s="209"/>
      <c r="AU382" s="209"/>
      <c r="AV382" s="209"/>
      <c r="AW382" s="209"/>
      <c r="AX382" s="209"/>
      <c r="AY382" s="209"/>
      <c r="AZ382" s="209"/>
      <c r="BA382" s="209"/>
      <c r="BB382" s="209"/>
      <c r="BC382" s="209"/>
      <c r="BD382" s="209"/>
      <c r="BE382" s="209"/>
      <c r="BF382" s="209"/>
      <c r="BG382" s="210"/>
      <c r="BH382" s="209"/>
    </row>
    <row r="383">
      <c r="A383" s="211">
        <v>45250.7</v>
      </c>
      <c r="B383" s="211">
        <v>45250.7</v>
      </c>
      <c r="C383" s="210" t="s">
        <v>281</v>
      </c>
      <c r="D383" s="209"/>
      <c r="E383" s="212">
        <v>100.0</v>
      </c>
      <c r="F383" s="212">
        <v>0.0</v>
      </c>
      <c r="G383" s="210" t="b">
        <v>1</v>
      </c>
      <c r="H383" s="211">
        <v>45250.7</v>
      </c>
      <c r="I383" s="210" t="s">
        <v>665</v>
      </c>
      <c r="J383" s="209"/>
      <c r="K383" s="209"/>
      <c r="L383" s="209"/>
      <c r="M383" s="209"/>
      <c r="N383" s="209"/>
      <c r="O383" s="209"/>
      <c r="P383" s="210" t="s">
        <v>283</v>
      </c>
      <c r="Q383" s="209"/>
      <c r="R383" s="210" t="s">
        <v>76</v>
      </c>
      <c r="S383" s="210">
        <v>1.0</v>
      </c>
      <c r="T383" s="212">
        <v>1.0</v>
      </c>
      <c r="U383" s="212">
        <v>0.0</v>
      </c>
      <c r="V383" s="212">
        <v>12.0</v>
      </c>
      <c r="W383" s="210">
        <v>18.0</v>
      </c>
      <c r="X383" s="210">
        <v>2.0</v>
      </c>
      <c r="Y383" s="210">
        <v>1.0</v>
      </c>
      <c r="Z383" s="210">
        <v>1.0</v>
      </c>
      <c r="AA383" s="210">
        <v>2.0</v>
      </c>
      <c r="AB383" s="210">
        <v>2.0</v>
      </c>
      <c r="AC383" s="210">
        <v>3.0</v>
      </c>
      <c r="AD383" s="210">
        <v>1.0</v>
      </c>
      <c r="AE383" s="210">
        <v>2.0</v>
      </c>
      <c r="AF383" s="210">
        <v>2.0</v>
      </c>
      <c r="AG383" s="210">
        <v>2.0</v>
      </c>
      <c r="AH383" s="210">
        <v>2.0</v>
      </c>
      <c r="AI383" s="210" t="s">
        <v>138</v>
      </c>
      <c r="AJ383" s="210" t="s">
        <v>284</v>
      </c>
      <c r="AK383" s="210" t="s">
        <v>284</v>
      </c>
      <c r="AL383" s="210" t="s">
        <v>285</v>
      </c>
      <c r="AM383" s="210" t="s">
        <v>285</v>
      </c>
      <c r="AN383" s="210" t="s">
        <v>285</v>
      </c>
      <c r="AO383" s="210" t="s">
        <v>284</v>
      </c>
      <c r="AP383" s="210" t="s">
        <v>285</v>
      </c>
      <c r="AQ383" s="210" t="s">
        <v>285</v>
      </c>
      <c r="AR383" s="210" t="s">
        <v>284</v>
      </c>
      <c r="AS383" s="210" t="s">
        <v>285</v>
      </c>
      <c r="AT383" s="209"/>
      <c r="AU383" s="209"/>
      <c r="AV383" s="209"/>
      <c r="AW383" s="209"/>
      <c r="AX383" s="209"/>
      <c r="AY383" s="209"/>
      <c r="AZ383" s="209"/>
      <c r="BA383" s="209"/>
      <c r="BB383" s="209"/>
      <c r="BC383" s="209"/>
      <c r="BD383" s="209"/>
      <c r="BE383" s="209"/>
      <c r="BF383" s="209"/>
      <c r="BG383" s="210"/>
      <c r="BH383" s="209"/>
    </row>
    <row r="384">
      <c r="A384" s="211">
        <v>45250.7</v>
      </c>
      <c r="B384" s="211">
        <v>45250.7</v>
      </c>
      <c r="C384" s="210" t="s">
        <v>281</v>
      </c>
      <c r="D384" s="209"/>
      <c r="E384" s="212">
        <v>100.0</v>
      </c>
      <c r="F384" s="212">
        <v>0.0</v>
      </c>
      <c r="G384" s="210" t="b">
        <v>1</v>
      </c>
      <c r="H384" s="211">
        <v>45250.7</v>
      </c>
      <c r="I384" s="210" t="s">
        <v>666</v>
      </c>
      <c r="J384" s="209"/>
      <c r="K384" s="209"/>
      <c r="L384" s="209"/>
      <c r="M384" s="209"/>
      <c r="N384" s="209"/>
      <c r="O384" s="209"/>
      <c r="P384" s="210" t="s">
        <v>283</v>
      </c>
      <c r="Q384" s="209"/>
      <c r="R384" s="72" t="s">
        <v>33</v>
      </c>
      <c r="S384" s="210">
        <v>10.0</v>
      </c>
      <c r="T384" s="212">
        <v>9.0</v>
      </c>
      <c r="U384" s="212">
        <v>1.0</v>
      </c>
      <c r="V384" s="212">
        <v>12.0</v>
      </c>
      <c r="W384" s="210">
        <v>15.0</v>
      </c>
      <c r="X384" s="210">
        <v>2.0</v>
      </c>
      <c r="Y384" s="210">
        <v>2.0</v>
      </c>
      <c r="Z384" s="210">
        <v>2.0</v>
      </c>
      <c r="AA384" s="210">
        <v>3.0</v>
      </c>
      <c r="AB384" s="210">
        <v>0.0</v>
      </c>
      <c r="AC384" s="210">
        <v>2.0</v>
      </c>
      <c r="AD384" s="210">
        <v>0.0</v>
      </c>
      <c r="AE384" s="210">
        <v>1.0</v>
      </c>
      <c r="AF384" s="210">
        <v>1.0</v>
      </c>
      <c r="AG384" s="210">
        <v>1.0</v>
      </c>
      <c r="AH384" s="210">
        <v>1.0</v>
      </c>
      <c r="AI384" s="210" t="s">
        <v>138</v>
      </c>
      <c r="AJ384" s="210" t="s">
        <v>284</v>
      </c>
      <c r="AK384" s="210" t="s">
        <v>284</v>
      </c>
      <c r="AL384" s="210" t="s">
        <v>284</v>
      </c>
      <c r="AM384" s="210" t="s">
        <v>284</v>
      </c>
      <c r="AN384" s="210" t="s">
        <v>285</v>
      </c>
      <c r="AO384" s="210" t="s">
        <v>284</v>
      </c>
      <c r="AP384" s="210" t="s">
        <v>285</v>
      </c>
      <c r="AQ384" s="210" t="s">
        <v>285</v>
      </c>
      <c r="AR384" s="210" t="s">
        <v>285</v>
      </c>
      <c r="AS384" s="210" t="s">
        <v>284</v>
      </c>
      <c r="AT384" s="209"/>
      <c r="AU384" s="209"/>
      <c r="AV384" s="209"/>
      <c r="AW384" s="209"/>
      <c r="AX384" s="209"/>
      <c r="AY384" s="209"/>
      <c r="AZ384" s="209"/>
      <c r="BA384" s="209"/>
      <c r="BB384" s="209"/>
      <c r="BC384" s="209"/>
      <c r="BD384" s="209"/>
      <c r="BE384" s="209"/>
      <c r="BF384" s="209"/>
      <c r="BG384" s="210"/>
      <c r="BH384" s="209"/>
    </row>
    <row r="385">
      <c r="A385" s="211">
        <v>45250.7</v>
      </c>
      <c r="B385" s="211">
        <v>45250.7</v>
      </c>
      <c r="C385" s="210" t="s">
        <v>281</v>
      </c>
      <c r="D385" s="209"/>
      <c r="E385" s="212">
        <v>100.0</v>
      </c>
      <c r="F385" s="212">
        <v>0.0</v>
      </c>
      <c r="G385" s="210" t="b">
        <v>1</v>
      </c>
      <c r="H385" s="211">
        <v>45250.7</v>
      </c>
      <c r="I385" s="210" t="s">
        <v>667</v>
      </c>
      <c r="J385" s="209"/>
      <c r="K385" s="209"/>
      <c r="L385" s="209"/>
      <c r="M385" s="209"/>
      <c r="N385" s="209"/>
      <c r="O385" s="209"/>
      <c r="P385" s="210" t="s">
        <v>283</v>
      </c>
      <c r="Q385" s="209"/>
      <c r="R385" s="210" t="s">
        <v>82</v>
      </c>
      <c r="S385" s="210">
        <v>5.0</v>
      </c>
      <c r="T385" s="212">
        <v>5.0</v>
      </c>
      <c r="U385" s="212">
        <v>0.0</v>
      </c>
      <c r="V385" s="212">
        <v>12.0</v>
      </c>
      <c r="W385" s="210">
        <v>16.0</v>
      </c>
      <c r="X385" s="210">
        <v>2.0</v>
      </c>
      <c r="Y385" s="210">
        <v>3.0</v>
      </c>
      <c r="Z385" s="210">
        <v>0.0</v>
      </c>
      <c r="AA385" s="210">
        <v>2.0</v>
      </c>
      <c r="AB385" s="210">
        <v>1.0</v>
      </c>
      <c r="AC385" s="210">
        <v>1.0</v>
      </c>
      <c r="AD385" s="210">
        <v>1.0</v>
      </c>
      <c r="AE385" s="210">
        <v>3.0</v>
      </c>
      <c r="AF385" s="210">
        <v>0.0</v>
      </c>
      <c r="AG385" s="210">
        <v>2.0</v>
      </c>
      <c r="AH385" s="210">
        <v>1.0</v>
      </c>
      <c r="AI385" s="210" t="s">
        <v>138</v>
      </c>
      <c r="AJ385" s="210" t="s">
        <v>284</v>
      </c>
      <c r="AK385" s="210" t="s">
        <v>285</v>
      </c>
      <c r="AL385" s="210" t="s">
        <v>285</v>
      </c>
      <c r="AM385" s="210" t="s">
        <v>284</v>
      </c>
      <c r="AN385" s="210" t="s">
        <v>284</v>
      </c>
      <c r="AO385" s="210" t="s">
        <v>284</v>
      </c>
      <c r="AP385" s="210" t="s">
        <v>284</v>
      </c>
      <c r="AQ385" s="210" t="s">
        <v>284</v>
      </c>
      <c r="AR385" s="210" t="s">
        <v>285</v>
      </c>
      <c r="AS385" s="210" t="s">
        <v>284</v>
      </c>
      <c r="AT385" s="209"/>
      <c r="AU385" s="209"/>
      <c r="AV385" s="209"/>
      <c r="AW385" s="209"/>
      <c r="AX385" s="209"/>
      <c r="AY385" s="209"/>
      <c r="AZ385" s="209"/>
      <c r="BA385" s="209"/>
      <c r="BB385" s="209"/>
      <c r="BC385" s="209"/>
      <c r="BD385" s="209"/>
      <c r="BE385" s="209"/>
      <c r="BF385" s="209"/>
      <c r="BG385" s="210"/>
      <c r="BH385" s="209"/>
    </row>
    <row r="386">
      <c r="A386" s="211">
        <v>45250.7</v>
      </c>
      <c r="B386" s="211">
        <v>45250.7</v>
      </c>
      <c r="C386" s="210" t="s">
        <v>281</v>
      </c>
      <c r="D386" s="209"/>
      <c r="E386" s="212">
        <v>100.0</v>
      </c>
      <c r="F386" s="212">
        <v>0.0</v>
      </c>
      <c r="G386" s="210" t="b">
        <v>1</v>
      </c>
      <c r="H386" s="211">
        <v>45250.7</v>
      </c>
      <c r="I386" s="210" t="s">
        <v>668</v>
      </c>
      <c r="J386" s="209"/>
      <c r="K386" s="209"/>
      <c r="L386" s="209"/>
      <c r="M386" s="209"/>
      <c r="N386" s="209"/>
      <c r="O386" s="209"/>
      <c r="P386" s="210" t="s">
        <v>283</v>
      </c>
      <c r="Q386" s="209"/>
      <c r="R386" s="72" t="s">
        <v>33</v>
      </c>
      <c r="S386" s="210">
        <v>7.0</v>
      </c>
      <c r="T386" s="212">
        <v>1.0</v>
      </c>
      <c r="U386" s="212">
        <v>6.0</v>
      </c>
      <c r="V386" s="212">
        <v>12.0</v>
      </c>
      <c r="W386" s="210">
        <v>26.0</v>
      </c>
      <c r="X386" s="210">
        <v>1.0</v>
      </c>
      <c r="Y386" s="210">
        <v>2.0</v>
      </c>
      <c r="Z386" s="210">
        <v>2.0</v>
      </c>
      <c r="AA386" s="210">
        <v>0.0</v>
      </c>
      <c r="AB386" s="210">
        <v>3.0</v>
      </c>
      <c r="AC386" s="210">
        <v>1.0</v>
      </c>
      <c r="AD386" s="210">
        <v>0.0</v>
      </c>
      <c r="AE386" s="210">
        <v>1.0</v>
      </c>
      <c r="AF386" s="210">
        <v>1.0</v>
      </c>
      <c r="AG386" s="210">
        <v>0.0</v>
      </c>
      <c r="AH386" s="210">
        <v>3.0</v>
      </c>
      <c r="AI386" s="210" t="s">
        <v>137</v>
      </c>
      <c r="AJ386" s="210" t="s">
        <v>285</v>
      </c>
      <c r="AK386" s="210" t="s">
        <v>284</v>
      </c>
      <c r="AL386" s="210" t="s">
        <v>284</v>
      </c>
      <c r="AM386" s="210" t="s">
        <v>285</v>
      </c>
      <c r="AN386" s="210" t="s">
        <v>285</v>
      </c>
      <c r="AO386" s="210" t="s">
        <v>284</v>
      </c>
      <c r="AP386" s="210" t="s">
        <v>285</v>
      </c>
      <c r="AQ386" s="210" t="s">
        <v>284</v>
      </c>
      <c r="AR386" s="210" t="s">
        <v>285</v>
      </c>
      <c r="AS386" s="210" t="s">
        <v>285</v>
      </c>
      <c r="AT386" s="209"/>
      <c r="AU386" s="209"/>
      <c r="AV386" s="209"/>
      <c r="AW386" s="209"/>
      <c r="AX386" s="209"/>
      <c r="AY386" s="209"/>
      <c r="AZ386" s="209"/>
      <c r="BA386" s="209"/>
      <c r="BB386" s="209"/>
      <c r="BC386" s="209"/>
      <c r="BD386" s="209"/>
      <c r="BE386" s="209"/>
      <c r="BF386" s="209"/>
      <c r="BG386" s="210"/>
      <c r="BH386" s="209"/>
    </row>
    <row r="387">
      <c r="A387" s="211">
        <v>45250.7</v>
      </c>
      <c r="B387" s="211">
        <v>45250.7</v>
      </c>
      <c r="C387" s="210" t="s">
        <v>281</v>
      </c>
      <c r="D387" s="209"/>
      <c r="E387" s="212">
        <v>100.0</v>
      </c>
      <c r="F387" s="212">
        <v>0.0</v>
      </c>
      <c r="G387" s="210" t="b">
        <v>1</v>
      </c>
      <c r="H387" s="211">
        <v>45250.7</v>
      </c>
      <c r="I387" s="210" t="s">
        <v>669</v>
      </c>
      <c r="J387" s="209"/>
      <c r="K387" s="209"/>
      <c r="L387" s="209"/>
      <c r="M387" s="209"/>
      <c r="N387" s="209"/>
      <c r="O387" s="209"/>
      <c r="P387" s="210" t="s">
        <v>283</v>
      </c>
      <c r="Q387" s="209"/>
      <c r="R387" s="210" t="s">
        <v>64</v>
      </c>
      <c r="S387" s="210">
        <v>7.0</v>
      </c>
      <c r="T387" s="212">
        <v>7.0</v>
      </c>
      <c r="U387" s="212">
        <v>0.0</v>
      </c>
      <c r="V387" s="212">
        <v>12.0</v>
      </c>
      <c r="W387" s="210">
        <v>34.0</v>
      </c>
      <c r="X387" s="210">
        <v>2.0</v>
      </c>
      <c r="Y387" s="210">
        <v>3.0</v>
      </c>
      <c r="Z387" s="210">
        <v>0.0</v>
      </c>
      <c r="AA387" s="210">
        <v>3.0</v>
      </c>
      <c r="AB387" s="210">
        <v>3.0</v>
      </c>
      <c r="AC387" s="210">
        <v>2.0</v>
      </c>
      <c r="AD387" s="210">
        <v>1.0</v>
      </c>
      <c r="AE387" s="210">
        <v>2.0</v>
      </c>
      <c r="AF387" s="210">
        <v>1.0</v>
      </c>
      <c r="AG387" s="210">
        <v>0.0</v>
      </c>
      <c r="AH387" s="210">
        <v>2.0</v>
      </c>
      <c r="AI387" s="210" t="s">
        <v>137</v>
      </c>
      <c r="AJ387" s="210" t="s">
        <v>284</v>
      </c>
      <c r="AK387" s="210" t="s">
        <v>284</v>
      </c>
      <c r="AL387" s="210" t="s">
        <v>285</v>
      </c>
      <c r="AM387" s="210" t="s">
        <v>284</v>
      </c>
      <c r="AN387" s="210" t="s">
        <v>285</v>
      </c>
      <c r="AO387" s="210" t="s">
        <v>284</v>
      </c>
      <c r="AP387" s="210" t="s">
        <v>284</v>
      </c>
      <c r="AQ387" s="210" t="s">
        <v>284</v>
      </c>
      <c r="AR387" s="210" t="s">
        <v>284</v>
      </c>
      <c r="AS387" s="210" t="s">
        <v>285</v>
      </c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09"/>
      <c r="BD387" s="209"/>
      <c r="BE387" s="209"/>
      <c r="BF387" s="209"/>
      <c r="BG387" s="210"/>
      <c r="BH387" s="209"/>
    </row>
    <row r="388">
      <c r="A388" s="211">
        <v>45250.7</v>
      </c>
      <c r="B388" s="211">
        <v>45250.7</v>
      </c>
      <c r="C388" s="210" t="s">
        <v>281</v>
      </c>
      <c r="D388" s="209"/>
      <c r="E388" s="212">
        <v>100.0</v>
      </c>
      <c r="F388" s="212">
        <v>0.0</v>
      </c>
      <c r="G388" s="210" t="b">
        <v>1</v>
      </c>
      <c r="H388" s="211">
        <v>45250.7</v>
      </c>
      <c r="I388" s="210" t="s">
        <v>670</v>
      </c>
      <c r="J388" s="209"/>
      <c r="K388" s="209"/>
      <c r="L388" s="209"/>
      <c r="M388" s="209"/>
      <c r="N388" s="209"/>
      <c r="O388" s="209"/>
      <c r="P388" s="210" t="s">
        <v>283</v>
      </c>
      <c r="Q388" s="209"/>
      <c r="R388" s="210" t="s">
        <v>70</v>
      </c>
      <c r="S388" s="210">
        <v>4.0</v>
      </c>
      <c r="T388" s="212">
        <v>2.0</v>
      </c>
      <c r="U388" s="212">
        <v>2.0</v>
      </c>
      <c r="V388" s="212">
        <v>12.0</v>
      </c>
      <c r="W388" s="210">
        <v>16.0</v>
      </c>
      <c r="X388" s="210">
        <v>0.0</v>
      </c>
      <c r="Y388" s="210">
        <v>0.0</v>
      </c>
      <c r="Z388" s="210">
        <v>0.0</v>
      </c>
      <c r="AA388" s="210">
        <v>2.0</v>
      </c>
      <c r="AB388" s="210">
        <v>2.0</v>
      </c>
      <c r="AC388" s="210">
        <v>1.0</v>
      </c>
      <c r="AD388" s="210">
        <v>1.0</v>
      </c>
      <c r="AE388" s="210">
        <v>0.0</v>
      </c>
      <c r="AF388" s="210">
        <v>3.0</v>
      </c>
      <c r="AG388" s="210">
        <v>3.0</v>
      </c>
      <c r="AH388" s="210">
        <v>3.0</v>
      </c>
      <c r="AI388" s="210" t="s">
        <v>138</v>
      </c>
      <c r="AJ388" s="210" t="s">
        <v>284</v>
      </c>
      <c r="AK388" s="210" t="s">
        <v>284</v>
      </c>
      <c r="AL388" s="210" t="s">
        <v>285</v>
      </c>
      <c r="AM388" s="210" t="s">
        <v>284</v>
      </c>
      <c r="AN388" s="210" t="s">
        <v>284</v>
      </c>
      <c r="AO388" s="210" t="s">
        <v>284</v>
      </c>
      <c r="AP388" s="210" t="s">
        <v>284</v>
      </c>
      <c r="AQ388" s="210" t="s">
        <v>284</v>
      </c>
      <c r="AR388" s="210" t="s">
        <v>284</v>
      </c>
      <c r="AS388" s="210" t="s">
        <v>285</v>
      </c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09"/>
      <c r="BD388" s="209"/>
      <c r="BE388" s="209"/>
      <c r="BF388" s="209"/>
      <c r="BG388" s="210"/>
      <c r="BH388" s="209"/>
    </row>
    <row r="389">
      <c r="A389" s="211">
        <v>45250.7</v>
      </c>
      <c r="B389" s="211">
        <v>45250.7</v>
      </c>
      <c r="C389" s="210" t="s">
        <v>281</v>
      </c>
      <c r="D389" s="209"/>
      <c r="E389" s="212">
        <v>100.0</v>
      </c>
      <c r="F389" s="212">
        <v>0.0</v>
      </c>
      <c r="G389" s="210" t="b">
        <v>1</v>
      </c>
      <c r="H389" s="211">
        <v>45250.7</v>
      </c>
      <c r="I389" s="210" t="s">
        <v>671</v>
      </c>
      <c r="J389" s="209"/>
      <c r="K389" s="209"/>
      <c r="L389" s="209"/>
      <c r="M389" s="209"/>
      <c r="N389" s="209"/>
      <c r="O389" s="209"/>
      <c r="P389" s="210" t="s">
        <v>283</v>
      </c>
      <c r="Q389" s="209"/>
      <c r="R389" s="72" t="s">
        <v>33</v>
      </c>
      <c r="S389" s="210">
        <v>1.0</v>
      </c>
      <c r="T389" s="212">
        <v>1.0</v>
      </c>
      <c r="U389" s="212">
        <v>0.0</v>
      </c>
      <c r="V389" s="212">
        <v>12.0</v>
      </c>
      <c r="W389" s="210">
        <v>38.0</v>
      </c>
      <c r="X389" s="210">
        <v>1.0</v>
      </c>
      <c r="Y389" s="210">
        <v>0.0</v>
      </c>
      <c r="Z389" s="210">
        <v>3.0</v>
      </c>
      <c r="AA389" s="210">
        <v>1.0</v>
      </c>
      <c r="AB389" s="210">
        <v>2.0</v>
      </c>
      <c r="AC389" s="210">
        <v>0.0</v>
      </c>
      <c r="AD389" s="210">
        <v>1.0</v>
      </c>
      <c r="AE389" s="210">
        <v>3.0</v>
      </c>
      <c r="AF389" s="210">
        <v>3.0</v>
      </c>
      <c r="AG389" s="210">
        <v>1.0</v>
      </c>
      <c r="AH389" s="210">
        <v>0.0</v>
      </c>
      <c r="AI389" s="210" t="s">
        <v>137</v>
      </c>
      <c r="AJ389" s="210" t="s">
        <v>284</v>
      </c>
      <c r="AK389" s="210" t="s">
        <v>284</v>
      </c>
      <c r="AL389" s="210" t="s">
        <v>284</v>
      </c>
      <c r="AM389" s="210" t="s">
        <v>284</v>
      </c>
      <c r="AN389" s="210" t="s">
        <v>284</v>
      </c>
      <c r="AO389" s="210" t="s">
        <v>284</v>
      </c>
      <c r="AP389" s="210" t="s">
        <v>284</v>
      </c>
      <c r="AQ389" s="210" t="s">
        <v>284</v>
      </c>
      <c r="AR389" s="210" t="s">
        <v>285</v>
      </c>
      <c r="AS389" s="210" t="s">
        <v>284</v>
      </c>
      <c r="AT389" s="209"/>
      <c r="AU389" s="209"/>
      <c r="AV389" s="209"/>
      <c r="AW389" s="209"/>
      <c r="AX389" s="209"/>
      <c r="AY389" s="209"/>
      <c r="AZ389" s="209"/>
      <c r="BA389" s="209"/>
      <c r="BB389" s="209"/>
      <c r="BC389" s="209"/>
      <c r="BD389" s="209"/>
      <c r="BE389" s="209"/>
      <c r="BF389" s="209"/>
      <c r="BG389" s="210"/>
      <c r="BH389" s="209"/>
    </row>
    <row r="390">
      <c r="A390" s="211">
        <v>45250.7</v>
      </c>
      <c r="B390" s="211">
        <v>45250.7</v>
      </c>
      <c r="C390" s="210" t="s">
        <v>281</v>
      </c>
      <c r="D390" s="209"/>
      <c r="E390" s="212">
        <v>100.0</v>
      </c>
      <c r="F390" s="212">
        <v>0.0</v>
      </c>
      <c r="G390" s="210" t="b">
        <v>1</v>
      </c>
      <c r="H390" s="211">
        <v>45250.7</v>
      </c>
      <c r="I390" s="210" t="s">
        <v>672</v>
      </c>
      <c r="J390" s="209"/>
      <c r="K390" s="209"/>
      <c r="L390" s="209"/>
      <c r="M390" s="209"/>
      <c r="N390" s="209"/>
      <c r="O390" s="209"/>
      <c r="P390" s="210" t="s">
        <v>283</v>
      </c>
      <c r="Q390" s="209"/>
      <c r="R390" s="72" t="s">
        <v>33</v>
      </c>
      <c r="S390" s="210">
        <v>6.0</v>
      </c>
      <c r="T390" s="212">
        <v>4.0</v>
      </c>
      <c r="U390" s="212">
        <v>2.0</v>
      </c>
      <c r="V390" s="212">
        <v>12.0</v>
      </c>
      <c r="W390" s="210">
        <v>37.0</v>
      </c>
      <c r="X390" s="210">
        <v>2.0</v>
      </c>
      <c r="Y390" s="210">
        <v>0.0</v>
      </c>
      <c r="Z390" s="210">
        <v>3.0</v>
      </c>
      <c r="AA390" s="210">
        <v>3.0</v>
      </c>
      <c r="AB390" s="210">
        <v>0.0</v>
      </c>
      <c r="AC390" s="210">
        <v>3.0</v>
      </c>
      <c r="AD390" s="210">
        <v>3.0</v>
      </c>
      <c r="AE390" s="210">
        <v>2.0</v>
      </c>
      <c r="AF390" s="210">
        <v>1.0</v>
      </c>
      <c r="AG390" s="210">
        <v>2.0</v>
      </c>
      <c r="AH390" s="210">
        <v>2.0</v>
      </c>
      <c r="AI390" s="210" t="s">
        <v>137</v>
      </c>
      <c r="AJ390" s="210" t="s">
        <v>285</v>
      </c>
      <c r="AK390" s="210" t="s">
        <v>285</v>
      </c>
      <c r="AL390" s="210" t="s">
        <v>284</v>
      </c>
      <c r="AM390" s="210" t="s">
        <v>285</v>
      </c>
      <c r="AN390" s="210" t="s">
        <v>284</v>
      </c>
      <c r="AO390" s="210" t="s">
        <v>284</v>
      </c>
      <c r="AP390" s="210" t="s">
        <v>285</v>
      </c>
      <c r="AQ390" s="210" t="s">
        <v>284</v>
      </c>
      <c r="AR390" s="210" t="s">
        <v>285</v>
      </c>
      <c r="AS390" s="210" t="s">
        <v>284</v>
      </c>
      <c r="AT390" s="209"/>
      <c r="AU390" s="209"/>
      <c r="AV390" s="209"/>
      <c r="AW390" s="209"/>
      <c r="AX390" s="209"/>
      <c r="AY390" s="209"/>
      <c r="AZ390" s="209"/>
      <c r="BA390" s="209"/>
      <c r="BB390" s="209"/>
      <c r="BC390" s="209"/>
      <c r="BD390" s="209"/>
      <c r="BE390" s="209"/>
      <c r="BF390" s="209"/>
      <c r="BG390" s="210"/>
      <c r="BH390" s="209"/>
    </row>
    <row r="391">
      <c r="A391" s="211">
        <v>45250.7</v>
      </c>
      <c r="B391" s="211">
        <v>45250.7</v>
      </c>
      <c r="C391" s="210" t="s">
        <v>281</v>
      </c>
      <c r="D391" s="209"/>
      <c r="E391" s="212">
        <v>100.0</v>
      </c>
      <c r="F391" s="212">
        <v>0.0</v>
      </c>
      <c r="G391" s="210" t="b">
        <v>1</v>
      </c>
      <c r="H391" s="211">
        <v>45250.7</v>
      </c>
      <c r="I391" s="210" t="s">
        <v>673</v>
      </c>
      <c r="J391" s="209"/>
      <c r="K391" s="209"/>
      <c r="L391" s="209"/>
      <c r="M391" s="209"/>
      <c r="N391" s="209"/>
      <c r="O391" s="209"/>
      <c r="P391" s="210" t="s">
        <v>283</v>
      </c>
      <c r="Q391" s="209"/>
      <c r="R391" s="72" t="s">
        <v>33</v>
      </c>
      <c r="S391" s="210">
        <v>6.0</v>
      </c>
      <c r="T391" s="212">
        <v>6.0</v>
      </c>
      <c r="U391" s="212">
        <v>0.0</v>
      </c>
      <c r="V391" s="212">
        <v>12.0</v>
      </c>
      <c r="W391" s="210">
        <v>8.0</v>
      </c>
      <c r="X391" s="210">
        <v>1.0</v>
      </c>
      <c r="Y391" s="210">
        <v>0.0</v>
      </c>
      <c r="Z391" s="210">
        <v>0.0</v>
      </c>
      <c r="AA391" s="210">
        <v>3.0</v>
      </c>
      <c r="AB391" s="210">
        <v>3.0</v>
      </c>
      <c r="AC391" s="210">
        <v>2.0</v>
      </c>
      <c r="AD391" s="210">
        <v>2.0</v>
      </c>
      <c r="AE391" s="210">
        <v>0.0</v>
      </c>
      <c r="AF391" s="210">
        <v>2.0</v>
      </c>
      <c r="AG391" s="210">
        <v>2.0</v>
      </c>
      <c r="AH391" s="210">
        <v>3.0</v>
      </c>
      <c r="AI391" s="210" t="s">
        <v>137</v>
      </c>
      <c r="AJ391" s="210" t="s">
        <v>285</v>
      </c>
      <c r="AK391" s="210" t="s">
        <v>285</v>
      </c>
      <c r="AL391" s="210" t="s">
        <v>285</v>
      </c>
      <c r="AM391" s="210" t="s">
        <v>285</v>
      </c>
      <c r="AN391" s="210" t="s">
        <v>285</v>
      </c>
      <c r="AO391" s="210" t="s">
        <v>285</v>
      </c>
      <c r="AP391" s="210" t="s">
        <v>285</v>
      </c>
      <c r="AQ391" s="210" t="s">
        <v>285</v>
      </c>
      <c r="AR391" s="210" t="s">
        <v>284</v>
      </c>
      <c r="AS391" s="210" t="s">
        <v>285</v>
      </c>
      <c r="AT391" s="209"/>
      <c r="AU391" s="209"/>
      <c r="AV391" s="209"/>
      <c r="AW391" s="209"/>
      <c r="AX391" s="209"/>
      <c r="AY391" s="209"/>
      <c r="AZ391" s="209"/>
      <c r="BA391" s="209"/>
      <c r="BB391" s="209"/>
      <c r="BC391" s="209"/>
      <c r="BD391" s="209"/>
      <c r="BE391" s="209"/>
      <c r="BF391" s="209"/>
      <c r="BG391" s="210"/>
      <c r="BH391" s="209"/>
    </row>
    <row r="392">
      <c r="A392" s="211">
        <v>45250.7</v>
      </c>
      <c r="B392" s="211">
        <v>45250.7</v>
      </c>
      <c r="C392" s="210" t="s">
        <v>281</v>
      </c>
      <c r="D392" s="209"/>
      <c r="E392" s="212">
        <v>100.0</v>
      </c>
      <c r="F392" s="212">
        <v>0.0</v>
      </c>
      <c r="G392" s="210" t="b">
        <v>1</v>
      </c>
      <c r="H392" s="211">
        <v>45250.7</v>
      </c>
      <c r="I392" s="210" t="s">
        <v>674</v>
      </c>
      <c r="J392" s="209"/>
      <c r="K392" s="209"/>
      <c r="L392" s="209"/>
      <c r="M392" s="209"/>
      <c r="N392" s="209"/>
      <c r="O392" s="209"/>
      <c r="P392" s="210" t="s">
        <v>283</v>
      </c>
      <c r="Q392" s="209"/>
      <c r="R392" s="210" t="s">
        <v>119</v>
      </c>
      <c r="S392" s="210">
        <v>3.0</v>
      </c>
      <c r="T392" s="212">
        <v>1.0</v>
      </c>
      <c r="U392" s="212">
        <v>2.0</v>
      </c>
      <c r="V392" s="212">
        <v>12.0</v>
      </c>
      <c r="W392" s="210">
        <v>29.0</v>
      </c>
      <c r="X392" s="210">
        <v>3.0</v>
      </c>
      <c r="Y392" s="210">
        <v>2.0</v>
      </c>
      <c r="Z392" s="210">
        <v>2.0</v>
      </c>
      <c r="AA392" s="210">
        <v>2.0</v>
      </c>
      <c r="AB392" s="210">
        <v>1.0</v>
      </c>
      <c r="AC392" s="210">
        <v>3.0</v>
      </c>
      <c r="AD392" s="210">
        <v>0.0</v>
      </c>
      <c r="AE392" s="210">
        <v>0.0</v>
      </c>
      <c r="AF392" s="210">
        <v>3.0</v>
      </c>
      <c r="AG392" s="210">
        <v>3.0</v>
      </c>
      <c r="AH392" s="210">
        <v>0.0</v>
      </c>
      <c r="AI392" s="210" t="s">
        <v>137</v>
      </c>
      <c r="AJ392" s="210" t="s">
        <v>284</v>
      </c>
      <c r="AK392" s="210" t="s">
        <v>285</v>
      </c>
      <c r="AL392" s="210" t="s">
        <v>284</v>
      </c>
      <c r="AM392" s="210" t="s">
        <v>284</v>
      </c>
      <c r="AN392" s="210" t="s">
        <v>285</v>
      </c>
      <c r="AO392" s="210" t="s">
        <v>284</v>
      </c>
      <c r="AP392" s="210" t="s">
        <v>284</v>
      </c>
      <c r="AQ392" s="210" t="s">
        <v>285</v>
      </c>
      <c r="AR392" s="210" t="s">
        <v>284</v>
      </c>
      <c r="AS392" s="210" t="s">
        <v>285</v>
      </c>
      <c r="AT392" s="209"/>
      <c r="AU392" s="209"/>
      <c r="AV392" s="209"/>
      <c r="AW392" s="209"/>
      <c r="AX392" s="209"/>
      <c r="AY392" s="209"/>
      <c r="AZ392" s="209"/>
      <c r="BA392" s="209"/>
      <c r="BB392" s="209"/>
      <c r="BC392" s="209"/>
      <c r="BD392" s="209"/>
      <c r="BE392" s="209"/>
      <c r="BF392" s="209"/>
      <c r="BG392" s="210"/>
      <c r="BH392" s="209"/>
    </row>
    <row r="393">
      <c r="A393" s="211">
        <v>45250.7</v>
      </c>
      <c r="B393" s="211">
        <v>45250.7</v>
      </c>
      <c r="C393" s="210" t="s">
        <v>281</v>
      </c>
      <c r="D393" s="209"/>
      <c r="E393" s="212">
        <v>100.0</v>
      </c>
      <c r="F393" s="212">
        <v>0.0</v>
      </c>
      <c r="G393" s="210" t="b">
        <v>1</v>
      </c>
      <c r="H393" s="211">
        <v>45250.7</v>
      </c>
      <c r="I393" s="210" t="s">
        <v>675</v>
      </c>
      <c r="J393" s="209"/>
      <c r="K393" s="209"/>
      <c r="L393" s="209"/>
      <c r="M393" s="209"/>
      <c r="N393" s="209"/>
      <c r="O393" s="209"/>
      <c r="P393" s="210" t="s">
        <v>283</v>
      </c>
      <c r="Q393" s="209"/>
      <c r="R393" s="72" t="s">
        <v>33</v>
      </c>
      <c r="S393" s="210">
        <v>12.0</v>
      </c>
      <c r="T393" s="212">
        <v>10.0</v>
      </c>
      <c r="U393" s="212">
        <v>2.0</v>
      </c>
      <c r="V393" s="212">
        <v>12.0</v>
      </c>
      <c r="W393" s="210">
        <v>35.0</v>
      </c>
      <c r="X393" s="210">
        <v>0.0</v>
      </c>
      <c r="Y393" s="210">
        <v>1.0</v>
      </c>
      <c r="Z393" s="210">
        <v>3.0</v>
      </c>
      <c r="AA393" s="210">
        <v>0.0</v>
      </c>
      <c r="AB393" s="210">
        <v>2.0</v>
      </c>
      <c r="AC393" s="210">
        <v>2.0</v>
      </c>
      <c r="AD393" s="210">
        <v>1.0</v>
      </c>
      <c r="AE393" s="210">
        <v>3.0</v>
      </c>
      <c r="AF393" s="210">
        <v>1.0</v>
      </c>
      <c r="AG393" s="210">
        <v>0.0</v>
      </c>
      <c r="AH393" s="210">
        <v>2.0</v>
      </c>
      <c r="AI393" s="210" t="s">
        <v>138</v>
      </c>
      <c r="AJ393" s="210" t="s">
        <v>284</v>
      </c>
      <c r="AK393" s="210" t="s">
        <v>284</v>
      </c>
      <c r="AL393" s="210" t="s">
        <v>284</v>
      </c>
      <c r="AM393" s="210" t="s">
        <v>284</v>
      </c>
      <c r="AN393" s="210" t="s">
        <v>285</v>
      </c>
      <c r="AO393" s="210" t="s">
        <v>285</v>
      </c>
      <c r="AP393" s="210" t="s">
        <v>284</v>
      </c>
      <c r="AQ393" s="210" t="s">
        <v>285</v>
      </c>
      <c r="AR393" s="210" t="s">
        <v>285</v>
      </c>
      <c r="AS393" s="210" t="s">
        <v>285</v>
      </c>
      <c r="AT393" s="209"/>
      <c r="AU393" s="209"/>
      <c r="AV393" s="209"/>
      <c r="AW393" s="209"/>
      <c r="AX393" s="209"/>
      <c r="AY393" s="209"/>
      <c r="AZ393" s="209"/>
      <c r="BA393" s="209"/>
      <c r="BB393" s="209"/>
      <c r="BC393" s="209"/>
      <c r="BD393" s="209"/>
      <c r="BE393" s="209"/>
      <c r="BF393" s="209"/>
      <c r="BG393" s="210"/>
      <c r="BH393" s="209"/>
    </row>
    <row r="394">
      <c r="A394" s="211">
        <v>45250.7</v>
      </c>
      <c r="B394" s="211">
        <v>45250.7</v>
      </c>
      <c r="C394" s="210" t="s">
        <v>281</v>
      </c>
      <c r="D394" s="209"/>
      <c r="E394" s="212">
        <v>100.0</v>
      </c>
      <c r="F394" s="212">
        <v>0.0</v>
      </c>
      <c r="G394" s="210" t="b">
        <v>1</v>
      </c>
      <c r="H394" s="211">
        <v>45250.7</v>
      </c>
      <c r="I394" s="210" t="s">
        <v>676</v>
      </c>
      <c r="J394" s="209"/>
      <c r="K394" s="209"/>
      <c r="L394" s="209"/>
      <c r="M394" s="209"/>
      <c r="N394" s="209"/>
      <c r="O394" s="209"/>
      <c r="P394" s="210" t="s">
        <v>283</v>
      </c>
      <c r="Q394" s="209"/>
      <c r="R394" s="210" t="s">
        <v>78</v>
      </c>
      <c r="S394" s="210">
        <v>7.0</v>
      </c>
      <c r="T394" s="212">
        <v>2.0</v>
      </c>
      <c r="U394" s="212">
        <v>5.0</v>
      </c>
      <c r="V394" s="212">
        <v>12.0</v>
      </c>
      <c r="W394" s="210">
        <v>27.0</v>
      </c>
      <c r="X394" s="210">
        <v>0.0</v>
      </c>
      <c r="Y394" s="210">
        <v>0.0</v>
      </c>
      <c r="Z394" s="210">
        <v>2.0</v>
      </c>
      <c r="AA394" s="210">
        <v>3.0</v>
      </c>
      <c r="AB394" s="210">
        <v>2.0</v>
      </c>
      <c r="AC394" s="210">
        <v>3.0</v>
      </c>
      <c r="AD394" s="210">
        <v>1.0</v>
      </c>
      <c r="AE394" s="210">
        <v>1.0</v>
      </c>
      <c r="AF394" s="210">
        <v>0.0</v>
      </c>
      <c r="AG394" s="210">
        <v>1.0</v>
      </c>
      <c r="AH394" s="210">
        <v>1.0</v>
      </c>
      <c r="AI394" s="210" t="s">
        <v>138</v>
      </c>
      <c r="AJ394" s="210" t="s">
        <v>284</v>
      </c>
      <c r="AK394" s="210" t="s">
        <v>284</v>
      </c>
      <c r="AL394" s="210" t="s">
        <v>285</v>
      </c>
      <c r="AM394" s="210" t="s">
        <v>285</v>
      </c>
      <c r="AN394" s="210" t="s">
        <v>284</v>
      </c>
      <c r="AO394" s="210" t="s">
        <v>284</v>
      </c>
      <c r="AP394" s="210" t="s">
        <v>285</v>
      </c>
      <c r="AQ394" s="210" t="s">
        <v>284</v>
      </c>
      <c r="AR394" s="210" t="s">
        <v>284</v>
      </c>
      <c r="AS394" s="210" t="s">
        <v>285</v>
      </c>
      <c r="AT394" s="209"/>
      <c r="AU394" s="209"/>
      <c r="AV394" s="209"/>
      <c r="AW394" s="209"/>
      <c r="AX394" s="209"/>
      <c r="AY394" s="209"/>
      <c r="AZ394" s="209"/>
      <c r="BA394" s="209"/>
      <c r="BB394" s="209"/>
      <c r="BC394" s="209"/>
      <c r="BD394" s="209"/>
      <c r="BE394" s="209"/>
      <c r="BF394" s="209"/>
      <c r="BG394" s="210"/>
      <c r="BH394" s="209"/>
    </row>
    <row r="395">
      <c r="A395" s="211">
        <v>45250.7</v>
      </c>
      <c r="B395" s="211">
        <v>45250.7</v>
      </c>
      <c r="C395" s="210" t="s">
        <v>281</v>
      </c>
      <c r="D395" s="209"/>
      <c r="E395" s="212">
        <v>100.0</v>
      </c>
      <c r="F395" s="212">
        <v>0.0</v>
      </c>
      <c r="G395" s="210" t="b">
        <v>1</v>
      </c>
      <c r="H395" s="211">
        <v>45250.7</v>
      </c>
      <c r="I395" s="210" t="s">
        <v>677</v>
      </c>
      <c r="J395" s="209"/>
      <c r="K395" s="209"/>
      <c r="L395" s="209"/>
      <c r="M395" s="209"/>
      <c r="N395" s="209"/>
      <c r="O395" s="209"/>
      <c r="P395" s="210" t="s">
        <v>283</v>
      </c>
      <c r="Q395" s="209"/>
      <c r="R395" s="210" t="s">
        <v>42</v>
      </c>
      <c r="S395" s="210">
        <v>1.0</v>
      </c>
      <c r="T395" s="212">
        <v>1.0</v>
      </c>
      <c r="U395" s="212">
        <v>0.0</v>
      </c>
      <c r="V395" s="212">
        <v>12.0</v>
      </c>
      <c r="W395" s="210">
        <v>37.0</v>
      </c>
      <c r="X395" s="210">
        <v>0.0</v>
      </c>
      <c r="Y395" s="210">
        <v>1.0</v>
      </c>
      <c r="Z395" s="210">
        <v>3.0</v>
      </c>
      <c r="AA395" s="210">
        <v>1.0</v>
      </c>
      <c r="AB395" s="210">
        <v>1.0</v>
      </c>
      <c r="AC395" s="210">
        <v>0.0</v>
      </c>
      <c r="AD395" s="210">
        <v>3.0</v>
      </c>
      <c r="AE395" s="210">
        <v>3.0</v>
      </c>
      <c r="AF395" s="210">
        <v>0.0</v>
      </c>
      <c r="AG395" s="210">
        <v>2.0</v>
      </c>
      <c r="AH395" s="210">
        <v>2.0</v>
      </c>
      <c r="AI395" s="210" t="s">
        <v>138</v>
      </c>
      <c r="AJ395" s="210" t="s">
        <v>284</v>
      </c>
      <c r="AK395" s="210" t="s">
        <v>284</v>
      </c>
      <c r="AL395" s="210" t="s">
        <v>285</v>
      </c>
      <c r="AM395" s="210" t="s">
        <v>285</v>
      </c>
      <c r="AN395" s="210" t="s">
        <v>285</v>
      </c>
      <c r="AO395" s="210" t="s">
        <v>284</v>
      </c>
      <c r="AP395" s="210" t="s">
        <v>285</v>
      </c>
      <c r="AQ395" s="210" t="s">
        <v>285</v>
      </c>
      <c r="AR395" s="210" t="s">
        <v>285</v>
      </c>
      <c r="AS395" s="210" t="s">
        <v>285</v>
      </c>
      <c r="AT395" s="209"/>
      <c r="AU395" s="209"/>
      <c r="AV395" s="209"/>
      <c r="AW395" s="209"/>
      <c r="AX395" s="209"/>
      <c r="AY395" s="209"/>
      <c r="AZ395" s="209"/>
      <c r="BA395" s="209"/>
      <c r="BB395" s="209"/>
      <c r="BC395" s="209"/>
      <c r="BD395" s="209"/>
      <c r="BE395" s="209"/>
      <c r="BF395" s="209"/>
      <c r="BG395" s="210"/>
      <c r="BH395" s="209"/>
    </row>
    <row r="396">
      <c r="A396" s="211">
        <v>45250.7</v>
      </c>
      <c r="B396" s="211">
        <v>45250.7</v>
      </c>
      <c r="C396" s="210" t="s">
        <v>281</v>
      </c>
      <c r="D396" s="209"/>
      <c r="E396" s="212">
        <v>100.0</v>
      </c>
      <c r="F396" s="212">
        <v>0.0</v>
      </c>
      <c r="G396" s="210" t="b">
        <v>1</v>
      </c>
      <c r="H396" s="211">
        <v>45250.7</v>
      </c>
      <c r="I396" s="210" t="s">
        <v>678</v>
      </c>
      <c r="J396" s="209"/>
      <c r="K396" s="209"/>
      <c r="L396" s="209"/>
      <c r="M396" s="209"/>
      <c r="N396" s="209"/>
      <c r="O396" s="209"/>
      <c r="P396" s="210" t="s">
        <v>283</v>
      </c>
      <c r="Q396" s="209"/>
      <c r="R396" s="210" t="s">
        <v>89</v>
      </c>
      <c r="S396" s="210">
        <v>9.0</v>
      </c>
      <c r="T396" s="212">
        <v>5.0</v>
      </c>
      <c r="U396" s="212">
        <v>4.0</v>
      </c>
      <c r="V396" s="212">
        <v>12.0</v>
      </c>
      <c r="W396" s="210">
        <v>16.0</v>
      </c>
      <c r="X396" s="210">
        <v>1.0</v>
      </c>
      <c r="Y396" s="210">
        <v>0.0</v>
      </c>
      <c r="Z396" s="210">
        <v>2.0</v>
      </c>
      <c r="AA396" s="210">
        <v>2.0</v>
      </c>
      <c r="AB396" s="210">
        <v>1.0</v>
      </c>
      <c r="AC396" s="210">
        <v>1.0</v>
      </c>
      <c r="AD396" s="210">
        <v>1.0</v>
      </c>
      <c r="AE396" s="210">
        <v>0.0</v>
      </c>
      <c r="AF396" s="210">
        <v>1.0</v>
      </c>
      <c r="AG396" s="210">
        <v>1.0</v>
      </c>
      <c r="AH396" s="210">
        <v>3.0</v>
      </c>
      <c r="AI396" s="210" t="s">
        <v>137</v>
      </c>
      <c r="AJ396" s="210" t="s">
        <v>284</v>
      </c>
      <c r="AK396" s="210" t="s">
        <v>285</v>
      </c>
      <c r="AL396" s="210" t="s">
        <v>285</v>
      </c>
      <c r="AM396" s="210" t="s">
        <v>284</v>
      </c>
      <c r="AN396" s="210" t="s">
        <v>285</v>
      </c>
      <c r="AO396" s="210" t="s">
        <v>285</v>
      </c>
      <c r="AP396" s="210" t="s">
        <v>284</v>
      </c>
      <c r="AQ396" s="210" t="s">
        <v>284</v>
      </c>
      <c r="AR396" s="210" t="s">
        <v>285</v>
      </c>
      <c r="AS396" s="210" t="s">
        <v>284</v>
      </c>
      <c r="AT396" s="209"/>
      <c r="AU396" s="209"/>
      <c r="AV396" s="209"/>
      <c r="AW396" s="209"/>
      <c r="AX396" s="209"/>
      <c r="AY396" s="209"/>
      <c r="AZ396" s="209"/>
      <c r="BA396" s="209"/>
      <c r="BB396" s="209"/>
      <c r="BC396" s="209"/>
      <c r="BD396" s="209"/>
      <c r="BE396" s="209"/>
      <c r="BF396" s="209"/>
      <c r="BG396" s="210"/>
      <c r="BH396" s="209"/>
    </row>
    <row r="397">
      <c r="A397" s="211">
        <v>45250.7</v>
      </c>
      <c r="B397" s="211">
        <v>45250.7</v>
      </c>
      <c r="C397" s="210" t="s">
        <v>281</v>
      </c>
      <c r="D397" s="209"/>
      <c r="E397" s="212">
        <v>100.0</v>
      </c>
      <c r="F397" s="212">
        <v>0.0</v>
      </c>
      <c r="G397" s="210" t="b">
        <v>1</v>
      </c>
      <c r="H397" s="211">
        <v>45250.7</v>
      </c>
      <c r="I397" s="210" t="s">
        <v>679</v>
      </c>
      <c r="J397" s="209"/>
      <c r="K397" s="209"/>
      <c r="L397" s="209"/>
      <c r="M397" s="209"/>
      <c r="N397" s="209"/>
      <c r="O397" s="209"/>
      <c r="P397" s="210" t="s">
        <v>283</v>
      </c>
      <c r="Q397" s="209"/>
      <c r="R397" s="210" t="s">
        <v>97</v>
      </c>
      <c r="S397" s="210">
        <v>9.0</v>
      </c>
      <c r="T397" s="212">
        <v>5.0</v>
      </c>
      <c r="U397" s="212">
        <v>4.0</v>
      </c>
      <c r="V397" s="212">
        <v>12.0</v>
      </c>
      <c r="W397" s="210">
        <v>37.0</v>
      </c>
      <c r="X397" s="210">
        <v>0.0</v>
      </c>
      <c r="Y397" s="210">
        <v>3.0</v>
      </c>
      <c r="Z397" s="210">
        <v>3.0</v>
      </c>
      <c r="AA397" s="210">
        <v>2.0</v>
      </c>
      <c r="AB397" s="210">
        <v>3.0</v>
      </c>
      <c r="AC397" s="210">
        <v>0.0</v>
      </c>
      <c r="AD397" s="210">
        <v>1.0</v>
      </c>
      <c r="AE397" s="210">
        <v>0.0</v>
      </c>
      <c r="AF397" s="210">
        <v>0.0</v>
      </c>
      <c r="AG397" s="210">
        <v>3.0</v>
      </c>
      <c r="AH397" s="210">
        <v>3.0</v>
      </c>
      <c r="AI397" s="210" t="s">
        <v>138</v>
      </c>
      <c r="AJ397" s="210" t="s">
        <v>284</v>
      </c>
      <c r="AK397" s="210" t="s">
        <v>285</v>
      </c>
      <c r="AL397" s="210" t="s">
        <v>284</v>
      </c>
      <c r="AM397" s="210" t="s">
        <v>285</v>
      </c>
      <c r="AN397" s="210" t="s">
        <v>284</v>
      </c>
      <c r="AO397" s="210" t="s">
        <v>284</v>
      </c>
      <c r="AP397" s="210" t="s">
        <v>284</v>
      </c>
      <c r="AQ397" s="210" t="s">
        <v>284</v>
      </c>
      <c r="AR397" s="210" t="s">
        <v>285</v>
      </c>
      <c r="AS397" s="210" t="s">
        <v>284</v>
      </c>
      <c r="AT397" s="209"/>
      <c r="AU397" s="209"/>
      <c r="AV397" s="209"/>
      <c r="AW397" s="209"/>
      <c r="AX397" s="209"/>
      <c r="AY397" s="209"/>
      <c r="AZ397" s="209"/>
      <c r="BA397" s="209"/>
      <c r="BB397" s="209"/>
      <c r="BC397" s="209"/>
      <c r="BD397" s="209"/>
      <c r="BE397" s="209"/>
      <c r="BF397" s="209"/>
      <c r="BG397" s="210"/>
      <c r="BH397" s="209"/>
    </row>
    <row r="398">
      <c r="A398" s="211">
        <v>45250.7</v>
      </c>
      <c r="B398" s="211">
        <v>45250.7</v>
      </c>
      <c r="C398" s="210" t="s">
        <v>281</v>
      </c>
      <c r="D398" s="209"/>
      <c r="E398" s="212">
        <v>100.0</v>
      </c>
      <c r="F398" s="212">
        <v>1.0</v>
      </c>
      <c r="G398" s="210" t="b">
        <v>1</v>
      </c>
      <c r="H398" s="211">
        <v>45250.7</v>
      </c>
      <c r="I398" s="210" t="s">
        <v>680</v>
      </c>
      <c r="J398" s="209"/>
      <c r="K398" s="209"/>
      <c r="L398" s="209"/>
      <c r="M398" s="209"/>
      <c r="N398" s="209"/>
      <c r="O398" s="209"/>
      <c r="P398" s="210" t="s">
        <v>283</v>
      </c>
      <c r="Q398" s="209"/>
      <c r="R398" s="72" t="s">
        <v>33</v>
      </c>
      <c r="S398" s="210">
        <v>8.0</v>
      </c>
      <c r="T398" s="212">
        <v>2.0</v>
      </c>
      <c r="U398" s="212">
        <v>6.0</v>
      </c>
      <c r="V398" s="212">
        <v>12.0</v>
      </c>
      <c r="W398" s="210">
        <v>27.0</v>
      </c>
      <c r="X398" s="210">
        <v>3.0</v>
      </c>
      <c r="Y398" s="210">
        <v>1.0</v>
      </c>
      <c r="Z398" s="210">
        <v>2.0</v>
      </c>
      <c r="AA398" s="210">
        <v>0.0</v>
      </c>
      <c r="AB398" s="210">
        <v>3.0</v>
      </c>
      <c r="AC398" s="210">
        <v>0.0</v>
      </c>
      <c r="AD398" s="210">
        <v>1.0</v>
      </c>
      <c r="AE398" s="210">
        <v>3.0</v>
      </c>
      <c r="AF398" s="210">
        <v>1.0</v>
      </c>
      <c r="AG398" s="210">
        <v>1.0</v>
      </c>
      <c r="AH398" s="210">
        <v>0.0</v>
      </c>
      <c r="AI398" s="210" t="s">
        <v>138</v>
      </c>
      <c r="AJ398" s="210" t="s">
        <v>284</v>
      </c>
      <c r="AK398" s="210" t="s">
        <v>284</v>
      </c>
      <c r="AL398" s="210" t="s">
        <v>284</v>
      </c>
      <c r="AM398" s="210" t="s">
        <v>285</v>
      </c>
      <c r="AN398" s="210" t="s">
        <v>285</v>
      </c>
      <c r="AO398" s="210" t="s">
        <v>285</v>
      </c>
      <c r="AP398" s="210" t="s">
        <v>284</v>
      </c>
      <c r="AQ398" s="210" t="s">
        <v>285</v>
      </c>
      <c r="AR398" s="210" t="s">
        <v>285</v>
      </c>
      <c r="AS398" s="210" t="s">
        <v>285</v>
      </c>
      <c r="AT398" s="209"/>
      <c r="AU398" s="209"/>
      <c r="AV398" s="209"/>
      <c r="AW398" s="209"/>
      <c r="AX398" s="209"/>
      <c r="AY398" s="209"/>
      <c r="AZ398" s="209"/>
      <c r="BA398" s="209"/>
      <c r="BB398" s="209"/>
      <c r="BC398" s="209"/>
      <c r="BD398" s="209"/>
      <c r="BE398" s="209"/>
      <c r="BF398" s="209"/>
      <c r="BG398" s="210"/>
      <c r="BH398" s="209"/>
    </row>
    <row r="399">
      <c r="A399" s="211">
        <v>45250.7</v>
      </c>
      <c r="B399" s="211">
        <v>45250.7</v>
      </c>
      <c r="C399" s="210" t="s">
        <v>281</v>
      </c>
      <c r="D399" s="209"/>
      <c r="E399" s="212">
        <v>100.0</v>
      </c>
      <c r="F399" s="212">
        <v>0.0</v>
      </c>
      <c r="G399" s="210" t="b">
        <v>1</v>
      </c>
      <c r="H399" s="211">
        <v>45250.7</v>
      </c>
      <c r="I399" s="210" t="s">
        <v>681</v>
      </c>
      <c r="J399" s="209"/>
      <c r="K399" s="209"/>
      <c r="L399" s="209"/>
      <c r="M399" s="209"/>
      <c r="N399" s="209"/>
      <c r="O399" s="209"/>
      <c r="P399" s="210" t="s">
        <v>283</v>
      </c>
      <c r="Q399" s="209"/>
      <c r="R399" s="72" t="s">
        <v>33</v>
      </c>
      <c r="S399" s="210">
        <v>1.0</v>
      </c>
      <c r="T399" s="212">
        <v>1.0</v>
      </c>
      <c r="U399" s="212">
        <v>0.0</v>
      </c>
      <c r="V399" s="212">
        <v>12.0</v>
      </c>
      <c r="W399" s="210">
        <v>38.0</v>
      </c>
      <c r="X399" s="210">
        <v>2.0</v>
      </c>
      <c r="Y399" s="210">
        <v>0.0</v>
      </c>
      <c r="Z399" s="210">
        <v>1.0</v>
      </c>
      <c r="AA399" s="210">
        <v>0.0</v>
      </c>
      <c r="AB399" s="210">
        <v>3.0</v>
      </c>
      <c r="AC399" s="210">
        <v>3.0</v>
      </c>
      <c r="AD399" s="210">
        <v>3.0</v>
      </c>
      <c r="AE399" s="210">
        <v>1.0</v>
      </c>
      <c r="AF399" s="210">
        <v>3.0</v>
      </c>
      <c r="AG399" s="210">
        <v>2.0</v>
      </c>
      <c r="AH399" s="210">
        <v>2.0</v>
      </c>
      <c r="AI399" s="210" t="s">
        <v>137</v>
      </c>
      <c r="AJ399" s="210" t="s">
        <v>284</v>
      </c>
      <c r="AK399" s="210" t="s">
        <v>285</v>
      </c>
      <c r="AL399" s="210" t="s">
        <v>285</v>
      </c>
      <c r="AM399" s="210" t="s">
        <v>285</v>
      </c>
      <c r="AN399" s="210" t="s">
        <v>285</v>
      </c>
      <c r="AO399" s="210" t="s">
        <v>285</v>
      </c>
      <c r="AP399" s="210" t="s">
        <v>285</v>
      </c>
      <c r="AQ399" s="210" t="s">
        <v>284</v>
      </c>
      <c r="AR399" s="210" t="s">
        <v>285</v>
      </c>
      <c r="AS399" s="210" t="s">
        <v>284</v>
      </c>
      <c r="AT399" s="209"/>
      <c r="AU399" s="209"/>
      <c r="AV399" s="209"/>
      <c r="AW399" s="209"/>
      <c r="AX399" s="209"/>
      <c r="AY399" s="209"/>
      <c r="AZ399" s="209"/>
      <c r="BA399" s="209"/>
      <c r="BB399" s="209"/>
      <c r="BC399" s="209"/>
      <c r="BD399" s="209"/>
      <c r="BE399" s="209"/>
      <c r="BF399" s="209"/>
      <c r="BG399" s="210"/>
      <c r="BH399" s="209"/>
    </row>
    <row r="400">
      <c r="A400" s="211">
        <v>45250.7</v>
      </c>
      <c r="B400" s="211">
        <v>45250.7</v>
      </c>
      <c r="C400" s="210" t="s">
        <v>281</v>
      </c>
      <c r="D400" s="209"/>
      <c r="E400" s="212">
        <v>100.0</v>
      </c>
      <c r="F400" s="212">
        <v>0.0</v>
      </c>
      <c r="G400" s="210" t="b">
        <v>1</v>
      </c>
      <c r="H400" s="211">
        <v>45250.7</v>
      </c>
      <c r="I400" s="210" t="s">
        <v>682</v>
      </c>
      <c r="J400" s="209"/>
      <c r="K400" s="209"/>
      <c r="L400" s="209"/>
      <c r="M400" s="209"/>
      <c r="N400" s="209"/>
      <c r="O400" s="209"/>
      <c r="P400" s="210" t="s">
        <v>283</v>
      </c>
      <c r="Q400" s="209"/>
      <c r="R400" s="72" t="s">
        <v>33</v>
      </c>
      <c r="S400" s="210">
        <v>1.0</v>
      </c>
      <c r="T400" s="212">
        <v>1.0</v>
      </c>
      <c r="U400" s="212">
        <v>0.0</v>
      </c>
      <c r="V400" s="212">
        <v>12.0</v>
      </c>
      <c r="W400" s="210">
        <v>35.0</v>
      </c>
      <c r="X400" s="210">
        <v>0.0</v>
      </c>
      <c r="Y400" s="210">
        <v>0.0</v>
      </c>
      <c r="Z400" s="210">
        <v>0.0</v>
      </c>
      <c r="AA400" s="210">
        <v>2.0</v>
      </c>
      <c r="AB400" s="210">
        <v>0.0</v>
      </c>
      <c r="AC400" s="210">
        <v>2.0</v>
      </c>
      <c r="AD400" s="210">
        <v>3.0</v>
      </c>
      <c r="AE400" s="210">
        <v>3.0</v>
      </c>
      <c r="AF400" s="210">
        <v>2.0</v>
      </c>
      <c r="AG400" s="210">
        <v>2.0</v>
      </c>
      <c r="AH400" s="210">
        <v>0.0</v>
      </c>
      <c r="AI400" s="210" t="s">
        <v>138</v>
      </c>
      <c r="AJ400" s="210" t="s">
        <v>284</v>
      </c>
      <c r="AK400" s="210" t="s">
        <v>285</v>
      </c>
      <c r="AL400" s="210" t="s">
        <v>285</v>
      </c>
      <c r="AM400" s="210" t="s">
        <v>285</v>
      </c>
      <c r="AN400" s="210" t="s">
        <v>285</v>
      </c>
      <c r="AO400" s="210" t="s">
        <v>285</v>
      </c>
      <c r="AP400" s="210" t="s">
        <v>285</v>
      </c>
      <c r="AQ400" s="210" t="s">
        <v>284</v>
      </c>
      <c r="AR400" s="210" t="s">
        <v>284</v>
      </c>
      <c r="AS400" s="210" t="s">
        <v>285</v>
      </c>
      <c r="AT400" s="209"/>
      <c r="AU400" s="209"/>
      <c r="AV400" s="209"/>
      <c r="AW400" s="209"/>
      <c r="AX400" s="209"/>
      <c r="AY400" s="209"/>
      <c r="AZ400" s="209"/>
      <c r="BA400" s="209"/>
      <c r="BB400" s="209"/>
      <c r="BC400" s="209"/>
      <c r="BD400" s="209"/>
      <c r="BE400" s="209"/>
      <c r="BF400" s="209"/>
      <c r="BG400" s="210"/>
      <c r="BH400" s="209"/>
    </row>
    <row r="401">
      <c r="A401" s="211">
        <v>45250.7</v>
      </c>
      <c r="B401" s="211">
        <v>45250.7</v>
      </c>
      <c r="C401" s="210" t="s">
        <v>281</v>
      </c>
      <c r="D401" s="209"/>
      <c r="E401" s="212">
        <v>100.0</v>
      </c>
      <c r="F401" s="212">
        <v>0.0</v>
      </c>
      <c r="G401" s="210" t="b">
        <v>1</v>
      </c>
      <c r="H401" s="211">
        <v>45250.7</v>
      </c>
      <c r="I401" s="210" t="s">
        <v>683</v>
      </c>
      <c r="J401" s="209"/>
      <c r="K401" s="209"/>
      <c r="L401" s="209"/>
      <c r="M401" s="209"/>
      <c r="N401" s="209"/>
      <c r="O401" s="209"/>
      <c r="P401" s="210" t="s">
        <v>283</v>
      </c>
      <c r="Q401" s="209"/>
      <c r="R401" s="72" t="s">
        <v>33</v>
      </c>
      <c r="S401" s="210">
        <v>3.0</v>
      </c>
      <c r="T401" s="212">
        <v>3.0</v>
      </c>
      <c r="U401" s="212">
        <v>0.0</v>
      </c>
      <c r="V401" s="212">
        <v>12.0</v>
      </c>
      <c r="W401" s="210">
        <v>9.0</v>
      </c>
      <c r="X401" s="210">
        <v>2.0</v>
      </c>
      <c r="Y401" s="210">
        <v>3.0</v>
      </c>
      <c r="Z401" s="210">
        <v>0.0</v>
      </c>
      <c r="AA401" s="210">
        <v>0.0</v>
      </c>
      <c r="AB401" s="210">
        <v>3.0</v>
      </c>
      <c r="AC401" s="210">
        <v>2.0</v>
      </c>
      <c r="AD401" s="210">
        <v>3.0</v>
      </c>
      <c r="AE401" s="210">
        <v>2.0</v>
      </c>
      <c r="AF401" s="210">
        <v>0.0</v>
      </c>
      <c r="AG401" s="210">
        <v>1.0</v>
      </c>
      <c r="AH401" s="210">
        <v>0.0</v>
      </c>
      <c r="AI401" s="210" t="s">
        <v>138</v>
      </c>
      <c r="AJ401" s="210" t="s">
        <v>284</v>
      </c>
      <c r="AK401" s="210" t="s">
        <v>285</v>
      </c>
      <c r="AL401" s="210" t="s">
        <v>284</v>
      </c>
      <c r="AM401" s="210" t="s">
        <v>285</v>
      </c>
      <c r="AN401" s="210" t="s">
        <v>285</v>
      </c>
      <c r="AO401" s="210" t="s">
        <v>285</v>
      </c>
      <c r="AP401" s="210" t="s">
        <v>285</v>
      </c>
      <c r="AQ401" s="210" t="s">
        <v>285</v>
      </c>
      <c r="AR401" s="210" t="s">
        <v>284</v>
      </c>
      <c r="AS401" s="210" t="s">
        <v>284</v>
      </c>
      <c r="AT401" s="209"/>
      <c r="AU401" s="209"/>
      <c r="AV401" s="209"/>
      <c r="AW401" s="209"/>
      <c r="AX401" s="209"/>
      <c r="AY401" s="209"/>
      <c r="AZ401" s="209"/>
      <c r="BA401" s="209"/>
      <c r="BB401" s="209"/>
      <c r="BC401" s="209"/>
      <c r="BD401" s="209"/>
      <c r="BE401" s="209"/>
      <c r="BF401" s="209"/>
      <c r="BG401" s="210"/>
      <c r="BH401" s="209"/>
    </row>
    <row r="402">
      <c r="A402" s="211">
        <v>45250.7</v>
      </c>
      <c r="B402" s="211">
        <v>45250.7</v>
      </c>
      <c r="C402" s="210" t="s">
        <v>281</v>
      </c>
      <c r="D402" s="209"/>
      <c r="E402" s="212">
        <v>100.0</v>
      </c>
      <c r="F402" s="212">
        <v>0.0</v>
      </c>
      <c r="G402" s="210" t="b">
        <v>1</v>
      </c>
      <c r="H402" s="211">
        <v>45250.7</v>
      </c>
      <c r="I402" s="210" t="s">
        <v>684</v>
      </c>
      <c r="J402" s="209"/>
      <c r="K402" s="209"/>
      <c r="L402" s="209"/>
      <c r="M402" s="209"/>
      <c r="N402" s="209"/>
      <c r="O402" s="209"/>
      <c r="P402" s="210" t="s">
        <v>283</v>
      </c>
      <c r="Q402" s="209"/>
      <c r="R402" s="210" t="s">
        <v>94</v>
      </c>
      <c r="S402" s="210">
        <v>10.0</v>
      </c>
      <c r="T402" s="212">
        <v>10.0</v>
      </c>
      <c r="U402" s="212">
        <v>0.0</v>
      </c>
      <c r="V402" s="212">
        <v>12.0</v>
      </c>
      <c r="W402" s="210">
        <v>30.0</v>
      </c>
      <c r="X402" s="210">
        <v>1.0</v>
      </c>
      <c r="Y402" s="210">
        <v>1.0</v>
      </c>
      <c r="Z402" s="210">
        <v>1.0</v>
      </c>
      <c r="AA402" s="210">
        <v>3.0</v>
      </c>
      <c r="AB402" s="210">
        <v>0.0</v>
      </c>
      <c r="AC402" s="210">
        <v>2.0</v>
      </c>
      <c r="AD402" s="210">
        <v>1.0</v>
      </c>
      <c r="AE402" s="210">
        <v>0.0</v>
      </c>
      <c r="AF402" s="210">
        <v>0.0</v>
      </c>
      <c r="AG402" s="210">
        <v>2.0</v>
      </c>
      <c r="AH402" s="210">
        <v>0.0</v>
      </c>
      <c r="AI402" s="210" t="s">
        <v>137</v>
      </c>
      <c r="AJ402" s="210" t="s">
        <v>284</v>
      </c>
      <c r="AK402" s="210" t="s">
        <v>285</v>
      </c>
      <c r="AL402" s="210" t="s">
        <v>284</v>
      </c>
      <c r="AM402" s="210" t="s">
        <v>284</v>
      </c>
      <c r="AN402" s="210" t="s">
        <v>284</v>
      </c>
      <c r="AO402" s="210" t="s">
        <v>284</v>
      </c>
      <c r="AP402" s="210" t="s">
        <v>285</v>
      </c>
      <c r="AQ402" s="210" t="s">
        <v>284</v>
      </c>
      <c r="AR402" s="210" t="s">
        <v>285</v>
      </c>
      <c r="AS402" s="210" t="s">
        <v>285</v>
      </c>
      <c r="AT402" s="209"/>
      <c r="AU402" s="209"/>
      <c r="AV402" s="209"/>
      <c r="AW402" s="209"/>
      <c r="AX402" s="209"/>
      <c r="AY402" s="209"/>
      <c r="AZ402" s="209"/>
      <c r="BA402" s="209"/>
      <c r="BB402" s="209"/>
      <c r="BC402" s="209"/>
      <c r="BD402" s="209"/>
      <c r="BE402" s="209"/>
      <c r="BF402" s="209"/>
      <c r="BG402" s="210"/>
      <c r="BH402" s="209"/>
    </row>
    <row r="403">
      <c r="A403" s="211">
        <v>45250.7</v>
      </c>
      <c r="B403" s="211">
        <v>45250.7</v>
      </c>
      <c r="C403" s="210" t="s">
        <v>281</v>
      </c>
      <c r="D403" s="209"/>
      <c r="E403" s="212">
        <v>100.0</v>
      </c>
      <c r="F403" s="212">
        <v>0.0</v>
      </c>
      <c r="G403" s="210" t="b">
        <v>1</v>
      </c>
      <c r="H403" s="211">
        <v>45250.7</v>
      </c>
      <c r="I403" s="210" t="s">
        <v>685</v>
      </c>
      <c r="J403" s="209"/>
      <c r="K403" s="209"/>
      <c r="L403" s="209"/>
      <c r="M403" s="209"/>
      <c r="N403" s="209"/>
      <c r="O403" s="209"/>
      <c r="P403" s="210" t="s">
        <v>283</v>
      </c>
      <c r="Q403" s="209"/>
      <c r="R403" s="210" t="s">
        <v>73</v>
      </c>
      <c r="S403" s="210">
        <v>11.0</v>
      </c>
      <c r="T403" s="212">
        <v>6.0</v>
      </c>
      <c r="U403" s="212">
        <v>5.0</v>
      </c>
      <c r="V403" s="212">
        <v>12.0</v>
      </c>
      <c r="W403" s="210">
        <v>33.0</v>
      </c>
      <c r="X403" s="210">
        <v>1.0</v>
      </c>
      <c r="Y403" s="210">
        <v>2.0</v>
      </c>
      <c r="Z403" s="210">
        <v>3.0</v>
      </c>
      <c r="AA403" s="210">
        <v>3.0</v>
      </c>
      <c r="AB403" s="210">
        <v>3.0</v>
      </c>
      <c r="AC403" s="210">
        <v>2.0</v>
      </c>
      <c r="AD403" s="210">
        <v>2.0</v>
      </c>
      <c r="AE403" s="210">
        <v>0.0</v>
      </c>
      <c r="AF403" s="210">
        <v>0.0</v>
      </c>
      <c r="AG403" s="210">
        <v>1.0</v>
      </c>
      <c r="AH403" s="210">
        <v>3.0</v>
      </c>
      <c r="AI403" s="210" t="s">
        <v>138</v>
      </c>
      <c r="AJ403" s="210" t="s">
        <v>285</v>
      </c>
      <c r="AK403" s="210" t="s">
        <v>285</v>
      </c>
      <c r="AL403" s="210" t="s">
        <v>284</v>
      </c>
      <c r="AM403" s="210" t="s">
        <v>285</v>
      </c>
      <c r="AN403" s="210" t="s">
        <v>285</v>
      </c>
      <c r="AO403" s="210" t="s">
        <v>285</v>
      </c>
      <c r="AP403" s="210" t="s">
        <v>284</v>
      </c>
      <c r="AQ403" s="210" t="s">
        <v>285</v>
      </c>
      <c r="AR403" s="210" t="s">
        <v>285</v>
      </c>
      <c r="AS403" s="210" t="s">
        <v>285</v>
      </c>
      <c r="AT403" s="209"/>
      <c r="AU403" s="209"/>
      <c r="AV403" s="209"/>
      <c r="AW403" s="209"/>
      <c r="AX403" s="209"/>
      <c r="AY403" s="209"/>
      <c r="AZ403" s="209"/>
      <c r="BA403" s="209"/>
      <c r="BB403" s="209"/>
      <c r="BC403" s="209"/>
      <c r="BD403" s="209"/>
      <c r="BE403" s="209"/>
      <c r="BF403" s="209"/>
      <c r="BG403" s="210"/>
      <c r="BH403" s="209"/>
    </row>
    <row r="404">
      <c r="A404" s="211">
        <v>45250.7</v>
      </c>
      <c r="B404" s="211">
        <v>45250.7</v>
      </c>
      <c r="C404" s="210" t="s">
        <v>281</v>
      </c>
      <c r="D404" s="209"/>
      <c r="E404" s="212">
        <v>100.0</v>
      </c>
      <c r="F404" s="212">
        <v>0.0</v>
      </c>
      <c r="G404" s="210" t="b">
        <v>1</v>
      </c>
      <c r="H404" s="211">
        <v>45250.7</v>
      </c>
      <c r="I404" s="210" t="s">
        <v>686</v>
      </c>
      <c r="J404" s="209"/>
      <c r="K404" s="209"/>
      <c r="L404" s="209"/>
      <c r="M404" s="209"/>
      <c r="N404" s="209"/>
      <c r="O404" s="209"/>
      <c r="P404" s="210" t="s">
        <v>283</v>
      </c>
      <c r="Q404" s="209"/>
      <c r="R404" s="210" t="s">
        <v>33</v>
      </c>
      <c r="S404" s="210">
        <v>8.0</v>
      </c>
      <c r="T404" s="212">
        <v>6.0</v>
      </c>
      <c r="U404" s="212">
        <v>2.0</v>
      </c>
      <c r="V404" s="212">
        <v>12.0</v>
      </c>
      <c r="W404" s="210">
        <v>38.0</v>
      </c>
      <c r="X404" s="210">
        <v>1.0</v>
      </c>
      <c r="Y404" s="210">
        <v>0.0</v>
      </c>
      <c r="Z404" s="210">
        <v>0.0</v>
      </c>
      <c r="AA404" s="210">
        <v>2.0</v>
      </c>
      <c r="AB404" s="210">
        <v>0.0</v>
      </c>
      <c r="AC404" s="210">
        <v>1.0</v>
      </c>
      <c r="AD404" s="210">
        <v>1.0</v>
      </c>
      <c r="AE404" s="210">
        <v>1.0</v>
      </c>
      <c r="AF404" s="210">
        <v>2.0</v>
      </c>
      <c r="AG404" s="210">
        <v>1.0</v>
      </c>
      <c r="AH404" s="210">
        <v>2.0</v>
      </c>
      <c r="AI404" s="210" t="s">
        <v>137</v>
      </c>
      <c r="AJ404" s="210" t="s">
        <v>285</v>
      </c>
      <c r="AK404" s="210" t="s">
        <v>284</v>
      </c>
      <c r="AL404" s="210" t="s">
        <v>285</v>
      </c>
      <c r="AM404" s="210" t="s">
        <v>285</v>
      </c>
      <c r="AN404" s="210" t="s">
        <v>285</v>
      </c>
      <c r="AO404" s="210" t="s">
        <v>284</v>
      </c>
      <c r="AP404" s="210" t="s">
        <v>284</v>
      </c>
      <c r="AQ404" s="210" t="s">
        <v>284</v>
      </c>
      <c r="AR404" s="210" t="s">
        <v>284</v>
      </c>
      <c r="AS404" s="210" t="s">
        <v>284</v>
      </c>
      <c r="AT404" s="209"/>
      <c r="AU404" s="209"/>
      <c r="AV404" s="209"/>
      <c r="AW404" s="209"/>
      <c r="AX404" s="209"/>
      <c r="AY404" s="209"/>
      <c r="AZ404" s="209"/>
      <c r="BA404" s="209"/>
      <c r="BB404" s="209"/>
      <c r="BC404" s="209"/>
      <c r="BD404" s="209"/>
      <c r="BE404" s="209"/>
      <c r="BF404" s="209"/>
      <c r="BG404" s="210"/>
      <c r="BH404" s="209"/>
    </row>
    <row r="405">
      <c r="A405" s="211">
        <v>45250.7</v>
      </c>
      <c r="B405" s="211">
        <v>45250.7</v>
      </c>
      <c r="C405" s="210" t="s">
        <v>281</v>
      </c>
      <c r="D405" s="209"/>
      <c r="E405" s="212">
        <v>100.0</v>
      </c>
      <c r="F405" s="212">
        <v>0.0</v>
      </c>
      <c r="G405" s="210" t="b">
        <v>1</v>
      </c>
      <c r="H405" s="211">
        <v>45250.7</v>
      </c>
      <c r="I405" s="210" t="s">
        <v>687</v>
      </c>
      <c r="J405" s="209"/>
      <c r="K405" s="209"/>
      <c r="L405" s="209"/>
      <c r="M405" s="209"/>
      <c r="N405" s="209"/>
      <c r="O405" s="209"/>
      <c r="P405" s="210" t="s">
        <v>283</v>
      </c>
      <c r="Q405" s="209"/>
      <c r="R405" s="210" t="s">
        <v>99</v>
      </c>
      <c r="S405" s="210">
        <v>7.0</v>
      </c>
      <c r="T405" s="212">
        <v>7.0</v>
      </c>
      <c r="U405" s="212">
        <v>0.0</v>
      </c>
      <c r="V405" s="212">
        <v>12.0</v>
      </c>
      <c r="W405" s="210">
        <v>4.0</v>
      </c>
      <c r="X405" s="210">
        <v>1.0</v>
      </c>
      <c r="Y405" s="210">
        <v>1.0</v>
      </c>
      <c r="Z405" s="210">
        <v>2.0</v>
      </c>
      <c r="AA405" s="210">
        <v>2.0</v>
      </c>
      <c r="AB405" s="210">
        <v>1.0</v>
      </c>
      <c r="AC405" s="210">
        <v>2.0</v>
      </c>
      <c r="AD405" s="210">
        <v>1.0</v>
      </c>
      <c r="AE405" s="210">
        <v>0.0</v>
      </c>
      <c r="AF405" s="210">
        <v>3.0</v>
      </c>
      <c r="AG405" s="210">
        <v>2.0</v>
      </c>
      <c r="AH405" s="210">
        <v>2.0</v>
      </c>
      <c r="AI405" s="210" t="s">
        <v>138</v>
      </c>
      <c r="AJ405" s="210" t="s">
        <v>284</v>
      </c>
      <c r="AK405" s="210" t="s">
        <v>285</v>
      </c>
      <c r="AL405" s="210" t="s">
        <v>285</v>
      </c>
      <c r="AM405" s="210" t="s">
        <v>284</v>
      </c>
      <c r="AN405" s="210" t="s">
        <v>285</v>
      </c>
      <c r="AO405" s="210" t="s">
        <v>285</v>
      </c>
      <c r="AP405" s="210" t="s">
        <v>284</v>
      </c>
      <c r="AQ405" s="210" t="s">
        <v>285</v>
      </c>
      <c r="AR405" s="210" t="s">
        <v>284</v>
      </c>
      <c r="AS405" s="210" t="s">
        <v>285</v>
      </c>
      <c r="AT405" s="209"/>
      <c r="AU405" s="209"/>
      <c r="AV405" s="209"/>
      <c r="AW405" s="209"/>
      <c r="AX405" s="209"/>
      <c r="AY405" s="209"/>
      <c r="AZ405" s="209"/>
      <c r="BA405" s="209"/>
      <c r="BB405" s="209"/>
      <c r="BC405" s="209"/>
      <c r="BD405" s="209"/>
      <c r="BE405" s="209"/>
      <c r="BF405" s="209"/>
      <c r="BG405" s="210"/>
      <c r="BH405" s="209"/>
    </row>
    <row r="406">
      <c r="A406" s="211">
        <v>45250.7</v>
      </c>
      <c r="B406" s="211">
        <v>45250.7</v>
      </c>
      <c r="C406" s="210" t="s">
        <v>281</v>
      </c>
      <c r="D406" s="209"/>
      <c r="E406" s="212">
        <v>100.0</v>
      </c>
      <c r="F406" s="212">
        <v>0.0</v>
      </c>
      <c r="G406" s="210" t="b">
        <v>1</v>
      </c>
      <c r="H406" s="211">
        <v>45250.7</v>
      </c>
      <c r="I406" s="210" t="s">
        <v>688</v>
      </c>
      <c r="J406" s="209"/>
      <c r="K406" s="209"/>
      <c r="L406" s="209"/>
      <c r="M406" s="209"/>
      <c r="N406" s="209"/>
      <c r="O406" s="209"/>
      <c r="P406" s="210" t="s">
        <v>283</v>
      </c>
      <c r="Q406" s="209"/>
      <c r="R406" s="210" t="s">
        <v>80</v>
      </c>
      <c r="S406" s="210">
        <v>5.0</v>
      </c>
      <c r="T406" s="212">
        <v>2.0</v>
      </c>
      <c r="U406" s="212">
        <v>3.0</v>
      </c>
      <c r="V406" s="212">
        <v>12.0</v>
      </c>
      <c r="W406" s="210">
        <v>28.0</v>
      </c>
      <c r="X406" s="210">
        <v>1.0</v>
      </c>
      <c r="Y406" s="210">
        <v>3.0</v>
      </c>
      <c r="Z406" s="210">
        <v>0.0</v>
      </c>
      <c r="AA406" s="210">
        <v>2.0</v>
      </c>
      <c r="AB406" s="210">
        <v>2.0</v>
      </c>
      <c r="AC406" s="210">
        <v>0.0</v>
      </c>
      <c r="AD406" s="210">
        <v>3.0</v>
      </c>
      <c r="AE406" s="210">
        <v>2.0</v>
      </c>
      <c r="AF406" s="210">
        <v>1.0</v>
      </c>
      <c r="AG406" s="210">
        <v>0.0</v>
      </c>
      <c r="AH406" s="210">
        <v>2.0</v>
      </c>
      <c r="AI406" s="210" t="s">
        <v>138</v>
      </c>
      <c r="AJ406" s="210" t="s">
        <v>284</v>
      </c>
      <c r="AK406" s="210" t="s">
        <v>284</v>
      </c>
      <c r="AL406" s="210" t="s">
        <v>284</v>
      </c>
      <c r="AM406" s="210" t="s">
        <v>285</v>
      </c>
      <c r="AN406" s="210" t="s">
        <v>285</v>
      </c>
      <c r="AO406" s="210" t="s">
        <v>284</v>
      </c>
      <c r="AP406" s="210" t="s">
        <v>285</v>
      </c>
      <c r="AQ406" s="210" t="s">
        <v>285</v>
      </c>
      <c r="AR406" s="210" t="s">
        <v>285</v>
      </c>
      <c r="AS406" s="210" t="s">
        <v>284</v>
      </c>
      <c r="AT406" s="209"/>
      <c r="AU406" s="209"/>
      <c r="AV406" s="209"/>
      <c r="AW406" s="209"/>
      <c r="AX406" s="209"/>
      <c r="AY406" s="209"/>
      <c r="AZ406" s="209"/>
      <c r="BA406" s="209"/>
      <c r="BB406" s="209"/>
      <c r="BC406" s="209"/>
      <c r="BD406" s="209"/>
      <c r="BE406" s="209"/>
      <c r="BF406" s="209"/>
      <c r="BG406" s="210"/>
      <c r="BH406" s="209"/>
    </row>
    <row r="407">
      <c r="A407" s="211">
        <v>45250.7</v>
      </c>
      <c r="B407" s="211">
        <v>45250.7</v>
      </c>
      <c r="C407" s="210" t="s">
        <v>281</v>
      </c>
      <c r="D407" s="209"/>
      <c r="E407" s="212">
        <v>100.0</v>
      </c>
      <c r="F407" s="212">
        <v>0.0</v>
      </c>
      <c r="G407" s="210" t="b">
        <v>1</v>
      </c>
      <c r="H407" s="211">
        <v>45250.7</v>
      </c>
      <c r="I407" s="210" t="s">
        <v>689</v>
      </c>
      <c r="J407" s="209"/>
      <c r="K407" s="209"/>
      <c r="L407" s="209"/>
      <c r="M407" s="209"/>
      <c r="N407" s="209"/>
      <c r="O407" s="209"/>
      <c r="P407" s="210" t="s">
        <v>283</v>
      </c>
      <c r="Q407" s="209"/>
      <c r="R407" s="72" t="s">
        <v>33</v>
      </c>
      <c r="S407" s="210">
        <v>3.0</v>
      </c>
      <c r="T407" s="212">
        <v>1.0</v>
      </c>
      <c r="U407" s="212">
        <v>2.0</v>
      </c>
      <c r="V407" s="212">
        <v>12.0</v>
      </c>
      <c r="W407" s="210">
        <v>22.0</v>
      </c>
      <c r="X407" s="210">
        <v>0.0</v>
      </c>
      <c r="Y407" s="210">
        <v>2.0</v>
      </c>
      <c r="Z407" s="210">
        <v>0.0</v>
      </c>
      <c r="AA407" s="210">
        <v>2.0</v>
      </c>
      <c r="AB407" s="210">
        <v>1.0</v>
      </c>
      <c r="AC407" s="210">
        <v>0.0</v>
      </c>
      <c r="AD407" s="210">
        <v>0.0</v>
      </c>
      <c r="AE407" s="210">
        <v>2.0</v>
      </c>
      <c r="AF407" s="210">
        <v>2.0</v>
      </c>
      <c r="AG407" s="210">
        <v>0.0</v>
      </c>
      <c r="AH407" s="210">
        <v>3.0</v>
      </c>
      <c r="AI407" s="210" t="s">
        <v>138</v>
      </c>
      <c r="AJ407" s="210" t="s">
        <v>285</v>
      </c>
      <c r="AK407" s="210" t="s">
        <v>285</v>
      </c>
      <c r="AL407" s="210" t="s">
        <v>285</v>
      </c>
      <c r="AM407" s="210" t="s">
        <v>284</v>
      </c>
      <c r="AN407" s="210" t="s">
        <v>285</v>
      </c>
      <c r="AO407" s="210" t="s">
        <v>285</v>
      </c>
      <c r="AP407" s="210" t="s">
        <v>285</v>
      </c>
      <c r="AQ407" s="210" t="s">
        <v>284</v>
      </c>
      <c r="AR407" s="210" t="s">
        <v>285</v>
      </c>
      <c r="AS407" s="210" t="s">
        <v>285</v>
      </c>
      <c r="AT407" s="209"/>
      <c r="AU407" s="209"/>
      <c r="AV407" s="209"/>
      <c r="AW407" s="209"/>
      <c r="AX407" s="209"/>
      <c r="AY407" s="209"/>
      <c r="AZ407" s="209"/>
      <c r="BA407" s="209"/>
      <c r="BB407" s="209"/>
      <c r="BC407" s="209"/>
      <c r="BD407" s="209"/>
      <c r="BE407" s="209"/>
      <c r="BF407" s="209"/>
      <c r="BG407" s="210"/>
      <c r="BH407" s="209"/>
    </row>
    <row r="408">
      <c r="A408" s="211">
        <v>45250.7</v>
      </c>
      <c r="B408" s="211">
        <v>45250.7</v>
      </c>
      <c r="C408" s="210" t="s">
        <v>281</v>
      </c>
      <c r="D408" s="209"/>
      <c r="E408" s="212">
        <v>100.0</v>
      </c>
      <c r="F408" s="212">
        <v>0.0</v>
      </c>
      <c r="G408" s="210" t="b">
        <v>1</v>
      </c>
      <c r="H408" s="211">
        <v>45250.7</v>
      </c>
      <c r="I408" s="210" t="s">
        <v>690</v>
      </c>
      <c r="J408" s="209"/>
      <c r="K408" s="209"/>
      <c r="L408" s="209"/>
      <c r="M408" s="209"/>
      <c r="N408" s="209"/>
      <c r="O408" s="209"/>
      <c r="P408" s="210" t="s">
        <v>283</v>
      </c>
      <c r="Q408" s="209"/>
      <c r="R408" s="210" t="s">
        <v>72</v>
      </c>
      <c r="S408" s="210">
        <v>9.0</v>
      </c>
      <c r="T408" s="212">
        <v>6.0</v>
      </c>
      <c r="U408" s="212">
        <v>3.0</v>
      </c>
      <c r="V408" s="212">
        <v>12.0</v>
      </c>
      <c r="W408" s="210">
        <v>8.0</v>
      </c>
      <c r="X408" s="210">
        <v>0.0</v>
      </c>
      <c r="Y408" s="210">
        <v>1.0</v>
      </c>
      <c r="Z408" s="210">
        <v>0.0</v>
      </c>
      <c r="AA408" s="210">
        <v>3.0</v>
      </c>
      <c r="AB408" s="210">
        <v>3.0</v>
      </c>
      <c r="AC408" s="210">
        <v>0.0</v>
      </c>
      <c r="AD408" s="210">
        <v>3.0</v>
      </c>
      <c r="AE408" s="210">
        <v>2.0</v>
      </c>
      <c r="AF408" s="210">
        <v>3.0</v>
      </c>
      <c r="AG408" s="210">
        <v>3.0</v>
      </c>
      <c r="AH408" s="210">
        <v>2.0</v>
      </c>
      <c r="AI408" s="210" t="s">
        <v>138</v>
      </c>
      <c r="AJ408" s="210" t="s">
        <v>284</v>
      </c>
      <c r="AK408" s="210" t="s">
        <v>285</v>
      </c>
      <c r="AL408" s="210" t="s">
        <v>285</v>
      </c>
      <c r="AM408" s="210" t="s">
        <v>284</v>
      </c>
      <c r="AN408" s="210" t="s">
        <v>285</v>
      </c>
      <c r="AO408" s="210" t="s">
        <v>284</v>
      </c>
      <c r="AP408" s="210" t="s">
        <v>284</v>
      </c>
      <c r="AQ408" s="210" t="s">
        <v>285</v>
      </c>
      <c r="AR408" s="210" t="s">
        <v>285</v>
      </c>
      <c r="AS408" s="210" t="s">
        <v>285</v>
      </c>
      <c r="AT408" s="209"/>
      <c r="AU408" s="209"/>
      <c r="AV408" s="209"/>
      <c r="AW408" s="209"/>
      <c r="AX408" s="209"/>
      <c r="AY408" s="209"/>
      <c r="AZ408" s="209"/>
      <c r="BA408" s="209"/>
      <c r="BB408" s="209"/>
      <c r="BC408" s="209"/>
      <c r="BD408" s="209"/>
      <c r="BE408" s="209"/>
      <c r="BF408" s="209"/>
      <c r="BG408" s="210"/>
      <c r="BH408" s="209"/>
    </row>
    <row r="409">
      <c r="A409" s="211">
        <v>45250.7</v>
      </c>
      <c r="B409" s="211">
        <v>45250.7</v>
      </c>
      <c r="C409" s="210" t="s">
        <v>281</v>
      </c>
      <c r="D409" s="209"/>
      <c r="E409" s="212">
        <v>100.0</v>
      </c>
      <c r="F409" s="212">
        <v>0.0</v>
      </c>
      <c r="G409" s="210" t="b">
        <v>1</v>
      </c>
      <c r="H409" s="211">
        <v>45250.7</v>
      </c>
      <c r="I409" s="210" t="s">
        <v>691</v>
      </c>
      <c r="J409" s="209"/>
      <c r="K409" s="209"/>
      <c r="L409" s="209"/>
      <c r="M409" s="209"/>
      <c r="N409" s="209"/>
      <c r="O409" s="209"/>
      <c r="P409" s="210" t="s">
        <v>283</v>
      </c>
      <c r="Q409" s="209"/>
      <c r="R409" s="210" t="s">
        <v>82</v>
      </c>
      <c r="S409" s="210">
        <v>6.0</v>
      </c>
      <c r="T409" s="212">
        <v>2.0</v>
      </c>
      <c r="U409" s="212">
        <v>4.0</v>
      </c>
      <c r="V409" s="212">
        <v>12.0</v>
      </c>
      <c r="W409" s="210">
        <v>34.0</v>
      </c>
      <c r="X409" s="210">
        <v>2.0</v>
      </c>
      <c r="Y409" s="210">
        <v>2.0</v>
      </c>
      <c r="Z409" s="210">
        <v>1.0</v>
      </c>
      <c r="AA409" s="210">
        <v>0.0</v>
      </c>
      <c r="AB409" s="210">
        <v>1.0</v>
      </c>
      <c r="AC409" s="210">
        <v>0.0</v>
      </c>
      <c r="AD409" s="210">
        <v>2.0</v>
      </c>
      <c r="AE409" s="210">
        <v>3.0</v>
      </c>
      <c r="AF409" s="210">
        <v>2.0</v>
      </c>
      <c r="AG409" s="210">
        <v>1.0</v>
      </c>
      <c r="AH409" s="210">
        <v>1.0</v>
      </c>
      <c r="AI409" s="210" t="s">
        <v>137</v>
      </c>
      <c r="AJ409" s="210" t="s">
        <v>284</v>
      </c>
      <c r="AK409" s="210" t="s">
        <v>285</v>
      </c>
      <c r="AL409" s="210" t="s">
        <v>284</v>
      </c>
      <c r="AM409" s="210" t="s">
        <v>284</v>
      </c>
      <c r="AN409" s="210" t="s">
        <v>285</v>
      </c>
      <c r="AO409" s="210" t="s">
        <v>285</v>
      </c>
      <c r="AP409" s="210" t="s">
        <v>284</v>
      </c>
      <c r="AQ409" s="210" t="s">
        <v>284</v>
      </c>
      <c r="AR409" s="210" t="s">
        <v>285</v>
      </c>
      <c r="AS409" s="210" t="s">
        <v>285</v>
      </c>
      <c r="AT409" s="209"/>
      <c r="AU409" s="209"/>
      <c r="AV409" s="209"/>
      <c r="AW409" s="209"/>
      <c r="AX409" s="209"/>
      <c r="AY409" s="209"/>
      <c r="AZ409" s="209"/>
      <c r="BA409" s="209"/>
      <c r="BB409" s="209"/>
      <c r="BC409" s="209"/>
      <c r="BD409" s="209"/>
      <c r="BE409" s="209"/>
      <c r="BF409" s="209"/>
      <c r="BG409" s="210"/>
      <c r="BH409" s="209"/>
    </row>
    <row r="410">
      <c r="A410" s="211">
        <v>45250.7</v>
      </c>
      <c r="B410" s="211">
        <v>45250.7</v>
      </c>
      <c r="C410" s="210" t="s">
        <v>281</v>
      </c>
      <c r="D410" s="209"/>
      <c r="E410" s="212">
        <v>100.0</v>
      </c>
      <c r="F410" s="212">
        <v>0.0</v>
      </c>
      <c r="G410" s="210" t="b">
        <v>1</v>
      </c>
      <c r="H410" s="211">
        <v>45250.7</v>
      </c>
      <c r="I410" s="210" t="s">
        <v>692</v>
      </c>
      <c r="J410" s="209"/>
      <c r="K410" s="209"/>
      <c r="L410" s="209"/>
      <c r="M410" s="209"/>
      <c r="N410" s="209"/>
      <c r="O410" s="209"/>
      <c r="P410" s="210" t="s">
        <v>283</v>
      </c>
      <c r="Q410" s="209"/>
      <c r="R410" s="210" t="s">
        <v>59</v>
      </c>
      <c r="S410" s="210">
        <v>10.0</v>
      </c>
      <c r="T410" s="212">
        <v>5.0</v>
      </c>
      <c r="U410" s="212">
        <v>5.0</v>
      </c>
      <c r="V410" s="212">
        <v>12.0</v>
      </c>
      <c r="W410" s="210">
        <v>23.0</v>
      </c>
      <c r="X410" s="210">
        <v>1.0</v>
      </c>
      <c r="Y410" s="210">
        <v>2.0</v>
      </c>
      <c r="Z410" s="210">
        <v>3.0</v>
      </c>
      <c r="AA410" s="210">
        <v>0.0</v>
      </c>
      <c r="AB410" s="210">
        <v>0.0</v>
      </c>
      <c r="AC410" s="210">
        <v>0.0</v>
      </c>
      <c r="AD410" s="210">
        <v>0.0</v>
      </c>
      <c r="AE410" s="210">
        <v>2.0</v>
      </c>
      <c r="AF410" s="210">
        <v>2.0</v>
      </c>
      <c r="AG410" s="210">
        <v>0.0</v>
      </c>
      <c r="AH410" s="210">
        <v>0.0</v>
      </c>
      <c r="AI410" s="210" t="s">
        <v>138</v>
      </c>
      <c r="AJ410" s="210" t="s">
        <v>285</v>
      </c>
      <c r="AK410" s="210" t="s">
        <v>284</v>
      </c>
      <c r="AL410" s="210" t="s">
        <v>285</v>
      </c>
      <c r="AM410" s="210" t="s">
        <v>284</v>
      </c>
      <c r="AN410" s="210" t="s">
        <v>284</v>
      </c>
      <c r="AO410" s="210" t="s">
        <v>284</v>
      </c>
      <c r="AP410" s="210" t="s">
        <v>284</v>
      </c>
      <c r="AQ410" s="210" t="s">
        <v>284</v>
      </c>
      <c r="AR410" s="210" t="s">
        <v>284</v>
      </c>
      <c r="AS410" s="210" t="s">
        <v>284</v>
      </c>
      <c r="AT410" s="209"/>
      <c r="AU410" s="209"/>
      <c r="AV410" s="209"/>
      <c r="AW410" s="209"/>
      <c r="AX410" s="209"/>
      <c r="AY410" s="209"/>
      <c r="AZ410" s="209"/>
      <c r="BA410" s="209"/>
      <c r="BB410" s="209"/>
      <c r="BC410" s="209"/>
      <c r="BD410" s="209"/>
      <c r="BE410" s="209"/>
      <c r="BF410" s="209"/>
      <c r="BG410" s="210"/>
      <c r="BH410" s="209"/>
    </row>
    <row r="411">
      <c r="A411" s="211">
        <v>45250.7</v>
      </c>
      <c r="B411" s="211">
        <v>45250.7</v>
      </c>
      <c r="C411" s="210" t="s">
        <v>281</v>
      </c>
      <c r="D411" s="209"/>
      <c r="E411" s="212">
        <v>100.0</v>
      </c>
      <c r="F411" s="212">
        <v>0.0</v>
      </c>
      <c r="G411" s="210" t="b">
        <v>1</v>
      </c>
      <c r="H411" s="211">
        <v>45250.7</v>
      </c>
      <c r="I411" s="210" t="s">
        <v>693</v>
      </c>
      <c r="J411" s="209"/>
      <c r="K411" s="209"/>
      <c r="L411" s="209"/>
      <c r="M411" s="209"/>
      <c r="N411" s="209"/>
      <c r="O411" s="209"/>
      <c r="P411" s="210" t="s">
        <v>283</v>
      </c>
      <c r="Q411" s="209"/>
      <c r="R411" s="72" t="s">
        <v>33</v>
      </c>
      <c r="S411" s="210">
        <v>4.0</v>
      </c>
      <c r="T411" s="212">
        <v>3.0</v>
      </c>
      <c r="U411" s="212">
        <v>1.0</v>
      </c>
      <c r="V411" s="212">
        <v>12.0</v>
      </c>
      <c r="W411" s="210">
        <v>10.0</v>
      </c>
      <c r="X411" s="210">
        <v>1.0</v>
      </c>
      <c r="Y411" s="210">
        <v>3.0</v>
      </c>
      <c r="Z411" s="210">
        <v>3.0</v>
      </c>
      <c r="AA411" s="210">
        <v>0.0</v>
      </c>
      <c r="AB411" s="210">
        <v>0.0</v>
      </c>
      <c r="AC411" s="210">
        <v>3.0</v>
      </c>
      <c r="AD411" s="210">
        <v>3.0</v>
      </c>
      <c r="AE411" s="210">
        <v>2.0</v>
      </c>
      <c r="AF411" s="210">
        <v>2.0</v>
      </c>
      <c r="AG411" s="210">
        <v>2.0</v>
      </c>
      <c r="AH411" s="210">
        <v>0.0</v>
      </c>
      <c r="AI411" s="210" t="s">
        <v>137</v>
      </c>
      <c r="AJ411" s="210" t="s">
        <v>285</v>
      </c>
      <c r="AK411" s="210" t="s">
        <v>284</v>
      </c>
      <c r="AL411" s="210" t="s">
        <v>284</v>
      </c>
      <c r="AM411" s="210" t="s">
        <v>284</v>
      </c>
      <c r="AN411" s="210" t="s">
        <v>285</v>
      </c>
      <c r="AO411" s="210" t="s">
        <v>284</v>
      </c>
      <c r="AP411" s="210" t="s">
        <v>284</v>
      </c>
      <c r="AQ411" s="210" t="s">
        <v>285</v>
      </c>
      <c r="AR411" s="210" t="s">
        <v>284</v>
      </c>
      <c r="AS411" s="210" t="s">
        <v>285</v>
      </c>
      <c r="AT411" s="209"/>
      <c r="AU411" s="209"/>
      <c r="AV411" s="209"/>
      <c r="AW411" s="209"/>
      <c r="AX411" s="209"/>
      <c r="AY411" s="209"/>
      <c r="AZ411" s="209"/>
      <c r="BA411" s="209"/>
      <c r="BB411" s="209"/>
      <c r="BC411" s="209"/>
      <c r="BD411" s="209"/>
      <c r="BE411" s="209"/>
      <c r="BF411" s="209"/>
      <c r="BG411" s="210"/>
      <c r="BH411" s="209"/>
    </row>
    <row r="412">
      <c r="A412" s="211">
        <v>45250.7</v>
      </c>
      <c r="B412" s="211">
        <v>45250.7</v>
      </c>
      <c r="C412" s="210" t="s">
        <v>281</v>
      </c>
      <c r="D412" s="209"/>
      <c r="E412" s="212">
        <v>100.0</v>
      </c>
      <c r="F412" s="212">
        <v>0.0</v>
      </c>
      <c r="G412" s="210" t="b">
        <v>1</v>
      </c>
      <c r="H412" s="211">
        <v>45250.7</v>
      </c>
      <c r="I412" s="210" t="s">
        <v>694</v>
      </c>
      <c r="J412" s="209"/>
      <c r="K412" s="209"/>
      <c r="L412" s="209"/>
      <c r="M412" s="209"/>
      <c r="N412" s="209"/>
      <c r="O412" s="209"/>
      <c r="P412" s="210" t="s">
        <v>283</v>
      </c>
      <c r="Q412" s="209"/>
      <c r="R412" s="210" t="s">
        <v>75</v>
      </c>
      <c r="S412" s="210">
        <v>2.0</v>
      </c>
      <c r="T412" s="212">
        <v>2.0</v>
      </c>
      <c r="U412" s="212">
        <v>0.0</v>
      </c>
      <c r="V412" s="212">
        <v>12.0</v>
      </c>
      <c r="W412" s="210">
        <v>18.0</v>
      </c>
      <c r="X412" s="210">
        <v>3.0</v>
      </c>
      <c r="Y412" s="210">
        <v>3.0</v>
      </c>
      <c r="Z412" s="210">
        <v>3.0</v>
      </c>
      <c r="AA412" s="210">
        <v>0.0</v>
      </c>
      <c r="AB412" s="210">
        <v>1.0</v>
      </c>
      <c r="AC412" s="210">
        <v>0.0</v>
      </c>
      <c r="AD412" s="210">
        <v>2.0</v>
      </c>
      <c r="AE412" s="210">
        <v>0.0</v>
      </c>
      <c r="AF412" s="210">
        <v>1.0</v>
      </c>
      <c r="AG412" s="210">
        <v>1.0</v>
      </c>
      <c r="AH412" s="210">
        <v>2.0</v>
      </c>
      <c r="AI412" s="210" t="s">
        <v>138</v>
      </c>
      <c r="AJ412" s="210" t="s">
        <v>285</v>
      </c>
      <c r="AK412" s="210" t="s">
        <v>285</v>
      </c>
      <c r="AL412" s="210" t="s">
        <v>284</v>
      </c>
      <c r="AM412" s="210" t="s">
        <v>285</v>
      </c>
      <c r="AN412" s="210" t="s">
        <v>284</v>
      </c>
      <c r="AO412" s="210" t="s">
        <v>285</v>
      </c>
      <c r="AP412" s="210" t="s">
        <v>284</v>
      </c>
      <c r="AQ412" s="210" t="s">
        <v>284</v>
      </c>
      <c r="AR412" s="210" t="s">
        <v>285</v>
      </c>
      <c r="AS412" s="210" t="s">
        <v>284</v>
      </c>
      <c r="AT412" s="209"/>
      <c r="AU412" s="209"/>
      <c r="AV412" s="209"/>
      <c r="AW412" s="209"/>
      <c r="AX412" s="209"/>
      <c r="AY412" s="209"/>
      <c r="AZ412" s="209"/>
      <c r="BA412" s="209"/>
      <c r="BB412" s="209"/>
      <c r="BC412" s="209"/>
      <c r="BD412" s="209"/>
      <c r="BE412" s="209"/>
      <c r="BF412" s="209"/>
      <c r="BG412" s="210"/>
      <c r="BH412" s="209"/>
    </row>
    <row r="413">
      <c r="A413" s="211">
        <v>45250.7</v>
      </c>
      <c r="B413" s="211">
        <v>45250.7</v>
      </c>
      <c r="C413" s="210" t="s">
        <v>281</v>
      </c>
      <c r="D413" s="209"/>
      <c r="E413" s="212">
        <v>100.0</v>
      </c>
      <c r="F413" s="212">
        <v>0.0</v>
      </c>
      <c r="G413" s="210" t="b">
        <v>1</v>
      </c>
      <c r="H413" s="211">
        <v>45250.7</v>
      </c>
      <c r="I413" s="210" t="s">
        <v>695</v>
      </c>
      <c r="J413" s="209"/>
      <c r="K413" s="209"/>
      <c r="L413" s="209"/>
      <c r="M413" s="209"/>
      <c r="N413" s="209"/>
      <c r="O413" s="209"/>
      <c r="P413" s="210" t="s">
        <v>283</v>
      </c>
      <c r="Q413" s="209"/>
      <c r="R413" s="210" t="s">
        <v>75</v>
      </c>
      <c r="S413" s="210">
        <v>8.0</v>
      </c>
      <c r="T413" s="212">
        <v>3.0</v>
      </c>
      <c r="U413" s="212">
        <v>5.0</v>
      </c>
      <c r="V413" s="212">
        <v>12.0</v>
      </c>
      <c r="W413" s="210">
        <v>36.0</v>
      </c>
      <c r="X413" s="210">
        <v>3.0</v>
      </c>
      <c r="Y413" s="210">
        <v>3.0</v>
      </c>
      <c r="Z413" s="210">
        <v>3.0</v>
      </c>
      <c r="AA413" s="210">
        <v>3.0</v>
      </c>
      <c r="AB413" s="210">
        <v>3.0</v>
      </c>
      <c r="AC413" s="210">
        <v>1.0</v>
      </c>
      <c r="AD413" s="210">
        <v>0.0</v>
      </c>
      <c r="AE413" s="210">
        <v>2.0</v>
      </c>
      <c r="AF413" s="210">
        <v>2.0</v>
      </c>
      <c r="AG413" s="210">
        <v>2.0</v>
      </c>
      <c r="AH413" s="210">
        <v>3.0</v>
      </c>
      <c r="AI413" s="210" t="s">
        <v>137</v>
      </c>
      <c r="AJ413" s="210" t="s">
        <v>284</v>
      </c>
      <c r="AK413" s="210" t="s">
        <v>284</v>
      </c>
      <c r="AL413" s="210" t="s">
        <v>284</v>
      </c>
      <c r="AM413" s="210" t="s">
        <v>285</v>
      </c>
      <c r="AN413" s="210" t="s">
        <v>285</v>
      </c>
      <c r="AO413" s="210" t="s">
        <v>285</v>
      </c>
      <c r="AP413" s="210" t="s">
        <v>284</v>
      </c>
      <c r="AQ413" s="210" t="s">
        <v>284</v>
      </c>
      <c r="AR413" s="210" t="s">
        <v>284</v>
      </c>
      <c r="AS413" s="210" t="s">
        <v>285</v>
      </c>
      <c r="AT413" s="209"/>
      <c r="AU413" s="209"/>
      <c r="AV413" s="209"/>
      <c r="AW413" s="209"/>
      <c r="AX413" s="209"/>
      <c r="AY413" s="209"/>
      <c r="AZ413" s="209"/>
      <c r="BA413" s="209"/>
      <c r="BB413" s="209"/>
      <c r="BC413" s="209"/>
      <c r="BD413" s="209"/>
      <c r="BE413" s="209"/>
      <c r="BF413" s="209"/>
      <c r="BG413" s="210"/>
      <c r="BH413" s="209"/>
    </row>
    <row r="414">
      <c r="A414" s="211">
        <v>45250.7</v>
      </c>
      <c r="B414" s="211">
        <v>45250.7</v>
      </c>
      <c r="C414" s="210" t="s">
        <v>281</v>
      </c>
      <c r="D414" s="209"/>
      <c r="E414" s="212">
        <v>100.0</v>
      </c>
      <c r="F414" s="212">
        <v>0.0</v>
      </c>
      <c r="G414" s="210" t="b">
        <v>1</v>
      </c>
      <c r="H414" s="211">
        <v>45250.7</v>
      </c>
      <c r="I414" s="210" t="s">
        <v>696</v>
      </c>
      <c r="J414" s="209"/>
      <c r="K414" s="209"/>
      <c r="L414" s="209"/>
      <c r="M414" s="209"/>
      <c r="N414" s="209"/>
      <c r="O414" s="209"/>
      <c r="P414" s="210" t="s">
        <v>283</v>
      </c>
      <c r="Q414" s="209"/>
      <c r="R414" s="210" t="s">
        <v>96</v>
      </c>
      <c r="S414" s="210">
        <v>12.0</v>
      </c>
      <c r="T414" s="212">
        <v>2.0</v>
      </c>
      <c r="U414" s="212">
        <v>10.0</v>
      </c>
      <c r="V414" s="212">
        <v>12.0</v>
      </c>
      <c r="W414" s="210">
        <v>3.0</v>
      </c>
      <c r="X414" s="210">
        <v>3.0</v>
      </c>
      <c r="Y414" s="210">
        <v>3.0</v>
      </c>
      <c r="Z414" s="210">
        <v>2.0</v>
      </c>
      <c r="AA414" s="210">
        <v>3.0</v>
      </c>
      <c r="AB414" s="210">
        <v>0.0</v>
      </c>
      <c r="AC414" s="210">
        <v>3.0</v>
      </c>
      <c r="AD414" s="210">
        <v>2.0</v>
      </c>
      <c r="AE414" s="210">
        <v>0.0</v>
      </c>
      <c r="AF414" s="210">
        <v>2.0</v>
      </c>
      <c r="AG414" s="210">
        <v>0.0</v>
      </c>
      <c r="AH414" s="210">
        <v>2.0</v>
      </c>
      <c r="AI414" s="210" t="s">
        <v>138</v>
      </c>
      <c r="AJ414" s="210" t="s">
        <v>285</v>
      </c>
      <c r="AK414" s="210" t="s">
        <v>285</v>
      </c>
      <c r="AL414" s="210" t="s">
        <v>285</v>
      </c>
      <c r="AM414" s="210" t="s">
        <v>284</v>
      </c>
      <c r="AN414" s="210" t="s">
        <v>285</v>
      </c>
      <c r="AO414" s="210" t="s">
        <v>285</v>
      </c>
      <c r="AP414" s="210" t="s">
        <v>284</v>
      </c>
      <c r="AQ414" s="210" t="s">
        <v>284</v>
      </c>
      <c r="AR414" s="210" t="s">
        <v>285</v>
      </c>
      <c r="AS414" s="210" t="s">
        <v>285</v>
      </c>
      <c r="AT414" s="209"/>
      <c r="AU414" s="209"/>
      <c r="AV414" s="209"/>
      <c r="AW414" s="209"/>
      <c r="AX414" s="209"/>
      <c r="AY414" s="209"/>
      <c r="AZ414" s="209"/>
      <c r="BA414" s="209"/>
      <c r="BB414" s="209"/>
      <c r="BC414" s="209"/>
      <c r="BD414" s="209"/>
      <c r="BE414" s="209"/>
      <c r="BF414" s="209"/>
      <c r="BG414" s="210"/>
      <c r="BH414" s="209"/>
    </row>
    <row r="415">
      <c r="A415" s="211">
        <v>45250.7</v>
      </c>
      <c r="B415" s="211">
        <v>45250.7</v>
      </c>
      <c r="C415" s="210" t="s">
        <v>281</v>
      </c>
      <c r="D415" s="209"/>
      <c r="E415" s="212">
        <v>100.0</v>
      </c>
      <c r="F415" s="212">
        <v>0.0</v>
      </c>
      <c r="G415" s="210" t="b">
        <v>1</v>
      </c>
      <c r="H415" s="211">
        <v>45250.7</v>
      </c>
      <c r="I415" s="210" t="s">
        <v>697</v>
      </c>
      <c r="J415" s="209"/>
      <c r="K415" s="209"/>
      <c r="L415" s="209"/>
      <c r="M415" s="209"/>
      <c r="N415" s="209"/>
      <c r="O415" s="209"/>
      <c r="P415" s="210" t="s">
        <v>283</v>
      </c>
      <c r="Q415" s="209"/>
      <c r="R415" s="210" t="s">
        <v>94</v>
      </c>
      <c r="S415" s="210">
        <v>10.0</v>
      </c>
      <c r="T415" s="212">
        <v>9.0</v>
      </c>
      <c r="U415" s="212">
        <v>1.0</v>
      </c>
      <c r="V415" s="212">
        <v>12.0</v>
      </c>
      <c r="W415" s="210">
        <v>4.0</v>
      </c>
      <c r="X415" s="210">
        <v>0.0</v>
      </c>
      <c r="Y415" s="210">
        <v>1.0</v>
      </c>
      <c r="Z415" s="210">
        <v>1.0</v>
      </c>
      <c r="AA415" s="210">
        <v>2.0</v>
      </c>
      <c r="AB415" s="210">
        <v>2.0</v>
      </c>
      <c r="AC415" s="210">
        <v>3.0</v>
      </c>
      <c r="AD415" s="210">
        <v>2.0</v>
      </c>
      <c r="AE415" s="210">
        <v>2.0</v>
      </c>
      <c r="AF415" s="210">
        <v>0.0</v>
      </c>
      <c r="AG415" s="210">
        <v>2.0</v>
      </c>
      <c r="AH415" s="210">
        <v>0.0</v>
      </c>
      <c r="AI415" s="210" t="s">
        <v>138</v>
      </c>
      <c r="AJ415" s="210" t="s">
        <v>284</v>
      </c>
      <c r="AK415" s="210" t="s">
        <v>284</v>
      </c>
      <c r="AL415" s="210" t="s">
        <v>284</v>
      </c>
      <c r="AM415" s="210" t="s">
        <v>284</v>
      </c>
      <c r="AN415" s="210" t="s">
        <v>285</v>
      </c>
      <c r="AO415" s="210" t="s">
        <v>285</v>
      </c>
      <c r="AP415" s="210" t="s">
        <v>285</v>
      </c>
      <c r="AQ415" s="210" t="s">
        <v>284</v>
      </c>
      <c r="AR415" s="210" t="s">
        <v>284</v>
      </c>
      <c r="AS415" s="210" t="s">
        <v>285</v>
      </c>
      <c r="AT415" s="209"/>
      <c r="AU415" s="209"/>
      <c r="AV415" s="209"/>
      <c r="AW415" s="209"/>
      <c r="AX415" s="209"/>
      <c r="AY415" s="209"/>
      <c r="AZ415" s="209"/>
      <c r="BA415" s="209"/>
      <c r="BB415" s="209"/>
      <c r="BC415" s="209"/>
      <c r="BD415" s="209"/>
      <c r="BE415" s="209"/>
      <c r="BF415" s="209"/>
      <c r="BG415" s="210"/>
      <c r="BH415" s="209"/>
    </row>
    <row r="416">
      <c r="A416" s="211">
        <v>45250.7</v>
      </c>
      <c r="B416" s="211">
        <v>45250.7</v>
      </c>
      <c r="C416" s="210" t="s">
        <v>281</v>
      </c>
      <c r="D416" s="209"/>
      <c r="E416" s="212">
        <v>100.0</v>
      </c>
      <c r="F416" s="212">
        <v>0.0</v>
      </c>
      <c r="G416" s="210" t="b">
        <v>1</v>
      </c>
      <c r="H416" s="211">
        <v>45250.7</v>
      </c>
      <c r="I416" s="210" t="s">
        <v>698</v>
      </c>
      <c r="J416" s="209"/>
      <c r="K416" s="209"/>
      <c r="L416" s="209"/>
      <c r="M416" s="209"/>
      <c r="N416" s="209"/>
      <c r="O416" s="209"/>
      <c r="P416" s="210" t="s">
        <v>283</v>
      </c>
      <c r="Q416" s="209"/>
      <c r="R416" s="72" t="s">
        <v>33</v>
      </c>
      <c r="S416" s="210">
        <v>8.0</v>
      </c>
      <c r="T416" s="212">
        <v>6.0</v>
      </c>
      <c r="U416" s="212">
        <v>2.0</v>
      </c>
      <c r="V416" s="212">
        <v>12.0</v>
      </c>
      <c r="W416" s="210">
        <v>6.0</v>
      </c>
      <c r="X416" s="210">
        <v>1.0</v>
      </c>
      <c r="Y416" s="210">
        <v>3.0</v>
      </c>
      <c r="Z416" s="210">
        <v>0.0</v>
      </c>
      <c r="AA416" s="210">
        <v>0.0</v>
      </c>
      <c r="AB416" s="210">
        <v>2.0</v>
      </c>
      <c r="AC416" s="210">
        <v>1.0</v>
      </c>
      <c r="AD416" s="210">
        <v>0.0</v>
      </c>
      <c r="AE416" s="210">
        <v>3.0</v>
      </c>
      <c r="AF416" s="210">
        <v>3.0</v>
      </c>
      <c r="AG416" s="210">
        <v>1.0</v>
      </c>
      <c r="AH416" s="210">
        <v>0.0</v>
      </c>
      <c r="AI416" s="210" t="s">
        <v>137</v>
      </c>
      <c r="AJ416" s="210" t="s">
        <v>284</v>
      </c>
      <c r="AK416" s="210" t="s">
        <v>284</v>
      </c>
      <c r="AL416" s="210" t="s">
        <v>285</v>
      </c>
      <c r="AM416" s="210" t="s">
        <v>285</v>
      </c>
      <c r="AN416" s="210" t="s">
        <v>285</v>
      </c>
      <c r="AO416" s="210" t="s">
        <v>284</v>
      </c>
      <c r="AP416" s="210" t="s">
        <v>285</v>
      </c>
      <c r="AQ416" s="210" t="s">
        <v>284</v>
      </c>
      <c r="AR416" s="210" t="s">
        <v>285</v>
      </c>
      <c r="AS416" s="210" t="s">
        <v>285</v>
      </c>
      <c r="AT416" s="209"/>
      <c r="AU416" s="209"/>
      <c r="AV416" s="209"/>
      <c r="AW416" s="209"/>
      <c r="AX416" s="209"/>
      <c r="AY416" s="209"/>
      <c r="AZ416" s="209"/>
      <c r="BA416" s="209"/>
      <c r="BB416" s="209"/>
      <c r="BC416" s="209"/>
      <c r="BD416" s="209"/>
      <c r="BE416" s="209"/>
      <c r="BF416" s="209"/>
      <c r="BG416" s="210"/>
      <c r="BH416" s="209"/>
    </row>
    <row r="417">
      <c r="A417" s="211">
        <v>45250.7</v>
      </c>
      <c r="B417" s="211">
        <v>45250.7</v>
      </c>
      <c r="C417" s="210" t="s">
        <v>281</v>
      </c>
      <c r="D417" s="209"/>
      <c r="E417" s="212">
        <v>100.0</v>
      </c>
      <c r="F417" s="212">
        <v>0.0</v>
      </c>
      <c r="G417" s="210" t="b">
        <v>1</v>
      </c>
      <c r="H417" s="211">
        <v>45250.7</v>
      </c>
      <c r="I417" s="210" t="s">
        <v>699</v>
      </c>
      <c r="J417" s="209"/>
      <c r="K417" s="209"/>
      <c r="L417" s="209"/>
      <c r="M417" s="209"/>
      <c r="N417" s="209"/>
      <c r="O417" s="209"/>
      <c r="P417" s="210" t="s">
        <v>283</v>
      </c>
      <c r="Q417" s="209"/>
      <c r="R417" s="72" t="s">
        <v>33</v>
      </c>
      <c r="S417" s="210">
        <v>8.0</v>
      </c>
      <c r="T417" s="212">
        <v>6.0</v>
      </c>
      <c r="U417" s="212">
        <v>2.0</v>
      </c>
      <c r="V417" s="212">
        <v>12.0</v>
      </c>
      <c r="W417" s="210">
        <v>33.0</v>
      </c>
      <c r="X417" s="210">
        <v>2.0</v>
      </c>
      <c r="Y417" s="210">
        <v>2.0</v>
      </c>
      <c r="Z417" s="210">
        <v>1.0</v>
      </c>
      <c r="AA417" s="210">
        <v>0.0</v>
      </c>
      <c r="AB417" s="210">
        <v>1.0</v>
      </c>
      <c r="AC417" s="210">
        <v>0.0</v>
      </c>
      <c r="AD417" s="210">
        <v>3.0</v>
      </c>
      <c r="AE417" s="210">
        <v>2.0</v>
      </c>
      <c r="AF417" s="210">
        <v>0.0</v>
      </c>
      <c r="AG417" s="210">
        <v>3.0</v>
      </c>
      <c r="AH417" s="210">
        <v>2.0</v>
      </c>
      <c r="AI417" s="210" t="s">
        <v>137</v>
      </c>
      <c r="AJ417" s="210" t="s">
        <v>285</v>
      </c>
      <c r="AK417" s="210" t="s">
        <v>284</v>
      </c>
      <c r="AL417" s="210" t="s">
        <v>284</v>
      </c>
      <c r="AM417" s="210" t="s">
        <v>285</v>
      </c>
      <c r="AN417" s="210" t="s">
        <v>285</v>
      </c>
      <c r="AO417" s="210" t="s">
        <v>284</v>
      </c>
      <c r="AP417" s="210" t="s">
        <v>284</v>
      </c>
      <c r="AQ417" s="210" t="s">
        <v>285</v>
      </c>
      <c r="AR417" s="210" t="s">
        <v>285</v>
      </c>
      <c r="AS417" s="210" t="s">
        <v>284</v>
      </c>
      <c r="AT417" s="209"/>
      <c r="AU417" s="209"/>
      <c r="AV417" s="209"/>
      <c r="AW417" s="209"/>
      <c r="AX417" s="209"/>
      <c r="AY417" s="209"/>
      <c r="AZ417" s="209"/>
      <c r="BA417" s="209"/>
      <c r="BB417" s="209"/>
      <c r="BC417" s="209"/>
      <c r="BD417" s="209"/>
      <c r="BE417" s="209"/>
      <c r="BF417" s="209"/>
      <c r="BG417" s="210"/>
      <c r="BH417" s="209"/>
    </row>
    <row r="418">
      <c r="A418" s="211">
        <v>45250.7</v>
      </c>
      <c r="B418" s="211">
        <v>45250.7</v>
      </c>
      <c r="C418" s="210" t="s">
        <v>281</v>
      </c>
      <c r="D418" s="209"/>
      <c r="E418" s="212">
        <v>100.0</v>
      </c>
      <c r="F418" s="212">
        <v>0.0</v>
      </c>
      <c r="G418" s="210" t="b">
        <v>1</v>
      </c>
      <c r="H418" s="211">
        <v>45250.7</v>
      </c>
      <c r="I418" s="210" t="s">
        <v>700</v>
      </c>
      <c r="J418" s="209"/>
      <c r="K418" s="209"/>
      <c r="L418" s="209"/>
      <c r="M418" s="209"/>
      <c r="N418" s="209"/>
      <c r="O418" s="209"/>
      <c r="P418" s="210" t="s">
        <v>283</v>
      </c>
      <c r="Q418" s="209"/>
      <c r="R418" s="210" t="s">
        <v>64</v>
      </c>
      <c r="S418" s="210">
        <v>2.0</v>
      </c>
      <c r="T418" s="212">
        <v>2.0</v>
      </c>
      <c r="U418" s="212">
        <v>0.0</v>
      </c>
      <c r="V418" s="212">
        <v>12.0</v>
      </c>
      <c r="W418" s="210">
        <v>40.0</v>
      </c>
      <c r="X418" s="210">
        <v>1.0</v>
      </c>
      <c r="Y418" s="210">
        <v>2.0</v>
      </c>
      <c r="Z418" s="210">
        <v>3.0</v>
      </c>
      <c r="AA418" s="210">
        <v>0.0</v>
      </c>
      <c r="AB418" s="210">
        <v>1.0</v>
      </c>
      <c r="AC418" s="210">
        <v>2.0</v>
      </c>
      <c r="AD418" s="210">
        <v>3.0</v>
      </c>
      <c r="AE418" s="210">
        <v>3.0</v>
      </c>
      <c r="AF418" s="210">
        <v>2.0</v>
      </c>
      <c r="AG418" s="210">
        <v>3.0</v>
      </c>
      <c r="AH418" s="210">
        <v>2.0</v>
      </c>
      <c r="AI418" s="210" t="s">
        <v>137</v>
      </c>
      <c r="AJ418" s="210" t="s">
        <v>284</v>
      </c>
      <c r="AK418" s="210" t="s">
        <v>285</v>
      </c>
      <c r="AL418" s="210" t="s">
        <v>284</v>
      </c>
      <c r="AM418" s="210" t="s">
        <v>285</v>
      </c>
      <c r="AN418" s="210" t="s">
        <v>285</v>
      </c>
      <c r="AO418" s="210" t="s">
        <v>285</v>
      </c>
      <c r="AP418" s="210" t="s">
        <v>285</v>
      </c>
      <c r="AQ418" s="210" t="s">
        <v>285</v>
      </c>
      <c r="AR418" s="210" t="s">
        <v>285</v>
      </c>
      <c r="AS418" s="210" t="s">
        <v>284</v>
      </c>
      <c r="AT418" s="209"/>
      <c r="AU418" s="209"/>
      <c r="AV418" s="209"/>
      <c r="AW418" s="209"/>
      <c r="AX418" s="209"/>
      <c r="AY418" s="209"/>
      <c r="AZ418" s="209"/>
      <c r="BA418" s="209"/>
      <c r="BB418" s="209"/>
      <c r="BC418" s="209"/>
      <c r="BD418" s="209"/>
      <c r="BE418" s="209"/>
      <c r="BF418" s="209"/>
      <c r="BG418" s="210"/>
      <c r="BH418" s="209"/>
    </row>
    <row r="419">
      <c r="A419" s="211">
        <v>45250.7</v>
      </c>
      <c r="B419" s="211">
        <v>45250.7</v>
      </c>
      <c r="C419" s="210" t="s">
        <v>281</v>
      </c>
      <c r="D419" s="209"/>
      <c r="E419" s="212">
        <v>100.0</v>
      </c>
      <c r="F419" s="212">
        <v>0.0</v>
      </c>
      <c r="G419" s="210" t="b">
        <v>1</v>
      </c>
      <c r="H419" s="211">
        <v>45250.7</v>
      </c>
      <c r="I419" s="210" t="s">
        <v>701</v>
      </c>
      <c r="J419" s="209"/>
      <c r="K419" s="209"/>
      <c r="L419" s="209"/>
      <c r="M419" s="209"/>
      <c r="N419" s="209"/>
      <c r="O419" s="209"/>
      <c r="P419" s="210" t="s">
        <v>283</v>
      </c>
      <c r="Q419" s="209"/>
      <c r="R419" s="210" t="s">
        <v>64</v>
      </c>
      <c r="S419" s="210">
        <v>5.0</v>
      </c>
      <c r="T419" s="212">
        <v>2.0</v>
      </c>
      <c r="U419" s="212">
        <v>3.0</v>
      </c>
      <c r="V419" s="212">
        <v>12.0</v>
      </c>
      <c r="W419" s="210">
        <v>34.0</v>
      </c>
      <c r="X419" s="210">
        <v>0.0</v>
      </c>
      <c r="Y419" s="210">
        <v>0.0</v>
      </c>
      <c r="Z419" s="210">
        <v>0.0</v>
      </c>
      <c r="AA419" s="210">
        <v>0.0</v>
      </c>
      <c r="AB419" s="210">
        <v>1.0</v>
      </c>
      <c r="AC419" s="210">
        <v>0.0</v>
      </c>
      <c r="AD419" s="210">
        <v>1.0</v>
      </c>
      <c r="AE419" s="210">
        <v>3.0</v>
      </c>
      <c r="AF419" s="210">
        <v>2.0</v>
      </c>
      <c r="AG419" s="210">
        <v>1.0</v>
      </c>
      <c r="AH419" s="210">
        <v>0.0</v>
      </c>
      <c r="AI419" s="210" t="s">
        <v>138</v>
      </c>
      <c r="AJ419" s="210" t="s">
        <v>285</v>
      </c>
      <c r="AK419" s="210" t="s">
        <v>285</v>
      </c>
      <c r="AL419" s="210" t="s">
        <v>285</v>
      </c>
      <c r="AM419" s="210" t="s">
        <v>285</v>
      </c>
      <c r="AN419" s="210" t="s">
        <v>285</v>
      </c>
      <c r="AO419" s="210" t="s">
        <v>284</v>
      </c>
      <c r="AP419" s="210" t="s">
        <v>284</v>
      </c>
      <c r="AQ419" s="210" t="s">
        <v>285</v>
      </c>
      <c r="AR419" s="210" t="s">
        <v>285</v>
      </c>
      <c r="AS419" s="210" t="s">
        <v>285</v>
      </c>
      <c r="AT419" s="209"/>
      <c r="AU419" s="209"/>
      <c r="AV419" s="209"/>
      <c r="AW419" s="209"/>
      <c r="AX419" s="209"/>
      <c r="AY419" s="209"/>
      <c r="AZ419" s="209"/>
      <c r="BA419" s="209"/>
      <c r="BB419" s="209"/>
      <c r="BC419" s="209"/>
      <c r="BD419" s="209"/>
      <c r="BE419" s="209"/>
      <c r="BF419" s="209"/>
      <c r="BG419" s="210"/>
      <c r="BH419" s="209"/>
    </row>
    <row r="420">
      <c r="A420" s="211">
        <v>45250.7</v>
      </c>
      <c r="B420" s="211">
        <v>45250.7</v>
      </c>
      <c r="C420" s="210" t="s">
        <v>281</v>
      </c>
      <c r="D420" s="209"/>
      <c r="E420" s="212">
        <v>100.0</v>
      </c>
      <c r="F420" s="212">
        <v>0.0</v>
      </c>
      <c r="G420" s="210" t="b">
        <v>1</v>
      </c>
      <c r="H420" s="211">
        <v>45250.7</v>
      </c>
      <c r="I420" s="210" t="s">
        <v>702</v>
      </c>
      <c r="J420" s="209"/>
      <c r="K420" s="209"/>
      <c r="L420" s="209"/>
      <c r="M420" s="209"/>
      <c r="N420" s="209"/>
      <c r="O420" s="209"/>
      <c r="P420" s="210" t="s">
        <v>283</v>
      </c>
      <c r="Q420" s="209"/>
      <c r="R420" s="210" t="s">
        <v>60</v>
      </c>
      <c r="S420" s="210">
        <v>6.0</v>
      </c>
      <c r="T420" s="212">
        <v>6.0</v>
      </c>
      <c r="U420" s="212">
        <v>0.0</v>
      </c>
      <c r="V420" s="212">
        <v>12.0</v>
      </c>
      <c r="W420" s="210">
        <v>33.0</v>
      </c>
      <c r="X420" s="210">
        <v>1.0</v>
      </c>
      <c r="Y420" s="210">
        <v>0.0</v>
      </c>
      <c r="Z420" s="210">
        <v>2.0</v>
      </c>
      <c r="AA420" s="210">
        <v>3.0</v>
      </c>
      <c r="AB420" s="210">
        <v>3.0</v>
      </c>
      <c r="AC420" s="210">
        <v>3.0</v>
      </c>
      <c r="AD420" s="210">
        <v>3.0</v>
      </c>
      <c r="AE420" s="210">
        <v>1.0</v>
      </c>
      <c r="AF420" s="210">
        <v>2.0</v>
      </c>
      <c r="AG420" s="210">
        <v>2.0</v>
      </c>
      <c r="AH420" s="210">
        <v>2.0</v>
      </c>
      <c r="AI420" s="210" t="s">
        <v>137</v>
      </c>
      <c r="AJ420" s="210" t="s">
        <v>284</v>
      </c>
      <c r="AK420" s="210" t="s">
        <v>285</v>
      </c>
      <c r="AL420" s="210" t="s">
        <v>285</v>
      </c>
      <c r="AM420" s="210" t="s">
        <v>285</v>
      </c>
      <c r="AN420" s="210" t="s">
        <v>285</v>
      </c>
      <c r="AO420" s="210" t="s">
        <v>285</v>
      </c>
      <c r="AP420" s="210" t="s">
        <v>284</v>
      </c>
      <c r="AQ420" s="210" t="s">
        <v>285</v>
      </c>
      <c r="AR420" s="210" t="s">
        <v>285</v>
      </c>
      <c r="AS420" s="210" t="s">
        <v>285</v>
      </c>
      <c r="AT420" s="209"/>
      <c r="AU420" s="209"/>
      <c r="AV420" s="209"/>
      <c r="AW420" s="209"/>
      <c r="AX420" s="209"/>
      <c r="AY420" s="209"/>
      <c r="AZ420" s="209"/>
      <c r="BA420" s="209"/>
      <c r="BB420" s="209"/>
      <c r="BC420" s="209"/>
      <c r="BD420" s="209"/>
      <c r="BE420" s="209"/>
      <c r="BF420" s="209"/>
      <c r="BG420" s="210"/>
      <c r="BH420" s="209"/>
    </row>
    <row r="421">
      <c r="A421" s="211">
        <v>45250.7</v>
      </c>
      <c r="B421" s="211">
        <v>45250.7</v>
      </c>
      <c r="C421" s="210" t="s">
        <v>281</v>
      </c>
      <c r="D421" s="209"/>
      <c r="E421" s="212">
        <v>100.0</v>
      </c>
      <c r="F421" s="212">
        <v>0.0</v>
      </c>
      <c r="G421" s="210" t="b">
        <v>1</v>
      </c>
      <c r="H421" s="211">
        <v>45250.7</v>
      </c>
      <c r="I421" s="210" t="s">
        <v>703</v>
      </c>
      <c r="J421" s="209"/>
      <c r="K421" s="209"/>
      <c r="L421" s="209"/>
      <c r="M421" s="209"/>
      <c r="N421" s="209"/>
      <c r="O421" s="209"/>
      <c r="P421" s="210" t="s">
        <v>283</v>
      </c>
      <c r="Q421" s="209"/>
      <c r="R421" s="210" t="s">
        <v>78</v>
      </c>
      <c r="S421" s="210">
        <v>10.0</v>
      </c>
      <c r="T421" s="212">
        <v>7.0</v>
      </c>
      <c r="U421" s="212">
        <v>3.0</v>
      </c>
      <c r="V421" s="212">
        <v>12.0</v>
      </c>
      <c r="W421" s="213"/>
      <c r="X421" s="210">
        <v>3.0</v>
      </c>
      <c r="Y421" s="210">
        <v>2.0</v>
      </c>
      <c r="Z421" s="210">
        <v>1.0</v>
      </c>
      <c r="AA421" s="210">
        <v>3.0</v>
      </c>
      <c r="AB421" s="210">
        <v>0.0</v>
      </c>
      <c r="AC421" s="210">
        <v>1.0</v>
      </c>
      <c r="AD421" s="210">
        <v>0.0</v>
      </c>
      <c r="AE421" s="210">
        <v>3.0</v>
      </c>
      <c r="AF421" s="210">
        <v>1.0</v>
      </c>
      <c r="AG421" s="210">
        <v>3.0</v>
      </c>
      <c r="AH421" s="210">
        <v>0.0</v>
      </c>
      <c r="AI421" s="210" t="s">
        <v>137</v>
      </c>
      <c r="AJ421" s="210" t="s">
        <v>285</v>
      </c>
      <c r="AK421" s="210" t="s">
        <v>285</v>
      </c>
      <c r="AL421" s="210" t="s">
        <v>284</v>
      </c>
      <c r="AM421" s="210" t="s">
        <v>285</v>
      </c>
      <c r="AN421" s="210" t="s">
        <v>285</v>
      </c>
      <c r="AO421" s="210" t="s">
        <v>285</v>
      </c>
      <c r="AP421" s="210" t="s">
        <v>285</v>
      </c>
      <c r="AQ421" s="210" t="s">
        <v>285</v>
      </c>
      <c r="AR421" s="210" t="s">
        <v>284</v>
      </c>
      <c r="AS421" s="210" t="s">
        <v>284</v>
      </c>
      <c r="AT421" s="209"/>
      <c r="AU421" s="209"/>
      <c r="AV421" s="209"/>
      <c r="AW421" s="209"/>
      <c r="AX421" s="209"/>
      <c r="AY421" s="209"/>
      <c r="AZ421" s="209"/>
      <c r="BA421" s="209"/>
      <c r="BB421" s="209"/>
      <c r="BC421" s="209"/>
      <c r="BD421" s="209"/>
      <c r="BE421" s="209"/>
      <c r="BF421" s="209"/>
      <c r="BG421" s="210"/>
      <c r="BH421" s="209"/>
    </row>
    <row r="422">
      <c r="A422" s="211">
        <v>45250.7</v>
      </c>
      <c r="B422" s="211">
        <v>45250.7</v>
      </c>
      <c r="C422" s="210" t="s">
        <v>281</v>
      </c>
      <c r="D422" s="209"/>
      <c r="E422" s="212">
        <v>100.0</v>
      </c>
      <c r="F422" s="212">
        <v>0.0</v>
      </c>
      <c r="G422" s="210" t="b">
        <v>1</v>
      </c>
      <c r="H422" s="211">
        <v>45250.7</v>
      </c>
      <c r="I422" s="210" t="s">
        <v>704</v>
      </c>
      <c r="J422" s="209"/>
      <c r="K422" s="209"/>
      <c r="L422" s="209"/>
      <c r="M422" s="209"/>
      <c r="N422" s="209"/>
      <c r="O422" s="209"/>
      <c r="P422" s="210" t="s">
        <v>283</v>
      </c>
      <c r="Q422" s="209"/>
      <c r="R422" s="72" t="s">
        <v>33</v>
      </c>
      <c r="S422" s="210">
        <v>9.0</v>
      </c>
      <c r="T422" s="212">
        <v>3.0</v>
      </c>
      <c r="U422" s="212">
        <v>6.0</v>
      </c>
      <c r="V422" s="212">
        <v>12.0</v>
      </c>
      <c r="W422" s="210">
        <v>19.0</v>
      </c>
      <c r="X422" s="210">
        <v>2.0</v>
      </c>
      <c r="Y422" s="210">
        <v>1.0</v>
      </c>
      <c r="Z422" s="210">
        <v>2.0</v>
      </c>
      <c r="AA422" s="210">
        <v>3.0</v>
      </c>
      <c r="AB422" s="210">
        <v>0.0</v>
      </c>
      <c r="AC422" s="210">
        <v>1.0</v>
      </c>
      <c r="AD422" s="210">
        <v>3.0</v>
      </c>
      <c r="AE422" s="210">
        <v>3.0</v>
      </c>
      <c r="AF422" s="210">
        <v>2.0</v>
      </c>
      <c r="AG422" s="210">
        <v>3.0</v>
      </c>
      <c r="AH422" s="210">
        <v>3.0</v>
      </c>
      <c r="AI422" s="210" t="s">
        <v>137</v>
      </c>
      <c r="AJ422" s="210" t="s">
        <v>284</v>
      </c>
      <c r="AK422" s="210" t="s">
        <v>285</v>
      </c>
      <c r="AL422" s="210" t="s">
        <v>284</v>
      </c>
      <c r="AM422" s="210" t="s">
        <v>285</v>
      </c>
      <c r="AN422" s="210" t="s">
        <v>285</v>
      </c>
      <c r="AO422" s="210" t="s">
        <v>285</v>
      </c>
      <c r="AP422" s="210" t="s">
        <v>284</v>
      </c>
      <c r="AQ422" s="210" t="s">
        <v>285</v>
      </c>
      <c r="AR422" s="210" t="s">
        <v>284</v>
      </c>
      <c r="AS422" s="210" t="s">
        <v>284</v>
      </c>
      <c r="AT422" s="209"/>
      <c r="AU422" s="209"/>
      <c r="AV422" s="209"/>
      <c r="AW422" s="209"/>
      <c r="AX422" s="209"/>
      <c r="AY422" s="209"/>
      <c r="AZ422" s="209"/>
      <c r="BA422" s="209"/>
      <c r="BB422" s="209"/>
      <c r="BC422" s="209"/>
      <c r="BD422" s="209"/>
      <c r="BE422" s="209"/>
      <c r="BF422" s="209"/>
      <c r="BG422" s="210"/>
      <c r="BH422" s="209"/>
    </row>
    <row r="423">
      <c r="A423" s="211">
        <v>45250.7</v>
      </c>
      <c r="B423" s="211">
        <v>45250.7</v>
      </c>
      <c r="C423" s="210" t="s">
        <v>281</v>
      </c>
      <c r="D423" s="209"/>
      <c r="E423" s="212">
        <v>100.0</v>
      </c>
      <c r="F423" s="212">
        <v>0.0</v>
      </c>
      <c r="G423" s="210" t="b">
        <v>1</v>
      </c>
      <c r="H423" s="211">
        <v>45250.7</v>
      </c>
      <c r="I423" s="210" t="s">
        <v>705</v>
      </c>
      <c r="J423" s="209"/>
      <c r="K423" s="209"/>
      <c r="L423" s="209"/>
      <c r="M423" s="209"/>
      <c r="N423" s="209"/>
      <c r="O423" s="209"/>
      <c r="P423" s="210" t="s">
        <v>283</v>
      </c>
      <c r="Q423" s="209"/>
      <c r="R423" s="72" t="s">
        <v>33</v>
      </c>
      <c r="S423" s="210">
        <v>7.0</v>
      </c>
      <c r="T423" s="212">
        <v>3.0</v>
      </c>
      <c r="U423" s="212">
        <v>4.0</v>
      </c>
      <c r="V423" s="212">
        <v>12.0</v>
      </c>
      <c r="W423" s="210">
        <v>15.0</v>
      </c>
      <c r="X423" s="210">
        <v>2.0</v>
      </c>
      <c r="Y423" s="210">
        <v>0.0</v>
      </c>
      <c r="Z423" s="210">
        <v>2.0</v>
      </c>
      <c r="AA423" s="210">
        <v>1.0</v>
      </c>
      <c r="AB423" s="210">
        <v>2.0</v>
      </c>
      <c r="AC423" s="210">
        <v>2.0</v>
      </c>
      <c r="AD423" s="210">
        <v>3.0</v>
      </c>
      <c r="AE423" s="210">
        <v>3.0</v>
      </c>
      <c r="AF423" s="210">
        <v>2.0</v>
      </c>
      <c r="AG423" s="210">
        <v>0.0</v>
      </c>
      <c r="AH423" s="210">
        <v>0.0</v>
      </c>
      <c r="AI423" s="210" t="s">
        <v>137</v>
      </c>
      <c r="AJ423" s="210" t="s">
        <v>284</v>
      </c>
      <c r="AK423" s="210" t="s">
        <v>284</v>
      </c>
      <c r="AL423" s="210" t="s">
        <v>285</v>
      </c>
      <c r="AM423" s="210" t="s">
        <v>285</v>
      </c>
      <c r="AN423" s="210" t="s">
        <v>285</v>
      </c>
      <c r="AO423" s="210" t="s">
        <v>284</v>
      </c>
      <c r="AP423" s="210" t="s">
        <v>285</v>
      </c>
      <c r="AQ423" s="210" t="s">
        <v>284</v>
      </c>
      <c r="AR423" s="210" t="s">
        <v>285</v>
      </c>
      <c r="AS423" s="210" t="s">
        <v>285</v>
      </c>
      <c r="AT423" s="209"/>
      <c r="AU423" s="209"/>
      <c r="AV423" s="209"/>
      <c r="AW423" s="209"/>
      <c r="AX423" s="209"/>
      <c r="AY423" s="209"/>
      <c r="AZ423" s="209"/>
      <c r="BA423" s="209"/>
      <c r="BB423" s="209"/>
      <c r="BC423" s="209"/>
      <c r="BD423" s="209"/>
      <c r="BE423" s="209"/>
      <c r="BF423" s="209"/>
      <c r="BG423" s="210"/>
      <c r="BH423" s="209"/>
    </row>
    <row r="424">
      <c r="A424" s="211">
        <v>45250.7</v>
      </c>
      <c r="B424" s="211">
        <v>45250.7</v>
      </c>
      <c r="C424" s="210" t="s">
        <v>281</v>
      </c>
      <c r="D424" s="209"/>
      <c r="E424" s="212">
        <v>100.0</v>
      </c>
      <c r="F424" s="212">
        <v>0.0</v>
      </c>
      <c r="G424" s="210" t="b">
        <v>1</v>
      </c>
      <c r="H424" s="211">
        <v>45250.7</v>
      </c>
      <c r="I424" s="210" t="s">
        <v>706</v>
      </c>
      <c r="J424" s="209"/>
      <c r="K424" s="209"/>
      <c r="L424" s="209"/>
      <c r="M424" s="209"/>
      <c r="N424" s="209"/>
      <c r="O424" s="209"/>
      <c r="P424" s="210" t="s">
        <v>283</v>
      </c>
      <c r="Q424" s="209"/>
      <c r="R424" s="210" t="s">
        <v>34</v>
      </c>
      <c r="S424" s="210">
        <v>12.0</v>
      </c>
      <c r="T424" s="212">
        <v>11.0</v>
      </c>
      <c r="U424" s="212">
        <v>1.0</v>
      </c>
      <c r="V424" s="212">
        <v>12.0</v>
      </c>
      <c r="W424" s="210">
        <v>17.0</v>
      </c>
      <c r="X424" s="210">
        <v>1.0</v>
      </c>
      <c r="Y424" s="210">
        <v>0.0</v>
      </c>
      <c r="Z424" s="210">
        <v>2.0</v>
      </c>
      <c r="AA424" s="210">
        <v>3.0</v>
      </c>
      <c r="AB424" s="210">
        <v>2.0</v>
      </c>
      <c r="AC424" s="210">
        <v>1.0</v>
      </c>
      <c r="AD424" s="210">
        <v>1.0</v>
      </c>
      <c r="AE424" s="210">
        <v>2.0</v>
      </c>
      <c r="AF424" s="210">
        <v>3.0</v>
      </c>
      <c r="AG424" s="210">
        <v>0.0</v>
      </c>
      <c r="AH424" s="210">
        <v>2.0</v>
      </c>
      <c r="AI424" s="210" t="s">
        <v>138</v>
      </c>
      <c r="AJ424" s="210" t="s">
        <v>284</v>
      </c>
      <c r="AK424" s="210" t="s">
        <v>284</v>
      </c>
      <c r="AL424" s="210" t="s">
        <v>285</v>
      </c>
      <c r="AM424" s="210" t="s">
        <v>285</v>
      </c>
      <c r="AN424" s="210" t="s">
        <v>285</v>
      </c>
      <c r="AO424" s="210" t="s">
        <v>285</v>
      </c>
      <c r="AP424" s="210" t="s">
        <v>285</v>
      </c>
      <c r="AQ424" s="210" t="s">
        <v>285</v>
      </c>
      <c r="AR424" s="210" t="s">
        <v>284</v>
      </c>
      <c r="AS424" s="210" t="s">
        <v>285</v>
      </c>
      <c r="AT424" s="209"/>
      <c r="AU424" s="209"/>
      <c r="AV424" s="209"/>
      <c r="AW424" s="209"/>
      <c r="AX424" s="209"/>
      <c r="AY424" s="209"/>
      <c r="AZ424" s="209"/>
      <c r="BA424" s="209"/>
      <c r="BB424" s="209"/>
      <c r="BC424" s="209"/>
      <c r="BD424" s="209"/>
      <c r="BE424" s="209"/>
      <c r="BF424" s="209"/>
      <c r="BG424" s="210"/>
      <c r="BH424" s="209"/>
    </row>
    <row r="425">
      <c r="A425" s="211">
        <v>45250.7</v>
      </c>
      <c r="B425" s="211">
        <v>45250.7</v>
      </c>
      <c r="C425" s="210" t="s">
        <v>281</v>
      </c>
      <c r="D425" s="209"/>
      <c r="E425" s="212">
        <v>100.0</v>
      </c>
      <c r="F425" s="212">
        <v>0.0</v>
      </c>
      <c r="G425" s="210" t="b">
        <v>1</v>
      </c>
      <c r="H425" s="211">
        <v>45250.7</v>
      </c>
      <c r="I425" s="210" t="s">
        <v>707</v>
      </c>
      <c r="J425" s="209"/>
      <c r="K425" s="209"/>
      <c r="L425" s="209"/>
      <c r="M425" s="209"/>
      <c r="N425" s="209"/>
      <c r="O425" s="209"/>
      <c r="P425" s="210" t="s">
        <v>283</v>
      </c>
      <c r="Q425" s="209"/>
      <c r="R425" s="210" t="s">
        <v>52</v>
      </c>
      <c r="S425" s="210">
        <v>12.0</v>
      </c>
      <c r="T425" s="212">
        <v>11.0</v>
      </c>
      <c r="U425" s="212">
        <v>1.0</v>
      </c>
      <c r="V425" s="212">
        <v>12.0</v>
      </c>
      <c r="W425" s="210">
        <v>14.0</v>
      </c>
      <c r="X425" s="210">
        <v>2.0</v>
      </c>
      <c r="Y425" s="210">
        <v>3.0</v>
      </c>
      <c r="Z425" s="210">
        <v>2.0</v>
      </c>
      <c r="AA425" s="210">
        <v>3.0</v>
      </c>
      <c r="AB425" s="210">
        <v>2.0</v>
      </c>
      <c r="AC425" s="210">
        <v>0.0</v>
      </c>
      <c r="AD425" s="210">
        <v>1.0</v>
      </c>
      <c r="AE425" s="210">
        <v>1.0</v>
      </c>
      <c r="AF425" s="210">
        <v>2.0</v>
      </c>
      <c r="AG425" s="210">
        <v>2.0</v>
      </c>
      <c r="AH425" s="210">
        <v>2.0</v>
      </c>
      <c r="AI425" s="210" t="s">
        <v>138</v>
      </c>
      <c r="AJ425" s="210" t="s">
        <v>284</v>
      </c>
      <c r="AK425" s="210" t="s">
        <v>284</v>
      </c>
      <c r="AL425" s="210" t="s">
        <v>284</v>
      </c>
      <c r="AM425" s="210" t="s">
        <v>285</v>
      </c>
      <c r="AN425" s="210" t="s">
        <v>285</v>
      </c>
      <c r="AO425" s="210" t="s">
        <v>285</v>
      </c>
      <c r="AP425" s="210" t="s">
        <v>285</v>
      </c>
      <c r="AQ425" s="210" t="s">
        <v>285</v>
      </c>
      <c r="AR425" s="210" t="s">
        <v>284</v>
      </c>
      <c r="AS425" s="210" t="s">
        <v>285</v>
      </c>
      <c r="AT425" s="209"/>
      <c r="AU425" s="209"/>
      <c r="AV425" s="209"/>
      <c r="AW425" s="209"/>
      <c r="AX425" s="209"/>
      <c r="AY425" s="209"/>
      <c r="AZ425" s="209"/>
      <c r="BA425" s="209"/>
      <c r="BB425" s="209"/>
      <c r="BC425" s="209"/>
      <c r="BD425" s="209"/>
      <c r="BE425" s="209"/>
      <c r="BF425" s="209"/>
      <c r="BG425" s="210"/>
      <c r="BH425" s="209"/>
    </row>
    <row r="426">
      <c r="A426" s="211">
        <v>45250.7</v>
      </c>
      <c r="B426" s="211">
        <v>45250.7</v>
      </c>
      <c r="C426" s="210" t="s">
        <v>281</v>
      </c>
      <c r="D426" s="209"/>
      <c r="E426" s="212">
        <v>100.0</v>
      </c>
      <c r="F426" s="212">
        <v>0.0</v>
      </c>
      <c r="G426" s="210" t="b">
        <v>1</v>
      </c>
      <c r="H426" s="211">
        <v>45250.7</v>
      </c>
      <c r="I426" s="210" t="s">
        <v>708</v>
      </c>
      <c r="J426" s="209"/>
      <c r="K426" s="209"/>
      <c r="L426" s="209"/>
      <c r="M426" s="209"/>
      <c r="N426" s="209"/>
      <c r="O426" s="209"/>
      <c r="P426" s="210" t="s">
        <v>283</v>
      </c>
      <c r="Q426" s="209"/>
      <c r="R426" s="210" t="s">
        <v>100</v>
      </c>
      <c r="S426" s="210">
        <v>8.0</v>
      </c>
      <c r="T426" s="212">
        <v>2.0</v>
      </c>
      <c r="U426" s="212">
        <v>6.0</v>
      </c>
      <c r="V426" s="212">
        <v>12.0</v>
      </c>
      <c r="W426" s="210">
        <v>24.0</v>
      </c>
      <c r="X426" s="210">
        <v>1.0</v>
      </c>
      <c r="Y426" s="210">
        <v>0.0</v>
      </c>
      <c r="Z426" s="210">
        <v>3.0</v>
      </c>
      <c r="AA426" s="210">
        <v>2.0</v>
      </c>
      <c r="AB426" s="210">
        <v>2.0</v>
      </c>
      <c r="AC426" s="210">
        <v>1.0</v>
      </c>
      <c r="AD426" s="210">
        <v>1.0</v>
      </c>
      <c r="AE426" s="210">
        <v>3.0</v>
      </c>
      <c r="AF426" s="210">
        <v>2.0</v>
      </c>
      <c r="AG426" s="210">
        <v>0.0</v>
      </c>
      <c r="AH426" s="210">
        <v>1.0</v>
      </c>
      <c r="AI426" s="210" t="s">
        <v>137</v>
      </c>
      <c r="AJ426" s="210" t="s">
        <v>285</v>
      </c>
      <c r="AK426" s="210" t="s">
        <v>284</v>
      </c>
      <c r="AL426" s="210" t="s">
        <v>284</v>
      </c>
      <c r="AM426" s="210" t="s">
        <v>285</v>
      </c>
      <c r="AN426" s="210" t="s">
        <v>284</v>
      </c>
      <c r="AO426" s="210" t="s">
        <v>284</v>
      </c>
      <c r="AP426" s="210" t="s">
        <v>285</v>
      </c>
      <c r="AQ426" s="210" t="s">
        <v>285</v>
      </c>
      <c r="AR426" s="210" t="s">
        <v>285</v>
      </c>
      <c r="AS426" s="210" t="s">
        <v>284</v>
      </c>
      <c r="AT426" s="209"/>
      <c r="AU426" s="209"/>
      <c r="AV426" s="209"/>
      <c r="AW426" s="209"/>
      <c r="AX426" s="209"/>
      <c r="AY426" s="209"/>
      <c r="AZ426" s="209"/>
      <c r="BA426" s="209"/>
      <c r="BB426" s="209"/>
      <c r="BC426" s="209"/>
      <c r="BD426" s="209"/>
      <c r="BE426" s="209"/>
      <c r="BF426" s="209"/>
      <c r="BG426" s="210"/>
      <c r="BH426" s="209"/>
    </row>
    <row r="427">
      <c r="A427" s="211">
        <v>45250.7</v>
      </c>
      <c r="B427" s="211">
        <v>45250.7</v>
      </c>
      <c r="C427" s="210" t="s">
        <v>281</v>
      </c>
      <c r="D427" s="209"/>
      <c r="E427" s="212">
        <v>100.0</v>
      </c>
      <c r="F427" s="212">
        <v>0.0</v>
      </c>
      <c r="G427" s="210" t="b">
        <v>1</v>
      </c>
      <c r="H427" s="211">
        <v>45250.7</v>
      </c>
      <c r="I427" s="210" t="s">
        <v>709</v>
      </c>
      <c r="J427" s="209"/>
      <c r="K427" s="209"/>
      <c r="L427" s="209"/>
      <c r="M427" s="209"/>
      <c r="N427" s="209"/>
      <c r="O427" s="209"/>
      <c r="P427" s="210" t="s">
        <v>283</v>
      </c>
      <c r="Q427" s="209"/>
      <c r="R427" s="210" t="s">
        <v>81</v>
      </c>
      <c r="S427" s="210">
        <v>7.0</v>
      </c>
      <c r="T427" s="212">
        <v>2.0</v>
      </c>
      <c r="U427" s="212">
        <v>5.0</v>
      </c>
      <c r="V427" s="212">
        <v>12.0</v>
      </c>
      <c r="W427" s="210">
        <v>27.0</v>
      </c>
      <c r="X427" s="210">
        <v>3.0</v>
      </c>
      <c r="Y427" s="210">
        <v>3.0</v>
      </c>
      <c r="Z427" s="210">
        <v>1.0</v>
      </c>
      <c r="AA427" s="210">
        <v>3.0</v>
      </c>
      <c r="AB427" s="210">
        <v>2.0</v>
      </c>
      <c r="AC427" s="210">
        <v>1.0</v>
      </c>
      <c r="AD427" s="210">
        <v>2.0</v>
      </c>
      <c r="AE427" s="210">
        <v>2.0</v>
      </c>
      <c r="AF427" s="210">
        <v>3.0</v>
      </c>
      <c r="AG427" s="210">
        <v>0.0</v>
      </c>
      <c r="AH427" s="210">
        <v>1.0</v>
      </c>
      <c r="AI427" s="210" t="s">
        <v>138</v>
      </c>
      <c r="AJ427" s="210" t="s">
        <v>284</v>
      </c>
      <c r="AK427" s="210" t="s">
        <v>285</v>
      </c>
      <c r="AL427" s="210" t="s">
        <v>284</v>
      </c>
      <c r="AM427" s="210" t="s">
        <v>284</v>
      </c>
      <c r="AN427" s="210" t="s">
        <v>285</v>
      </c>
      <c r="AO427" s="210" t="s">
        <v>285</v>
      </c>
      <c r="AP427" s="210" t="s">
        <v>285</v>
      </c>
      <c r="AQ427" s="210" t="s">
        <v>284</v>
      </c>
      <c r="AR427" s="210" t="s">
        <v>285</v>
      </c>
      <c r="AS427" s="210" t="s">
        <v>285</v>
      </c>
      <c r="AT427" s="209"/>
      <c r="AU427" s="209"/>
      <c r="AV427" s="209"/>
      <c r="AW427" s="209"/>
      <c r="AX427" s="209"/>
      <c r="AY427" s="209"/>
      <c r="AZ427" s="209"/>
      <c r="BA427" s="209"/>
      <c r="BB427" s="209"/>
      <c r="BC427" s="209"/>
      <c r="BD427" s="209"/>
      <c r="BE427" s="209"/>
      <c r="BF427" s="209"/>
      <c r="BG427" s="210"/>
      <c r="BH427" s="209"/>
    </row>
    <row r="428">
      <c r="A428" s="211">
        <v>45250.7</v>
      </c>
      <c r="B428" s="211">
        <v>45250.7</v>
      </c>
      <c r="C428" s="210" t="s">
        <v>281</v>
      </c>
      <c r="D428" s="209"/>
      <c r="E428" s="212">
        <v>100.0</v>
      </c>
      <c r="F428" s="212">
        <v>0.0</v>
      </c>
      <c r="G428" s="210" t="b">
        <v>1</v>
      </c>
      <c r="H428" s="211">
        <v>45250.7</v>
      </c>
      <c r="I428" s="210" t="s">
        <v>710</v>
      </c>
      <c r="J428" s="209"/>
      <c r="K428" s="209"/>
      <c r="L428" s="209"/>
      <c r="M428" s="209"/>
      <c r="N428" s="209"/>
      <c r="O428" s="209"/>
      <c r="P428" s="210" t="s">
        <v>283</v>
      </c>
      <c r="Q428" s="209"/>
      <c r="R428" s="210" t="s">
        <v>73</v>
      </c>
      <c r="S428" s="210">
        <v>3.0</v>
      </c>
      <c r="T428" s="212">
        <v>1.0</v>
      </c>
      <c r="U428" s="212">
        <v>2.0</v>
      </c>
      <c r="V428" s="212">
        <v>12.0</v>
      </c>
      <c r="W428" s="210">
        <v>38.0</v>
      </c>
      <c r="X428" s="210">
        <v>0.0</v>
      </c>
      <c r="Y428" s="210">
        <v>2.0</v>
      </c>
      <c r="Z428" s="210">
        <v>0.0</v>
      </c>
      <c r="AA428" s="210">
        <v>2.0</v>
      </c>
      <c r="AB428" s="210">
        <v>2.0</v>
      </c>
      <c r="AC428" s="210">
        <v>0.0</v>
      </c>
      <c r="AD428" s="210">
        <v>1.0</v>
      </c>
      <c r="AE428" s="210">
        <v>2.0</v>
      </c>
      <c r="AF428" s="210">
        <v>2.0</v>
      </c>
      <c r="AG428" s="210">
        <v>1.0</v>
      </c>
      <c r="AH428" s="210">
        <v>0.0</v>
      </c>
      <c r="AI428" s="210" t="s">
        <v>138</v>
      </c>
      <c r="AJ428" s="210" t="s">
        <v>285</v>
      </c>
      <c r="AK428" s="210" t="s">
        <v>284</v>
      </c>
      <c r="AL428" s="210" t="s">
        <v>285</v>
      </c>
      <c r="AM428" s="210" t="s">
        <v>284</v>
      </c>
      <c r="AN428" s="210" t="s">
        <v>285</v>
      </c>
      <c r="AO428" s="210" t="s">
        <v>285</v>
      </c>
      <c r="AP428" s="210" t="s">
        <v>285</v>
      </c>
      <c r="AQ428" s="210" t="s">
        <v>284</v>
      </c>
      <c r="AR428" s="210" t="s">
        <v>285</v>
      </c>
      <c r="AS428" s="210" t="s">
        <v>285</v>
      </c>
      <c r="AT428" s="209"/>
      <c r="AU428" s="209"/>
      <c r="AV428" s="209"/>
      <c r="AW428" s="209"/>
      <c r="AX428" s="209"/>
      <c r="AY428" s="209"/>
      <c r="AZ428" s="209"/>
      <c r="BA428" s="209"/>
      <c r="BB428" s="209"/>
      <c r="BC428" s="209"/>
      <c r="BD428" s="209"/>
      <c r="BE428" s="209"/>
      <c r="BF428" s="209"/>
      <c r="BG428" s="210"/>
      <c r="BH428" s="209"/>
    </row>
    <row r="429">
      <c r="A429" s="211">
        <v>45250.7</v>
      </c>
      <c r="B429" s="211">
        <v>45250.7</v>
      </c>
      <c r="C429" s="210" t="s">
        <v>281</v>
      </c>
      <c r="D429" s="209"/>
      <c r="E429" s="212">
        <v>100.0</v>
      </c>
      <c r="F429" s="212">
        <v>0.0</v>
      </c>
      <c r="G429" s="210" t="b">
        <v>1</v>
      </c>
      <c r="H429" s="211">
        <v>45250.7</v>
      </c>
      <c r="I429" s="210" t="s">
        <v>711</v>
      </c>
      <c r="J429" s="209"/>
      <c r="K429" s="209"/>
      <c r="L429" s="209"/>
      <c r="M429" s="209"/>
      <c r="N429" s="209"/>
      <c r="O429" s="209"/>
      <c r="P429" s="210" t="s">
        <v>283</v>
      </c>
      <c r="Q429" s="209"/>
      <c r="R429" s="210" t="s">
        <v>99</v>
      </c>
      <c r="S429" s="210">
        <v>4.0</v>
      </c>
      <c r="T429" s="212">
        <v>3.0</v>
      </c>
      <c r="U429" s="212">
        <v>1.0</v>
      </c>
      <c r="V429" s="212">
        <v>12.0</v>
      </c>
      <c r="W429" s="210">
        <v>38.0</v>
      </c>
      <c r="X429" s="210">
        <v>2.0</v>
      </c>
      <c r="Y429" s="210">
        <v>0.0</v>
      </c>
      <c r="Z429" s="210">
        <v>2.0</v>
      </c>
      <c r="AA429" s="210">
        <v>2.0</v>
      </c>
      <c r="AB429" s="210">
        <v>3.0</v>
      </c>
      <c r="AC429" s="210">
        <v>2.0</v>
      </c>
      <c r="AD429" s="210">
        <v>3.0</v>
      </c>
      <c r="AE429" s="210">
        <v>1.0</v>
      </c>
      <c r="AF429" s="210">
        <v>1.0</v>
      </c>
      <c r="AG429" s="210">
        <v>3.0</v>
      </c>
      <c r="AH429" s="210">
        <v>1.0</v>
      </c>
      <c r="AI429" s="210" t="s">
        <v>137</v>
      </c>
      <c r="AJ429" s="210" t="s">
        <v>285</v>
      </c>
      <c r="AK429" s="210" t="s">
        <v>284</v>
      </c>
      <c r="AL429" s="210" t="s">
        <v>285</v>
      </c>
      <c r="AM429" s="210" t="s">
        <v>284</v>
      </c>
      <c r="AN429" s="210" t="s">
        <v>285</v>
      </c>
      <c r="AO429" s="210" t="s">
        <v>285</v>
      </c>
      <c r="AP429" s="210" t="s">
        <v>284</v>
      </c>
      <c r="AQ429" s="210" t="s">
        <v>285</v>
      </c>
      <c r="AR429" s="210" t="s">
        <v>285</v>
      </c>
      <c r="AS429" s="210" t="s">
        <v>284</v>
      </c>
      <c r="AT429" s="209"/>
      <c r="AU429" s="209"/>
      <c r="AV429" s="209"/>
      <c r="AW429" s="209"/>
      <c r="AX429" s="209"/>
      <c r="AY429" s="209"/>
      <c r="AZ429" s="209"/>
      <c r="BA429" s="209"/>
      <c r="BB429" s="209"/>
      <c r="BC429" s="209"/>
      <c r="BD429" s="209"/>
      <c r="BE429" s="209"/>
      <c r="BF429" s="209"/>
      <c r="BG429" s="210"/>
      <c r="BH429" s="209"/>
    </row>
    <row r="430">
      <c r="A430" s="211">
        <v>45250.7</v>
      </c>
      <c r="B430" s="211">
        <v>45250.7</v>
      </c>
      <c r="C430" s="210" t="s">
        <v>281</v>
      </c>
      <c r="D430" s="209"/>
      <c r="E430" s="212">
        <v>100.0</v>
      </c>
      <c r="F430" s="212">
        <v>0.0</v>
      </c>
      <c r="G430" s="210" t="b">
        <v>1</v>
      </c>
      <c r="H430" s="211">
        <v>45250.7</v>
      </c>
      <c r="I430" s="210" t="s">
        <v>712</v>
      </c>
      <c r="J430" s="209"/>
      <c r="K430" s="209"/>
      <c r="L430" s="209"/>
      <c r="M430" s="209"/>
      <c r="N430" s="209"/>
      <c r="O430" s="209"/>
      <c r="P430" s="210" t="s">
        <v>283</v>
      </c>
      <c r="Q430" s="209"/>
      <c r="R430" s="210" t="s">
        <v>37</v>
      </c>
      <c r="S430" s="210">
        <v>3.0</v>
      </c>
      <c r="T430" s="212">
        <v>2.0</v>
      </c>
      <c r="U430" s="212">
        <v>1.0</v>
      </c>
      <c r="V430" s="212">
        <v>12.0</v>
      </c>
      <c r="W430" s="210">
        <v>29.0</v>
      </c>
      <c r="X430" s="210">
        <v>2.0</v>
      </c>
      <c r="Y430" s="210">
        <v>3.0</v>
      </c>
      <c r="Z430" s="210">
        <v>2.0</v>
      </c>
      <c r="AA430" s="210">
        <v>0.0</v>
      </c>
      <c r="AB430" s="210">
        <v>3.0</v>
      </c>
      <c r="AC430" s="210">
        <v>0.0</v>
      </c>
      <c r="AD430" s="210">
        <v>2.0</v>
      </c>
      <c r="AE430" s="210">
        <v>0.0</v>
      </c>
      <c r="AF430" s="210">
        <v>0.0</v>
      </c>
      <c r="AG430" s="210">
        <v>3.0</v>
      </c>
      <c r="AH430" s="210">
        <v>2.0</v>
      </c>
      <c r="AI430" s="210" t="s">
        <v>138</v>
      </c>
      <c r="AJ430" s="210" t="s">
        <v>284</v>
      </c>
      <c r="AK430" s="210" t="s">
        <v>285</v>
      </c>
      <c r="AL430" s="210" t="s">
        <v>284</v>
      </c>
      <c r="AM430" s="210" t="s">
        <v>285</v>
      </c>
      <c r="AN430" s="210" t="s">
        <v>285</v>
      </c>
      <c r="AO430" s="210" t="s">
        <v>284</v>
      </c>
      <c r="AP430" s="210" t="s">
        <v>284</v>
      </c>
      <c r="AQ430" s="210" t="s">
        <v>284</v>
      </c>
      <c r="AR430" s="210" t="s">
        <v>284</v>
      </c>
      <c r="AS430" s="210" t="s">
        <v>285</v>
      </c>
      <c r="AT430" s="209"/>
      <c r="AU430" s="209"/>
      <c r="AV430" s="209"/>
      <c r="AW430" s="209"/>
      <c r="AX430" s="209"/>
      <c r="AY430" s="209"/>
      <c r="AZ430" s="209"/>
      <c r="BA430" s="209"/>
      <c r="BB430" s="209"/>
      <c r="BC430" s="209"/>
      <c r="BD430" s="209"/>
      <c r="BE430" s="209"/>
      <c r="BF430" s="209"/>
      <c r="BG430" s="210"/>
      <c r="BH430" s="209"/>
    </row>
    <row r="431">
      <c r="A431" s="211">
        <v>45250.7</v>
      </c>
      <c r="B431" s="211">
        <v>45250.7</v>
      </c>
      <c r="C431" s="210" t="s">
        <v>281</v>
      </c>
      <c r="D431" s="209"/>
      <c r="E431" s="212">
        <v>100.0</v>
      </c>
      <c r="F431" s="212">
        <v>0.0</v>
      </c>
      <c r="G431" s="210" t="b">
        <v>1</v>
      </c>
      <c r="H431" s="211">
        <v>45250.7</v>
      </c>
      <c r="I431" s="210" t="s">
        <v>713</v>
      </c>
      <c r="J431" s="209"/>
      <c r="K431" s="209"/>
      <c r="L431" s="209"/>
      <c r="M431" s="209"/>
      <c r="N431" s="209"/>
      <c r="O431" s="209"/>
      <c r="P431" s="210" t="s">
        <v>283</v>
      </c>
      <c r="Q431" s="209"/>
      <c r="R431" s="210" t="s">
        <v>35</v>
      </c>
      <c r="S431" s="210">
        <v>11.0</v>
      </c>
      <c r="T431" s="212">
        <v>9.0</v>
      </c>
      <c r="U431" s="212">
        <v>2.0</v>
      </c>
      <c r="V431" s="212">
        <v>12.0</v>
      </c>
      <c r="W431" s="210">
        <v>23.0</v>
      </c>
      <c r="X431" s="210">
        <v>1.0</v>
      </c>
      <c r="Y431" s="210">
        <v>3.0</v>
      </c>
      <c r="Z431" s="210">
        <v>2.0</v>
      </c>
      <c r="AA431" s="210">
        <v>2.0</v>
      </c>
      <c r="AB431" s="210">
        <v>0.0</v>
      </c>
      <c r="AC431" s="210">
        <v>0.0</v>
      </c>
      <c r="AD431" s="210">
        <v>3.0</v>
      </c>
      <c r="AE431" s="210">
        <v>2.0</v>
      </c>
      <c r="AF431" s="210">
        <v>0.0</v>
      </c>
      <c r="AG431" s="210">
        <v>0.0</v>
      </c>
      <c r="AH431" s="210">
        <v>0.0</v>
      </c>
      <c r="AI431" s="210" t="s">
        <v>137</v>
      </c>
      <c r="AJ431" s="210" t="s">
        <v>285</v>
      </c>
      <c r="AK431" s="210" t="s">
        <v>284</v>
      </c>
      <c r="AL431" s="210" t="s">
        <v>285</v>
      </c>
      <c r="AM431" s="210" t="s">
        <v>284</v>
      </c>
      <c r="AN431" s="210" t="s">
        <v>284</v>
      </c>
      <c r="AO431" s="210" t="s">
        <v>284</v>
      </c>
      <c r="AP431" s="210" t="s">
        <v>284</v>
      </c>
      <c r="AQ431" s="210" t="s">
        <v>285</v>
      </c>
      <c r="AR431" s="210" t="s">
        <v>284</v>
      </c>
      <c r="AS431" s="210" t="s">
        <v>284</v>
      </c>
      <c r="AT431" s="209"/>
      <c r="AU431" s="209"/>
      <c r="AV431" s="209"/>
      <c r="AW431" s="209"/>
      <c r="AX431" s="209"/>
      <c r="AY431" s="209"/>
      <c r="AZ431" s="209"/>
      <c r="BA431" s="209"/>
      <c r="BB431" s="209"/>
      <c r="BC431" s="209"/>
      <c r="BD431" s="209"/>
      <c r="BE431" s="209"/>
      <c r="BF431" s="209"/>
      <c r="BG431" s="210"/>
      <c r="BH431" s="209"/>
    </row>
    <row r="432">
      <c r="A432" s="211">
        <v>45250.7</v>
      </c>
      <c r="B432" s="211">
        <v>45250.7</v>
      </c>
      <c r="C432" s="210" t="s">
        <v>281</v>
      </c>
      <c r="D432" s="209"/>
      <c r="E432" s="212">
        <v>100.0</v>
      </c>
      <c r="F432" s="212">
        <v>0.0</v>
      </c>
      <c r="G432" s="210" t="b">
        <v>1</v>
      </c>
      <c r="H432" s="211">
        <v>45250.7</v>
      </c>
      <c r="I432" s="210" t="s">
        <v>714</v>
      </c>
      <c r="J432" s="209"/>
      <c r="K432" s="209"/>
      <c r="L432" s="209"/>
      <c r="M432" s="209"/>
      <c r="N432" s="209"/>
      <c r="O432" s="209"/>
      <c r="P432" s="210" t="s">
        <v>283</v>
      </c>
      <c r="Q432" s="209"/>
      <c r="R432" s="210" t="s">
        <v>61</v>
      </c>
      <c r="S432" s="210">
        <v>9.0</v>
      </c>
      <c r="T432" s="212">
        <v>6.0</v>
      </c>
      <c r="U432" s="212">
        <v>3.0</v>
      </c>
      <c r="V432" s="212">
        <v>12.0</v>
      </c>
      <c r="W432" s="210">
        <v>39.0</v>
      </c>
      <c r="X432" s="210">
        <v>0.0</v>
      </c>
      <c r="Y432" s="210">
        <v>2.0</v>
      </c>
      <c r="Z432" s="210">
        <v>2.0</v>
      </c>
      <c r="AA432" s="210">
        <v>0.0</v>
      </c>
      <c r="AB432" s="210">
        <v>0.0</v>
      </c>
      <c r="AC432" s="210">
        <v>0.0</v>
      </c>
      <c r="AD432" s="210">
        <v>0.0</v>
      </c>
      <c r="AE432" s="210">
        <v>1.0</v>
      </c>
      <c r="AF432" s="210">
        <v>0.0</v>
      </c>
      <c r="AG432" s="210">
        <v>2.0</v>
      </c>
      <c r="AH432" s="210">
        <v>1.0</v>
      </c>
      <c r="AI432" s="210" t="s">
        <v>137</v>
      </c>
      <c r="AJ432" s="210" t="s">
        <v>285</v>
      </c>
      <c r="AK432" s="210" t="s">
        <v>284</v>
      </c>
      <c r="AL432" s="210" t="s">
        <v>284</v>
      </c>
      <c r="AM432" s="210" t="s">
        <v>284</v>
      </c>
      <c r="AN432" s="210" t="s">
        <v>284</v>
      </c>
      <c r="AO432" s="210" t="s">
        <v>285</v>
      </c>
      <c r="AP432" s="210" t="s">
        <v>284</v>
      </c>
      <c r="AQ432" s="210" t="s">
        <v>284</v>
      </c>
      <c r="AR432" s="210" t="s">
        <v>285</v>
      </c>
      <c r="AS432" s="210" t="s">
        <v>284</v>
      </c>
      <c r="AT432" s="209"/>
      <c r="AU432" s="209"/>
      <c r="AV432" s="209"/>
      <c r="AW432" s="209"/>
      <c r="AX432" s="209"/>
      <c r="AY432" s="209"/>
      <c r="AZ432" s="209"/>
      <c r="BA432" s="209"/>
      <c r="BB432" s="209"/>
      <c r="BC432" s="209"/>
      <c r="BD432" s="209"/>
      <c r="BE432" s="209"/>
      <c r="BF432" s="209"/>
      <c r="BG432" s="210"/>
      <c r="BH432" s="209"/>
    </row>
    <row r="433">
      <c r="A433" s="211">
        <v>45250.7</v>
      </c>
      <c r="B433" s="211">
        <v>45250.7</v>
      </c>
      <c r="C433" s="210" t="s">
        <v>281</v>
      </c>
      <c r="D433" s="209"/>
      <c r="E433" s="212">
        <v>100.0</v>
      </c>
      <c r="F433" s="212">
        <v>0.0</v>
      </c>
      <c r="G433" s="210" t="b">
        <v>1</v>
      </c>
      <c r="H433" s="211">
        <v>45250.7</v>
      </c>
      <c r="I433" s="210" t="s">
        <v>715</v>
      </c>
      <c r="J433" s="209"/>
      <c r="K433" s="209"/>
      <c r="L433" s="209"/>
      <c r="M433" s="209"/>
      <c r="N433" s="209"/>
      <c r="O433" s="209"/>
      <c r="P433" s="210" t="s">
        <v>283</v>
      </c>
      <c r="Q433" s="209"/>
      <c r="R433" s="210" t="s">
        <v>35</v>
      </c>
      <c r="S433" s="210">
        <v>1.0</v>
      </c>
      <c r="T433" s="212">
        <v>1.0</v>
      </c>
      <c r="U433" s="212">
        <v>0.0</v>
      </c>
      <c r="V433" s="212">
        <v>12.0</v>
      </c>
      <c r="W433" s="210">
        <v>22.0</v>
      </c>
      <c r="X433" s="210">
        <v>3.0</v>
      </c>
      <c r="Y433" s="210">
        <v>3.0</v>
      </c>
      <c r="Z433" s="210">
        <v>0.0</v>
      </c>
      <c r="AA433" s="210">
        <v>0.0</v>
      </c>
      <c r="AB433" s="210">
        <v>2.0</v>
      </c>
      <c r="AC433" s="210">
        <v>2.0</v>
      </c>
      <c r="AD433" s="210">
        <v>0.0</v>
      </c>
      <c r="AE433" s="210">
        <v>0.0</v>
      </c>
      <c r="AF433" s="210">
        <v>2.0</v>
      </c>
      <c r="AG433" s="210">
        <v>0.0</v>
      </c>
      <c r="AH433" s="210">
        <v>3.0</v>
      </c>
      <c r="AI433" s="210" t="s">
        <v>138</v>
      </c>
      <c r="AJ433" s="210" t="s">
        <v>284</v>
      </c>
      <c r="AK433" s="210" t="s">
        <v>284</v>
      </c>
      <c r="AL433" s="210" t="s">
        <v>285</v>
      </c>
      <c r="AM433" s="210" t="s">
        <v>284</v>
      </c>
      <c r="AN433" s="210" t="s">
        <v>285</v>
      </c>
      <c r="AO433" s="210" t="s">
        <v>285</v>
      </c>
      <c r="AP433" s="210" t="s">
        <v>284</v>
      </c>
      <c r="AQ433" s="210" t="s">
        <v>285</v>
      </c>
      <c r="AR433" s="210" t="s">
        <v>285</v>
      </c>
      <c r="AS433" s="210" t="s">
        <v>285</v>
      </c>
      <c r="AT433" s="209"/>
      <c r="AU433" s="209"/>
      <c r="AV433" s="209"/>
      <c r="AW433" s="209"/>
      <c r="AX433" s="209"/>
      <c r="AY433" s="209"/>
      <c r="AZ433" s="209"/>
      <c r="BA433" s="209"/>
      <c r="BB433" s="209"/>
      <c r="BC433" s="209"/>
      <c r="BD433" s="209"/>
      <c r="BE433" s="209"/>
      <c r="BF433" s="209"/>
      <c r="BG433" s="210"/>
      <c r="BH433" s="209"/>
    </row>
    <row r="434">
      <c r="A434" s="211">
        <v>45250.7</v>
      </c>
      <c r="B434" s="211">
        <v>45250.7</v>
      </c>
      <c r="C434" s="210" t="s">
        <v>281</v>
      </c>
      <c r="D434" s="209"/>
      <c r="E434" s="212">
        <v>100.0</v>
      </c>
      <c r="F434" s="212">
        <v>0.0</v>
      </c>
      <c r="G434" s="210" t="b">
        <v>1</v>
      </c>
      <c r="H434" s="211">
        <v>45250.7</v>
      </c>
      <c r="I434" s="210" t="s">
        <v>716</v>
      </c>
      <c r="J434" s="209"/>
      <c r="K434" s="209"/>
      <c r="L434" s="209"/>
      <c r="M434" s="209"/>
      <c r="N434" s="209"/>
      <c r="O434" s="209"/>
      <c r="P434" s="210" t="s">
        <v>283</v>
      </c>
      <c r="Q434" s="209"/>
      <c r="R434" s="210" t="s">
        <v>37</v>
      </c>
      <c r="S434" s="210">
        <v>12.0</v>
      </c>
      <c r="T434" s="212">
        <v>2.0</v>
      </c>
      <c r="U434" s="212">
        <v>10.0</v>
      </c>
      <c r="V434" s="212">
        <v>12.0</v>
      </c>
      <c r="W434" s="213"/>
      <c r="X434" s="210">
        <v>0.0</v>
      </c>
      <c r="Y434" s="210">
        <v>0.0</v>
      </c>
      <c r="Z434" s="210">
        <v>1.0</v>
      </c>
      <c r="AA434" s="210">
        <v>1.0</v>
      </c>
      <c r="AB434" s="210">
        <v>1.0</v>
      </c>
      <c r="AC434" s="210">
        <v>1.0</v>
      </c>
      <c r="AD434" s="210">
        <v>0.0</v>
      </c>
      <c r="AE434" s="210">
        <v>3.0</v>
      </c>
      <c r="AF434" s="210">
        <v>1.0</v>
      </c>
      <c r="AG434" s="210">
        <v>2.0</v>
      </c>
      <c r="AH434" s="210">
        <v>1.0</v>
      </c>
      <c r="AI434" s="210" t="s">
        <v>137</v>
      </c>
      <c r="AJ434" s="210" t="s">
        <v>284</v>
      </c>
      <c r="AK434" s="210" t="s">
        <v>285</v>
      </c>
      <c r="AL434" s="210" t="s">
        <v>285</v>
      </c>
      <c r="AM434" s="210" t="s">
        <v>284</v>
      </c>
      <c r="AN434" s="210" t="s">
        <v>284</v>
      </c>
      <c r="AO434" s="210" t="s">
        <v>284</v>
      </c>
      <c r="AP434" s="210" t="s">
        <v>285</v>
      </c>
      <c r="AQ434" s="210" t="s">
        <v>285</v>
      </c>
      <c r="AR434" s="210" t="s">
        <v>285</v>
      </c>
      <c r="AS434" s="210" t="s">
        <v>285</v>
      </c>
      <c r="AT434" s="209"/>
      <c r="AU434" s="209"/>
      <c r="AV434" s="209"/>
      <c r="AW434" s="209"/>
      <c r="AX434" s="209"/>
      <c r="AY434" s="209"/>
      <c r="AZ434" s="209"/>
      <c r="BA434" s="209"/>
      <c r="BB434" s="209"/>
      <c r="BC434" s="209"/>
      <c r="BD434" s="209"/>
      <c r="BE434" s="209"/>
      <c r="BF434" s="209"/>
      <c r="BG434" s="210"/>
      <c r="BH434" s="209"/>
    </row>
    <row r="435">
      <c r="A435" s="211">
        <v>45250.7</v>
      </c>
      <c r="B435" s="211">
        <v>45250.7</v>
      </c>
      <c r="C435" s="210" t="s">
        <v>281</v>
      </c>
      <c r="D435" s="209"/>
      <c r="E435" s="212">
        <v>100.0</v>
      </c>
      <c r="F435" s="212">
        <v>0.0</v>
      </c>
      <c r="G435" s="210" t="b">
        <v>1</v>
      </c>
      <c r="H435" s="211">
        <v>45250.7</v>
      </c>
      <c r="I435" s="210" t="s">
        <v>717</v>
      </c>
      <c r="J435" s="209"/>
      <c r="K435" s="209"/>
      <c r="L435" s="209"/>
      <c r="M435" s="209"/>
      <c r="N435" s="209"/>
      <c r="O435" s="209"/>
      <c r="P435" s="210" t="s">
        <v>283</v>
      </c>
      <c r="Q435" s="209"/>
      <c r="R435" s="210" t="s">
        <v>98</v>
      </c>
      <c r="S435" s="210">
        <v>7.0</v>
      </c>
      <c r="T435" s="212">
        <v>1.0</v>
      </c>
      <c r="U435" s="212">
        <v>6.0</v>
      </c>
      <c r="V435" s="212">
        <v>12.0</v>
      </c>
      <c r="W435" s="210">
        <v>9.0</v>
      </c>
      <c r="X435" s="210">
        <v>1.0</v>
      </c>
      <c r="Y435" s="210">
        <v>1.0</v>
      </c>
      <c r="Z435" s="210">
        <v>2.0</v>
      </c>
      <c r="AA435" s="210">
        <v>2.0</v>
      </c>
      <c r="AB435" s="210">
        <v>3.0</v>
      </c>
      <c r="AC435" s="210">
        <v>3.0</v>
      </c>
      <c r="AD435" s="210">
        <v>1.0</v>
      </c>
      <c r="AE435" s="210">
        <v>3.0</v>
      </c>
      <c r="AF435" s="210">
        <v>0.0</v>
      </c>
      <c r="AG435" s="210">
        <v>1.0</v>
      </c>
      <c r="AH435" s="210">
        <v>3.0</v>
      </c>
      <c r="AI435" s="210" t="s">
        <v>137</v>
      </c>
      <c r="AJ435" s="210" t="s">
        <v>284</v>
      </c>
      <c r="AK435" s="210" t="s">
        <v>285</v>
      </c>
      <c r="AL435" s="210" t="s">
        <v>284</v>
      </c>
      <c r="AM435" s="210" t="s">
        <v>284</v>
      </c>
      <c r="AN435" s="210" t="s">
        <v>285</v>
      </c>
      <c r="AO435" s="210" t="s">
        <v>285</v>
      </c>
      <c r="AP435" s="210" t="s">
        <v>285</v>
      </c>
      <c r="AQ435" s="210" t="s">
        <v>284</v>
      </c>
      <c r="AR435" s="210" t="s">
        <v>285</v>
      </c>
      <c r="AS435" s="210" t="s">
        <v>285</v>
      </c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09"/>
      <c r="BD435" s="209"/>
      <c r="BE435" s="209"/>
      <c r="BF435" s="209"/>
      <c r="BG435" s="210"/>
      <c r="BH435" s="209"/>
    </row>
    <row r="436">
      <c r="A436" s="211">
        <v>45250.7</v>
      </c>
      <c r="B436" s="211">
        <v>45250.7</v>
      </c>
      <c r="C436" s="210" t="s">
        <v>281</v>
      </c>
      <c r="D436" s="209"/>
      <c r="E436" s="212">
        <v>100.0</v>
      </c>
      <c r="F436" s="212">
        <v>0.0</v>
      </c>
      <c r="G436" s="210" t="b">
        <v>1</v>
      </c>
      <c r="H436" s="211">
        <v>45250.7</v>
      </c>
      <c r="I436" s="210" t="s">
        <v>718</v>
      </c>
      <c r="J436" s="209"/>
      <c r="K436" s="209"/>
      <c r="L436" s="209"/>
      <c r="M436" s="209"/>
      <c r="N436" s="209"/>
      <c r="O436" s="209"/>
      <c r="P436" s="210" t="s">
        <v>283</v>
      </c>
      <c r="Q436" s="209"/>
      <c r="R436" s="210" t="s">
        <v>92</v>
      </c>
      <c r="S436" s="210">
        <v>10.0</v>
      </c>
      <c r="T436" s="212">
        <v>10.0</v>
      </c>
      <c r="U436" s="212">
        <v>0.0</v>
      </c>
      <c r="V436" s="212">
        <v>12.0</v>
      </c>
      <c r="W436" s="210">
        <v>39.0</v>
      </c>
      <c r="X436" s="210">
        <v>1.0</v>
      </c>
      <c r="Y436" s="210">
        <v>0.0</v>
      </c>
      <c r="Z436" s="210">
        <v>2.0</v>
      </c>
      <c r="AA436" s="210">
        <v>0.0</v>
      </c>
      <c r="AB436" s="210">
        <v>1.0</v>
      </c>
      <c r="AC436" s="210">
        <v>1.0</v>
      </c>
      <c r="AD436" s="210">
        <v>3.0</v>
      </c>
      <c r="AE436" s="210">
        <v>1.0</v>
      </c>
      <c r="AF436" s="210">
        <v>1.0</v>
      </c>
      <c r="AG436" s="210">
        <v>3.0</v>
      </c>
      <c r="AH436" s="210">
        <v>3.0</v>
      </c>
      <c r="AI436" s="210" t="s">
        <v>137</v>
      </c>
      <c r="AJ436" s="210" t="s">
        <v>285</v>
      </c>
      <c r="AK436" s="210" t="s">
        <v>284</v>
      </c>
      <c r="AL436" s="210" t="s">
        <v>284</v>
      </c>
      <c r="AM436" s="210" t="s">
        <v>284</v>
      </c>
      <c r="AN436" s="210" t="s">
        <v>285</v>
      </c>
      <c r="AO436" s="210" t="s">
        <v>285</v>
      </c>
      <c r="AP436" s="210" t="s">
        <v>284</v>
      </c>
      <c r="AQ436" s="210" t="s">
        <v>285</v>
      </c>
      <c r="AR436" s="210" t="s">
        <v>285</v>
      </c>
      <c r="AS436" s="210" t="s">
        <v>284</v>
      </c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09"/>
      <c r="BD436" s="209"/>
      <c r="BE436" s="209"/>
      <c r="BF436" s="209"/>
      <c r="BG436" s="210"/>
      <c r="BH436" s="209"/>
    </row>
    <row r="437">
      <c r="A437" s="211">
        <v>45250.7</v>
      </c>
      <c r="B437" s="211">
        <v>45250.7</v>
      </c>
      <c r="C437" s="210" t="s">
        <v>281</v>
      </c>
      <c r="D437" s="209"/>
      <c r="E437" s="212">
        <v>100.0</v>
      </c>
      <c r="F437" s="212">
        <v>0.0</v>
      </c>
      <c r="G437" s="210" t="b">
        <v>1</v>
      </c>
      <c r="H437" s="211">
        <v>45250.7</v>
      </c>
      <c r="I437" s="210" t="s">
        <v>719</v>
      </c>
      <c r="J437" s="209"/>
      <c r="K437" s="209"/>
      <c r="L437" s="209"/>
      <c r="M437" s="209"/>
      <c r="N437" s="209"/>
      <c r="O437" s="209"/>
      <c r="P437" s="210" t="s">
        <v>283</v>
      </c>
      <c r="Q437" s="209"/>
      <c r="R437" s="210" t="s">
        <v>37</v>
      </c>
      <c r="S437" s="210">
        <v>10.0</v>
      </c>
      <c r="T437" s="212">
        <v>9.0</v>
      </c>
      <c r="U437" s="212">
        <v>1.0</v>
      </c>
      <c r="V437" s="212">
        <v>12.0</v>
      </c>
      <c r="W437" s="210">
        <v>21.0</v>
      </c>
      <c r="X437" s="210">
        <v>1.0</v>
      </c>
      <c r="Y437" s="210">
        <v>1.0</v>
      </c>
      <c r="Z437" s="210">
        <v>2.0</v>
      </c>
      <c r="AA437" s="210">
        <v>1.0</v>
      </c>
      <c r="AB437" s="210">
        <v>1.0</v>
      </c>
      <c r="AC437" s="210">
        <v>3.0</v>
      </c>
      <c r="AD437" s="210">
        <v>2.0</v>
      </c>
      <c r="AE437" s="210">
        <v>3.0</v>
      </c>
      <c r="AF437" s="210">
        <v>0.0</v>
      </c>
      <c r="AG437" s="210">
        <v>3.0</v>
      </c>
      <c r="AH437" s="210">
        <v>2.0</v>
      </c>
      <c r="AI437" s="210" t="s">
        <v>137</v>
      </c>
      <c r="AJ437" s="210" t="s">
        <v>285</v>
      </c>
      <c r="AK437" s="210" t="s">
        <v>285</v>
      </c>
      <c r="AL437" s="210" t="s">
        <v>285</v>
      </c>
      <c r="AM437" s="210" t="s">
        <v>285</v>
      </c>
      <c r="AN437" s="210" t="s">
        <v>284</v>
      </c>
      <c r="AO437" s="210" t="s">
        <v>284</v>
      </c>
      <c r="AP437" s="210" t="s">
        <v>285</v>
      </c>
      <c r="AQ437" s="210" t="s">
        <v>285</v>
      </c>
      <c r="AR437" s="210" t="s">
        <v>284</v>
      </c>
      <c r="AS437" s="210" t="s">
        <v>285</v>
      </c>
      <c r="AT437" s="209"/>
      <c r="AU437" s="209"/>
      <c r="AV437" s="209"/>
      <c r="AW437" s="209"/>
      <c r="AX437" s="209"/>
      <c r="AY437" s="209"/>
      <c r="AZ437" s="209"/>
      <c r="BA437" s="209"/>
      <c r="BB437" s="209"/>
      <c r="BC437" s="209"/>
      <c r="BD437" s="209"/>
      <c r="BE437" s="209"/>
      <c r="BF437" s="209"/>
      <c r="BG437" s="210"/>
      <c r="BH437" s="209"/>
    </row>
    <row r="438">
      <c r="A438" s="211">
        <v>45250.7</v>
      </c>
      <c r="B438" s="211">
        <v>45250.7</v>
      </c>
      <c r="C438" s="210" t="s">
        <v>281</v>
      </c>
      <c r="D438" s="209"/>
      <c r="E438" s="212">
        <v>100.0</v>
      </c>
      <c r="F438" s="212">
        <v>0.0</v>
      </c>
      <c r="G438" s="210" t="b">
        <v>1</v>
      </c>
      <c r="H438" s="211">
        <v>45250.7</v>
      </c>
      <c r="I438" s="210" t="s">
        <v>720</v>
      </c>
      <c r="J438" s="209"/>
      <c r="K438" s="209"/>
      <c r="L438" s="209"/>
      <c r="M438" s="209"/>
      <c r="N438" s="209"/>
      <c r="O438" s="209"/>
      <c r="P438" s="210" t="s">
        <v>283</v>
      </c>
      <c r="Q438" s="209"/>
      <c r="R438" s="210" t="s">
        <v>93</v>
      </c>
      <c r="S438" s="210">
        <v>12.0</v>
      </c>
      <c r="T438" s="212">
        <v>12.0</v>
      </c>
      <c r="U438" s="212">
        <v>0.0</v>
      </c>
      <c r="V438" s="212">
        <v>12.0</v>
      </c>
      <c r="W438" s="210">
        <v>37.0</v>
      </c>
      <c r="X438" s="210">
        <v>1.0</v>
      </c>
      <c r="Y438" s="210">
        <v>0.0</v>
      </c>
      <c r="Z438" s="210">
        <v>3.0</v>
      </c>
      <c r="AA438" s="210">
        <v>1.0</v>
      </c>
      <c r="AB438" s="210">
        <v>0.0</v>
      </c>
      <c r="AC438" s="210">
        <v>3.0</v>
      </c>
      <c r="AD438" s="210">
        <v>0.0</v>
      </c>
      <c r="AE438" s="210">
        <v>2.0</v>
      </c>
      <c r="AF438" s="210">
        <v>1.0</v>
      </c>
      <c r="AG438" s="210">
        <v>2.0</v>
      </c>
      <c r="AH438" s="210">
        <v>0.0</v>
      </c>
      <c r="AI438" s="210" t="s">
        <v>138</v>
      </c>
      <c r="AJ438" s="210" t="s">
        <v>285</v>
      </c>
      <c r="AK438" s="210" t="s">
        <v>284</v>
      </c>
      <c r="AL438" s="210" t="s">
        <v>284</v>
      </c>
      <c r="AM438" s="210" t="s">
        <v>284</v>
      </c>
      <c r="AN438" s="210" t="s">
        <v>285</v>
      </c>
      <c r="AO438" s="210" t="s">
        <v>285</v>
      </c>
      <c r="AP438" s="210" t="s">
        <v>284</v>
      </c>
      <c r="AQ438" s="210" t="s">
        <v>284</v>
      </c>
      <c r="AR438" s="210" t="s">
        <v>284</v>
      </c>
      <c r="AS438" s="210" t="s">
        <v>285</v>
      </c>
      <c r="AT438" s="209"/>
      <c r="AU438" s="209"/>
      <c r="AV438" s="209"/>
      <c r="AW438" s="209"/>
      <c r="AX438" s="209"/>
      <c r="AY438" s="209"/>
      <c r="AZ438" s="209"/>
      <c r="BA438" s="209"/>
      <c r="BB438" s="209"/>
      <c r="BC438" s="209"/>
      <c r="BD438" s="209"/>
      <c r="BE438" s="209"/>
      <c r="BF438" s="209"/>
      <c r="BG438" s="210"/>
      <c r="BH438" s="209"/>
    </row>
    <row r="439">
      <c r="A439" s="211">
        <v>45250.7</v>
      </c>
      <c r="B439" s="211">
        <v>45250.7</v>
      </c>
      <c r="C439" s="210" t="s">
        <v>281</v>
      </c>
      <c r="D439" s="209"/>
      <c r="E439" s="212">
        <v>100.0</v>
      </c>
      <c r="F439" s="212">
        <v>0.0</v>
      </c>
      <c r="G439" s="210" t="b">
        <v>1</v>
      </c>
      <c r="H439" s="211">
        <v>45250.7</v>
      </c>
      <c r="I439" s="210" t="s">
        <v>721</v>
      </c>
      <c r="J439" s="209"/>
      <c r="K439" s="209"/>
      <c r="L439" s="209"/>
      <c r="M439" s="209"/>
      <c r="N439" s="209"/>
      <c r="O439" s="209"/>
      <c r="P439" s="210" t="s">
        <v>283</v>
      </c>
      <c r="Q439" s="209"/>
      <c r="R439" s="72" t="s">
        <v>33</v>
      </c>
      <c r="S439" s="210">
        <v>9.0</v>
      </c>
      <c r="T439" s="212">
        <v>7.0</v>
      </c>
      <c r="U439" s="212">
        <v>2.0</v>
      </c>
      <c r="V439" s="212">
        <v>12.0</v>
      </c>
      <c r="W439" s="210">
        <v>35.0</v>
      </c>
      <c r="X439" s="210">
        <v>0.0</v>
      </c>
      <c r="Y439" s="210">
        <v>0.0</v>
      </c>
      <c r="Z439" s="210">
        <v>1.0</v>
      </c>
      <c r="AA439" s="210">
        <v>2.0</v>
      </c>
      <c r="AB439" s="210">
        <v>3.0</v>
      </c>
      <c r="AC439" s="210">
        <v>0.0</v>
      </c>
      <c r="AD439" s="210">
        <v>3.0</v>
      </c>
      <c r="AE439" s="210">
        <v>2.0</v>
      </c>
      <c r="AF439" s="210">
        <v>3.0</v>
      </c>
      <c r="AG439" s="210">
        <v>0.0</v>
      </c>
      <c r="AH439" s="210">
        <v>0.0</v>
      </c>
      <c r="AI439" s="210" t="s">
        <v>137</v>
      </c>
      <c r="AJ439" s="210" t="s">
        <v>284</v>
      </c>
      <c r="AK439" s="210" t="s">
        <v>285</v>
      </c>
      <c r="AL439" s="210" t="s">
        <v>285</v>
      </c>
      <c r="AM439" s="210" t="s">
        <v>285</v>
      </c>
      <c r="AN439" s="210" t="s">
        <v>285</v>
      </c>
      <c r="AO439" s="210" t="s">
        <v>284</v>
      </c>
      <c r="AP439" s="210" t="s">
        <v>285</v>
      </c>
      <c r="AQ439" s="210" t="s">
        <v>285</v>
      </c>
      <c r="AR439" s="210" t="s">
        <v>284</v>
      </c>
      <c r="AS439" s="210" t="s">
        <v>285</v>
      </c>
      <c r="AT439" s="209"/>
      <c r="AU439" s="209"/>
      <c r="AV439" s="209"/>
      <c r="AW439" s="209"/>
      <c r="AX439" s="209"/>
      <c r="AY439" s="209"/>
      <c r="AZ439" s="209"/>
      <c r="BA439" s="209"/>
      <c r="BB439" s="209"/>
      <c r="BC439" s="209"/>
      <c r="BD439" s="209"/>
      <c r="BE439" s="209"/>
      <c r="BF439" s="209"/>
      <c r="BG439" s="210"/>
      <c r="BH439" s="209"/>
    </row>
    <row r="440">
      <c r="A440" s="211">
        <v>45250.7</v>
      </c>
      <c r="B440" s="211">
        <v>45250.7</v>
      </c>
      <c r="C440" s="210" t="s">
        <v>281</v>
      </c>
      <c r="D440" s="209"/>
      <c r="E440" s="212">
        <v>100.0</v>
      </c>
      <c r="F440" s="212">
        <v>0.0</v>
      </c>
      <c r="G440" s="210" t="b">
        <v>1</v>
      </c>
      <c r="H440" s="211">
        <v>45250.7</v>
      </c>
      <c r="I440" s="210" t="s">
        <v>722</v>
      </c>
      <c r="J440" s="209"/>
      <c r="K440" s="209"/>
      <c r="L440" s="209"/>
      <c r="M440" s="209"/>
      <c r="N440" s="209"/>
      <c r="O440" s="209"/>
      <c r="P440" s="210" t="s">
        <v>283</v>
      </c>
      <c r="Q440" s="209"/>
      <c r="R440" s="210" t="s">
        <v>38</v>
      </c>
      <c r="S440" s="210">
        <v>8.0</v>
      </c>
      <c r="T440" s="212">
        <v>8.0</v>
      </c>
      <c r="U440" s="212">
        <v>0.0</v>
      </c>
      <c r="V440" s="212">
        <v>12.0</v>
      </c>
      <c r="W440" s="210">
        <v>10.0</v>
      </c>
      <c r="X440" s="210">
        <v>2.0</v>
      </c>
      <c r="Y440" s="210">
        <v>1.0</v>
      </c>
      <c r="Z440" s="210">
        <v>1.0</v>
      </c>
      <c r="AA440" s="210">
        <v>0.0</v>
      </c>
      <c r="AB440" s="210">
        <v>3.0</v>
      </c>
      <c r="AC440" s="210">
        <v>3.0</v>
      </c>
      <c r="AD440" s="210">
        <v>3.0</v>
      </c>
      <c r="AE440" s="210">
        <v>3.0</v>
      </c>
      <c r="AF440" s="210">
        <v>0.0</v>
      </c>
      <c r="AG440" s="210">
        <v>3.0</v>
      </c>
      <c r="AH440" s="210">
        <v>2.0</v>
      </c>
      <c r="AI440" s="210" t="s">
        <v>138</v>
      </c>
      <c r="AJ440" s="210" t="s">
        <v>284</v>
      </c>
      <c r="AK440" s="210" t="s">
        <v>285</v>
      </c>
      <c r="AL440" s="210" t="s">
        <v>285</v>
      </c>
      <c r="AM440" s="210" t="s">
        <v>285</v>
      </c>
      <c r="AN440" s="210" t="s">
        <v>284</v>
      </c>
      <c r="AO440" s="210" t="s">
        <v>285</v>
      </c>
      <c r="AP440" s="210" t="s">
        <v>285</v>
      </c>
      <c r="AQ440" s="210" t="s">
        <v>285</v>
      </c>
      <c r="AR440" s="210" t="s">
        <v>285</v>
      </c>
      <c r="AS440" s="210" t="s">
        <v>284</v>
      </c>
      <c r="AT440" s="209"/>
      <c r="AU440" s="209"/>
      <c r="AV440" s="209"/>
      <c r="AW440" s="209"/>
      <c r="AX440" s="209"/>
      <c r="AY440" s="209"/>
      <c r="AZ440" s="209"/>
      <c r="BA440" s="209"/>
      <c r="BB440" s="209"/>
      <c r="BC440" s="209"/>
      <c r="BD440" s="209"/>
      <c r="BE440" s="209"/>
      <c r="BF440" s="209"/>
      <c r="BG440" s="210"/>
      <c r="BH440" s="209"/>
    </row>
    <row r="441">
      <c r="A441" s="211">
        <v>45250.7</v>
      </c>
      <c r="B441" s="211">
        <v>45250.7</v>
      </c>
      <c r="C441" s="210" t="s">
        <v>281</v>
      </c>
      <c r="D441" s="209"/>
      <c r="E441" s="212">
        <v>100.0</v>
      </c>
      <c r="F441" s="212">
        <v>0.0</v>
      </c>
      <c r="G441" s="210" t="b">
        <v>1</v>
      </c>
      <c r="H441" s="211">
        <v>45250.7</v>
      </c>
      <c r="I441" s="210" t="s">
        <v>723</v>
      </c>
      <c r="J441" s="209"/>
      <c r="K441" s="209"/>
      <c r="L441" s="209"/>
      <c r="M441" s="209"/>
      <c r="N441" s="209"/>
      <c r="O441" s="209"/>
      <c r="P441" s="210" t="s">
        <v>283</v>
      </c>
      <c r="Q441" s="209"/>
      <c r="R441" s="72" t="s">
        <v>33</v>
      </c>
      <c r="S441" s="210">
        <v>4.0</v>
      </c>
      <c r="T441" s="212">
        <v>2.0</v>
      </c>
      <c r="U441" s="212">
        <v>2.0</v>
      </c>
      <c r="V441" s="212">
        <v>12.0</v>
      </c>
      <c r="W441" s="210">
        <v>39.0</v>
      </c>
      <c r="X441" s="210">
        <v>0.0</v>
      </c>
      <c r="Y441" s="210">
        <v>1.0</v>
      </c>
      <c r="Z441" s="210">
        <v>3.0</v>
      </c>
      <c r="AA441" s="210">
        <v>3.0</v>
      </c>
      <c r="AB441" s="210">
        <v>3.0</v>
      </c>
      <c r="AC441" s="210">
        <v>0.0</v>
      </c>
      <c r="AD441" s="210">
        <v>1.0</v>
      </c>
      <c r="AE441" s="210">
        <v>0.0</v>
      </c>
      <c r="AF441" s="210">
        <v>2.0</v>
      </c>
      <c r="AG441" s="210">
        <v>0.0</v>
      </c>
      <c r="AH441" s="210">
        <v>3.0</v>
      </c>
      <c r="AI441" s="210" t="s">
        <v>138</v>
      </c>
      <c r="AJ441" s="210" t="s">
        <v>284</v>
      </c>
      <c r="AK441" s="210" t="s">
        <v>284</v>
      </c>
      <c r="AL441" s="210" t="s">
        <v>284</v>
      </c>
      <c r="AM441" s="210" t="s">
        <v>284</v>
      </c>
      <c r="AN441" s="210" t="s">
        <v>285</v>
      </c>
      <c r="AO441" s="210" t="s">
        <v>284</v>
      </c>
      <c r="AP441" s="210" t="s">
        <v>285</v>
      </c>
      <c r="AQ441" s="210" t="s">
        <v>285</v>
      </c>
      <c r="AR441" s="210" t="s">
        <v>284</v>
      </c>
      <c r="AS441" s="210" t="s">
        <v>285</v>
      </c>
      <c r="AT441" s="209"/>
      <c r="AU441" s="209"/>
      <c r="AV441" s="209"/>
      <c r="AW441" s="209"/>
      <c r="AX441" s="209"/>
      <c r="AY441" s="209"/>
      <c r="AZ441" s="209"/>
      <c r="BA441" s="209"/>
      <c r="BB441" s="209"/>
      <c r="BC441" s="209"/>
      <c r="BD441" s="209"/>
      <c r="BE441" s="209"/>
      <c r="BF441" s="209"/>
      <c r="BG441" s="210"/>
      <c r="BH441" s="209"/>
    </row>
    <row r="442">
      <c r="A442" s="211">
        <v>45250.7</v>
      </c>
      <c r="B442" s="211">
        <v>45250.7</v>
      </c>
      <c r="C442" s="210" t="s">
        <v>281</v>
      </c>
      <c r="D442" s="209"/>
      <c r="E442" s="212">
        <v>100.0</v>
      </c>
      <c r="F442" s="212">
        <v>0.0</v>
      </c>
      <c r="G442" s="210" t="b">
        <v>1</v>
      </c>
      <c r="H442" s="211">
        <v>45250.7</v>
      </c>
      <c r="I442" s="210" t="s">
        <v>724</v>
      </c>
      <c r="J442" s="209"/>
      <c r="K442" s="209"/>
      <c r="L442" s="209"/>
      <c r="M442" s="209"/>
      <c r="N442" s="209"/>
      <c r="O442" s="209"/>
      <c r="P442" s="210" t="s">
        <v>283</v>
      </c>
      <c r="Q442" s="209"/>
      <c r="R442" s="72" t="s">
        <v>33</v>
      </c>
      <c r="S442" s="210">
        <v>3.0</v>
      </c>
      <c r="T442" s="212">
        <v>2.0</v>
      </c>
      <c r="U442" s="212">
        <v>1.0</v>
      </c>
      <c r="V442" s="212">
        <v>12.0</v>
      </c>
      <c r="W442" s="210">
        <v>12.0</v>
      </c>
      <c r="X442" s="210">
        <v>1.0</v>
      </c>
      <c r="Y442" s="210">
        <v>1.0</v>
      </c>
      <c r="Z442" s="210">
        <v>0.0</v>
      </c>
      <c r="AA442" s="210">
        <v>0.0</v>
      </c>
      <c r="AB442" s="210">
        <v>2.0</v>
      </c>
      <c r="AC442" s="210">
        <v>3.0</v>
      </c>
      <c r="AD442" s="210">
        <v>1.0</v>
      </c>
      <c r="AE442" s="210">
        <v>3.0</v>
      </c>
      <c r="AF442" s="210">
        <v>2.0</v>
      </c>
      <c r="AG442" s="210">
        <v>1.0</v>
      </c>
      <c r="AH442" s="210">
        <v>2.0</v>
      </c>
      <c r="AI442" s="210" t="s">
        <v>138</v>
      </c>
      <c r="AJ442" s="210" t="s">
        <v>285</v>
      </c>
      <c r="AK442" s="210" t="s">
        <v>284</v>
      </c>
      <c r="AL442" s="210" t="s">
        <v>285</v>
      </c>
      <c r="AM442" s="210" t="s">
        <v>284</v>
      </c>
      <c r="AN442" s="210" t="s">
        <v>285</v>
      </c>
      <c r="AO442" s="210" t="s">
        <v>284</v>
      </c>
      <c r="AP442" s="210" t="s">
        <v>284</v>
      </c>
      <c r="AQ442" s="210" t="s">
        <v>284</v>
      </c>
      <c r="AR442" s="210" t="s">
        <v>285</v>
      </c>
      <c r="AS442" s="210" t="s">
        <v>285</v>
      </c>
      <c r="AT442" s="209"/>
      <c r="AU442" s="209"/>
      <c r="AV442" s="209"/>
      <c r="AW442" s="209"/>
      <c r="AX442" s="209"/>
      <c r="AY442" s="209"/>
      <c r="AZ442" s="209"/>
      <c r="BA442" s="209"/>
      <c r="BB442" s="209"/>
      <c r="BC442" s="209"/>
      <c r="BD442" s="209"/>
      <c r="BE442" s="209"/>
      <c r="BF442" s="209"/>
      <c r="BG442" s="210"/>
      <c r="BH442" s="209"/>
    </row>
    <row r="443">
      <c r="A443" s="211">
        <v>45250.7</v>
      </c>
      <c r="B443" s="211">
        <v>45250.7</v>
      </c>
      <c r="C443" s="210" t="s">
        <v>281</v>
      </c>
      <c r="D443" s="209"/>
      <c r="E443" s="212">
        <v>100.0</v>
      </c>
      <c r="F443" s="212">
        <v>0.0</v>
      </c>
      <c r="G443" s="210" t="b">
        <v>1</v>
      </c>
      <c r="H443" s="211">
        <v>45250.7</v>
      </c>
      <c r="I443" s="210" t="s">
        <v>725</v>
      </c>
      <c r="J443" s="209"/>
      <c r="K443" s="209"/>
      <c r="L443" s="209"/>
      <c r="M443" s="209"/>
      <c r="N443" s="209"/>
      <c r="O443" s="209"/>
      <c r="P443" s="210" t="s">
        <v>283</v>
      </c>
      <c r="Q443" s="209"/>
      <c r="R443" s="72" t="s">
        <v>33</v>
      </c>
      <c r="S443" s="210">
        <v>1.0</v>
      </c>
      <c r="T443" s="212">
        <v>1.0</v>
      </c>
      <c r="U443" s="212">
        <v>0.0</v>
      </c>
      <c r="V443" s="212">
        <v>12.0</v>
      </c>
      <c r="W443" s="210">
        <v>9.0</v>
      </c>
      <c r="X443" s="210">
        <v>0.0</v>
      </c>
      <c r="Y443" s="210">
        <v>1.0</v>
      </c>
      <c r="Z443" s="210">
        <v>3.0</v>
      </c>
      <c r="AA443" s="210">
        <v>2.0</v>
      </c>
      <c r="AB443" s="210">
        <v>2.0</v>
      </c>
      <c r="AC443" s="210">
        <v>2.0</v>
      </c>
      <c r="AD443" s="210">
        <v>0.0</v>
      </c>
      <c r="AE443" s="210">
        <v>3.0</v>
      </c>
      <c r="AF443" s="210">
        <v>2.0</v>
      </c>
      <c r="AG443" s="210">
        <v>3.0</v>
      </c>
      <c r="AH443" s="210">
        <v>2.0</v>
      </c>
      <c r="AI443" s="210" t="s">
        <v>138</v>
      </c>
      <c r="AJ443" s="210" t="s">
        <v>284</v>
      </c>
      <c r="AK443" s="210" t="s">
        <v>284</v>
      </c>
      <c r="AL443" s="210" t="s">
        <v>284</v>
      </c>
      <c r="AM443" s="210" t="s">
        <v>284</v>
      </c>
      <c r="AN443" s="210" t="s">
        <v>284</v>
      </c>
      <c r="AO443" s="210" t="s">
        <v>285</v>
      </c>
      <c r="AP443" s="210" t="s">
        <v>285</v>
      </c>
      <c r="AQ443" s="210" t="s">
        <v>284</v>
      </c>
      <c r="AR443" s="210" t="s">
        <v>284</v>
      </c>
      <c r="AS443" s="210" t="s">
        <v>285</v>
      </c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09"/>
      <c r="BD443" s="209"/>
      <c r="BE443" s="209"/>
      <c r="BF443" s="209"/>
      <c r="BG443" s="210"/>
      <c r="BH443" s="209"/>
    </row>
    <row r="444">
      <c r="A444" s="211">
        <v>45250.7</v>
      </c>
      <c r="B444" s="211">
        <v>45250.7</v>
      </c>
      <c r="C444" s="210" t="s">
        <v>281</v>
      </c>
      <c r="D444" s="209"/>
      <c r="E444" s="212">
        <v>100.0</v>
      </c>
      <c r="F444" s="212">
        <v>0.0</v>
      </c>
      <c r="G444" s="210" t="b">
        <v>1</v>
      </c>
      <c r="H444" s="211">
        <v>45250.7</v>
      </c>
      <c r="I444" s="210" t="s">
        <v>726</v>
      </c>
      <c r="J444" s="209"/>
      <c r="K444" s="209"/>
      <c r="L444" s="209"/>
      <c r="M444" s="209"/>
      <c r="N444" s="209"/>
      <c r="O444" s="209"/>
      <c r="P444" s="210" t="s">
        <v>283</v>
      </c>
      <c r="Q444" s="209"/>
      <c r="R444" s="210" t="s">
        <v>86</v>
      </c>
      <c r="S444" s="210">
        <v>10.0</v>
      </c>
      <c r="T444" s="212">
        <v>4.0</v>
      </c>
      <c r="U444" s="212">
        <v>6.0</v>
      </c>
      <c r="V444" s="212">
        <v>12.0</v>
      </c>
      <c r="W444" s="210">
        <v>13.0</v>
      </c>
      <c r="X444" s="210">
        <v>2.0</v>
      </c>
      <c r="Y444" s="210">
        <v>3.0</v>
      </c>
      <c r="Z444" s="210">
        <v>2.0</v>
      </c>
      <c r="AA444" s="210">
        <v>1.0</v>
      </c>
      <c r="AB444" s="210">
        <v>0.0</v>
      </c>
      <c r="AC444" s="210">
        <v>3.0</v>
      </c>
      <c r="AD444" s="210">
        <v>0.0</v>
      </c>
      <c r="AE444" s="210">
        <v>2.0</v>
      </c>
      <c r="AF444" s="210">
        <v>0.0</v>
      </c>
      <c r="AG444" s="210">
        <v>0.0</v>
      </c>
      <c r="AH444" s="210">
        <v>3.0</v>
      </c>
      <c r="AI444" s="210" t="s">
        <v>138</v>
      </c>
      <c r="AJ444" s="210" t="s">
        <v>284</v>
      </c>
      <c r="AK444" s="210" t="s">
        <v>285</v>
      </c>
      <c r="AL444" s="210" t="s">
        <v>284</v>
      </c>
      <c r="AM444" s="210" t="s">
        <v>285</v>
      </c>
      <c r="AN444" s="210" t="s">
        <v>284</v>
      </c>
      <c r="AO444" s="210" t="s">
        <v>285</v>
      </c>
      <c r="AP444" s="210" t="s">
        <v>285</v>
      </c>
      <c r="AQ444" s="210" t="s">
        <v>284</v>
      </c>
      <c r="AR444" s="210" t="s">
        <v>285</v>
      </c>
      <c r="AS444" s="210" t="s">
        <v>285</v>
      </c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09"/>
      <c r="BD444" s="209"/>
      <c r="BE444" s="209"/>
      <c r="BF444" s="209"/>
      <c r="BG444" s="210"/>
      <c r="BH444" s="209"/>
    </row>
    <row r="445">
      <c r="A445" s="211">
        <v>45250.7</v>
      </c>
      <c r="B445" s="211">
        <v>45250.7</v>
      </c>
      <c r="C445" s="210" t="s">
        <v>281</v>
      </c>
      <c r="D445" s="209"/>
      <c r="E445" s="212">
        <v>100.0</v>
      </c>
      <c r="F445" s="212">
        <v>0.0</v>
      </c>
      <c r="G445" s="210" t="b">
        <v>1</v>
      </c>
      <c r="H445" s="211">
        <v>45250.7</v>
      </c>
      <c r="I445" s="210" t="s">
        <v>727</v>
      </c>
      <c r="J445" s="209"/>
      <c r="K445" s="209"/>
      <c r="L445" s="209"/>
      <c r="M445" s="209"/>
      <c r="N445" s="209"/>
      <c r="O445" s="209"/>
      <c r="P445" s="210" t="s">
        <v>283</v>
      </c>
      <c r="Q445" s="209"/>
      <c r="R445" s="210" t="s">
        <v>45</v>
      </c>
      <c r="S445" s="210">
        <v>5.0</v>
      </c>
      <c r="T445" s="212">
        <v>4.0</v>
      </c>
      <c r="U445" s="212">
        <v>1.0</v>
      </c>
      <c r="V445" s="212">
        <v>12.0</v>
      </c>
      <c r="W445" s="210">
        <v>18.0</v>
      </c>
      <c r="X445" s="210">
        <v>0.0</v>
      </c>
      <c r="Y445" s="210">
        <v>2.0</v>
      </c>
      <c r="Z445" s="210">
        <v>0.0</v>
      </c>
      <c r="AA445" s="210">
        <v>3.0</v>
      </c>
      <c r="AB445" s="210">
        <v>2.0</v>
      </c>
      <c r="AC445" s="210">
        <v>3.0</v>
      </c>
      <c r="AD445" s="210">
        <v>3.0</v>
      </c>
      <c r="AE445" s="210">
        <v>1.0</v>
      </c>
      <c r="AF445" s="210">
        <v>3.0</v>
      </c>
      <c r="AG445" s="210">
        <v>2.0</v>
      </c>
      <c r="AH445" s="210">
        <v>3.0</v>
      </c>
      <c r="AI445" s="210" t="s">
        <v>138</v>
      </c>
      <c r="AJ445" s="210" t="s">
        <v>285</v>
      </c>
      <c r="AK445" s="210" t="s">
        <v>284</v>
      </c>
      <c r="AL445" s="210" t="s">
        <v>285</v>
      </c>
      <c r="AM445" s="210" t="s">
        <v>284</v>
      </c>
      <c r="AN445" s="210" t="s">
        <v>284</v>
      </c>
      <c r="AO445" s="210" t="s">
        <v>285</v>
      </c>
      <c r="AP445" s="210" t="s">
        <v>284</v>
      </c>
      <c r="AQ445" s="210" t="s">
        <v>285</v>
      </c>
      <c r="AR445" s="210" t="s">
        <v>284</v>
      </c>
      <c r="AS445" s="210" t="s">
        <v>285</v>
      </c>
      <c r="AT445" s="209"/>
      <c r="AU445" s="209"/>
      <c r="AV445" s="209"/>
      <c r="AW445" s="209"/>
      <c r="AX445" s="209"/>
      <c r="AY445" s="209"/>
      <c r="AZ445" s="209"/>
      <c r="BA445" s="209"/>
      <c r="BB445" s="209"/>
      <c r="BC445" s="209"/>
      <c r="BD445" s="209"/>
      <c r="BE445" s="209"/>
      <c r="BF445" s="209"/>
      <c r="BG445" s="210"/>
      <c r="BH445" s="209"/>
    </row>
    <row r="446">
      <c r="A446" s="211">
        <v>45250.7</v>
      </c>
      <c r="B446" s="211">
        <v>45250.7</v>
      </c>
      <c r="C446" s="210" t="s">
        <v>281</v>
      </c>
      <c r="D446" s="209"/>
      <c r="E446" s="212">
        <v>100.0</v>
      </c>
      <c r="F446" s="212">
        <v>0.0</v>
      </c>
      <c r="G446" s="210" t="b">
        <v>1</v>
      </c>
      <c r="H446" s="211">
        <v>45250.7</v>
      </c>
      <c r="I446" s="210" t="s">
        <v>728</v>
      </c>
      <c r="J446" s="209"/>
      <c r="K446" s="209"/>
      <c r="L446" s="209"/>
      <c r="M446" s="209"/>
      <c r="N446" s="209"/>
      <c r="O446" s="209"/>
      <c r="P446" s="210" t="s">
        <v>283</v>
      </c>
      <c r="Q446" s="209"/>
      <c r="R446" s="210" t="s">
        <v>91</v>
      </c>
      <c r="S446" s="210">
        <v>10.0</v>
      </c>
      <c r="T446" s="212">
        <v>10.0</v>
      </c>
      <c r="U446" s="212">
        <v>0.0</v>
      </c>
      <c r="V446" s="212">
        <v>12.0</v>
      </c>
      <c r="W446" s="210">
        <v>33.0</v>
      </c>
      <c r="X446" s="210">
        <v>3.0</v>
      </c>
      <c r="Y446" s="210">
        <v>0.0</v>
      </c>
      <c r="Z446" s="210">
        <v>1.0</v>
      </c>
      <c r="AA446" s="210">
        <v>0.0</v>
      </c>
      <c r="AB446" s="210">
        <v>1.0</v>
      </c>
      <c r="AC446" s="210">
        <v>0.0</v>
      </c>
      <c r="AD446" s="210">
        <v>3.0</v>
      </c>
      <c r="AE446" s="210">
        <v>3.0</v>
      </c>
      <c r="AF446" s="210">
        <v>1.0</v>
      </c>
      <c r="AG446" s="210">
        <v>0.0</v>
      </c>
      <c r="AH446" s="210">
        <v>3.0</v>
      </c>
      <c r="AI446" s="210" t="s">
        <v>138</v>
      </c>
      <c r="AJ446" s="210" t="s">
        <v>284</v>
      </c>
      <c r="AK446" s="210" t="s">
        <v>285</v>
      </c>
      <c r="AL446" s="210" t="s">
        <v>285</v>
      </c>
      <c r="AM446" s="210" t="s">
        <v>284</v>
      </c>
      <c r="AN446" s="210" t="s">
        <v>284</v>
      </c>
      <c r="AO446" s="210" t="s">
        <v>284</v>
      </c>
      <c r="AP446" s="210" t="s">
        <v>284</v>
      </c>
      <c r="AQ446" s="210" t="s">
        <v>284</v>
      </c>
      <c r="AR446" s="210" t="s">
        <v>285</v>
      </c>
      <c r="AS446" s="210" t="s">
        <v>285</v>
      </c>
      <c r="AT446" s="209"/>
      <c r="AU446" s="209"/>
      <c r="AV446" s="209"/>
      <c r="AW446" s="209"/>
      <c r="AX446" s="209"/>
      <c r="AY446" s="209"/>
      <c r="AZ446" s="209"/>
      <c r="BA446" s="209"/>
      <c r="BB446" s="209"/>
      <c r="BC446" s="209"/>
      <c r="BD446" s="209"/>
      <c r="BE446" s="209"/>
      <c r="BF446" s="209"/>
      <c r="BG446" s="210"/>
      <c r="BH446" s="209"/>
    </row>
    <row r="447">
      <c r="A447" s="211">
        <v>45250.7</v>
      </c>
      <c r="B447" s="211">
        <v>45250.7</v>
      </c>
      <c r="C447" s="210" t="s">
        <v>281</v>
      </c>
      <c r="D447" s="209"/>
      <c r="E447" s="212">
        <v>100.0</v>
      </c>
      <c r="F447" s="212">
        <v>1.0</v>
      </c>
      <c r="G447" s="210" t="b">
        <v>1</v>
      </c>
      <c r="H447" s="211">
        <v>45250.7</v>
      </c>
      <c r="I447" s="210" t="s">
        <v>729</v>
      </c>
      <c r="J447" s="209"/>
      <c r="K447" s="209"/>
      <c r="L447" s="209"/>
      <c r="M447" s="209"/>
      <c r="N447" s="209"/>
      <c r="O447" s="209"/>
      <c r="P447" s="210" t="s">
        <v>283</v>
      </c>
      <c r="Q447" s="209"/>
      <c r="R447" s="72" t="s">
        <v>33</v>
      </c>
      <c r="S447" s="210">
        <v>6.0</v>
      </c>
      <c r="T447" s="212">
        <v>5.0</v>
      </c>
      <c r="U447" s="212">
        <v>1.0</v>
      </c>
      <c r="V447" s="212">
        <v>12.0</v>
      </c>
      <c r="W447" s="210">
        <v>39.0</v>
      </c>
      <c r="X447" s="210">
        <v>0.0</v>
      </c>
      <c r="Y447" s="210">
        <v>2.0</v>
      </c>
      <c r="Z447" s="210">
        <v>2.0</v>
      </c>
      <c r="AA447" s="210">
        <v>2.0</v>
      </c>
      <c r="AB447" s="210">
        <v>0.0</v>
      </c>
      <c r="AC447" s="210">
        <v>2.0</v>
      </c>
      <c r="AD447" s="210">
        <v>2.0</v>
      </c>
      <c r="AE447" s="210">
        <v>0.0</v>
      </c>
      <c r="AF447" s="210">
        <v>3.0</v>
      </c>
      <c r="AG447" s="210">
        <v>1.0</v>
      </c>
      <c r="AH447" s="210">
        <v>0.0</v>
      </c>
      <c r="AI447" s="210" t="s">
        <v>137</v>
      </c>
      <c r="AJ447" s="210" t="s">
        <v>284</v>
      </c>
      <c r="AK447" s="210" t="s">
        <v>284</v>
      </c>
      <c r="AL447" s="210" t="s">
        <v>285</v>
      </c>
      <c r="AM447" s="210" t="s">
        <v>285</v>
      </c>
      <c r="AN447" s="210" t="s">
        <v>284</v>
      </c>
      <c r="AO447" s="210" t="s">
        <v>284</v>
      </c>
      <c r="AP447" s="210" t="s">
        <v>284</v>
      </c>
      <c r="AQ447" s="210" t="s">
        <v>285</v>
      </c>
      <c r="AR447" s="210" t="s">
        <v>285</v>
      </c>
      <c r="AS447" s="210" t="s">
        <v>284</v>
      </c>
      <c r="AT447" s="209"/>
      <c r="AU447" s="209"/>
      <c r="AV447" s="209"/>
      <c r="AW447" s="209"/>
      <c r="AX447" s="209"/>
      <c r="AY447" s="209"/>
      <c r="AZ447" s="209"/>
      <c r="BA447" s="209"/>
      <c r="BB447" s="209"/>
      <c r="BC447" s="209"/>
      <c r="BD447" s="209"/>
      <c r="BE447" s="209"/>
      <c r="BF447" s="209"/>
      <c r="BG447" s="210"/>
      <c r="BH447" s="209"/>
    </row>
    <row r="448">
      <c r="A448" s="211">
        <v>45250.7</v>
      </c>
      <c r="B448" s="211">
        <v>45250.7</v>
      </c>
      <c r="C448" s="210" t="s">
        <v>281</v>
      </c>
      <c r="D448" s="209"/>
      <c r="E448" s="212">
        <v>100.0</v>
      </c>
      <c r="F448" s="212">
        <v>0.0</v>
      </c>
      <c r="G448" s="210" t="b">
        <v>1</v>
      </c>
      <c r="H448" s="211">
        <v>45250.7</v>
      </c>
      <c r="I448" s="210" t="s">
        <v>730</v>
      </c>
      <c r="J448" s="209"/>
      <c r="K448" s="209"/>
      <c r="L448" s="209"/>
      <c r="M448" s="209"/>
      <c r="N448" s="209"/>
      <c r="O448" s="209"/>
      <c r="P448" s="210" t="s">
        <v>283</v>
      </c>
      <c r="Q448" s="209"/>
      <c r="R448" s="210" t="s">
        <v>67</v>
      </c>
      <c r="S448" s="210">
        <v>11.0</v>
      </c>
      <c r="T448" s="212">
        <v>11.0</v>
      </c>
      <c r="U448" s="212">
        <v>0.0</v>
      </c>
      <c r="V448" s="212">
        <v>12.0</v>
      </c>
      <c r="W448" s="213"/>
      <c r="X448" s="210">
        <v>1.0</v>
      </c>
      <c r="Y448" s="210">
        <v>2.0</v>
      </c>
      <c r="Z448" s="210">
        <v>2.0</v>
      </c>
      <c r="AA448" s="210">
        <v>1.0</v>
      </c>
      <c r="AB448" s="210">
        <v>3.0</v>
      </c>
      <c r="AC448" s="210">
        <v>1.0</v>
      </c>
      <c r="AD448" s="210">
        <v>0.0</v>
      </c>
      <c r="AE448" s="210">
        <v>1.0</v>
      </c>
      <c r="AF448" s="210">
        <v>0.0</v>
      </c>
      <c r="AG448" s="210">
        <v>3.0</v>
      </c>
      <c r="AH448" s="210">
        <v>1.0</v>
      </c>
      <c r="AI448" s="210" t="s">
        <v>138</v>
      </c>
      <c r="AJ448" s="210" t="s">
        <v>284</v>
      </c>
      <c r="AK448" s="210" t="s">
        <v>284</v>
      </c>
      <c r="AL448" s="210" t="s">
        <v>285</v>
      </c>
      <c r="AM448" s="210" t="s">
        <v>285</v>
      </c>
      <c r="AN448" s="210" t="s">
        <v>284</v>
      </c>
      <c r="AO448" s="210" t="s">
        <v>285</v>
      </c>
      <c r="AP448" s="210" t="s">
        <v>285</v>
      </c>
      <c r="AQ448" s="210" t="s">
        <v>285</v>
      </c>
      <c r="AR448" s="210" t="s">
        <v>285</v>
      </c>
      <c r="AS448" s="210" t="s">
        <v>284</v>
      </c>
      <c r="AT448" s="209"/>
      <c r="AU448" s="209"/>
      <c r="AV448" s="209"/>
      <c r="AW448" s="209"/>
      <c r="AX448" s="209"/>
      <c r="AY448" s="209"/>
      <c r="AZ448" s="209"/>
      <c r="BA448" s="209"/>
      <c r="BB448" s="209"/>
      <c r="BC448" s="209"/>
      <c r="BD448" s="209"/>
      <c r="BE448" s="209"/>
      <c r="BF448" s="209"/>
      <c r="BG448" s="210"/>
      <c r="BH448" s="209"/>
    </row>
    <row r="449">
      <c r="A449" s="211">
        <v>45250.7</v>
      </c>
      <c r="B449" s="211">
        <v>45250.7</v>
      </c>
      <c r="C449" s="210" t="s">
        <v>281</v>
      </c>
      <c r="D449" s="209"/>
      <c r="E449" s="212">
        <v>100.0</v>
      </c>
      <c r="F449" s="212">
        <v>0.0</v>
      </c>
      <c r="G449" s="210" t="b">
        <v>1</v>
      </c>
      <c r="H449" s="211">
        <v>45250.7</v>
      </c>
      <c r="I449" s="210" t="s">
        <v>731</v>
      </c>
      <c r="J449" s="209"/>
      <c r="K449" s="209"/>
      <c r="L449" s="209"/>
      <c r="M449" s="209"/>
      <c r="N449" s="209"/>
      <c r="O449" s="209"/>
      <c r="P449" s="210" t="s">
        <v>283</v>
      </c>
      <c r="Q449" s="209"/>
      <c r="R449" s="210" t="s">
        <v>81</v>
      </c>
      <c r="S449" s="210">
        <v>5.0</v>
      </c>
      <c r="T449" s="212">
        <v>3.0</v>
      </c>
      <c r="U449" s="212">
        <v>2.0</v>
      </c>
      <c r="V449" s="212">
        <v>12.0</v>
      </c>
      <c r="W449" s="210">
        <v>33.0</v>
      </c>
      <c r="X449" s="210">
        <v>0.0</v>
      </c>
      <c r="Y449" s="210">
        <v>1.0</v>
      </c>
      <c r="Z449" s="210">
        <v>0.0</v>
      </c>
      <c r="AA449" s="210">
        <v>0.0</v>
      </c>
      <c r="AB449" s="210">
        <v>1.0</v>
      </c>
      <c r="AC449" s="210">
        <v>3.0</v>
      </c>
      <c r="AD449" s="210">
        <v>2.0</v>
      </c>
      <c r="AE449" s="210">
        <v>3.0</v>
      </c>
      <c r="AF449" s="210">
        <v>2.0</v>
      </c>
      <c r="AG449" s="210">
        <v>1.0</v>
      </c>
      <c r="AH449" s="210">
        <v>2.0</v>
      </c>
      <c r="AI449" s="210" t="s">
        <v>138</v>
      </c>
      <c r="AJ449" s="210" t="s">
        <v>285</v>
      </c>
      <c r="AK449" s="210" t="s">
        <v>285</v>
      </c>
      <c r="AL449" s="210" t="s">
        <v>284</v>
      </c>
      <c r="AM449" s="210" t="s">
        <v>285</v>
      </c>
      <c r="AN449" s="210" t="s">
        <v>284</v>
      </c>
      <c r="AO449" s="210" t="s">
        <v>285</v>
      </c>
      <c r="AP449" s="210" t="s">
        <v>285</v>
      </c>
      <c r="AQ449" s="210" t="s">
        <v>285</v>
      </c>
      <c r="AR449" s="210" t="s">
        <v>284</v>
      </c>
      <c r="AS449" s="210" t="s">
        <v>285</v>
      </c>
      <c r="AT449" s="209"/>
      <c r="AU449" s="209"/>
      <c r="AV449" s="209"/>
      <c r="AW449" s="209"/>
      <c r="AX449" s="209"/>
      <c r="AY449" s="209"/>
      <c r="AZ449" s="209"/>
      <c r="BA449" s="209"/>
      <c r="BB449" s="209"/>
      <c r="BC449" s="209"/>
      <c r="BD449" s="209"/>
      <c r="BE449" s="209"/>
      <c r="BF449" s="209"/>
      <c r="BG449" s="210"/>
      <c r="BH449" s="209"/>
    </row>
    <row r="450">
      <c r="A450" s="211">
        <v>45250.7</v>
      </c>
      <c r="B450" s="211">
        <v>45250.7</v>
      </c>
      <c r="C450" s="210" t="s">
        <v>281</v>
      </c>
      <c r="D450" s="209"/>
      <c r="E450" s="212">
        <v>100.0</v>
      </c>
      <c r="F450" s="212">
        <v>0.0</v>
      </c>
      <c r="G450" s="210" t="b">
        <v>1</v>
      </c>
      <c r="H450" s="211">
        <v>45250.7</v>
      </c>
      <c r="I450" s="210" t="s">
        <v>732</v>
      </c>
      <c r="J450" s="209"/>
      <c r="K450" s="209"/>
      <c r="L450" s="209"/>
      <c r="M450" s="209"/>
      <c r="N450" s="209"/>
      <c r="O450" s="209"/>
      <c r="P450" s="210" t="s">
        <v>283</v>
      </c>
      <c r="Q450" s="209"/>
      <c r="R450" s="210" t="s">
        <v>82</v>
      </c>
      <c r="S450" s="210">
        <v>6.0</v>
      </c>
      <c r="T450" s="212">
        <v>6.0</v>
      </c>
      <c r="U450" s="212">
        <v>0.0</v>
      </c>
      <c r="V450" s="212">
        <v>12.0</v>
      </c>
      <c r="W450" s="213"/>
      <c r="X450" s="210">
        <v>1.0</v>
      </c>
      <c r="Y450" s="210">
        <v>0.0</v>
      </c>
      <c r="Z450" s="210">
        <v>1.0</v>
      </c>
      <c r="AA450" s="210">
        <v>0.0</v>
      </c>
      <c r="AB450" s="210">
        <v>0.0</v>
      </c>
      <c r="AC450" s="210">
        <v>3.0</v>
      </c>
      <c r="AD450" s="210">
        <v>2.0</v>
      </c>
      <c r="AE450" s="210">
        <v>2.0</v>
      </c>
      <c r="AF450" s="210">
        <v>0.0</v>
      </c>
      <c r="AG450" s="210">
        <v>0.0</v>
      </c>
      <c r="AH450" s="210">
        <v>2.0</v>
      </c>
      <c r="AI450" s="210" t="s">
        <v>137</v>
      </c>
      <c r="AJ450" s="210" t="s">
        <v>285</v>
      </c>
      <c r="AK450" s="210" t="s">
        <v>285</v>
      </c>
      <c r="AL450" s="210" t="s">
        <v>284</v>
      </c>
      <c r="AM450" s="210" t="s">
        <v>284</v>
      </c>
      <c r="AN450" s="210" t="s">
        <v>285</v>
      </c>
      <c r="AO450" s="210" t="s">
        <v>284</v>
      </c>
      <c r="AP450" s="210" t="s">
        <v>285</v>
      </c>
      <c r="AQ450" s="210" t="s">
        <v>285</v>
      </c>
      <c r="AR450" s="210" t="s">
        <v>285</v>
      </c>
      <c r="AS450" s="210" t="s">
        <v>284</v>
      </c>
      <c r="AT450" s="209"/>
      <c r="AU450" s="209"/>
      <c r="AV450" s="209"/>
      <c r="AW450" s="209"/>
      <c r="AX450" s="209"/>
      <c r="AY450" s="209"/>
      <c r="AZ450" s="209"/>
      <c r="BA450" s="209"/>
      <c r="BB450" s="209"/>
      <c r="BC450" s="209"/>
      <c r="BD450" s="209"/>
      <c r="BE450" s="209"/>
      <c r="BF450" s="209"/>
      <c r="BG450" s="210"/>
      <c r="BH450" s="209"/>
    </row>
    <row r="451">
      <c r="A451" s="211">
        <v>45250.7</v>
      </c>
      <c r="B451" s="211">
        <v>45250.7</v>
      </c>
      <c r="C451" s="210" t="s">
        <v>281</v>
      </c>
      <c r="D451" s="209"/>
      <c r="E451" s="212">
        <v>100.0</v>
      </c>
      <c r="F451" s="212">
        <v>0.0</v>
      </c>
      <c r="G451" s="210" t="b">
        <v>1</v>
      </c>
      <c r="H451" s="211">
        <v>45250.7</v>
      </c>
      <c r="I451" s="210" t="s">
        <v>733</v>
      </c>
      <c r="J451" s="209"/>
      <c r="K451" s="209"/>
      <c r="L451" s="209"/>
      <c r="M451" s="209"/>
      <c r="N451" s="209"/>
      <c r="O451" s="209"/>
      <c r="P451" s="210" t="s">
        <v>283</v>
      </c>
      <c r="Q451" s="209"/>
      <c r="R451" s="210" t="s">
        <v>102</v>
      </c>
      <c r="S451" s="210">
        <v>1.0</v>
      </c>
      <c r="T451" s="212">
        <v>1.0</v>
      </c>
      <c r="U451" s="212">
        <v>0.0</v>
      </c>
      <c r="V451" s="212">
        <v>12.0</v>
      </c>
      <c r="W451" s="210">
        <v>26.0</v>
      </c>
      <c r="X451" s="210">
        <v>2.0</v>
      </c>
      <c r="Y451" s="210">
        <v>1.0</v>
      </c>
      <c r="Z451" s="210">
        <v>2.0</v>
      </c>
      <c r="AA451" s="210">
        <v>0.0</v>
      </c>
      <c r="AB451" s="210">
        <v>0.0</v>
      </c>
      <c r="AC451" s="210">
        <v>3.0</v>
      </c>
      <c r="AD451" s="210">
        <v>1.0</v>
      </c>
      <c r="AE451" s="210">
        <v>0.0</v>
      </c>
      <c r="AF451" s="210">
        <v>0.0</v>
      </c>
      <c r="AG451" s="210">
        <v>2.0</v>
      </c>
      <c r="AH451" s="210">
        <v>2.0</v>
      </c>
      <c r="AI451" s="210" t="s">
        <v>137</v>
      </c>
      <c r="AJ451" s="210" t="s">
        <v>285</v>
      </c>
      <c r="AK451" s="210" t="s">
        <v>284</v>
      </c>
      <c r="AL451" s="210" t="s">
        <v>284</v>
      </c>
      <c r="AM451" s="210" t="s">
        <v>285</v>
      </c>
      <c r="AN451" s="210" t="s">
        <v>285</v>
      </c>
      <c r="AO451" s="210" t="s">
        <v>285</v>
      </c>
      <c r="AP451" s="210" t="s">
        <v>285</v>
      </c>
      <c r="AQ451" s="210" t="s">
        <v>285</v>
      </c>
      <c r="AR451" s="210" t="s">
        <v>285</v>
      </c>
      <c r="AS451" s="210" t="s">
        <v>285</v>
      </c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09"/>
      <c r="BD451" s="209"/>
      <c r="BE451" s="209"/>
      <c r="BF451" s="209"/>
      <c r="BG451" s="210"/>
      <c r="BH451" s="209"/>
    </row>
    <row r="452">
      <c r="A452" s="211">
        <v>45250.7</v>
      </c>
      <c r="B452" s="211">
        <v>45250.7</v>
      </c>
      <c r="C452" s="210" t="s">
        <v>281</v>
      </c>
      <c r="D452" s="209"/>
      <c r="E452" s="212">
        <v>100.0</v>
      </c>
      <c r="F452" s="212">
        <v>0.0</v>
      </c>
      <c r="G452" s="210" t="b">
        <v>1</v>
      </c>
      <c r="H452" s="211">
        <v>45250.7</v>
      </c>
      <c r="I452" s="210" t="s">
        <v>734</v>
      </c>
      <c r="J452" s="209"/>
      <c r="K452" s="209"/>
      <c r="L452" s="209"/>
      <c r="M452" s="209"/>
      <c r="N452" s="209"/>
      <c r="O452" s="209"/>
      <c r="P452" s="210" t="s">
        <v>283</v>
      </c>
      <c r="Q452" s="209"/>
      <c r="R452" s="72" t="s">
        <v>33</v>
      </c>
      <c r="S452" s="210">
        <v>6.0</v>
      </c>
      <c r="T452" s="212">
        <v>5.0</v>
      </c>
      <c r="U452" s="212">
        <v>1.0</v>
      </c>
      <c r="V452" s="212">
        <v>12.0</v>
      </c>
      <c r="W452" s="210">
        <v>18.0</v>
      </c>
      <c r="X452" s="210">
        <v>0.0</v>
      </c>
      <c r="Y452" s="210">
        <v>2.0</v>
      </c>
      <c r="Z452" s="210">
        <v>2.0</v>
      </c>
      <c r="AA452" s="210">
        <v>2.0</v>
      </c>
      <c r="AB452" s="210">
        <v>0.0</v>
      </c>
      <c r="AC452" s="210">
        <v>1.0</v>
      </c>
      <c r="AD452" s="210">
        <v>1.0</v>
      </c>
      <c r="AE452" s="210">
        <v>1.0</v>
      </c>
      <c r="AF452" s="210">
        <v>2.0</v>
      </c>
      <c r="AG452" s="210">
        <v>3.0</v>
      </c>
      <c r="AH452" s="210">
        <v>3.0</v>
      </c>
      <c r="AI452" s="210" t="s">
        <v>137</v>
      </c>
      <c r="AJ452" s="210" t="s">
        <v>284</v>
      </c>
      <c r="AK452" s="210" t="s">
        <v>284</v>
      </c>
      <c r="AL452" s="210" t="s">
        <v>284</v>
      </c>
      <c r="AM452" s="210" t="s">
        <v>284</v>
      </c>
      <c r="AN452" s="210" t="s">
        <v>285</v>
      </c>
      <c r="AO452" s="210" t="s">
        <v>285</v>
      </c>
      <c r="AP452" s="210" t="s">
        <v>284</v>
      </c>
      <c r="AQ452" s="210" t="s">
        <v>284</v>
      </c>
      <c r="AR452" s="210" t="s">
        <v>285</v>
      </c>
      <c r="AS452" s="210" t="s">
        <v>284</v>
      </c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09"/>
      <c r="BD452" s="209"/>
      <c r="BE452" s="209"/>
      <c r="BF452" s="209"/>
      <c r="BG452" s="210"/>
      <c r="BH452" s="209"/>
    </row>
    <row r="453">
      <c r="A453" s="211">
        <v>45250.7</v>
      </c>
      <c r="B453" s="211">
        <v>45250.7</v>
      </c>
      <c r="C453" s="210" t="s">
        <v>281</v>
      </c>
      <c r="D453" s="209"/>
      <c r="E453" s="212">
        <v>100.0</v>
      </c>
      <c r="F453" s="212">
        <v>0.0</v>
      </c>
      <c r="G453" s="210" t="b">
        <v>1</v>
      </c>
      <c r="H453" s="211">
        <v>45250.7</v>
      </c>
      <c r="I453" s="210" t="s">
        <v>735</v>
      </c>
      <c r="J453" s="209"/>
      <c r="K453" s="209"/>
      <c r="L453" s="209"/>
      <c r="M453" s="209"/>
      <c r="N453" s="209"/>
      <c r="O453" s="209"/>
      <c r="P453" s="210" t="s">
        <v>283</v>
      </c>
      <c r="Q453" s="209"/>
      <c r="R453" s="72" t="s">
        <v>33</v>
      </c>
      <c r="S453" s="210">
        <v>9.0</v>
      </c>
      <c r="T453" s="212">
        <v>9.0</v>
      </c>
      <c r="U453" s="212">
        <v>0.0</v>
      </c>
      <c r="V453" s="212">
        <v>12.0</v>
      </c>
      <c r="W453" s="210">
        <v>35.0</v>
      </c>
      <c r="X453" s="210">
        <v>3.0</v>
      </c>
      <c r="Y453" s="210">
        <v>2.0</v>
      </c>
      <c r="Z453" s="210">
        <v>3.0</v>
      </c>
      <c r="AA453" s="210">
        <v>2.0</v>
      </c>
      <c r="AB453" s="210">
        <v>1.0</v>
      </c>
      <c r="AC453" s="210">
        <v>2.0</v>
      </c>
      <c r="AD453" s="210">
        <v>1.0</v>
      </c>
      <c r="AE453" s="210">
        <v>1.0</v>
      </c>
      <c r="AF453" s="210">
        <v>1.0</v>
      </c>
      <c r="AG453" s="210">
        <v>1.0</v>
      </c>
      <c r="AH453" s="210">
        <v>0.0</v>
      </c>
      <c r="AI453" s="210" t="s">
        <v>138</v>
      </c>
      <c r="AJ453" s="210" t="s">
        <v>284</v>
      </c>
      <c r="AK453" s="210" t="s">
        <v>284</v>
      </c>
      <c r="AL453" s="210" t="s">
        <v>284</v>
      </c>
      <c r="AM453" s="210" t="s">
        <v>284</v>
      </c>
      <c r="AN453" s="210" t="s">
        <v>285</v>
      </c>
      <c r="AO453" s="210" t="s">
        <v>285</v>
      </c>
      <c r="AP453" s="210" t="s">
        <v>285</v>
      </c>
      <c r="AQ453" s="210" t="s">
        <v>285</v>
      </c>
      <c r="AR453" s="210" t="s">
        <v>285</v>
      </c>
      <c r="AS453" s="210" t="s">
        <v>285</v>
      </c>
      <c r="AT453" s="209"/>
      <c r="AU453" s="209"/>
      <c r="AV453" s="209"/>
      <c r="AW453" s="209"/>
      <c r="AX453" s="209"/>
      <c r="AY453" s="209"/>
      <c r="AZ453" s="209"/>
      <c r="BA453" s="209"/>
      <c r="BB453" s="209"/>
      <c r="BC453" s="209"/>
      <c r="BD453" s="209"/>
      <c r="BE453" s="209"/>
      <c r="BF453" s="209"/>
      <c r="BG453" s="210"/>
      <c r="BH453" s="209"/>
    </row>
    <row r="454">
      <c r="A454" s="211">
        <v>45250.7</v>
      </c>
      <c r="B454" s="211">
        <v>45250.7</v>
      </c>
      <c r="C454" s="210" t="s">
        <v>281</v>
      </c>
      <c r="D454" s="209"/>
      <c r="E454" s="212">
        <v>100.0</v>
      </c>
      <c r="F454" s="212">
        <v>0.0</v>
      </c>
      <c r="G454" s="210" t="b">
        <v>1</v>
      </c>
      <c r="H454" s="211">
        <v>45250.7</v>
      </c>
      <c r="I454" s="210" t="s">
        <v>736</v>
      </c>
      <c r="J454" s="209"/>
      <c r="K454" s="209"/>
      <c r="L454" s="209"/>
      <c r="M454" s="209"/>
      <c r="N454" s="209"/>
      <c r="O454" s="209"/>
      <c r="P454" s="210" t="s">
        <v>283</v>
      </c>
      <c r="Q454" s="209"/>
      <c r="R454" s="210" t="s">
        <v>44</v>
      </c>
      <c r="S454" s="210">
        <v>5.0</v>
      </c>
      <c r="T454" s="212">
        <v>4.0</v>
      </c>
      <c r="U454" s="212">
        <v>1.0</v>
      </c>
      <c r="V454" s="212">
        <v>12.0</v>
      </c>
      <c r="W454" s="210">
        <v>30.0</v>
      </c>
      <c r="X454" s="210">
        <v>1.0</v>
      </c>
      <c r="Y454" s="210">
        <v>0.0</v>
      </c>
      <c r="Z454" s="210">
        <v>3.0</v>
      </c>
      <c r="AA454" s="210">
        <v>0.0</v>
      </c>
      <c r="AB454" s="210">
        <v>2.0</v>
      </c>
      <c r="AC454" s="210">
        <v>1.0</v>
      </c>
      <c r="AD454" s="210">
        <v>0.0</v>
      </c>
      <c r="AE454" s="210">
        <v>1.0</v>
      </c>
      <c r="AF454" s="210">
        <v>3.0</v>
      </c>
      <c r="AG454" s="210">
        <v>1.0</v>
      </c>
      <c r="AH454" s="210">
        <v>2.0</v>
      </c>
      <c r="AI454" s="210" t="s">
        <v>137</v>
      </c>
      <c r="AJ454" s="210" t="s">
        <v>284</v>
      </c>
      <c r="AK454" s="210" t="s">
        <v>284</v>
      </c>
      <c r="AL454" s="210" t="s">
        <v>284</v>
      </c>
      <c r="AM454" s="210" t="s">
        <v>284</v>
      </c>
      <c r="AN454" s="210" t="s">
        <v>285</v>
      </c>
      <c r="AO454" s="210" t="s">
        <v>285</v>
      </c>
      <c r="AP454" s="210" t="s">
        <v>284</v>
      </c>
      <c r="AQ454" s="210" t="s">
        <v>284</v>
      </c>
      <c r="AR454" s="210" t="s">
        <v>284</v>
      </c>
      <c r="AS454" s="210" t="s">
        <v>285</v>
      </c>
      <c r="AT454" s="209"/>
      <c r="AU454" s="209"/>
      <c r="AV454" s="209"/>
      <c r="AW454" s="209"/>
      <c r="AX454" s="209"/>
      <c r="AY454" s="209"/>
      <c r="AZ454" s="209"/>
      <c r="BA454" s="209"/>
      <c r="BB454" s="209"/>
      <c r="BC454" s="209"/>
      <c r="BD454" s="209"/>
      <c r="BE454" s="209"/>
      <c r="BF454" s="209"/>
      <c r="BG454" s="210"/>
      <c r="BH454" s="209"/>
    </row>
    <row r="455">
      <c r="A455" s="211">
        <v>45250.7</v>
      </c>
      <c r="B455" s="211">
        <v>45250.7</v>
      </c>
      <c r="C455" s="210" t="s">
        <v>281</v>
      </c>
      <c r="D455" s="209"/>
      <c r="E455" s="212">
        <v>100.0</v>
      </c>
      <c r="F455" s="212">
        <v>0.0</v>
      </c>
      <c r="G455" s="210" t="b">
        <v>1</v>
      </c>
      <c r="H455" s="211">
        <v>45250.7</v>
      </c>
      <c r="I455" s="210" t="s">
        <v>737</v>
      </c>
      <c r="J455" s="209"/>
      <c r="K455" s="209"/>
      <c r="L455" s="209"/>
      <c r="M455" s="209"/>
      <c r="N455" s="209"/>
      <c r="O455" s="209"/>
      <c r="P455" s="210" t="s">
        <v>283</v>
      </c>
      <c r="Q455" s="209"/>
      <c r="R455" s="72" t="s">
        <v>33</v>
      </c>
      <c r="S455" s="210">
        <v>4.0</v>
      </c>
      <c r="T455" s="212">
        <v>4.0</v>
      </c>
      <c r="U455" s="212">
        <v>0.0</v>
      </c>
      <c r="V455" s="212">
        <v>12.0</v>
      </c>
      <c r="W455" s="210">
        <v>35.0</v>
      </c>
      <c r="X455" s="210">
        <v>0.0</v>
      </c>
      <c r="Y455" s="210">
        <v>0.0</v>
      </c>
      <c r="Z455" s="210">
        <v>2.0</v>
      </c>
      <c r="AA455" s="210">
        <v>0.0</v>
      </c>
      <c r="AB455" s="210">
        <v>1.0</v>
      </c>
      <c r="AC455" s="210">
        <v>3.0</v>
      </c>
      <c r="AD455" s="210">
        <v>1.0</v>
      </c>
      <c r="AE455" s="210">
        <v>3.0</v>
      </c>
      <c r="AF455" s="210">
        <v>1.0</v>
      </c>
      <c r="AG455" s="210">
        <v>2.0</v>
      </c>
      <c r="AH455" s="210">
        <v>1.0</v>
      </c>
      <c r="AI455" s="210" t="s">
        <v>138</v>
      </c>
      <c r="AJ455" s="210" t="s">
        <v>284</v>
      </c>
      <c r="AK455" s="210" t="s">
        <v>285</v>
      </c>
      <c r="AL455" s="210" t="s">
        <v>284</v>
      </c>
      <c r="AM455" s="210" t="s">
        <v>285</v>
      </c>
      <c r="AN455" s="210" t="s">
        <v>285</v>
      </c>
      <c r="AO455" s="210" t="s">
        <v>285</v>
      </c>
      <c r="AP455" s="210" t="s">
        <v>284</v>
      </c>
      <c r="AQ455" s="210" t="s">
        <v>284</v>
      </c>
      <c r="AR455" s="210" t="s">
        <v>284</v>
      </c>
      <c r="AS455" s="210" t="s">
        <v>284</v>
      </c>
      <c r="AT455" s="209"/>
      <c r="AU455" s="209"/>
      <c r="AV455" s="209"/>
      <c r="AW455" s="209"/>
      <c r="AX455" s="209"/>
      <c r="AY455" s="209"/>
      <c r="AZ455" s="209"/>
      <c r="BA455" s="209"/>
      <c r="BB455" s="209"/>
      <c r="BC455" s="209"/>
      <c r="BD455" s="209"/>
      <c r="BE455" s="209"/>
      <c r="BF455" s="209"/>
      <c r="BG455" s="210"/>
      <c r="BH455" s="209"/>
    </row>
    <row r="456">
      <c r="A456" s="211">
        <v>45250.7</v>
      </c>
      <c r="B456" s="211">
        <v>45250.7</v>
      </c>
      <c r="C456" s="210" t="s">
        <v>281</v>
      </c>
      <c r="D456" s="209"/>
      <c r="E456" s="212">
        <v>100.0</v>
      </c>
      <c r="F456" s="212">
        <v>0.0</v>
      </c>
      <c r="G456" s="210" t="b">
        <v>1</v>
      </c>
      <c r="H456" s="211">
        <v>45250.7</v>
      </c>
      <c r="I456" s="210" t="s">
        <v>738</v>
      </c>
      <c r="J456" s="209"/>
      <c r="K456" s="209"/>
      <c r="L456" s="209"/>
      <c r="M456" s="209"/>
      <c r="N456" s="209"/>
      <c r="O456" s="209"/>
      <c r="P456" s="210" t="s">
        <v>283</v>
      </c>
      <c r="Q456" s="209"/>
      <c r="R456" s="72" t="s">
        <v>33</v>
      </c>
      <c r="S456" s="210">
        <v>10.0</v>
      </c>
      <c r="T456" s="212">
        <v>4.0</v>
      </c>
      <c r="U456" s="212">
        <v>6.0</v>
      </c>
      <c r="V456" s="212">
        <v>12.0</v>
      </c>
      <c r="W456" s="210">
        <v>12.0</v>
      </c>
      <c r="X456" s="210">
        <v>2.0</v>
      </c>
      <c r="Y456" s="210">
        <v>0.0</v>
      </c>
      <c r="Z456" s="210">
        <v>2.0</v>
      </c>
      <c r="AA456" s="210">
        <v>3.0</v>
      </c>
      <c r="AB456" s="210">
        <v>3.0</v>
      </c>
      <c r="AC456" s="210">
        <v>3.0</v>
      </c>
      <c r="AD456" s="210">
        <v>0.0</v>
      </c>
      <c r="AE456" s="210">
        <v>1.0</v>
      </c>
      <c r="AF456" s="210">
        <v>1.0</v>
      </c>
      <c r="AG456" s="210">
        <v>2.0</v>
      </c>
      <c r="AH456" s="210">
        <v>0.0</v>
      </c>
      <c r="AI456" s="210" t="s">
        <v>137</v>
      </c>
      <c r="AJ456" s="210" t="s">
        <v>285</v>
      </c>
      <c r="AK456" s="210" t="s">
        <v>285</v>
      </c>
      <c r="AL456" s="210" t="s">
        <v>284</v>
      </c>
      <c r="AM456" s="210" t="s">
        <v>284</v>
      </c>
      <c r="AN456" s="210" t="s">
        <v>285</v>
      </c>
      <c r="AO456" s="210" t="s">
        <v>284</v>
      </c>
      <c r="AP456" s="210" t="s">
        <v>284</v>
      </c>
      <c r="AQ456" s="210" t="s">
        <v>285</v>
      </c>
      <c r="AR456" s="210" t="s">
        <v>285</v>
      </c>
      <c r="AS456" s="210" t="s">
        <v>285</v>
      </c>
      <c r="AT456" s="209"/>
      <c r="AU456" s="209"/>
      <c r="AV456" s="209"/>
      <c r="AW456" s="209"/>
      <c r="AX456" s="209"/>
      <c r="AY456" s="209"/>
      <c r="AZ456" s="209"/>
      <c r="BA456" s="209"/>
      <c r="BB456" s="209"/>
      <c r="BC456" s="209"/>
      <c r="BD456" s="209"/>
      <c r="BE456" s="209"/>
      <c r="BF456" s="209"/>
      <c r="BG456" s="210"/>
      <c r="BH456" s="209"/>
    </row>
    <row r="457">
      <c r="A457" s="211">
        <v>45250.7</v>
      </c>
      <c r="B457" s="211">
        <v>45250.7</v>
      </c>
      <c r="C457" s="210" t="s">
        <v>281</v>
      </c>
      <c r="D457" s="209"/>
      <c r="E457" s="212">
        <v>100.0</v>
      </c>
      <c r="F457" s="212">
        <v>0.0</v>
      </c>
      <c r="G457" s="210" t="b">
        <v>1</v>
      </c>
      <c r="H457" s="211">
        <v>45250.7</v>
      </c>
      <c r="I457" s="210" t="s">
        <v>739</v>
      </c>
      <c r="J457" s="209"/>
      <c r="K457" s="209"/>
      <c r="L457" s="209"/>
      <c r="M457" s="209"/>
      <c r="N457" s="209"/>
      <c r="O457" s="209"/>
      <c r="P457" s="210" t="s">
        <v>283</v>
      </c>
      <c r="Q457" s="209"/>
      <c r="R457" s="210" t="s">
        <v>98</v>
      </c>
      <c r="S457" s="210">
        <v>8.0</v>
      </c>
      <c r="T457" s="212">
        <v>4.0</v>
      </c>
      <c r="U457" s="212">
        <v>4.0</v>
      </c>
      <c r="V457" s="212">
        <v>12.0</v>
      </c>
      <c r="W457" s="210">
        <v>35.0</v>
      </c>
      <c r="X457" s="210">
        <v>0.0</v>
      </c>
      <c r="Y457" s="210">
        <v>0.0</v>
      </c>
      <c r="Z457" s="210">
        <v>3.0</v>
      </c>
      <c r="AA457" s="210">
        <v>1.0</v>
      </c>
      <c r="AB457" s="210">
        <v>1.0</v>
      </c>
      <c r="AC457" s="210">
        <v>3.0</v>
      </c>
      <c r="AD457" s="210">
        <v>1.0</v>
      </c>
      <c r="AE457" s="210">
        <v>1.0</v>
      </c>
      <c r="AF457" s="210">
        <v>2.0</v>
      </c>
      <c r="AG457" s="210">
        <v>2.0</v>
      </c>
      <c r="AH457" s="210">
        <v>0.0</v>
      </c>
      <c r="AI457" s="210" t="s">
        <v>138</v>
      </c>
      <c r="AJ457" s="210" t="s">
        <v>285</v>
      </c>
      <c r="AK457" s="210" t="s">
        <v>285</v>
      </c>
      <c r="AL457" s="210" t="s">
        <v>284</v>
      </c>
      <c r="AM457" s="210" t="s">
        <v>285</v>
      </c>
      <c r="AN457" s="210" t="s">
        <v>284</v>
      </c>
      <c r="AO457" s="210" t="s">
        <v>284</v>
      </c>
      <c r="AP457" s="210" t="s">
        <v>284</v>
      </c>
      <c r="AQ457" s="210" t="s">
        <v>285</v>
      </c>
      <c r="AR457" s="210" t="s">
        <v>285</v>
      </c>
      <c r="AS457" s="210" t="s">
        <v>284</v>
      </c>
      <c r="AT457" s="209"/>
      <c r="AU457" s="209"/>
      <c r="AV457" s="209"/>
      <c r="AW457" s="209"/>
      <c r="AX457" s="209"/>
      <c r="AY457" s="209"/>
      <c r="AZ457" s="209"/>
      <c r="BA457" s="209"/>
      <c r="BB457" s="209"/>
      <c r="BC457" s="209"/>
      <c r="BD457" s="209"/>
      <c r="BE457" s="209"/>
      <c r="BF457" s="209"/>
      <c r="BG457" s="210"/>
      <c r="BH457" s="209"/>
    </row>
    <row r="458">
      <c r="A458" s="211">
        <v>45250.7</v>
      </c>
      <c r="B458" s="211">
        <v>45250.7</v>
      </c>
      <c r="C458" s="210" t="s">
        <v>281</v>
      </c>
      <c r="D458" s="209"/>
      <c r="E458" s="212">
        <v>100.0</v>
      </c>
      <c r="F458" s="212">
        <v>0.0</v>
      </c>
      <c r="G458" s="210" t="b">
        <v>1</v>
      </c>
      <c r="H458" s="211">
        <v>45250.7</v>
      </c>
      <c r="I458" s="210" t="s">
        <v>740</v>
      </c>
      <c r="J458" s="209"/>
      <c r="K458" s="209"/>
      <c r="L458" s="209"/>
      <c r="M458" s="209"/>
      <c r="N458" s="209"/>
      <c r="O458" s="209"/>
      <c r="P458" s="210" t="s">
        <v>283</v>
      </c>
      <c r="Q458" s="209"/>
      <c r="R458" s="72" t="s">
        <v>33</v>
      </c>
      <c r="S458" s="210">
        <v>9.0</v>
      </c>
      <c r="T458" s="212">
        <v>2.0</v>
      </c>
      <c r="U458" s="212">
        <v>7.0</v>
      </c>
      <c r="V458" s="212">
        <v>12.0</v>
      </c>
      <c r="W458" s="210">
        <v>12.0</v>
      </c>
      <c r="X458" s="210">
        <v>0.0</v>
      </c>
      <c r="Y458" s="210">
        <v>3.0</v>
      </c>
      <c r="Z458" s="210">
        <v>2.0</v>
      </c>
      <c r="AA458" s="210">
        <v>3.0</v>
      </c>
      <c r="AB458" s="210">
        <v>2.0</v>
      </c>
      <c r="AC458" s="210">
        <v>3.0</v>
      </c>
      <c r="AD458" s="210">
        <v>3.0</v>
      </c>
      <c r="AE458" s="210">
        <v>2.0</v>
      </c>
      <c r="AF458" s="210">
        <v>1.0</v>
      </c>
      <c r="AG458" s="210">
        <v>1.0</v>
      </c>
      <c r="AH458" s="210">
        <v>3.0</v>
      </c>
      <c r="AI458" s="210" t="s">
        <v>138</v>
      </c>
      <c r="AJ458" s="210" t="s">
        <v>285</v>
      </c>
      <c r="AK458" s="210" t="s">
        <v>285</v>
      </c>
      <c r="AL458" s="210" t="s">
        <v>285</v>
      </c>
      <c r="AM458" s="210" t="s">
        <v>285</v>
      </c>
      <c r="AN458" s="210" t="s">
        <v>284</v>
      </c>
      <c r="AO458" s="210" t="s">
        <v>284</v>
      </c>
      <c r="AP458" s="210" t="s">
        <v>284</v>
      </c>
      <c r="AQ458" s="210" t="s">
        <v>285</v>
      </c>
      <c r="AR458" s="210" t="s">
        <v>284</v>
      </c>
      <c r="AS458" s="210" t="s">
        <v>284</v>
      </c>
      <c r="AT458" s="209"/>
      <c r="AU458" s="209"/>
      <c r="AV458" s="209"/>
      <c r="AW458" s="209"/>
      <c r="AX458" s="209"/>
      <c r="AY458" s="209"/>
      <c r="AZ458" s="209"/>
      <c r="BA458" s="209"/>
      <c r="BB458" s="209"/>
      <c r="BC458" s="209"/>
      <c r="BD458" s="209"/>
      <c r="BE458" s="209"/>
      <c r="BF458" s="209"/>
      <c r="BG458" s="210"/>
      <c r="BH458" s="209"/>
    </row>
    <row r="459">
      <c r="A459" s="211">
        <v>45250.7</v>
      </c>
      <c r="B459" s="211">
        <v>45250.7</v>
      </c>
      <c r="C459" s="210" t="s">
        <v>281</v>
      </c>
      <c r="D459" s="209"/>
      <c r="E459" s="212">
        <v>100.0</v>
      </c>
      <c r="F459" s="212">
        <v>0.0</v>
      </c>
      <c r="G459" s="210" t="b">
        <v>1</v>
      </c>
      <c r="H459" s="211">
        <v>45250.7</v>
      </c>
      <c r="I459" s="210" t="s">
        <v>741</v>
      </c>
      <c r="J459" s="209"/>
      <c r="K459" s="209"/>
      <c r="L459" s="209"/>
      <c r="M459" s="209"/>
      <c r="N459" s="209"/>
      <c r="O459" s="209"/>
      <c r="P459" s="210" t="s">
        <v>283</v>
      </c>
      <c r="Q459" s="209"/>
      <c r="R459" s="210" t="s">
        <v>76</v>
      </c>
      <c r="S459" s="210">
        <v>1.0</v>
      </c>
      <c r="T459" s="212">
        <v>1.0</v>
      </c>
      <c r="U459" s="212">
        <v>0.0</v>
      </c>
      <c r="V459" s="212">
        <v>12.0</v>
      </c>
      <c r="W459" s="210">
        <v>13.0</v>
      </c>
      <c r="X459" s="210">
        <v>1.0</v>
      </c>
      <c r="Y459" s="210">
        <v>0.0</v>
      </c>
      <c r="Z459" s="210">
        <v>3.0</v>
      </c>
      <c r="AA459" s="210">
        <v>0.0</v>
      </c>
      <c r="AB459" s="210">
        <v>2.0</v>
      </c>
      <c r="AC459" s="210">
        <v>1.0</v>
      </c>
      <c r="AD459" s="210">
        <v>3.0</v>
      </c>
      <c r="AE459" s="210">
        <v>1.0</v>
      </c>
      <c r="AF459" s="210">
        <v>3.0</v>
      </c>
      <c r="AG459" s="210">
        <v>0.0</v>
      </c>
      <c r="AH459" s="210">
        <v>0.0</v>
      </c>
      <c r="AI459" s="210" t="s">
        <v>137</v>
      </c>
      <c r="AJ459" s="210" t="s">
        <v>284</v>
      </c>
      <c r="AK459" s="210" t="s">
        <v>285</v>
      </c>
      <c r="AL459" s="210" t="s">
        <v>284</v>
      </c>
      <c r="AM459" s="210" t="s">
        <v>284</v>
      </c>
      <c r="AN459" s="210" t="s">
        <v>284</v>
      </c>
      <c r="AO459" s="210" t="s">
        <v>284</v>
      </c>
      <c r="AP459" s="210" t="s">
        <v>285</v>
      </c>
      <c r="AQ459" s="210" t="s">
        <v>285</v>
      </c>
      <c r="AR459" s="210" t="s">
        <v>284</v>
      </c>
      <c r="AS459" s="210" t="s">
        <v>285</v>
      </c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09"/>
      <c r="BD459" s="209"/>
      <c r="BE459" s="209"/>
      <c r="BF459" s="209"/>
      <c r="BG459" s="210"/>
      <c r="BH459" s="209"/>
    </row>
    <row r="460">
      <c r="A460" s="211">
        <v>45250.7</v>
      </c>
      <c r="B460" s="211">
        <v>45250.7</v>
      </c>
      <c r="C460" s="210" t="s">
        <v>281</v>
      </c>
      <c r="D460" s="209"/>
      <c r="E460" s="212">
        <v>100.0</v>
      </c>
      <c r="F460" s="212">
        <v>0.0</v>
      </c>
      <c r="G460" s="210" t="b">
        <v>1</v>
      </c>
      <c r="H460" s="211">
        <v>45250.7</v>
      </c>
      <c r="I460" s="210" t="s">
        <v>742</v>
      </c>
      <c r="J460" s="209"/>
      <c r="K460" s="209"/>
      <c r="L460" s="209"/>
      <c r="M460" s="209"/>
      <c r="N460" s="209"/>
      <c r="O460" s="209"/>
      <c r="P460" s="210" t="s">
        <v>283</v>
      </c>
      <c r="Q460" s="209"/>
      <c r="R460" s="210" t="s">
        <v>90</v>
      </c>
      <c r="S460" s="210">
        <v>4.0</v>
      </c>
      <c r="T460" s="212">
        <v>4.0</v>
      </c>
      <c r="U460" s="212">
        <v>0.0</v>
      </c>
      <c r="V460" s="212">
        <v>12.0</v>
      </c>
      <c r="W460" s="210">
        <v>24.0</v>
      </c>
      <c r="X460" s="210">
        <v>2.0</v>
      </c>
      <c r="Y460" s="210">
        <v>3.0</v>
      </c>
      <c r="Z460" s="210">
        <v>1.0</v>
      </c>
      <c r="AA460" s="210">
        <v>0.0</v>
      </c>
      <c r="AB460" s="210">
        <v>1.0</v>
      </c>
      <c r="AC460" s="210">
        <v>3.0</v>
      </c>
      <c r="AD460" s="210">
        <v>0.0</v>
      </c>
      <c r="AE460" s="210">
        <v>3.0</v>
      </c>
      <c r="AF460" s="210">
        <v>2.0</v>
      </c>
      <c r="AG460" s="210">
        <v>1.0</v>
      </c>
      <c r="AH460" s="210">
        <v>1.0</v>
      </c>
      <c r="AI460" s="210" t="s">
        <v>138</v>
      </c>
      <c r="AJ460" s="210" t="s">
        <v>285</v>
      </c>
      <c r="AK460" s="210" t="s">
        <v>285</v>
      </c>
      <c r="AL460" s="210" t="s">
        <v>285</v>
      </c>
      <c r="AM460" s="210" t="s">
        <v>284</v>
      </c>
      <c r="AN460" s="210" t="s">
        <v>285</v>
      </c>
      <c r="AO460" s="210" t="s">
        <v>284</v>
      </c>
      <c r="AP460" s="210" t="s">
        <v>284</v>
      </c>
      <c r="AQ460" s="210" t="s">
        <v>285</v>
      </c>
      <c r="AR460" s="210" t="s">
        <v>284</v>
      </c>
      <c r="AS460" s="210" t="s">
        <v>284</v>
      </c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09"/>
      <c r="BD460" s="209"/>
      <c r="BE460" s="209"/>
      <c r="BF460" s="209"/>
      <c r="BG460" s="210"/>
      <c r="BH460" s="209"/>
    </row>
    <row r="461">
      <c r="A461" s="211">
        <v>45250.7</v>
      </c>
      <c r="B461" s="211">
        <v>45250.7</v>
      </c>
      <c r="C461" s="210" t="s">
        <v>281</v>
      </c>
      <c r="D461" s="209"/>
      <c r="E461" s="212">
        <v>100.0</v>
      </c>
      <c r="F461" s="212">
        <v>0.0</v>
      </c>
      <c r="G461" s="210" t="b">
        <v>1</v>
      </c>
      <c r="H461" s="211">
        <v>45250.7</v>
      </c>
      <c r="I461" s="210" t="s">
        <v>743</v>
      </c>
      <c r="J461" s="209"/>
      <c r="K461" s="209"/>
      <c r="L461" s="209"/>
      <c r="M461" s="209"/>
      <c r="N461" s="209"/>
      <c r="O461" s="209"/>
      <c r="P461" s="210" t="s">
        <v>283</v>
      </c>
      <c r="Q461" s="209"/>
      <c r="R461" s="72" t="s">
        <v>33</v>
      </c>
      <c r="S461" s="210">
        <v>8.0</v>
      </c>
      <c r="T461" s="212">
        <v>3.0</v>
      </c>
      <c r="U461" s="212">
        <v>5.0</v>
      </c>
      <c r="V461" s="212">
        <v>12.0</v>
      </c>
      <c r="W461" s="210">
        <v>17.0</v>
      </c>
      <c r="X461" s="210">
        <v>3.0</v>
      </c>
      <c r="Y461" s="210">
        <v>0.0</v>
      </c>
      <c r="Z461" s="210">
        <v>2.0</v>
      </c>
      <c r="AA461" s="210">
        <v>2.0</v>
      </c>
      <c r="AB461" s="210">
        <v>1.0</v>
      </c>
      <c r="AC461" s="210">
        <v>1.0</v>
      </c>
      <c r="AD461" s="210">
        <v>3.0</v>
      </c>
      <c r="AE461" s="210">
        <v>3.0</v>
      </c>
      <c r="AF461" s="210">
        <v>1.0</v>
      </c>
      <c r="AG461" s="210">
        <v>2.0</v>
      </c>
      <c r="AH461" s="210">
        <v>2.0</v>
      </c>
      <c r="AI461" s="210" t="s">
        <v>137</v>
      </c>
      <c r="AJ461" s="210" t="s">
        <v>285</v>
      </c>
      <c r="AK461" s="210" t="s">
        <v>284</v>
      </c>
      <c r="AL461" s="210" t="s">
        <v>284</v>
      </c>
      <c r="AM461" s="210" t="s">
        <v>284</v>
      </c>
      <c r="AN461" s="210" t="s">
        <v>285</v>
      </c>
      <c r="AO461" s="210" t="s">
        <v>285</v>
      </c>
      <c r="AP461" s="210" t="s">
        <v>285</v>
      </c>
      <c r="AQ461" s="210" t="s">
        <v>284</v>
      </c>
      <c r="AR461" s="210" t="s">
        <v>285</v>
      </c>
      <c r="AS461" s="210" t="s">
        <v>284</v>
      </c>
      <c r="AT461" s="209"/>
      <c r="AU461" s="209"/>
      <c r="AV461" s="209"/>
      <c r="AW461" s="209"/>
      <c r="AX461" s="209"/>
      <c r="AY461" s="209"/>
      <c r="AZ461" s="209"/>
      <c r="BA461" s="209"/>
      <c r="BB461" s="209"/>
      <c r="BC461" s="209"/>
      <c r="BD461" s="209"/>
      <c r="BE461" s="209"/>
      <c r="BF461" s="209"/>
      <c r="BG461" s="210"/>
      <c r="BH461" s="209"/>
    </row>
    <row r="462">
      <c r="A462" s="211">
        <v>45250.7</v>
      </c>
      <c r="B462" s="211">
        <v>45250.7</v>
      </c>
      <c r="C462" s="210" t="s">
        <v>281</v>
      </c>
      <c r="D462" s="209"/>
      <c r="E462" s="212">
        <v>100.0</v>
      </c>
      <c r="F462" s="212">
        <v>0.0</v>
      </c>
      <c r="G462" s="210" t="b">
        <v>1</v>
      </c>
      <c r="H462" s="211">
        <v>45250.7</v>
      </c>
      <c r="I462" s="210" t="s">
        <v>744</v>
      </c>
      <c r="J462" s="209"/>
      <c r="K462" s="209"/>
      <c r="L462" s="209"/>
      <c r="M462" s="209"/>
      <c r="N462" s="209"/>
      <c r="O462" s="209"/>
      <c r="P462" s="210" t="s">
        <v>283</v>
      </c>
      <c r="Q462" s="209"/>
      <c r="R462" s="210" t="s">
        <v>104</v>
      </c>
      <c r="S462" s="210">
        <v>1.0</v>
      </c>
      <c r="T462" s="212">
        <v>1.0</v>
      </c>
      <c r="U462" s="212">
        <v>0.0</v>
      </c>
      <c r="V462" s="212">
        <v>12.0</v>
      </c>
      <c r="W462" s="210">
        <v>7.0</v>
      </c>
      <c r="X462" s="210">
        <v>0.0</v>
      </c>
      <c r="Y462" s="210">
        <v>1.0</v>
      </c>
      <c r="Z462" s="210">
        <v>1.0</v>
      </c>
      <c r="AA462" s="210">
        <v>3.0</v>
      </c>
      <c r="AB462" s="210">
        <v>0.0</v>
      </c>
      <c r="AC462" s="210">
        <v>3.0</v>
      </c>
      <c r="AD462" s="210">
        <v>3.0</v>
      </c>
      <c r="AE462" s="210">
        <v>3.0</v>
      </c>
      <c r="AF462" s="210">
        <v>1.0</v>
      </c>
      <c r="AG462" s="210">
        <v>2.0</v>
      </c>
      <c r="AH462" s="210">
        <v>3.0</v>
      </c>
      <c r="AI462" s="210" t="s">
        <v>138</v>
      </c>
      <c r="AJ462" s="210" t="s">
        <v>284</v>
      </c>
      <c r="AK462" s="210" t="s">
        <v>285</v>
      </c>
      <c r="AL462" s="210" t="s">
        <v>285</v>
      </c>
      <c r="AM462" s="210" t="s">
        <v>284</v>
      </c>
      <c r="AN462" s="210" t="s">
        <v>284</v>
      </c>
      <c r="AO462" s="210" t="s">
        <v>285</v>
      </c>
      <c r="AP462" s="210" t="s">
        <v>284</v>
      </c>
      <c r="AQ462" s="210" t="s">
        <v>285</v>
      </c>
      <c r="AR462" s="210" t="s">
        <v>284</v>
      </c>
      <c r="AS462" s="210" t="s">
        <v>285</v>
      </c>
      <c r="AT462" s="209"/>
      <c r="AU462" s="209"/>
      <c r="AV462" s="209"/>
      <c r="AW462" s="209"/>
      <c r="AX462" s="209"/>
      <c r="AY462" s="209"/>
      <c r="AZ462" s="209"/>
      <c r="BA462" s="209"/>
      <c r="BB462" s="209"/>
      <c r="BC462" s="209"/>
      <c r="BD462" s="209"/>
      <c r="BE462" s="209"/>
      <c r="BF462" s="209"/>
      <c r="BG462" s="210"/>
      <c r="BH462" s="209"/>
    </row>
    <row r="463">
      <c r="A463" s="211">
        <v>45250.7</v>
      </c>
      <c r="B463" s="211">
        <v>45250.7</v>
      </c>
      <c r="C463" s="210" t="s">
        <v>281</v>
      </c>
      <c r="D463" s="209"/>
      <c r="E463" s="212">
        <v>100.0</v>
      </c>
      <c r="F463" s="212">
        <v>0.0</v>
      </c>
      <c r="G463" s="210" t="b">
        <v>1</v>
      </c>
      <c r="H463" s="211">
        <v>45250.7</v>
      </c>
      <c r="I463" s="210" t="s">
        <v>745</v>
      </c>
      <c r="J463" s="209"/>
      <c r="K463" s="209"/>
      <c r="L463" s="209"/>
      <c r="M463" s="209"/>
      <c r="N463" s="209"/>
      <c r="O463" s="209"/>
      <c r="P463" s="210" t="s">
        <v>283</v>
      </c>
      <c r="Q463" s="209"/>
      <c r="R463" s="210" t="s">
        <v>99</v>
      </c>
      <c r="S463" s="210">
        <v>9.0</v>
      </c>
      <c r="T463" s="212">
        <v>9.0</v>
      </c>
      <c r="U463" s="212">
        <v>0.0</v>
      </c>
      <c r="V463" s="212">
        <v>12.0</v>
      </c>
      <c r="W463" s="210">
        <v>9.0</v>
      </c>
      <c r="X463" s="210">
        <v>1.0</v>
      </c>
      <c r="Y463" s="210">
        <v>0.0</v>
      </c>
      <c r="Z463" s="210">
        <v>2.0</v>
      </c>
      <c r="AA463" s="210">
        <v>1.0</v>
      </c>
      <c r="AB463" s="210">
        <v>2.0</v>
      </c>
      <c r="AC463" s="210">
        <v>0.0</v>
      </c>
      <c r="AD463" s="210">
        <v>1.0</v>
      </c>
      <c r="AE463" s="210">
        <v>3.0</v>
      </c>
      <c r="AF463" s="210">
        <v>0.0</v>
      </c>
      <c r="AG463" s="210">
        <v>3.0</v>
      </c>
      <c r="AH463" s="210">
        <v>2.0</v>
      </c>
      <c r="AI463" s="210" t="s">
        <v>138</v>
      </c>
      <c r="AJ463" s="210" t="s">
        <v>285</v>
      </c>
      <c r="AK463" s="210" t="s">
        <v>284</v>
      </c>
      <c r="AL463" s="210" t="s">
        <v>285</v>
      </c>
      <c r="AM463" s="210" t="s">
        <v>285</v>
      </c>
      <c r="AN463" s="210" t="s">
        <v>285</v>
      </c>
      <c r="AO463" s="210" t="s">
        <v>284</v>
      </c>
      <c r="AP463" s="210" t="s">
        <v>284</v>
      </c>
      <c r="AQ463" s="210" t="s">
        <v>284</v>
      </c>
      <c r="AR463" s="210" t="s">
        <v>284</v>
      </c>
      <c r="AS463" s="210" t="s">
        <v>285</v>
      </c>
      <c r="AT463" s="209"/>
      <c r="AU463" s="209"/>
      <c r="AV463" s="209"/>
      <c r="AW463" s="209"/>
      <c r="AX463" s="209"/>
      <c r="AY463" s="209"/>
      <c r="AZ463" s="209"/>
      <c r="BA463" s="209"/>
      <c r="BB463" s="209"/>
      <c r="BC463" s="209"/>
      <c r="BD463" s="209"/>
      <c r="BE463" s="209"/>
      <c r="BF463" s="209"/>
      <c r="BG463" s="210"/>
      <c r="BH463" s="209"/>
    </row>
    <row r="464">
      <c r="A464" s="211">
        <v>45250.7</v>
      </c>
      <c r="B464" s="211">
        <v>45250.7</v>
      </c>
      <c r="C464" s="210" t="s">
        <v>281</v>
      </c>
      <c r="D464" s="209"/>
      <c r="E464" s="212">
        <v>100.0</v>
      </c>
      <c r="F464" s="212">
        <v>0.0</v>
      </c>
      <c r="G464" s="210" t="b">
        <v>1</v>
      </c>
      <c r="H464" s="211">
        <v>45250.7</v>
      </c>
      <c r="I464" s="210" t="s">
        <v>746</v>
      </c>
      <c r="J464" s="209"/>
      <c r="K464" s="209"/>
      <c r="L464" s="209"/>
      <c r="M464" s="209"/>
      <c r="N464" s="209"/>
      <c r="O464" s="209"/>
      <c r="P464" s="210" t="s">
        <v>283</v>
      </c>
      <c r="Q464" s="209"/>
      <c r="R464" s="72" t="s">
        <v>33</v>
      </c>
      <c r="S464" s="210">
        <v>2.0</v>
      </c>
      <c r="T464" s="212">
        <v>1.0</v>
      </c>
      <c r="U464" s="212">
        <v>1.0</v>
      </c>
      <c r="V464" s="212">
        <v>12.0</v>
      </c>
      <c r="W464" s="210">
        <v>12.0</v>
      </c>
      <c r="X464" s="210">
        <v>0.0</v>
      </c>
      <c r="Y464" s="210">
        <v>0.0</v>
      </c>
      <c r="Z464" s="210">
        <v>3.0</v>
      </c>
      <c r="AA464" s="210">
        <v>1.0</v>
      </c>
      <c r="AB464" s="210">
        <v>1.0</v>
      </c>
      <c r="AC464" s="210">
        <v>0.0</v>
      </c>
      <c r="AD464" s="210">
        <v>3.0</v>
      </c>
      <c r="AE464" s="210">
        <v>0.0</v>
      </c>
      <c r="AF464" s="210">
        <v>3.0</v>
      </c>
      <c r="AG464" s="210">
        <v>3.0</v>
      </c>
      <c r="AH464" s="210">
        <v>3.0</v>
      </c>
      <c r="AI464" s="210" t="s">
        <v>138</v>
      </c>
      <c r="AJ464" s="210" t="s">
        <v>284</v>
      </c>
      <c r="AK464" s="210" t="s">
        <v>284</v>
      </c>
      <c r="AL464" s="210" t="s">
        <v>284</v>
      </c>
      <c r="AM464" s="210" t="s">
        <v>285</v>
      </c>
      <c r="AN464" s="210" t="s">
        <v>285</v>
      </c>
      <c r="AO464" s="210" t="s">
        <v>284</v>
      </c>
      <c r="AP464" s="210" t="s">
        <v>284</v>
      </c>
      <c r="AQ464" s="210" t="s">
        <v>284</v>
      </c>
      <c r="AR464" s="210" t="s">
        <v>285</v>
      </c>
      <c r="AS464" s="210" t="s">
        <v>285</v>
      </c>
      <c r="AT464" s="209"/>
      <c r="AU464" s="209"/>
      <c r="AV464" s="209"/>
      <c r="AW464" s="209"/>
      <c r="AX464" s="209"/>
      <c r="AY464" s="209"/>
      <c r="AZ464" s="209"/>
      <c r="BA464" s="209"/>
      <c r="BB464" s="209"/>
      <c r="BC464" s="209"/>
      <c r="BD464" s="209"/>
      <c r="BE464" s="209"/>
      <c r="BF464" s="209"/>
      <c r="BG464" s="210"/>
      <c r="BH464" s="209"/>
    </row>
    <row r="465">
      <c r="A465" s="211">
        <v>45250.7</v>
      </c>
      <c r="B465" s="211">
        <v>45250.7</v>
      </c>
      <c r="C465" s="210" t="s">
        <v>281</v>
      </c>
      <c r="D465" s="209"/>
      <c r="E465" s="212">
        <v>100.0</v>
      </c>
      <c r="F465" s="212">
        <v>1.0</v>
      </c>
      <c r="G465" s="210" t="b">
        <v>1</v>
      </c>
      <c r="H465" s="211">
        <v>45250.7</v>
      </c>
      <c r="I465" s="210" t="s">
        <v>747</v>
      </c>
      <c r="J465" s="209"/>
      <c r="K465" s="209"/>
      <c r="L465" s="209"/>
      <c r="M465" s="209"/>
      <c r="N465" s="209"/>
      <c r="O465" s="209"/>
      <c r="P465" s="210" t="s">
        <v>283</v>
      </c>
      <c r="Q465" s="209"/>
      <c r="R465" s="72" t="s">
        <v>33</v>
      </c>
      <c r="S465" s="210">
        <v>8.0</v>
      </c>
      <c r="T465" s="212">
        <v>1.0</v>
      </c>
      <c r="U465" s="212">
        <v>7.0</v>
      </c>
      <c r="V465" s="212">
        <v>12.0</v>
      </c>
      <c r="W465" s="210">
        <v>30.0</v>
      </c>
      <c r="X465" s="210">
        <v>0.0</v>
      </c>
      <c r="Y465" s="210">
        <v>0.0</v>
      </c>
      <c r="Z465" s="210">
        <v>1.0</v>
      </c>
      <c r="AA465" s="210">
        <v>0.0</v>
      </c>
      <c r="AB465" s="210">
        <v>0.0</v>
      </c>
      <c r="AC465" s="210">
        <v>2.0</v>
      </c>
      <c r="AD465" s="210">
        <v>0.0</v>
      </c>
      <c r="AE465" s="210">
        <v>3.0</v>
      </c>
      <c r="AF465" s="210">
        <v>3.0</v>
      </c>
      <c r="AG465" s="210">
        <v>2.0</v>
      </c>
      <c r="AH465" s="210">
        <v>2.0</v>
      </c>
      <c r="AI465" s="210" t="s">
        <v>137</v>
      </c>
      <c r="AJ465" s="210" t="s">
        <v>284</v>
      </c>
      <c r="AK465" s="210" t="s">
        <v>285</v>
      </c>
      <c r="AL465" s="210" t="s">
        <v>284</v>
      </c>
      <c r="AM465" s="210" t="s">
        <v>284</v>
      </c>
      <c r="AN465" s="210" t="s">
        <v>285</v>
      </c>
      <c r="AO465" s="210" t="s">
        <v>285</v>
      </c>
      <c r="AP465" s="210" t="s">
        <v>284</v>
      </c>
      <c r="AQ465" s="210" t="s">
        <v>284</v>
      </c>
      <c r="AR465" s="210" t="s">
        <v>285</v>
      </c>
      <c r="AS465" s="210" t="s">
        <v>284</v>
      </c>
      <c r="AT465" s="209"/>
      <c r="AU465" s="209"/>
      <c r="AV465" s="209"/>
      <c r="AW465" s="209"/>
      <c r="AX465" s="209"/>
      <c r="AY465" s="209"/>
      <c r="AZ465" s="209"/>
      <c r="BA465" s="209"/>
      <c r="BB465" s="209"/>
      <c r="BC465" s="209"/>
      <c r="BD465" s="209"/>
      <c r="BE465" s="209"/>
      <c r="BF465" s="209"/>
      <c r="BG465" s="210"/>
      <c r="BH465" s="209"/>
    </row>
    <row r="466">
      <c r="A466" s="211">
        <v>45250.7</v>
      </c>
      <c r="B466" s="211">
        <v>45250.7</v>
      </c>
      <c r="C466" s="210" t="s">
        <v>281</v>
      </c>
      <c r="D466" s="209"/>
      <c r="E466" s="212">
        <v>100.0</v>
      </c>
      <c r="F466" s="212">
        <v>0.0</v>
      </c>
      <c r="G466" s="210" t="b">
        <v>1</v>
      </c>
      <c r="H466" s="211">
        <v>45250.7</v>
      </c>
      <c r="I466" s="210" t="s">
        <v>748</v>
      </c>
      <c r="J466" s="209"/>
      <c r="K466" s="209"/>
      <c r="L466" s="209"/>
      <c r="M466" s="209"/>
      <c r="N466" s="209"/>
      <c r="O466" s="209"/>
      <c r="P466" s="210" t="s">
        <v>283</v>
      </c>
      <c r="Q466" s="209"/>
      <c r="R466" s="210" t="s">
        <v>13</v>
      </c>
      <c r="S466" s="210">
        <v>1.0</v>
      </c>
      <c r="T466" s="212">
        <v>1.0</v>
      </c>
      <c r="U466" s="212">
        <v>0.0</v>
      </c>
      <c r="V466" s="212">
        <v>12.0</v>
      </c>
      <c r="W466" s="210">
        <v>31.0</v>
      </c>
      <c r="X466" s="210">
        <v>2.0</v>
      </c>
      <c r="Y466" s="210">
        <v>2.0</v>
      </c>
      <c r="Z466" s="210">
        <v>1.0</v>
      </c>
      <c r="AA466" s="210">
        <v>2.0</v>
      </c>
      <c r="AB466" s="210">
        <v>3.0</v>
      </c>
      <c r="AC466" s="210">
        <v>0.0</v>
      </c>
      <c r="AD466" s="210">
        <v>0.0</v>
      </c>
      <c r="AE466" s="210">
        <v>1.0</v>
      </c>
      <c r="AF466" s="210">
        <v>2.0</v>
      </c>
      <c r="AG466" s="210">
        <v>1.0</v>
      </c>
      <c r="AH466" s="210">
        <v>3.0</v>
      </c>
      <c r="AI466" s="210" t="s">
        <v>137</v>
      </c>
      <c r="AJ466" s="210" t="s">
        <v>284</v>
      </c>
      <c r="AK466" s="210" t="s">
        <v>284</v>
      </c>
      <c r="AL466" s="210" t="s">
        <v>284</v>
      </c>
      <c r="AM466" s="210" t="s">
        <v>285</v>
      </c>
      <c r="AN466" s="210" t="s">
        <v>285</v>
      </c>
      <c r="AO466" s="210" t="s">
        <v>285</v>
      </c>
      <c r="AP466" s="210" t="s">
        <v>285</v>
      </c>
      <c r="AQ466" s="210" t="s">
        <v>285</v>
      </c>
      <c r="AR466" s="210" t="s">
        <v>285</v>
      </c>
      <c r="AS466" s="210" t="s">
        <v>285</v>
      </c>
      <c r="AT466" s="209"/>
      <c r="AU466" s="209"/>
      <c r="AV466" s="209"/>
      <c r="AW466" s="209"/>
      <c r="AX466" s="209"/>
      <c r="AY466" s="209"/>
      <c r="AZ466" s="209"/>
      <c r="BA466" s="209"/>
      <c r="BB466" s="209"/>
      <c r="BC466" s="209"/>
      <c r="BD466" s="209"/>
      <c r="BE466" s="209"/>
      <c r="BF466" s="209"/>
      <c r="BG466" s="210"/>
      <c r="BH466" s="209"/>
    </row>
    <row r="467">
      <c r="A467" s="211">
        <v>45250.7</v>
      </c>
      <c r="B467" s="211">
        <v>45250.7</v>
      </c>
      <c r="C467" s="210" t="s">
        <v>281</v>
      </c>
      <c r="D467" s="209"/>
      <c r="E467" s="212">
        <v>100.0</v>
      </c>
      <c r="F467" s="212">
        <v>0.0</v>
      </c>
      <c r="G467" s="210" t="b">
        <v>1</v>
      </c>
      <c r="H467" s="211">
        <v>45250.7</v>
      </c>
      <c r="I467" s="210" t="s">
        <v>749</v>
      </c>
      <c r="J467" s="209"/>
      <c r="K467" s="209"/>
      <c r="L467" s="209"/>
      <c r="M467" s="209"/>
      <c r="N467" s="209"/>
      <c r="O467" s="209"/>
      <c r="P467" s="210" t="s">
        <v>283</v>
      </c>
      <c r="Q467" s="209"/>
      <c r="R467" s="210" t="s">
        <v>35</v>
      </c>
      <c r="S467" s="210">
        <v>10.0</v>
      </c>
      <c r="T467" s="212">
        <v>9.0</v>
      </c>
      <c r="U467" s="212">
        <v>1.0</v>
      </c>
      <c r="V467" s="212">
        <v>12.0</v>
      </c>
      <c r="W467" s="210">
        <v>24.0</v>
      </c>
      <c r="X467" s="210">
        <v>3.0</v>
      </c>
      <c r="Y467" s="210">
        <v>3.0</v>
      </c>
      <c r="Z467" s="210">
        <v>2.0</v>
      </c>
      <c r="AA467" s="210">
        <v>1.0</v>
      </c>
      <c r="AB467" s="210">
        <v>1.0</v>
      </c>
      <c r="AC467" s="210">
        <v>2.0</v>
      </c>
      <c r="AD467" s="210">
        <v>2.0</v>
      </c>
      <c r="AE467" s="210">
        <v>3.0</v>
      </c>
      <c r="AF467" s="210">
        <v>0.0</v>
      </c>
      <c r="AG467" s="210">
        <v>3.0</v>
      </c>
      <c r="AH467" s="210">
        <v>1.0</v>
      </c>
      <c r="AI467" s="210" t="s">
        <v>137</v>
      </c>
      <c r="AJ467" s="210" t="s">
        <v>284</v>
      </c>
      <c r="AK467" s="210" t="s">
        <v>285</v>
      </c>
      <c r="AL467" s="210" t="s">
        <v>284</v>
      </c>
      <c r="AM467" s="210" t="s">
        <v>284</v>
      </c>
      <c r="AN467" s="210" t="s">
        <v>285</v>
      </c>
      <c r="AO467" s="210" t="s">
        <v>285</v>
      </c>
      <c r="AP467" s="210" t="s">
        <v>285</v>
      </c>
      <c r="AQ467" s="210" t="s">
        <v>285</v>
      </c>
      <c r="AR467" s="210" t="s">
        <v>284</v>
      </c>
      <c r="AS467" s="210" t="s">
        <v>285</v>
      </c>
      <c r="AT467" s="209"/>
      <c r="AU467" s="209"/>
      <c r="AV467" s="209"/>
      <c r="AW467" s="209"/>
      <c r="AX467" s="209"/>
      <c r="AY467" s="209"/>
      <c r="AZ467" s="209"/>
      <c r="BA467" s="209"/>
      <c r="BB467" s="209"/>
      <c r="BC467" s="209"/>
      <c r="BD467" s="209"/>
      <c r="BE467" s="209"/>
      <c r="BF467" s="209"/>
      <c r="BG467" s="210"/>
      <c r="BH467" s="209"/>
    </row>
    <row r="468">
      <c r="A468" s="211">
        <v>45250.7</v>
      </c>
      <c r="B468" s="211">
        <v>45250.7</v>
      </c>
      <c r="C468" s="210" t="s">
        <v>281</v>
      </c>
      <c r="D468" s="209"/>
      <c r="E468" s="212">
        <v>100.0</v>
      </c>
      <c r="F468" s="212">
        <v>0.0</v>
      </c>
      <c r="G468" s="210" t="b">
        <v>1</v>
      </c>
      <c r="H468" s="211">
        <v>45250.7</v>
      </c>
      <c r="I468" s="210" t="s">
        <v>750</v>
      </c>
      <c r="J468" s="209"/>
      <c r="K468" s="209"/>
      <c r="L468" s="209"/>
      <c r="M468" s="209"/>
      <c r="N468" s="209"/>
      <c r="O468" s="209"/>
      <c r="P468" s="210" t="s">
        <v>283</v>
      </c>
      <c r="Q468" s="209"/>
      <c r="R468" s="210" t="s">
        <v>88</v>
      </c>
      <c r="S468" s="210">
        <v>1.0</v>
      </c>
      <c r="T468" s="212">
        <v>1.0</v>
      </c>
      <c r="U468" s="212">
        <v>0.0</v>
      </c>
      <c r="V468" s="212">
        <v>12.0</v>
      </c>
      <c r="W468" s="210">
        <v>13.0</v>
      </c>
      <c r="X468" s="210">
        <v>0.0</v>
      </c>
      <c r="Y468" s="210">
        <v>3.0</v>
      </c>
      <c r="Z468" s="210">
        <v>0.0</v>
      </c>
      <c r="AA468" s="210">
        <v>1.0</v>
      </c>
      <c r="AB468" s="210">
        <v>2.0</v>
      </c>
      <c r="AC468" s="210">
        <v>0.0</v>
      </c>
      <c r="AD468" s="210">
        <v>0.0</v>
      </c>
      <c r="AE468" s="210">
        <v>2.0</v>
      </c>
      <c r="AF468" s="210">
        <v>1.0</v>
      </c>
      <c r="AG468" s="210">
        <v>1.0</v>
      </c>
      <c r="AH468" s="210">
        <v>3.0</v>
      </c>
      <c r="AI468" s="210" t="s">
        <v>137</v>
      </c>
      <c r="AJ468" s="210" t="s">
        <v>285</v>
      </c>
      <c r="AK468" s="210" t="s">
        <v>284</v>
      </c>
      <c r="AL468" s="210" t="s">
        <v>284</v>
      </c>
      <c r="AM468" s="210" t="s">
        <v>284</v>
      </c>
      <c r="AN468" s="210" t="s">
        <v>284</v>
      </c>
      <c r="AO468" s="210" t="s">
        <v>285</v>
      </c>
      <c r="AP468" s="210" t="s">
        <v>285</v>
      </c>
      <c r="AQ468" s="210" t="s">
        <v>285</v>
      </c>
      <c r="AR468" s="210" t="s">
        <v>285</v>
      </c>
      <c r="AS468" s="210" t="s">
        <v>284</v>
      </c>
      <c r="AT468" s="209"/>
      <c r="AU468" s="209"/>
      <c r="AV468" s="209"/>
      <c r="AW468" s="209"/>
      <c r="AX468" s="209"/>
      <c r="AY468" s="209"/>
      <c r="AZ468" s="209"/>
      <c r="BA468" s="209"/>
      <c r="BB468" s="209"/>
      <c r="BC468" s="209"/>
      <c r="BD468" s="209"/>
      <c r="BE468" s="209"/>
      <c r="BF468" s="209"/>
      <c r="BG468" s="210"/>
      <c r="BH468" s="209"/>
    </row>
    <row r="469">
      <c r="A469" s="211">
        <v>45250.7</v>
      </c>
      <c r="B469" s="211">
        <v>45250.7</v>
      </c>
      <c r="C469" s="210" t="s">
        <v>281</v>
      </c>
      <c r="D469" s="209"/>
      <c r="E469" s="212">
        <v>100.0</v>
      </c>
      <c r="F469" s="212">
        <v>0.0</v>
      </c>
      <c r="G469" s="210" t="b">
        <v>1</v>
      </c>
      <c r="H469" s="211">
        <v>45250.7</v>
      </c>
      <c r="I469" s="210" t="s">
        <v>751</v>
      </c>
      <c r="J469" s="209"/>
      <c r="K469" s="209"/>
      <c r="L469" s="209"/>
      <c r="M469" s="209"/>
      <c r="N469" s="209"/>
      <c r="O469" s="209"/>
      <c r="P469" s="210" t="s">
        <v>283</v>
      </c>
      <c r="Q469" s="209"/>
      <c r="R469" s="72" t="s">
        <v>33</v>
      </c>
      <c r="S469" s="210">
        <v>10.0</v>
      </c>
      <c r="T469" s="212">
        <v>9.0</v>
      </c>
      <c r="U469" s="212">
        <v>1.0</v>
      </c>
      <c r="V469" s="212">
        <v>12.0</v>
      </c>
      <c r="W469" s="210">
        <v>12.0</v>
      </c>
      <c r="X469" s="210">
        <v>0.0</v>
      </c>
      <c r="Y469" s="210">
        <v>1.0</v>
      </c>
      <c r="Z469" s="210">
        <v>1.0</v>
      </c>
      <c r="AA469" s="210">
        <v>2.0</v>
      </c>
      <c r="AB469" s="210">
        <v>2.0</v>
      </c>
      <c r="AC469" s="210">
        <v>3.0</v>
      </c>
      <c r="AD469" s="210">
        <v>0.0</v>
      </c>
      <c r="AE469" s="210">
        <v>2.0</v>
      </c>
      <c r="AF469" s="210">
        <v>1.0</v>
      </c>
      <c r="AG469" s="210">
        <v>1.0</v>
      </c>
      <c r="AH469" s="210">
        <v>0.0</v>
      </c>
      <c r="AI469" s="210" t="s">
        <v>138</v>
      </c>
      <c r="AJ469" s="210" t="s">
        <v>285</v>
      </c>
      <c r="AK469" s="210" t="s">
        <v>284</v>
      </c>
      <c r="AL469" s="210" t="s">
        <v>284</v>
      </c>
      <c r="AM469" s="210" t="s">
        <v>285</v>
      </c>
      <c r="AN469" s="210" t="s">
        <v>284</v>
      </c>
      <c r="AO469" s="210" t="s">
        <v>285</v>
      </c>
      <c r="AP469" s="210" t="s">
        <v>285</v>
      </c>
      <c r="AQ469" s="210" t="s">
        <v>284</v>
      </c>
      <c r="AR469" s="210" t="s">
        <v>285</v>
      </c>
      <c r="AS469" s="210" t="s">
        <v>284</v>
      </c>
      <c r="AT469" s="209"/>
      <c r="AU469" s="209"/>
      <c r="AV469" s="209"/>
      <c r="AW469" s="209"/>
      <c r="AX469" s="209"/>
      <c r="AY469" s="209"/>
      <c r="AZ469" s="209"/>
      <c r="BA469" s="209"/>
      <c r="BB469" s="209"/>
      <c r="BC469" s="209"/>
      <c r="BD469" s="209"/>
      <c r="BE469" s="209"/>
      <c r="BF469" s="209"/>
      <c r="BG469" s="210"/>
      <c r="BH469" s="209"/>
    </row>
    <row r="470">
      <c r="A470" s="211">
        <v>45250.7</v>
      </c>
      <c r="B470" s="211">
        <v>45250.7</v>
      </c>
      <c r="C470" s="210" t="s">
        <v>281</v>
      </c>
      <c r="D470" s="209"/>
      <c r="E470" s="212">
        <v>100.0</v>
      </c>
      <c r="F470" s="212">
        <v>0.0</v>
      </c>
      <c r="G470" s="210" t="b">
        <v>1</v>
      </c>
      <c r="H470" s="211">
        <v>45250.7</v>
      </c>
      <c r="I470" s="210" t="s">
        <v>752</v>
      </c>
      <c r="J470" s="209"/>
      <c r="K470" s="209"/>
      <c r="L470" s="209"/>
      <c r="M470" s="209"/>
      <c r="N470" s="209"/>
      <c r="O470" s="209"/>
      <c r="P470" s="210" t="s">
        <v>283</v>
      </c>
      <c r="Q470" s="209"/>
      <c r="R470" s="210" t="s">
        <v>47</v>
      </c>
      <c r="S470" s="210">
        <v>7.0</v>
      </c>
      <c r="T470" s="212">
        <v>4.0</v>
      </c>
      <c r="U470" s="212">
        <v>3.0</v>
      </c>
      <c r="V470" s="212">
        <v>12.0</v>
      </c>
      <c r="W470" s="210">
        <v>6.0</v>
      </c>
      <c r="X470" s="210">
        <v>2.0</v>
      </c>
      <c r="Y470" s="210">
        <v>3.0</v>
      </c>
      <c r="Z470" s="210">
        <v>3.0</v>
      </c>
      <c r="AA470" s="210">
        <v>0.0</v>
      </c>
      <c r="AB470" s="210">
        <v>1.0</v>
      </c>
      <c r="AC470" s="210">
        <v>2.0</v>
      </c>
      <c r="AD470" s="210">
        <v>1.0</v>
      </c>
      <c r="AE470" s="210">
        <v>3.0</v>
      </c>
      <c r="AF470" s="210">
        <v>3.0</v>
      </c>
      <c r="AG470" s="210">
        <v>3.0</v>
      </c>
      <c r="AH470" s="210">
        <v>2.0</v>
      </c>
      <c r="AI470" s="210" t="s">
        <v>137</v>
      </c>
      <c r="AJ470" s="210" t="s">
        <v>285</v>
      </c>
      <c r="AK470" s="210" t="s">
        <v>284</v>
      </c>
      <c r="AL470" s="210" t="s">
        <v>284</v>
      </c>
      <c r="AM470" s="210" t="s">
        <v>285</v>
      </c>
      <c r="AN470" s="210" t="s">
        <v>284</v>
      </c>
      <c r="AO470" s="210" t="s">
        <v>285</v>
      </c>
      <c r="AP470" s="210" t="s">
        <v>285</v>
      </c>
      <c r="AQ470" s="210" t="s">
        <v>285</v>
      </c>
      <c r="AR470" s="210" t="s">
        <v>285</v>
      </c>
      <c r="AS470" s="210" t="s">
        <v>285</v>
      </c>
      <c r="AT470" s="209"/>
      <c r="AU470" s="209"/>
      <c r="AV470" s="209"/>
      <c r="AW470" s="209"/>
      <c r="AX470" s="209"/>
      <c r="AY470" s="209"/>
      <c r="AZ470" s="209"/>
      <c r="BA470" s="209"/>
      <c r="BB470" s="209"/>
      <c r="BC470" s="209"/>
      <c r="BD470" s="209"/>
      <c r="BE470" s="209"/>
      <c r="BF470" s="209"/>
      <c r="BG470" s="210"/>
      <c r="BH470" s="209"/>
    </row>
    <row r="471">
      <c r="A471" s="211">
        <v>45250.7</v>
      </c>
      <c r="B471" s="211">
        <v>45250.7</v>
      </c>
      <c r="C471" s="210" t="s">
        <v>281</v>
      </c>
      <c r="D471" s="209"/>
      <c r="E471" s="212">
        <v>100.0</v>
      </c>
      <c r="F471" s="212">
        <v>0.0</v>
      </c>
      <c r="G471" s="210" t="b">
        <v>1</v>
      </c>
      <c r="H471" s="211">
        <v>45250.7</v>
      </c>
      <c r="I471" s="210" t="s">
        <v>753</v>
      </c>
      <c r="J471" s="209"/>
      <c r="K471" s="209"/>
      <c r="L471" s="209"/>
      <c r="M471" s="209"/>
      <c r="N471" s="209"/>
      <c r="O471" s="209"/>
      <c r="P471" s="210" t="s">
        <v>283</v>
      </c>
      <c r="Q471" s="209"/>
      <c r="R471" s="72" t="s">
        <v>33</v>
      </c>
      <c r="S471" s="210">
        <v>12.0</v>
      </c>
      <c r="T471" s="212">
        <v>8.0</v>
      </c>
      <c r="U471" s="212">
        <v>4.0</v>
      </c>
      <c r="V471" s="212">
        <v>12.0</v>
      </c>
      <c r="W471" s="210">
        <v>22.0</v>
      </c>
      <c r="X471" s="210">
        <v>0.0</v>
      </c>
      <c r="Y471" s="210">
        <v>1.0</v>
      </c>
      <c r="Z471" s="210">
        <v>0.0</v>
      </c>
      <c r="AA471" s="210">
        <v>0.0</v>
      </c>
      <c r="AB471" s="210">
        <v>3.0</v>
      </c>
      <c r="AC471" s="210">
        <v>2.0</v>
      </c>
      <c r="AD471" s="210">
        <v>2.0</v>
      </c>
      <c r="AE471" s="210">
        <v>0.0</v>
      </c>
      <c r="AF471" s="210">
        <v>1.0</v>
      </c>
      <c r="AG471" s="210">
        <v>1.0</v>
      </c>
      <c r="AH471" s="210">
        <v>1.0</v>
      </c>
      <c r="AI471" s="210" t="s">
        <v>137</v>
      </c>
      <c r="AJ471" s="210" t="s">
        <v>285</v>
      </c>
      <c r="AK471" s="210" t="s">
        <v>284</v>
      </c>
      <c r="AL471" s="210" t="s">
        <v>284</v>
      </c>
      <c r="AM471" s="210" t="s">
        <v>285</v>
      </c>
      <c r="AN471" s="210" t="s">
        <v>285</v>
      </c>
      <c r="AO471" s="210" t="s">
        <v>284</v>
      </c>
      <c r="AP471" s="210" t="s">
        <v>284</v>
      </c>
      <c r="AQ471" s="210" t="s">
        <v>285</v>
      </c>
      <c r="AR471" s="210" t="s">
        <v>284</v>
      </c>
      <c r="AS471" s="210" t="s">
        <v>284</v>
      </c>
      <c r="AT471" s="209"/>
      <c r="AU471" s="209"/>
      <c r="AV471" s="209"/>
      <c r="AW471" s="209"/>
      <c r="AX471" s="209"/>
      <c r="AY471" s="209"/>
      <c r="AZ471" s="209"/>
      <c r="BA471" s="209"/>
      <c r="BB471" s="209"/>
      <c r="BC471" s="209"/>
      <c r="BD471" s="209"/>
      <c r="BE471" s="209"/>
      <c r="BF471" s="209"/>
      <c r="BG471" s="210"/>
      <c r="BH471" s="209"/>
    </row>
    <row r="472">
      <c r="A472" s="211">
        <v>45250.7</v>
      </c>
      <c r="B472" s="211">
        <v>45250.7</v>
      </c>
      <c r="C472" s="210" t="s">
        <v>281</v>
      </c>
      <c r="D472" s="209"/>
      <c r="E472" s="212">
        <v>100.0</v>
      </c>
      <c r="F472" s="212">
        <v>0.0</v>
      </c>
      <c r="G472" s="210" t="b">
        <v>1</v>
      </c>
      <c r="H472" s="211">
        <v>45250.7</v>
      </c>
      <c r="I472" s="210" t="s">
        <v>754</v>
      </c>
      <c r="J472" s="209"/>
      <c r="K472" s="209"/>
      <c r="L472" s="209"/>
      <c r="M472" s="209"/>
      <c r="N472" s="209"/>
      <c r="O472" s="209"/>
      <c r="P472" s="210" t="s">
        <v>283</v>
      </c>
      <c r="Q472" s="209"/>
      <c r="R472" s="72" t="s">
        <v>33</v>
      </c>
      <c r="S472" s="210">
        <v>10.0</v>
      </c>
      <c r="T472" s="212">
        <v>4.0</v>
      </c>
      <c r="U472" s="212">
        <v>6.0</v>
      </c>
      <c r="V472" s="212">
        <v>12.0</v>
      </c>
      <c r="W472" s="210">
        <v>19.0</v>
      </c>
      <c r="X472" s="210">
        <v>1.0</v>
      </c>
      <c r="Y472" s="210">
        <v>0.0</v>
      </c>
      <c r="Z472" s="210">
        <v>0.0</v>
      </c>
      <c r="AA472" s="210">
        <v>3.0</v>
      </c>
      <c r="AB472" s="210">
        <v>3.0</v>
      </c>
      <c r="AC472" s="210">
        <v>3.0</v>
      </c>
      <c r="AD472" s="210">
        <v>1.0</v>
      </c>
      <c r="AE472" s="210">
        <v>1.0</v>
      </c>
      <c r="AF472" s="210">
        <v>3.0</v>
      </c>
      <c r="AG472" s="210">
        <v>1.0</v>
      </c>
      <c r="AH472" s="210">
        <v>0.0</v>
      </c>
      <c r="AI472" s="210" t="s">
        <v>138</v>
      </c>
      <c r="AJ472" s="210" t="s">
        <v>284</v>
      </c>
      <c r="AK472" s="210" t="s">
        <v>285</v>
      </c>
      <c r="AL472" s="210" t="s">
        <v>285</v>
      </c>
      <c r="AM472" s="210" t="s">
        <v>284</v>
      </c>
      <c r="AN472" s="210" t="s">
        <v>285</v>
      </c>
      <c r="AO472" s="210" t="s">
        <v>284</v>
      </c>
      <c r="AP472" s="210" t="s">
        <v>285</v>
      </c>
      <c r="AQ472" s="210" t="s">
        <v>284</v>
      </c>
      <c r="AR472" s="210" t="s">
        <v>285</v>
      </c>
      <c r="AS472" s="210" t="s">
        <v>285</v>
      </c>
      <c r="AT472" s="209"/>
      <c r="AU472" s="209"/>
      <c r="AV472" s="209"/>
      <c r="AW472" s="209"/>
      <c r="AX472" s="209"/>
      <c r="AY472" s="209"/>
      <c r="AZ472" s="209"/>
      <c r="BA472" s="209"/>
      <c r="BB472" s="209"/>
      <c r="BC472" s="209"/>
      <c r="BD472" s="209"/>
      <c r="BE472" s="209"/>
      <c r="BF472" s="209"/>
      <c r="BG472" s="210"/>
      <c r="BH472" s="209"/>
    </row>
    <row r="473">
      <c r="A473" s="211">
        <v>45250.7</v>
      </c>
      <c r="B473" s="211">
        <v>45250.7</v>
      </c>
      <c r="C473" s="210" t="s">
        <v>281</v>
      </c>
      <c r="D473" s="209"/>
      <c r="E473" s="212">
        <v>100.0</v>
      </c>
      <c r="F473" s="212">
        <v>0.0</v>
      </c>
      <c r="G473" s="210" t="b">
        <v>1</v>
      </c>
      <c r="H473" s="211">
        <v>45250.7</v>
      </c>
      <c r="I473" s="210" t="s">
        <v>755</v>
      </c>
      <c r="J473" s="209"/>
      <c r="K473" s="209"/>
      <c r="L473" s="209"/>
      <c r="M473" s="209"/>
      <c r="N473" s="209"/>
      <c r="O473" s="209"/>
      <c r="P473" s="210" t="s">
        <v>283</v>
      </c>
      <c r="Q473" s="209"/>
      <c r="R473" s="210" t="s">
        <v>33</v>
      </c>
      <c r="S473" s="210">
        <v>11.0</v>
      </c>
      <c r="T473" s="212">
        <v>9.0</v>
      </c>
      <c r="U473" s="212">
        <v>2.0</v>
      </c>
      <c r="V473" s="212">
        <v>12.0</v>
      </c>
      <c r="W473" s="210">
        <v>17.0</v>
      </c>
      <c r="X473" s="210">
        <v>1.0</v>
      </c>
      <c r="Y473" s="210">
        <v>0.0</v>
      </c>
      <c r="Z473" s="210">
        <v>2.0</v>
      </c>
      <c r="AA473" s="210">
        <v>3.0</v>
      </c>
      <c r="AB473" s="210">
        <v>3.0</v>
      </c>
      <c r="AC473" s="210">
        <v>3.0</v>
      </c>
      <c r="AD473" s="210">
        <v>3.0</v>
      </c>
      <c r="AE473" s="210">
        <v>2.0</v>
      </c>
      <c r="AF473" s="210">
        <v>1.0</v>
      </c>
      <c r="AG473" s="210">
        <v>3.0</v>
      </c>
      <c r="AH473" s="210">
        <v>2.0</v>
      </c>
      <c r="AI473" s="210" t="s">
        <v>137</v>
      </c>
      <c r="AJ473" s="210" t="s">
        <v>284</v>
      </c>
      <c r="AK473" s="210" t="s">
        <v>284</v>
      </c>
      <c r="AL473" s="210" t="s">
        <v>285</v>
      </c>
      <c r="AM473" s="210" t="s">
        <v>284</v>
      </c>
      <c r="AN473" s="210" t="s">
        <v>285</v>
      </c>
      <c r="AO473" s="210" t="s">
        <v>285</v>
      </c>
      <c r="AP473" s="210" t="s">
        <v>285</v>
      </c>
      <c r="AQ473" s="210" t="s">
        <v>284</v>
      </c>
      <c r="AR473" s="210" t="s">
        <v>285</v>
      </c>
      <c r="AS473" s="210" t="s">
        <v>285</v>
      </c>
      <c r="AT473" s="209"/>
      <c r="AU473" s="209"/>
      <c r="AV473" s="209"/>
      <c r="AW473" s="209"/>
      <c r="AX473" s="209"/>
      <c r="AY473" s="209"/>
      <c r="AZ473" s="209"/>
      <c r="BA473" s="209"/>
      <c r="BB473" s="209"/>
      <c r="BC473" s="209"/>
      <c r="BD473" s="209"/>
      <c r="BE473" s="209"/>
      <c r="BF473" s="209"/>
      <c r="BG473" s="210"/>
      <c r="BH473" s="209"/>
    </row>
    <row r="474">
      <c r="A474" s="211">
        <v>45250.7</v>
      </c>
      <c r="B474" s="211">
        <v>45250.7</v>
      </c>
      <c r="C474" s="210" t="s">
        <v>281</v>
      </c>
      <c r="D474" s="209"/>
      <c r="E474" s="212">
        <v>100.0</v>
      </c>
      <c r="F474" s="212">
        <v>0.0</v>
      </c>
      <c r="G474" s="210" t="b">
        <v>1</v>
      </c>
      <c r="H474" s="211">
        <v>45250.7</v>
      </c>
      <c r="I474" s="210" t="s">
        <v>756</v>
      </c>
      <c r="J474" s="209"/>
      <c r="K474" s="209"/>
      <c r="L474" s="209"/>
      <c r="M474" s="209"/>
      <c r="N474" s="209"/>
      <c r="O474" s="209"/>
      <c r="P474" s="210" t="s">
        <v>283</v>
      </c>
      <c r="Q474" s="209"/>
      <c r="R474" s="72" t="s">
        <v>33</v>
      </c>
      <c r="S474" s="210">
        <v>8.0</v>
      </c>
      <c r="T474" s="212">
        <v>6.0</v>
      </c>
      <c r="U474" s="212">
        <v>2.0</v>
      </c>
      <c r="V474" s="212">
        <v>12.0</v>
      </c>
      <c r="W474" s="210">
        <v>33.0</v>
      </c>
      <c r="X474" s="210">
        <v>2.0</v>
      </c>
      <c r="Y474" s="210">
        <v>1.0</v>
      </c>
      <c r="Z474" s="210">
        <v>3.0</v>
      </c>
      <c r="AA474" s="210">
        <v>2.0</v>
      </c>
      <c r="AB474" s="210">
        <v>3.0</v>
      </c>
      <c r="AC474" s="210">
        <v>3.0</v>
      </c>
      <c r="AD474" s="210">
        <v>1.0</v>
      </c>
      <c r="AE474" s="210">
        <v>2.0</v>
      </c>
      <c r="AF474" s="210">
        <v>1.0</v>
      </c>
      <c r="AG474" s="210">
        <v>0.0</v>
      </c>
      <c r="AH474" s="210">
        <v>0.0</v>
      </c>
      <c r="AI474" s="210" t="s">
        <v>137</v>
      </c>
      <c r="AJ474" s="210" t="s">
        <v>284</v>
      </c>
      <c r="AK474" s="210" t="s">
        <v>284</v>
      </c>
      <c r="AL474" s="210" t="s">
        <v>284</v>
      </c>
      <c r="AM474" s="210" t="s">
        <v>284</v>
      </c>
      <c r="AN474" s="210" t="s">
        <v>285</v>
      </c>
      <c r="AO474" s="210" t="s">
        <v>284</v>
      </c>
      <c r="AP474" s="210" t="s">
        <v>284</v>
      </c>
      <c r="AQ474" s="210" t="s">
        <v>284</v>
      </c>
      <c r="AR474" s="210" t="s">
        <v>284</v>
      </c>
      <c r="AS474" s="210" t="s">
        <v>285</v>
      </c>
      <c r="AT474" s="209"/>
      <c r="AU474" s="209"/>
      <c r="AV474" s="209"/>
      <c r="AW474" s="209"/>
      <c r="AX474" s="209"/>
      <c r="AY474" s="209"/>
      <c r="AZ474" s="209"/>
      <c r="BA474" s="209"/>
      <c r="BB474" s="209"/>
      <c r="BC474" s="209"/>
      <c r="BD474" s="209"/>
      <c r="BE474" s="209"/>
      <c r="BF474" s="209"/>
      <c r="BG474" s="210"/>
      <c r="BH474" s="209"/>
    </row>
    <row r="475">
      <c r="A475" s="211">
        <v>45250.7</v>
      </c>
      <c r="B475" s="211">
        <v>45250.7</v>
      </c>
      <c r="C475" s="210" t="s">
        <v>281</v>
      </c>
      <c r="D475" s="209"/>
      <c r="E475" s="212">
        <v>100.0</v>
      </c>
      <c r="F475" s="212">
        <v>0.0</v>
      </c>
      <c r="G475" s="210" t="b">
        <v>1</v>
      </c>
      <c r="H475" s="211">
        <v>45250.7</v>
      </c>
      <c r="I475" s="210" t="s">
        <v>757</v>
      </c>
      <c r="J475" s="209"/>
      <c r="K475" s="209"/>
      <c r="L475" s="209"/>
      <c r="M475" s="209"/>
      <c r="N475" s="209"/>
      <c r="O475" s="209"/>
      <c r="P475" s="210" t="s">
        <v>283</v>
      </c>
      <c r="Q475" s="209"/>
      <c r="R475" s="210" t="s">
        <v>65</v>
      </c>
      <c r="S475" s="210">
        <v>5.0</v>
      </c>
      <c r="T475" s="212">
        <v>5.0</v>
      </c>
      <c r="U475" s="212">
        <v>0.0</v>
      </c>
      <c r="V475" s="212">
        <v>12.0</v>
      </c>
      <c r="W475" s="210">
        <v>32.0</v>
      </c>
      <c r="X475" s="210">
        <v>1.0</v>
      </c>
      <c r="Y475" s="210">
        <v>3.0</v>
      </c>
      <c r="Z475" s="210">
        <v>1.0</v>
      </c>
      <c r="AA475" s="210">
        <v>3.0</v>
      </c>
      <c r="AB475" s="210">
        <v>0.0</v>
      </c>
      <c r="AC475" s="210">
        <v>2.0</v>
      </c>
      <c r="AD475" s="210">
        <v>3.0</v>
      </c>
      <c r="AE475" s="210">
        <v>1.0</v>
      </c>
      <c r="AF475" s="210">
        <v>0.0</v>
      </c>
      <c r="AG475" s="210">
        <v>1.0</v>
      </c>
      <c r="AH475" s="210">
        <v>2.0</v>
      </c>
      <c r="AI475" s="210" t="s">
        <v>138</v>
      </c>
      <c r="AJ475" s="210" t="s">
        <v>285</v>
      </c>
      <c r="AK475" s="210" t="s">
        <v>284</v>
      </c>
      <c r="AL475" s="210" t="s">
        <v>285</v>
      </c>
      <c r="AM475" s="210" t="s">
        <v>285</v>
      </c>
      <c r="AN475" s="210" t="s">
        <v>284</v>
      </c>
      <c r="AO475" s="210" t="s">
        <v>284</v>
      </c>
      <c r="AP475" s="210" t="s">
        <v>285</v>
      </c>
      <c r="AQ475" s="210" t="s">
        <v>284</v>
      </c>
      <c r="AR475" s="210" t="s">
        <v>285</v>
      </c>
      <c r="AS475" s="210" t="s">
        <v>284</v>
      </c>
      <c r="AT475" s="209"/>
      <c r="AU475" s="209"/>
      <c r="AV475" s="209"/>
      <c r="AW475" s="209"/>
      <c r="AX475" s="209"/>
      <c r="AY475" s="209"/>
      <c r="AZ475" s="209"/>
      <c r="BA475" s="209"/>
      <c r="BB475" s="209"/>
      <c r="BC475" s="209"/>
      <c r="BD475" s="209"/>
      <c r="BE475" s="209"/>
      <c r="BF475" s="209"/>
      <c r="BG475" s="210"/>
      <c r="BH475" s="209"/>
    </row>
    <row r="476">
      <c r="A476" s="211">
        <v>45250.7</v>
      </c>
      <c r="B476" s="211">
        <v>45250.7</v>
      </c>
      <c r="C476" s="210" t="s">
        <v>281</v>
      </c>
      <c r="D476" s="209"/>
      <c r="E476" s="212">
        <v>100.0</v>
      </c>
      <c r="F476" s="212">
        <v>0.0</v>
      </c>
      <c r="G476" s="210" t="b">
        <v>1</v>
      </c>
      <c r="H476" s="211">
        <v>45250.7</v>
      </c>
      <c r="I476" s="210" t="s">
        <v>758</v>
      </c>
      <c r="J476" s="209"/>
      <c r="K476" s="209"/>
      <c r="L476" s="209"/>
      <c r="M476" s="209"/>
      <c r="N476" s="209"/>
      <c r="O476" s="209"/>
      <c r="P476" s="210" t="s">
        <v>283</v>
      </c>
      <c r="Q476" s="209"/>
      <c r="R476" s="210" t="s">
        <v>67</v>
      </c>
      <c r="S476" s="210">
        <v>3.0</v>
      </c>
      <c r="T476" s="212">
        <v>1.0</v>
      </c>
      <c r="U476" s="212">
        <v>2.0</v>
      </c>
      <c r="V476" s="212">
        <v>12.0</v>
      </c>
      <c r="W476" s="210">
        <v>4.0</v>
      </c>
      <c r="X476" s="210">
        <v>1.0</v>
      </c>
      <c r="Y476" s="210">
        <v>2.0</v>
      </c>
      <c r="Z476" s="210">
        <v>2.0</v>
      </c>
      <c r="AA476" s="210">
        <v>0.0</v>
      </c>
      <c r="AB476" s="210">
        <v>2.0</v>
      </c>
      <c r="AC476" s="210">
        <v>1.0</v>
      </c>
      <c r="AD476" s="210">
        <v>2.0</v>
      </c>
      <c r="AE476" s="210">
        <v>1.0</v>
      </c>
      <c r="AF476" s="210">
        <v>0.0</v>
      </c>
      <c r="AG476" s="210">
        <v>1.0</v>
      </c>
      <c r="AH476" s="210">
        <v>0.0</v>
      </c>
      <c r="AI476" s="210" t="s">
        <v>137</v>
      </c>
      <c r="AJ476" s="210" t="s">
        <v>285</v>
      </c>
      <c r="AK476" s="210" t="s">
        <v>285</v>
      </c>
      <c r="AL476" s="210" t="s">
        <v>284</v>
      </c>
      <c r="AM476" s="210" t="s">
        <v>285</v>
      </c>
      <c r="AN476" s="210" t="s">
        <v>284</v>
      </c>
      <c r="AO476" s="210" t="s">
        <v>284</v>
      </c>
      <c r="AP476" s="210" t="s">
        <v>284</v>
      </c>
      <c r="AQ476" s="210" t="s">
        <v>284</v>
      </c>
      <c r="AR476" s="210" t="s">
        <v>284</v>
      </c>
      <c r="AS476" s="210" t="s">
        <v>285</v>
      </c>
      <c r="AT476" s="209"/>
      <c r="AU476" s="209"/>
      <c r="AV476" s="209"/>
      <c r="AW476" s="209"/>
      <c r="AX476" s="209"/>
      <c r="AY476" s="209"/>
      <c r="AZ476" s="209"/>
      <c r="BA476" s="209"/>
      <c r="BB476" s="209"/>
      <c r="BC476" s="209"/>
      <c r="BD476" s="209"/>
      <c r="BE476" s="209"/>
      <c r="BF476" s="209"/>
      <c r="BG476" s="210"/>
      <c r="BH476" s="209"/>
    </row>
    <row r="477">
      <c r="A477" s="211">
        <v>45250.7</v>
      </c>
      <c r="B477" s="211">
        <v>45250.7</v>
      </c>
      <c r="C477" s="210" t="s">
        <v>281</v>
      </c>
      <c r="D477" s="209"/>
      <c r="E477" s="212">
        <v>100.0</v>
      </c>
      <c r="F477" s="212">
        <v>0.0</v>
      </c>
      <c r="G477" s="210" t="b">
        <v>1</v>
      </c>
      <c r="H477" s="211">
        <v>45250.7</v>
      </c>
      <c r="I477" s="210" t="s">
        <v>759</v>
      </c>
      <c r="J477" s="209"/>
      <c r="K477" s="209"/>
      <c r="L477" s="209"/>
      <c r="M477" s="209"/>
      <c r="N477" s="209"/>
      <c r="O477" s="209"/>
      <c r="P477" s="210" t="s">
        <v>283</v>
      </c>
      <c r="Q477" s="209"/>
      <c r="R477" s="72" t="s">
        <v>33</v>
      </c>
      <c r="S477" s="210">
        <v>11.0</v>
      </c>
      <c r="T477" s="212">
        <v>10.0</v>
      </c>
      <c r="U477" s="212">
        <v>1.0</v>
      </c>
      <c r="V477" s="212">
        <v>12.0</v>
      </c>
      <c r="W477" s="210">
        <v>19.0</v>
      </c>
      <c r="X477" s="210">
        <v>3.0</v>
      </c>
      <c r="Y477" s="210">
        <v>0.0</v>
      </c>
      <c r="Z477" s="210">
        <v>0.0</v>
      </c>
      <c r="AA477" s="210">
        <v>0.0</v>
      </c>
      <c r="AB477" s="210">
        <v>2.0</v>
      </c>
      <c r="AC477" s="210">
        <v>3.0</v>
      </c>
      <c r="AD477" s="210">
        <v>0.0</v>
      </c>
      <c r="AE477" s="210">
        <v>3.0</v>
      </c>
      <c r="AF477" s="210">
        <v>3.0</v>
      </c>
      <c r="AG477" s="210">
        <v>1.0</v>
      </c>
      <c r="AH477" s="210">
        <v>2.0</v>
      </c>
      <c r="AI477" s="210" t="s">
        <v>138</v>
      </c>
      <c r="AJ477" s="210" t="s">
        <v>284</v>
      </c>
      <c r="AK477" s="210" t="s">
        <v>284</v>
      </c>
      <c r="AL477" s="210" t="s">
        <v>284</v>
      </c>
      <c r="AM477" s="210" t="s">
        <v>285</v>
      </c>
      <c r="AN477" s="210" t="s">
        <v>285</v>
      </c>
      <c r="AO477" s="210" t="s">
        <v>284</v>
      </c>
      <c r="AP477" s="210" t="s">
        <v>285</v>
      </c>
      <c r="AQ477" s="210" t="s">
        <v>284</v>
      </c>
      <c r="AR477" s="210" t="s">
        <v>284</v>
      </c>
      <c r="AS477" s="210" t="s">
        <v>285</v>
      </c>
      <c r="AT477" s="209"/>
      <c r="AU477" s="209"/>
      <c r="AV477" s="209"/>
      <c r="AW477" s="209"/>
      <c r="AX477" s="209"/>
      <c r="AY477" s="209"/>
      <c r="AZ477" s="209"/>
      <c r="BA477" s="209"/>
      <c r="BB477" s="209"/>
      <c r="BC477" s="209"/>
      <c r="BD477" s="209"/>
      <c r="BE477" s="209"/>
      <c r="BF477" s="209"/>
      <c r="BG477" s="210"/>
      <c r="BH477" s="209"/>
    </row>
    <row r="478">
      <c r="A478" s="211">
        <v>45250.7</v>
      </c>
      <c r="B478" s="211">
        <v>45250.7</v>
      </c>
      <c r="C478" s="210" t="s">
        <v>281</v>
      </c>
      <c r="D478" s="209"/>
      <c r="E478" s="212">
        <v>100.0</v>
      </c>
      <c r="F478" s="212">
        <v>0.0</v>
      </c>
      <c r="G478" s="210" t="b">
        <v>1</v>
      </c>
      <c r="H478" s="211">
        <v>45250.7</v>
      </c>
      <c r="I478" s="210" t="s">
        <v>760</v>
      </c>
      <c r="J478" s="209"/>
      <c r="K478" s="209"/>
      <c r="L478" s="209"/>
      <c r="M478" s="209"/>
      <c r="N478" s="209"/>
      <c r="O478" s="209"/>
      <c r="P478" s="210" t="s">
        <v>283</v>
      </c>
      <c r="Q478" s="209"/>
      <c r="R478" s="210" t="s">
        <v>66</v>
      </c>
      <c r="S478" s="210">
        <v>10.0</v>
      </c>
      <c r="T478" s="212">
        <v>7.0</v>
      </c>
      <c r="U478" s="212">
        <v>3.0</v>
      </c>
      <c r="V478" s="212">
        <v>12.0</v>
      </c>
      <c r="W478" s="210">
        <v>10.0</v>
      </c>
      <c r="X478" s="210">
        <v>1.0</v>
      </c>
      <c r="Y478" s="210">
        <v>0.0</v>
      </c>
      <c r="Z478" s="210">
        <v>0.0</v>
      </c>
      <c r="AA478" s="210">
        <v>1.0</v>
      </c>
      <c r="AB478" s="210">
        <v>0.0</v>
      </c>
      <c r="AC478" s="210">
        <v>1.0</v>
      </c>
      <c r="AD478" s="210">
        <v>2.0</v>
      </c>
      <c r="AE478" s="210">
        <v>2.0</v>
      </c>
      <c r="AF478" s="210">
        <v>3.0</v>
      </c>
      <c r="AG478" s="210">
        <v>0.0</v>
      </c>
      <c r="AH478" s="210">
        <v>0.0</v>
      </c>
      <c r="AI478" s="210" t="s">
        <v>137</v>
      </c>
      <c r="AJ478" s="210" t="s">
        <v>284</v>
      </c>
      <c r="AK478" s="210" t="s">
        <v>284</v>
      </c>
      <c r="AL478" s="210" t="s">
        <v>285</v>
      </c>
      <c r="AM478" s="210" t="s">
        <v>285</v>
      </c>
      <c r="AN478" s="210" t="s">
        <v>284</v>
      </c>
      <c r="AO478" s="210" t="s">
        <v>284</v>
      </c>
      <c r="AP478" s="210" t="s">
        <v>284</v>
      </c>
      <c r="AQ478" s="210" t="s">
        <v>285</v>
      </c>
      <c r="AR478" s="210" t="s">
        <v>285</v>
      </c>
      <c r="AS478" s="210" t="s">
        <v>284</v>
      </c>
      <c r="AT478" s="209"/>
      <c r="AU478" s="209"/>
      <c r="AV478" s="209"/>
      <c r="AW478" s="209"/>
      <c r="AX478" s="209"/>
      <c r="AY478" s="209"/>
      <c r="AZ478" s="209"/>
      <c r="BA478" s="209"/>
      <c r="BB478" s="209"/>
      <c r="BC478" s="209"/>
      <c r="BD478" s="209"/>
      <c r="BE478" s="209"/>
      <c r="BF478" s="209"/>
      <c r="BG478" s="210"/>
      <c r="BH478" s="209"/>
    </row>
    <row r="479">
      <c r="A479" s="211">
        <v>45250.7</v>
      </c>
      <c r="B479" s="211">
        <v>45250.7</v>
      </c>
      <c r="C479" s="210" t="s">
        <v>281</v>
      </c>
      <c r="D479" s="209"/>
      <c r="E479" s="212">
        <v>100.0</v>
      </c>
      <c r="F479" s="212">
        <v>0.0</v>
      </c>
      <c r="G479" s="210" t="b">
        <v>1</v>
      </c>
      <c r="H479" s="211">
        <v>45250.7</v>
      </c>
      <c r="I479" s="210" t="s">
        <v>761</v>
      </c>
      <c r="J479" s="209"/>
      <c r="K479" s="209"/>
      <c r="L479" s="209"/>
      <c r="M479" s="209"/>
      <c r="N479" s="209"/>
      <c r="O479" s="209"/>
      <c r="P479" s="210" t="s">
        <v>283</v>
      </c>
      <c r="Q479" s="209"/>
      <c r="R479" s="210" t="s">
        <v>75</v>
      </c>
      <c r="S479" s="210">
        <v>1.0</v>
      </c>
      <c r="T479" s="212">
        <v>1.0</v>
      </c>
      <c r="U479" s="212">
        <v>0.0</v>
      </c>
      <c r="V479" s="212">
        <v>12.0</v>
      </c>
      <c r="W479" s="210">
        <v>3.0</v>
      </c>
      <c r="X479" s="210">
        <v>3.0</v>
      </c>
      <c r="Y479" s="210">
        <v>0.0</v>
      </c>
      <c r="Z479" s="210">
        <v>0.0</v>
      </c>
      <c r="AA479" s="210">
        <v>3.0</v>
      </c>
      <c r="AB479" s="210">
        <v>1.0</v>
      </c>
      <c r="AC479" s="210">
        <v>0.0</v>
      </c>
      <c r="AD479" s="210">
        <v>1.0</v>
      </c>
      <c r="AE479" s="210">
        <v>0.0</v>
      </c>
      <c r="AF479" s="210">
        <v>1.0</v>
      </c>
      <c r="AG479" s="210">
        <v>1.0</v>
      </c>
      <c r="AH479" s="210">
        <v>0.0</v>
      </c>
      <c r="AI479" s="210" t="s">
        <v>137</v>
      </c>
      <c r="AJ479" s="210" t="s">
        <v>284</v>
      </c>
      <c r="AK479" s="210" t="s">
        <v>284</v>
      </c>
      <c r="AL479" s="210" t="s">
        <v>285</v>
      </c>
      <c r="AM479" s="210" t="s">
        <v>284</v>
      </c>
      <c r="AN479" s="210" t="s">
        <v>284</v>
      </c>
      <c r="AO479" s="210" t="s">
        <v>285</v>
      </c>
      <c r="AP479" s="210" t="s">
        <v>285</v>
      </c>
      <c r="AQ479" s="210" t="s">
        <v>284</v>
      </c>
      <c r="AR479" s="210" t="s">
        <v>285</v>
      </c>
      <c r="AS479" s="210" t="s">
        <v>284</v>
      </c>
      <c r="AT479" s="209"/>
      <c r="AU479" s="209"/>
      <c r="AV479" s="209"/>
      <c r="AW479" s="209"/>
      <c r="AX479" s="209"/>
      <c r="AY479" s="209"/>
      <c r="AZ479" s="209"/>
      <c r="BA479" s="209"/>
      <c r="BB479" s="209"/>
      <c r="BC479" s="209"/>
      <c r="BD479" s="209"/>
      <c r="BE479" s="209"/>
      <c r="BF479" s="209"/>
      <c r="BG479" s="210"/>
      <c r="BH479" s="209"/>
    </row>
    <row r="480">
      <c r="A480" s="211">
        <v>45250.7</v>
      </c>
      <c r="B480" s="211">
        <v>45250.7</v>
      </c>
      <c r="C480" s="210" t="s">
        <v>281</v>
      </c>
      <c r="D480" s="209"/>
      <c r="E480" s="212">
        <v>100.0</v>
      </c>
      <c r="F480" s="212">
        <v>0.0</v>
      </c>
      <c r="G480" s="210" t="b">
        <v>1</v>
      </c>
      <c r="H480" s="211">
        <v>45250.7</v>
      </c>
      <c r="I480" s="210" t="s">
        <v>762</v>
      </c>
      <c r="J480" s="209"/>
      <c r="K480" s="209"/>
      <c r="L480" s="209"/>
      <c r="M480" s="209"/>
      <c r="N480" s="209"/>
      <c r="O480" s="209"/>
      <c r="P480" s="210" t="s">
        <v>283</v>
      </c>
      <c r="Q480" s="209"/>
      <c r="R480" s="210" t="s">
        <v>90</v>
      </c>
      <c r="S480" s="210">
        <v>12.0</v>
      </c>
      <c r="T480" s="212">
        <v>12.0</v>
      </c>
      <c r="U480" s="212">
        <v>0.0</v>
      </c>
      <c r="V480" s="212">
        <v>12.0</v>
      </c>
      <c r="W480" s="210">
        <v>1.0</v>
      </c>
      <c r="X480" s="210">
        <v>0.0</v>
      </c>
      <c r="Y480" s="210">
        <v>2.0</v>
      </c>
      <c r="Z480" s="210">
        <v>3.0</v>
      </c>
      <c r="AA480" s="210">
        <v>2.0</v>
      </c>
      <c r="AB480" s="210">
        <v>3.0</v>
      </c>
      <c r="AC480" s="210">
        <v>3.0</v>
      </c>
      <c r="AD480" s="210">
        <v>1.0</v>
      </c>
      <c r="AE480" s="210">
        <v>2.0</v>
      </c>
      <c r="AF480" s="210">
        <v>2.0</v>
      </c>
      <c r="AG480" s="210">
        <v>0.0</v>
      </c>
      <c r="AH480" s="210">
        <v>0.0</v>
      </c>
      <c r="AI480" s="210" t="s">
        <v>138</v>
      </c>
      <c r="AJ480" s="210" t="s">
        <v>285</v>
      </c>
      <c r="AK480" s="210" t="s">
        <v>284</v>
      </c>
      <c r="AL480" s="210" t="s">
        <v>284</v>
      </c>
      <c r="AM480" s="210" t="s">
        <v>284</v>
      </c>
      <c r="AN480" s="210" t="s">
        <v>285</v>
      </c>
      <c r="AO480" s="210" t="s">
        <v>284</v>
      </c>
      <c r="AP480" s="210" t="s">
        <v>285</v>
      </c>
      <c r="AQ480" s="210" t="s">
        <v>284</v>
      </c>
      <c r="AR480" s="210" t="s">
        <v>285</v>
      </c>
      <c r="AS480" s="210" t="s">
        <v>285</v>
      </c>
      <c r="AT480" s="209"/>
      <c r="AU480" s="209"/>
      <c r="AV480" s="209"/>
      <c r="AW480" s="209"/>
      <c r="AX480" s="209"/>
      <c r="AY480" s="209"/>
      <c r="AZ480" s="209"/>
      <c r="BA480" s="209"/>
      <c r="BB480" s="209"/>
      <c r="BC480" s="209"/>
      <c r="BD480" s="209"/>
      <c r="BE480" s="209"/>
      <c r="BF480" s="209"/>
      <c r="BG480" s="210"/>
      <c r="BH480" s="209"/>
    </row>
    <row r="481">
      <c r="A481" s="211">
        <v>45250.7</v>
      </c>
      <c r="B481" s="211">
        <v>45250.7</v>
      </c>
      <c r="C481" s="210" t="s">
        <v>281</v>
      </c>
      <c r="D481" s="209"/>
      <c r="E481" s="212">
        <v>100.0</v>
      </c>
      <c r="F481" s="212">
        <v>0.0</v>
      </c>
      <c r="G481" s="210" t="b">
        <v>1</v>
      </c>
      <c r="H481" s="211">
        <v>45250.7</v>
      </c>
      <c r="I481" s="210" t="s">
        <v>763</v>
      </c>
      <c r="J481" s="209"/>
      <c r="K481" s="209"/>
      <c r="L481" s="209"/>
      <c r="M481" s="209"/>
      <c r="N481" s="209"/>
      <c r="O481" s="209"/>
      <c r="P481" s="210" t="s">
        <v>283</v>
      </c>
      <c r="Q481" s="209"/>
      <c r="R481" s="210" t="s">
        <v>47</v>
      </c>
      <c r="S481" s="210">
        <v>1.0</v>
      </c>
      <c r="T481" s="212">
        <v>1.0</v>
      </c>
      <c r="U481" s="212">
        <v>0.0</v>
      </c>
      <c r="V481" s="212">
        <v>12.0</v>
      </c>
      <c r="W481" s="210">
        <v>25.0</v>
      </c>
      <c r="X481" s="210">
        <v>3.0</v>
      </c>
      <c r="Y481" s="210">
        <v>3.0</v>
      </c>
      <c r="Z481" s="210">
        <v>3.0</v>
      </c>
      <c r="AA481" s="210">
        <v>0.0</v>
      </c>
      <c r="AB481" s="210">
        <v>1.0</v>
      </c>
      <c r="AC481" s="210">
        <v>1.0</v>
      </c>
      <c r="AD481" s="210">
        <v>3.0</v>
      </c>
      <c r="AE481" s="210">
        <v>0.0</v>
      </c>
      <c r="AF481" s="210">
        <v>0.0</v>
      </c>
      <c r="AG481" s="210">
        <v>2.0</v>
      </c>
      <c r="AH481" s="210">
        <v>2.0</v>
      </c>
      <c r="AI481" s="210" t="s">
        <v>138</v>
      </c>
      <c r="AJ481" s="210" t="s">
        <v>284</v>
      </c>
      <c r="AK481" s="210" t="s">
        <v>284</v>
      </c>
      <c r="AL481" s="210" t="s">
        <v>285</v>
      </c>
      <c r="AM481" s="210" t="s">
        <v>285</v>
      </c>
      <c r="AN481" s="210" t="s">
        <v>284</v>
      </c>
      <c r="AO481" s="210" t="s">
        <v>284</v>
      </c>
      <c r="AP481" s="210" t="s">
        <v>285</v>
      </c>
      <c r="AQ481" s="210" t="s">
        <v>284</v>
      </c>
      <c r="AR481" s="210" t="s">
        <v>284</v>
      </c>
      <c r="AS481" s="210" t="s">
        <v>284</v>
      </c>
      <c r="AT481" s="209"/>
      <c r="AU481" s="209"/>
      <c r="AV481" s="209"/>
      <c r="AW481" s="209"/>
      <c r="AX481" s="209"/>
      <c r="AY481" s="209"/>
      <c r="AZ481" s="209"/>
      <c r="BA481" s="209"/>
      <c r="BB481" s="209"/>
      <c r="BC481" s="209"/>
      <c r="BD481" s="209"/>
      <c r="BE481" s="209"/>
      <c r="BF481" s="209"/>
      <c r="BG481" s="210"/>
      <c r="BH481" s="209"/>
    </row>
    <row r="482">
      <c r="A482" s="211">
        <v>45250.7</v>
      </c>
      <c r="B482" s="211">
        <v>45250.7</v>
      </c>
      <c r="C482" s="210" t="s">
        <v>281</v>
      </c>
      <c r="D482" s="209"/>
      <c r="E482" s="212">
        <v>100.0</v>
      </c>
      <c r="F482" s="212">
        <v>0.0</v>
      </c>
      <c r="G482" s="210" t="b">
        <v>1</v>
      </c>
      <c r="H482" s="211">
        <v>45250.7</v>
      </c>
      <c r="I482" s="210" t="s">
        <v>764</v>
      </c>
      <c r="J482" s="209"/>
      <c r="K482" s="209"/>
      <c r="L482" s="209"/>
      <c r="M482" s="209"/>
      <c r="N482" s="209"/>
      <c r="O482" s="209"/>
      <c r="P482" s="210" t="s">
        <v>283</v>
      </c>
      <c r="Q482" s="209"/>
      <c r="R482" s="210" t="s">
        <v>81</v>
      </c>
      <c r="S482" s="210">
        <v>6.0</v>
      </c>
      <c r="T482" s="212">
        <v>1.0</v>
      </c>
      <c r="U482" s="212">
        <v>5.0</v>
      </c>
      <c r="V482" s="212">
        <v>12.0</v>
      </c>
      <c r="W482" s="210">
        <v>27.0</v>
      </c>
      <c r="X482" s="210">
        <v>2.0</v>
      </c>
      <c r="Y482" s="210">
        <v>2.0</v>
      </c>
      <c r="Z482" s="210">
        <v>0.0</v>
      </c>
      <c r="AA482" s="210">
        <v>1.0</v>
      </c>
      <c r="AB482" s="210">
        <v>3.0</v>
      </c>
      <c r="AC482" s="210">
        <v>3.0</v>
      </c>
      <c r="AD482" s="210">
        <v>2.0</v>
      </c>
      <c r="AE482" s="210">
        <v>1.0</v>
      </c>
      <c r="AF482" s="210">
        <v>1.0</v>
      </c>
      <c r="AG482" s="210">
        <v>1.0</v>
      </c>
      <c r="AH482" s="210">
        <v>3.0</v>
      </c>
      <c r="AI482" s="210" t="s">
        <v>138</v>
      </c>
      <c r="AJ482" s="210" t="s">
        <v>285</v>
      </c>
      <c r="AK482" s="210" t="s">
        <v>285</v>
      </c>
      <c r="AL482" s="210" t="s">
        <v>284</v>
      </c>
      <c r="AM482" s="210" t="s">
        <v>284</v>
      </c>
      <c r="AN482" s="210" t="s">
        <v>284</v>
      </c>
      <c r="AO482" s="210" t="s">
        <v>285</v>
      </c>
      <c r="AP482" s="210" t="s">
        <v>285</v>
      </c>
      <c r="AQ482" s="210" t="s">
        <v>285</v>
      </c>
      <c r="AR482" s="210" t="s">
        <v>284</v>
      </c>
      <c r="AS482" s="210" t="s">
        <v>284</v>
      </c>
      <c r="AT482" s="209"/>
      <c r="AU482" s="209"/>
      <c r="AV482" s="209"/>
      <c r="AW482" s="209"/>
      <c r="AX482" s="209"/>
      <c r="AY482" s="209"/>
      <c r="AZ482" s="209"/>
      <c r="BA482" s="209"/>
      <c r="BB482" s="209"/>
      <c r="BC482" s="209"/>
      <c r="BD482" s="209"/>
      <c r="BE482" s="209"/>
      <c r="BF482" s="209"/>
      <c r="BG482" s="210"/>
      <c r="BH482" s="209"/>
    </row>
    <row r="483">
      <c r="A483" s="211">
        <v>45250.7</v>
      </c>
      <c r="B483" s="211">
        <v>45250.7</v>
      </c>
      <c r="C483" s="210" t="s">
        <v>281</v>
      </c>
      <c r="D483" s="209"/>
      <c r="E483" s="212">
        <v>100.0</v>
      </c>
      <c r="F483" s="212">
        <v>0.0</v>
      </c>
      <c r="G483" s="210" t="b">
        <v>1</v>
      </c>
      <c r="H483" s="211">
        <v>45250.7</v>
      </c>
      <c r="I483" s="210" t="s">
        <v>765</v>
      </c>
      <c r="J483" s="209"/>
      <c r="K483" s="209"/>
      <c r="L483" s="209"/>
      <c r="M483" s="209"/>
      <c r="N483" s="209"/>
      <c r="O483" s="209"/>
      <c r="P483" s="210" t="s">
        <v>283</v>
      </c>
      <c r="Q483" s="209"/>
      <c r="R483" s="210" t="s">
        <v>62</v>
      </c>
      <c r="S483" s="210">
        <v>11.0</v>
      </c>
      <c r="T483" s="212">
        <v>3.0</v>
      </c>
      <c r="U483" s="212">
        <v>8.0</v>
      </c>
      <c r="V483" s="212">
        <v>12.0</v>
      </c>
      <c r="W483" s="210">
        <v>17.0</v>
      </c>
      <c r="X483" s="210">
        <v>2.0</v>
      </c>
      <c r="Y483" s="210">
        <v>0.0</v>
      </c>
      <c r="Z483" s="210">
        <v>2.0</v>
      </c>
      <c r="AA483" s="210">
        <v>3.0</v>
      </c>
      <c r="AB483" s="210">
        <v>1.0</v>
      </c>
      <c r="AC483" s="210">
        <v>2.0</v>
      </c>
      <c r="AD483" s="210">
        <v>0.0</v>
      </c>
      <c r="AE483" s="210">
        <v>3.0</v>
      </c>
      <c r="AF483" s="210">
        <v>0.0</v>
      </c>
      <c r="AG483" s="210">
        <v>3.0</v>
      </c>
      <c r="AH483" s="210">
        <v>1.0</v>
      </c>
      <c r="AI483" s="210" t="s">
        <v>138</v>
      </c>
      <c r="AJ483" s="210" t="s">
        <v>284</v>
      </c>
      <c r="AK483" s="210" t="s">
        <v>284</v>
      </c>
      <c r="AL483" s="210" t="s">
        <v>284</v>
      </c>
      <c r="AM483" s="210" t="s">
        <v>284</v>
      </c>
      <c r="AN483" s="210" t="s">
        <v>285</v>
      </c>
      <c r="AO483" s="210" t="s">
        <v>285</v>
      </c>
      <c r="AP483" s="210" t="s">
        <v>284</v>
      </c>
      <c r="AQ483" s="210" t="s">
        <v>284</v>
      </c>
      <c r="AR483" s="210" t="s">
        <v>284</v>
      </c>
      <c r="AS483" s="210" t="s">
        <v>284</v>
      </c>
      <c r="AT483" s="209"/>
      <c r="AU483" s="209"/>
      <c r="AV483" s="209"/>
      <c r="AW483" s="209"/>
      <c r="AX483" s="209"/>
      <c r="AY483" s="209"/>
      <c r="AZ483" s="209"/>
      <c r="BA483" s="209"/>
      <c r="BB483" s="209"/>
      <c r="BC483" s="209"/>
      <c r="BD483" s="209"/>
      <c r="BE483" s="209"/>
      <c r="BF483" s="209"/>
      <c r="BG483" s="210"/>
      <c r="BH483" s="209"/>
    </row>
    <row r="484">
      <c r="A484" s="211">
        <v>45250.7</v>
      </c>
      <c r="B484" s="211">
        <v>45250.7</v>
      </c>
      <c r="C484" s="210" t="s">
        <v>281</v>
      </c>
      <c r="D484" s="209"/>
      <c r="E484" s="212">
        <v>100.0</v>
      </c>
      <c r="F484" s="212">
        <v>0.0</v>
      </c>
      <c r="G484" s="210" t="b">
        <v>1</v>
      </c>
      <c r="H484" s="211">
        <v>45250.7</v>
      </c>
      <c r="I484" s="210" t="s">
        <v>766</v>
      </c>
      <c r="J484" s="209"/>
      <c r="K484" s="209"/>
      <c r="L484" s="209"/>
      <c r="M484" s="209"/>
      <c r="N484" s="209"/>
      <c r="O484" s="209"/>
      <c r="P484" s="210" t="s">
        <v>283</v>
      </c>
      <c r="Q484" s="209"/>
      <c r="R484" s="72" t="s">
        <v>33</v>
      </c>
      <c r="S484" s="210">
        <v>8.0</v>
      </c>
      <c r="T484" s="212">
        <v>1.0</v>
      </c>
      <c r="U484" s="212">
        <v>7.0</v>
      </c>
      <c r="V484" s="212">
        <v>12.0</v>
      </c>
      <c r="W484" s="210">
        <v>9.0</v>
      </c>
      <c r="X484" s="210">
        <v>3.0</v>
      </c>
      <c r="Y484" s="210">
        <v>2.0</v>
      </c>
      <c r="Z484" s="210">
        <v>1.0</v>
      </c>
      <c r="AA484" s="210">
        <v>1.0</v>
      </c>
      <c r="AB484" s="210">
        <v>2.0</v>
      </c>
      <c r="AC484" s="210">
        <v>0.0</v>
      </c>
      <c r="AD484" s="210">
        <v>1.0</v>
      </c>
      <c r="AE484" s="210">
        <v>0.0</v>
      </c>
      <c r="AF484" s="210">
        <v>1.0</v>
      </c>
      <c r="AG484" s="210">
        <v>1.0</v>
      </c>
      <c r="AH484" s="210">
        <v>1.0</v>
      </c>
      <c r="AI484" s="210" t="s">
        <v>138</v>
      </c>
      <c r="AJ484" s="210" t="s">
        <v>284</v>
      </c>
      <c r="AK484" s="210" t="s">
        <v>284</v>
      </c>
      <c r="AL484" s="210" t="s">
        <v>285</v>
      </c>
      <c r="AM484" s="210" t="s">
        <v>285</v>
      </c>
      <c r="AN484" s="210" t="s">
        <v>285</v>
      </c>
      <c r="AO484" s="210" t="s">
        <v>285</v>
      </c>
      <c r="AP484" s="210" t="s">
        <v>284</v>
      </c>
      <c r="AQ484" s="210" t="s">
        <v>285</v>
      </c>
      <c r="AR484" s="210" t="s">
        <v>285</v>
      </c>
      <c r="AS484" s="210" t="s">
        <v>284</v>
      </c>
      <c r="AT484" s="209"/>
      <c r="AU484" s="209"/>
      <c r="AV484" s="209"/>
      <c r="AW484" s="209"/>
      <c r="AX484" s="209"/>
      <c r="AY484" s="209"/>
      <c r="AZ484" s="209"/>
      <c r="BA484" s="209"/>
      <c r="BB484" s="209"/>
      <c r="BC484" s="209"/>
      <c r="BD484" s="209"/>
      <c r="BE484" s="209"/>
      <c r="BF484" s="209"/>
      <c r="BG484" s="210"/>
      <c r="BH484" s="209"/>
    </row>
    <row r="485">
      <c r="A485" s="211">
        <v>45250.7</v>
      </c>
      <c r="B485" s="211">
        <v>45250.7</v>
      </c>
      <c r="C485" s="210" t="s">
        <v>281</v>
      </c>
      <c r="D485" s="209"/>
      <c r="E485" s="212">
        <v>100.0</v>
      </c>
      <c r="F485" s="212">
        <v>0.0</v>
      </c>
      <c r="G485" s="210" t="b">
        <v>1</v>
      </c>
      <c r="H485" s="211">
        <v>45250.7</v>
      </c>
      <c r="I485" s="210" t="s">
        <v>767</v>
      </c>
      <c r="J485" s="209"/>
      <c r="K485" s="209"/>
      <c r="L485" s="209"/>
      <c r="M485" s="209"/>
      <c r="N485" s="209"/>
      <c r="O485" s="209"/>
      <c r="P485" s="210" t="s">
        <v>283</v>
      </c>
      <c r="Q485" s="209"/>
      <c r="R485" s="72" t="s">
        <v>33</v>
      </c>
      <c r="S485" s="210">
        <v>11.0</v>
      </c>
      <c r="T485" s="212">
        <v>2.0</v>
      </c>
      <c r="U485" s="212">
        <v>9.0</v>
      </c>
      <c r="V485" s="212">
        <v>12.0</v>
      </c>
      <c r="W485" s="210">
        <v>26.0</v>
      </c>
      <c r="X485" s="210">
        <v>1.0</v>
      </c>
      <c r="Y485" s="210">
        <v>3.0</v>
      </c>
      <c r="Z485" s="210">
        <v>1.0</v>
      </c>
      <c r="AA485" s="210">
        <v>3.0</v>
      </c>
      <c r="AB485" s="210">
        <v>0.0</v>
      </c>
      <c r="AC485" s="210">
        <v>0.0</v>
      </c>
      <c r="AD485" s="210">
        <v>2.0</v>
      </c>
      <c r="AE485" s="210">
        <v>3.0</v>
      </c>
      <c r="AF485" s="210">
        <v>1.0</v>
      </c>
      <c r="AG485" s="210">
        <v>0.0</v>
      </c>
      <c r="AH485" s="210">
        <v>2.0</v>
      </c>
      <c r="AI485" s="210" t="s">
        <v>137</v>
      </c>
      <c r="AJ485" s="210" t="s">
        <v>284</v>
      </c>
      <c r="AK485" s="210" t="s">
        <v>285</v>
      </c>
      <c r="AL485" s="210" t="s">
        <v>285</v>
      </c>
      <c r="AM485" s="210" t="s">
        <v>284</v>
      </c>
      <c r="AN485" s="210" t="s">
        <v>285</v>
      </c>
      <c r="AO485" s="210" t="s">
        <v>285</v>
      </c>
      <c r="AP485" s="210" t="s">
        <v>284</v>
      </c>
      <c r="AQ485" s="210" t="s">
        <v>284</v>
      </c>
      <c r="AR485" s="210" t="s">
        <v>284</v>
      </c>
      <c r="AS485" s="210" t="s">
        <v>284</v>
      </c>
      <c r="AT485" s="209"/>
      <c r="AU485" s="209"/>
      <c r="AV485" s="209"/>
      <c r="AW485" s="209"/>
      <c r="AX485" s="209"/>
      <c r="AY485" s="209"/>
      <c r="AZ485" s="209"/>
      <c r="BA485" s="209"/>
      <c r="BB485" s="209"/>
      <c r="BC485" s="209"/>
      <c r="BD485" s="209"/>
      <c r="BE485" s="209"/>
      <c r="BF485" s="209"/>
      <c r="BG485" s="210"/>
      <c r="BH485" s="209"/>
    </row>
    <row r="486">
      <c r="A486" s="211">
        <v>45250.7</v>
      </c>
      <c r="B486" s="211">
        <v>45250.7</v>
      </c>
      <c r="C486" s="210" t="s">
        <v>281</v>
      </c>
      <c r="D486" s="209"/>
      <c r="E486" s="212">
        <v>100.0</v>
      </c>
      <c r="F486" s="212">
        <v>0.0</v>
      </c>
      <c r="G486" s="210" t="b">
        <v>1</v>
      </c>
      <c r="H486" s="211">
        <v>45250.7</v>
      </c>
      <c r="I486" s="210" t="s">
        <v>768</v>
      </c>
      <c r="J486" s="209"/>
      <c r="K486" s="209"/>
      <c r="L486" s="209"/>
      <c r="M486" s="209"/>
      <c r="N486" s="209"/>
      <c r="O486" s="209"/>
      <c r="P486" s="210" t="s">
        <v>283</v>
      </c>
      <c r="Q486" s="209"/>
      <c r="R486" s="210" t="s">
        <v>49</v>
      </c>
      <c r="S486" s="210">
        <v>7.0</v>
      </c>
      <c r="T486" s="212">
        <v>2.0</v>
      </c>
      <c r="U486" s="212">
        <v>5.0</v>
      </c>
      <c r="V486" s="212">
        <v>12.0</v>
      </c>
      <c r="W486" s="213"/>
      <c r="X486" s="210">
        <v>3.0</v>
      </c>
      <c r="Y486" s="210">
        <v>1.0</v>
      </c>
      <c r="Z486" s="210">
        <v>1.0</v>
      </c>
      <c r="AA486" s="210">
        <v>0.0</v>
      </c>
      <c r="AB486" s="210">
        <v>2.0</v>
      </c>
      <c r="AC486" s="210">
        <v>1.0</v>
      </c>
      <c r="AD486" s="210">
        <v>3.0</v>
      </c>
      <c r="AE486" s="210">
        <v>1.0</v>
      </c>
      <c r="AF486" s="210">
        <v>0.0</v>
      </c>
      <c r="AG486" s="210">
        <v>0.0</v>
      </c>
      <c r="AH486" s="210">
        <v>3.0</v>
      </c>
      <c r="AI486" s="210" t="s">
        <v>138</v>
      </c>
      <c r="AJ486" s="210" t="s">
        <v>284</v>
      </c>
      <c r="AK486" s="210" t="s">
        <v>285</v>
      </c>
      <c r="AL486" s="210" t="s">
        <v>284</v>
      </c>
      <c r="AM486" s="210" t="s">
        <v>284</v>
      </c>
      <c r="AN486" s="210" t="s">
        <v>285</v>
      </c>
      <c r="AO486" s="210" t="s">
        <v>285</v>
      </c>
      <c r="AP486" s="210" t="s">
        <v>285</v>
      </c>
      <c r="AQ486" s="210" t="s">
        <v>285</v>
      </c>
      <c r="AR486" s="210" t="s">
        <v>285</v>
      </c>
      <c r="AS486" s="210" t="s">
        <v>284</v>
      </c>
      <c r="AT486" s="209"/>
      <c r="AU486" s="209"/>
      <c r="AV486" s="209"/>
      <c r="AW486" s="209"/>
      <c r="AX486" s="209"/>
      <c r="AY486" s="209"/>
      <c r="AZ486" s="209"/>
      <c r="BA486" s="209"/>
      <c r="BB486" s="209"/>
      <c r="BC486" s="209"/>
      <c r="BD486" s="209"/>
      <c r="BE486" s="209"/>
      <c r="BF486" s="209"/>
      <c r="BG486" s="210"/>
      <c r="BH486" s="209"/>
    </row>
    <row r="487">
      <c r="A487" s="211">
        <v>45250.7</v>
      </c>
      <c r="B487" s="211">
        <v>45250.7</v>
      </c>
      <c r="C487" s="210" t="s">
        <v>281</v>
      </c>
      <c r="D487" s="209"/>
      <c r="E487" s="212">
        <v>100.0</v>
      </c>
      <c r="F487" s="212">
        <v>0.0</v>
      </c>
      <c r="G487" s="210" t="b">
        <v>1</v>
      </c>
      <c r="H487" s="211">
        <v>45250.7</v>
      </c>
      <c r="I487" s="210" t="s">
        <v>769</v>
      </c>
      <c r="J487" s="209"/>
      <c r="K487" s="209"/>
      <c r="L487" s="209"/>
      <c r="M487" s="209"/>
      <c r="N487" s="209"/>
      <c r="O487" s="209"/>
      <c r="P487" s="210" t="s">
        <v>283</v>
      </c>
      <c r="Q487" s="209"/>
      <c r="R487" s="72" t="s">
        <v>33</v>
      </c>
      <c r="S487" s="210">
        <v>6.0</v>
      </c>
      <c r="T487" s="212">
        <v>6.0</v>
      </c>
      <c r="U487" s="212">
        <v>0.0</v>
      </c>
      <c r="V487" s="212">
        <v>12.0</v>
      </c>
      <c r="W487" s="210">
        <v>9.0</v>
      </c>
      <c r="X487" s="210">
        <v>0.0</v>
      </c>
      <c r="Y487" s="210">
        <v>1.0</v>
      </c>
      <c r="Z487" s="210">
        <v>0.0</v>
      </c>
      <c r="AA487" s="210">
        <v>3.0</v>
      </c>
      <c r="AB487" s="210">
        <v>1.0</v>
      </c>
      <c r="AC487" s="210">
        <v>3.0</v>
      </c>
      <c r="AD487" s="210">
        <v>2.0</v>
      </c>
      <c r="AE487" s="210">
        <v>2.0</v>
      </c>
      <c r="AF487" s="210">
        <v>2.0</v>
      </c>
      <c r="AG487" s="210">
        <v>1.0</v>
      </c>
      <c r="AH487" s="210">
        <v>1.0</v>
      </c>
      <c r="AI487" s="210" t="s">
        <v>138</v>
      </c>
      <c r="AJ487" s="210" t="s">
        <v>284</v>
      </c>
      <c r="AK487" s="210" t="s">
        <v>284</v>
      </c>
      <c r="AL487" s="210" t="s">
        <v>284</v>
      </c>
      <c r="AM487" s="210" t="s">
        <v>285</v>
      </c>
      <c r="AN487" s="210" t="s">
        <v>284</v>
      </c>
      <c r="AO487" s="210" t="s">
        <v>284</v>
      </c>
      <c r="AP487" s="210" t="s">
        <v>285</v>
      </c>
      <c r="AQ487" s="210" t="s">
        <v>285</v>
      </c>
      <c r="AR487" s="210" t="s">
        <v>285</v>
      </c>
      <c r="AS487" s="210" t="s">
        <v>284</v>
      </c>
      <c r="AT487" s="209"/>
      <c r="AU487" s="209"/>
      <c r="AV487" s="209"/>
      <c r="AW487" s="209"/>
      <c r="AX487" s="209"/>
      <c r="AY487" s="209"/>
      <c r="AZ487" s="209"/>
      <c r="BA487" s="209"/>
      <c r="BB487" s="209"/>
      <c r="BC487" s="209"/>
      <c r="BD487" s="209"/>
      <c r="BE487" s="209"/>
      <c r="BF487" s="209"/>
      <c r="BG487" s="210"/>
      <c r="BH487" s="209"/>
    </row>
    <row r="488">
      <c r="A488" s="211">
        <v>45250.7</v>
      </c>
      <c r="B488" s="211">
        <v>45250.7</v>
      </c>
      <c r="C488" s="210" t="s">
        <v>281</v>
      </c>
      <c r="D488" s="209"/>
      <c r="E488" s="212">
        <v>100.0</v>
      </c>
      <c r="F488" s="212">
        <v>0.0</v>
      </c>
      <c r="G488" s="210" t="b">
        <v>1</v>
      </c>
      <c r="H488" s="211">
        <v>45250.7</v>
      </c>
      <c r="I488" s="210" t="s">
        <v>770</v>
      </c>
      <c r="J488" s="209"/>
      <c r="K488" s="209"/>
      <c r="L488" s="209"/>
      <c r="M488" s="209"/>
      <c r="N488" s="209"/>
      <c r="O488" s="209"/>
      <c r="P488" s="210" t="s">
        <v>283</v>
      </c>
      <c r="Q488" s="209"/>
      <c r="R488" s="210" t="s">
        <v>78</v>
      </c>
      <c r="S488" s="210">
        <v>10.0</v>
      </c>
      <c r="T488" s="212">
        <v>3.0</v>
      </c>
      <c r="U488" s="212">
        <v>7.0</v>
      </c>
      <c r="V488" s="212">
        <v>12.0</v>
      </c>
      <c r="W488" s="210">
        <v>31.0</v>
      </c>
      <c r="X488" s="210">
        <v>1.0</v>
      </c>
      <c r="Y488" s="210">
        <v>2.0</v>
      </c>
      <c r="Z488" s="210">
        <v>1.0</v>
      </c>
      <c r="AA488" s="210">
        <v>0.0</v>
      </c>
      <c r="AB488" s="210">
        <v>2.0</v>
      </c>
      <c r="AC488" s="210">
        <v>0.0</v>
      </c>
      <c r="AD488" s="210">
        <v>3.0</v>
      </c>
      <c r="AE488" s="210">
        <v>0.0</v>
      </c>
      <c r="AF488" s="210">
        <v>0.0</v>
      </c>
      <c r="AG488" s="210">
        <v>2.0</v>
      </c>
      <c r="AH488" s="210">
        <v>3.0</v>
      </c>
      <c r="AI488" s="210" t="s">
        <v>138</v>
      </c>
      <c r="AJ488" s="210" t="s">
        <v>284</v>
      </c>
      <c r="AK488" s="210" t="s">
        <v>284</v>
      </c>
      <c r="AL488" s="210" t="s">
        <v>285</v>
      </c>
      <c r="AM488" s="210" t="s">
        <v>284</v>
      </c>
      <c r="AN488" s="210" t="s">
        <v>284</v>
      </c>
      <c r="AO488" s="210" t="s">
        <v>285</v>
      </c>
      <c r="AP488" s="210" t="s">
        <v>285</v>
      </c>
      <c r="AQ488" s="210" t="s">
        <v>285</v>
      </c>
      <c r="AR488" s="210" t="s">
        <v>284</v>
      </c>
      <c r="AS488" s="210" t="s">
        <v>284</v>
      </c>
      <c r="AT488" s="209"/>
      <c r="AU488" s="209"/>
      <c r="AV488" s="209"/>
      <c r="AW488" s="209"/>
      <c r="AX488" s="209"/>
      <c r="AY488" s="209"/>
      <c r="AZ488" s="209"/>
      <c r="BA488" s="209"/>
      <c r="BB488" s="209"/>
      <c r="BC488" s="209"/>
      <c r="BD488" s="209"/>
      <c r="BE488" s="209"/>
      <c r="BF488" s="209"/>
      <c r="BG488" s="210"/>
      <c r="BH488" s="209"/>
    </row>
    <row r="489">
      <c r="A489" s="211">
        <v>45250.7</v>
      </c>
      <c r="B489" s="211">
        <v>45250.7</v>
      </c>
      <c r="C489" s="210" t="s">
        <v>281</v>
      </c>
      <c r="D489" s="209"/>
      <c r="E489" s="212">
        <v>100.0</v>
      </c>
      <c r="F489" s="212">
        <v>0.0</v>
      </c>
      <c r="G489" s="210" t="b">
        <v>1</v>
      </c>
      <c r="H489" s="211">
        <v>45250.7</v>
      </c>
      <c r="I489" s="210" t="s">
        <v>771</v>
      </c>
      <c r="J489" s="209"/>
      <c r="K489" s="209"/>
      <c r="L489" s="209"/>
      <c r="M489" s="209"/>
      <c r="N489" s="209"/>
      <c r="O489" s="209"/>
      <c r="P489" s="210" t="s">
        <v>283</v>
      </c>
      <c r="Q489" s="209"/>
      <c r="R489" s="72" t="s">
        <v>33</v>
      </c>
      <c r="S489" s="210">
        <v>5.0</v>
      </c>
      <c r="T489" s="212">
        <v>4.0</v>
      </c>
      <c r="U489" s="212">
        <v>1.0</v>
      </c>
      <c r="V489" s="212">
        <v>12.0</v>
      </c>
      <c r="W489" s="210">
        <v>17.0</v>
      </c>
      <c r="X489" s="210">
        <v>0.0</v>
      </c>
      <c r="Y489" s="210">
        <v>1.0</v>
      </c>
      <c r="Z489" s="210">
        <v>1.0</v>
      </c>
      <c r="AA489" s="210">
        <v>2.0</v>
      </c>
      <c r="AB489" s="210">
        <v>3.0</v>
      </c>
      <c r="AC489" s="210">
        <v>2.0</v>
      </c>
      <c r="AD489" s="210">
        <v>2.0</v>
      </c>
      <c r="AE489" s="210">
        <v>2.0</v>
      </c>
      <c r="AF489" s="210">
        <v>3.0</v>
      </c>
      <c r="AG489" s="210">
        <v>1.0</v>
      </c>
      <c r="AH489" s="210">
        <v>2.0</v>
      </c>
      <c r="AI489" s="210" t="s">
        <v>138</v>
      </c>
      <c r="AJ489" s="210" t="s">
        <v>284</v>
      </c>
      <c r="AK489" s="210" t="s">
        <v>284</v>
      </c>
      <c r="AL489" s="210" t="s">
        <v>284</v>
      </c>
      <c r="AM489" s="210" t="s">
        <v>285</v>
      </c>
      <c r="AN489" s="210" t="s">
        <v>285</v>
      </c>
      <c r="AO489" s="210" t="s">
        <v>285</v>
      </c>
      <c r="AP489" s="210" t="s">
        <v>284</v>
      </c>
      <c r="AQ489" s="210" t="s">
        <v>284</v>
      </c>
      <c r="AR489" s="210" t="s">
        <v>284</v>
      </c>
      <c r="AS489" s="210" t="s">
        <v>284</v>
      </c>
      <c r="AT489" s="209"/>
      <c r="AU489" s="209"/>
      <c r="AV489" s="209"/>
      <c r="AW489" s="209"/>
      <c r="AX489" s="209"/>
      <c r="AY489" s="209"/>
      <c r="AZ489" s="209"/>
      <c r="BA489" s="209"/>
      <c r="BB489" s="209"/>
      <c r="BC489" s="209"/>
      <c r="BD489" s="209"/>
      <c r="BE489" s="209"/>
      <c r="BF489" s="209"/>
      <c r="BG489" s="210"/>
      <c r="BH489" s="209"/>
    </row>
    <row r="490">
      <c r="A490" s="211">
        <v>45250.7</v>
      </c>
      <c r="B490" s="211">
        <v>45250.7</v>
      </c>
      <c r="C490" s="210" t="s">
        <v>281</v>
      </c>
      <c r="D490" s="209"/>
      <c r="E490" s="212">
        <v>100.0</v>
      </c>
      <c r="F490" s="212">
        <v>0.0</v>
      </c>
      <c r="G490" s="210" t="b">
        <v>1</v>
      </c>
      <c r="H490" s="211">
        <v>45250.7</v>
      </c>
      <c r="I490" s="210" t="s">
        <v>772</v>
      </c>
      <c r="J490" s="209"/>
      <c r="K490" s="209"/>
      <c r="L490" s="209"/>
      <c r="M490" s="209"/>
      <c r="N490" s="209"/>
      <c r="O490" s="209"/>
      <c r="P490" s="210" t="s">
        <v>283</v>
      </c>
      <c r="Q490" s="209"/>
      <c r="R490" s="72" t="s">
        <v>33</v>
      </c>
      <c r="S490" s="210">
        <v>5.0</v>
      </c>
      <c r="T490" s="212">
        <v>3.0</v>
      </c>
      <c r="U490" s="212">
        <v>2.0</v>
      </c>
      <c r="V490" s="212">
        <v>12.0</v>
      </c>
      <c r="W490" s="210">
        <v>16.0</v>
      </c>
      <c r="X490" s="210">
        <v>2.0</v>
      </c>
      <c r="Y490" s="210">
        <v>2.0</v>
      </c>
      <c r="Z490" s="210">
        <v>2.0</v>
      </c>
      <c r="AA490" s="210">
        <v>3.0</v>
      </c>
      <c r="AB490" s="210">
        <v>3.0</v>
      </c>
      <c r="AC490" s="210">
        <v>3.0</v>
      </c>
      <c r="AD490" s="210">
        <v>3.0</v>
      </c>
      <c r="AE490" s="210">
        <v>3.0</v>
      </c>
      <c r="AF490" s="210">
        <v>1.0</v>
      </c>
      <c r="AG490" s="210">
        <v>3.0</v>
      </c>
      <c r="AH490" s="210">
        <v>3.0</v>
      </c>
      <c r="AI490" s="210" t="s">
        <v>137</v>
      </c>
      <c r="AJ490" s="210" t="s">
        <v>284</v>
      </c>
      <c r="AK490" s="210" t="s">
        <v>285</v>
      </c>
      <c r="AL490" s="210" t="s">
        <v>285</v>
      </c>
      <c r="AM490" s="210" t="s">
        <v>285</v>
      </c>
      <c r="AN490" s="210" t="s">
        <v>284</v>
      </c>
      <c r="AO490" s="210" t="s">
        <v>284</v>
      </c>
      <c r="AP490" s="210" t="s">
        <v>285</v>
      </c>
      <c r="AQ490" s="210" t="s">
        <v>284</v>
      </c>
      <c r="AR490" s="210" t="s">
        <v>285</v>
      </c>
      <c r="AS490" s="210" t="s">
        <v>284</v>
      </c>
      <c r="AT490" s="209"/>
      <c r="AU490" s="209"/>
      <c r="AV490" s="209"/>
      <c r="AW490" s="209"/>
      <c r="AX490" s="209"/>
      <c r="AY490" s="209"/>
      <c r="AZ490" s="209"/>
      <c r="BA490" s="209"/>
      <c r="BB490" s="209"/>
      <c r="BC490" s="209"/>
      <c r="BD490" s="209"/>
      <c r="BE490" s="209"/>
      <c r="BF490" s="209"/>
      <c r="BG490" s="210"/>
      <c r="BH490" s="209"/>
    </row>
    <row r="491">
      <c r="A491" s="211">
        <v>45250.7</v>
      </c>
      <c r="B491" s="211">
        <v>45250.7</v>
      </c>
      <c r="C491" s="210" t="s">
        <v>281</v>
      </c>
      <c r="D491" s="209"/>
      <c r="E491" s="212">
        <v>100.0</v>
      </c>
      <c r="F491" s="212">
        <v>0.0</v>
      </c>
      <c r="G491" s="210" t="b">
        <v>1</v>
      </c>
      <c r="H491" s="211">
        <v>45250.7</v>
      </c>
      <c r="I491" s="210" t="s">
        <v>773</v>
      </c>
      <c r="J491" s="209"/>
      <c r="K491" s="209"/>
      <c r="L491" s="209"/>
      <c r="M491" s="209"/>
      <c r="N491" s="209"/>
      <c r="O491" s="209"/>
      <c r="P491" s="210" t="s">
        <v>283</v>
      </c>
      <c r="Q491" s="209"/>
      <c r="R491" s="72" t="s">
        <v>33</v>
      </c>
      <c r="S491" s="210">
        <v>1.0</v>
      </c>
      <c r="T491" s="212">
        <v>1.0</v>
      </c>
      <c r="U491" s="212">
        <v>0.0</v>
      </c>
      <c r="V491" s="212">
        <v>12.0</v>
      </c>
      <c r="W491" s="210">
        <v>13.0</v>
      </c>
      <c r="X491" s="210">
        <v>2.0</v>
      </c>
      <c r="Y491" s="210">
        <v>3.0</v>
      </c>
      <c r="Z491" s="210">
        <v>0.0</v>
      </c>
      <c r="AA491" s="210">
        <v>2.0</v>
      </c>
      <c r="AB491" s="210">
        <v>2.0</v>
      </c>
      <c r="AC491" s="210">
        <v>0.0</v>
      </c>
      <c r="AD491" s="210">
        <v>3.0</v>
      </c>
      <c r="AE491" s="210">
        <v>2.0</v>
      </c>
      <c r="AF491" s="210">
        <v>0.0</v>
      </c>
      <c r="AG491" s="210">
        <v>3.0</v>
      </c>
      <c r="AH491" s="210">
        <v>2.0</v>
      </c>
      <c r="AI491" s="210" t="s">
        <v>138</v>
      </c>
      <c r="AJ491" s="210" t="s">
        <v>284</v>
      </c>
      <c r="AK491" s="210" t="s">
        <v>284</v>
      </c>
      <c r="AL491" s="210" t="s">
        <v>284</v>
      </c>
      <c r="AM491" s="210" t="s">
        <v>284</v>
      </c>
      <c r="AN491" s="210" t="s">
        <v>285</v>
      </c>
      <c r="AO491" s="210" t="s">
        <v>285</v>
      </c>
      <c r="AP491" s="210" t="s">
        <v>285</v>
      </c>
      <c r="AQ491" s="210" t="s">
        <v>285</v>
      </c>
      <c r="AR491" s="210" t="s">
        <v>284</v>
      </c>
      <c r="AS491" s="210" t="s">
        <v>284</v>
      </c>
      <c r="AT491" s="209"/>
      <c r="AU491" s="209"/>
      <c r="AV491" s="209"/>
      <c r="AW491" s="209"/>
      <c r="AX491" s="209"/>
      <c r="AY491" s="209"/>
      <c r="AZ491" s="209"/>
      <c r="BA491" s="209"/>
      <c r="BB491" s="209"/>
      <c r="BC491" s="209"/>
      <c r="BD491" s="209"/>
      <c r="BE491" s="209"/>
      <c r="BF491" s="209"/>
      <c r="BG491" s="210"/>
      <c r="BH491" s="209"/>
    </row>
    <row r="492">
      <c r="A492" s="211">
        <v>45250.7</v>
      </c>
      <c r="B492" s="211">
        <v>45250.7</v>
      </c>
      <c r="C492" s="210" t="s">
        <v>281</v>
      </c>
      <c r="D492" s="209"/>
      <c r="E492" s="212">
        <v>100.0</v>
      </c>
      <c r="F492" s="212">
        <v>0.0</v>
      </c>
      <c r="G492" s="210" t="b">
        <v>1</v>
      </c>
      <c r="H492" s="211">
        <v>45250.7</v>
      </c>
      <c r="I492" s="210" t="s">
        <v>774</v>
      </c>
      <c r="J492" s="209"/>
      <c r="K492" s="209"/>
      <c r="L492" s="209"/>
      <c r="M492" s="209"/>
      <c r="N492" s="209"/>
      <c r="O492" s="209"/>
      <c r="P492" s="210" t="s">
        <v>283</v>
      </c>
      <c r="Q492" s="209"/>
      <c r="R492" s="210" t="s">
        <v>102</v>
      </c>
      <c r="S492" s="210">
        <v>4.0</v>
      </c>
      <c r="T492" s="212">
        <v>1.0</v>
      </c>
      <c r="U492" s="212">
        <v>3.0</v>
      </c>
      <c r="V492" s="212">
        <v>12.0</v>
      </c>
      <c r="W492" s="210">
        <v>1.0</v>
      </c>
      <c r="X492" s="210">
        <v>3.0</v>
      </c>
      <c r="Y492" s="210">
        <v>2.0</v>
      </c>
      <c r="Z492" s="210">
        <v>1.0</v>
      </c>
      <c r="AA492" s="210">
        <v>0.0</v>
      </c>
      <c r="AB492" s="210">
        <v>2.0</v>
      </c>
      <c r="AC492" s="210">
        <v>1.0</v>
      </c>
      <c r="AD492" s="210">
        <v>3.0</v>
      </c>
      <c r="AE492" s="210">
        <v>3.0</v>
      </c>
      <c r="AF492" s="210">
        <v>1.0</v>
      </c>
      <c r="AG492" s="210">
        <v>2.0</v>
      </c>
      <c r="AH492" s="210">
        <v>1.0</v>
      </c>
      <c r="AI492" s="210" t="s">
        <v>137</v>
      </c>
      <c r="AJ492" s="210" t="s">
        <v>285</v>
      </c>
      <c r="AK492" s="210" t="s">
        <v>284</v>
      </c>
      <c r="AL492" s="210" t="s">
        <v>285</v>
      </c>
      <c r="AM492" s="210" t="s">
        <v>285</v>
      </c>
      <c r="AN492" s="210" t="s">
        <v>285</v>
      </c>
      <c r="AO492" s="210" t="s">
        <v>284</v>
      </c>
      <c r="AP492" s="210" t="s">
        <v>284</v>
      </c>
      <c r="AQ492" s="210" t="s">
        <v>285</v>
      </c>
      <c r="AR492" s="210" t="s">
        <v>285</v>
      </c>
      <c r="AS492" s="210" t="s">
        <v>285</v>
      </c>
      <c r="AT492" s="209"/>
      <c r="AU492" s="209"/>
      <c r="AV492" s="209"/>
      <c r="AW492" s="209"/>
      <c r="AX492" s="209"/>
      <c r="AY492" s="209"/>
      <c r="AZ492" s="209"/>
      <c r="BA492" s="209"/>
      <c r="BB492" s="209"/>
      <c r="BC492" s="209"/>
      <c r="BD492" s="209"/>
      <c r="BE492" s="209"/>
      <c r="BF492" s="209"/>
      <c r="BG492" s="210"/>
      <c r="BH492" s="209"/>
    </row>
    <row r="493">
      <c r="A493" s="211">
        <v>45250.7</v>
      </c>
      <c r="B493" s="211">
        <v>45250.7</v>
      </c>
      <c r="C493" s="210" t="s">
        <v>281</v>
      </c>
      <c r="D493" s="209"/>
      <c r="E493" s="212">
        <v>100.0</v>
      </c>
      <c r="F493" s="212">
        <v>0.0</v>
      </c>
      <c r="G493" s="210" t="b">
        <v>1</v>
      </c>
      <c r="H493" s="211">
        <v>45250.7</v>
      </c>
      <c r="I493" s="210" t="s">
        <v>775</v>
      </c>
      <c r="J493" s="209"/>
      <c r="K493" s="209"/>
      <c r="L493" s="209"/>
      <c r="M493" s="209"/>
      <c r="N493" s="209"/>
      <c r="O493" s="209"/>
      <c r="P493" s="210" t="s">
        <v>283</v>
      </c>
      <c r="Q493" s="209"/>
      <c r="R493" s="210" t="s">
        <v>57</v>
      </c>
      <c r="S493" s="210">
        <v>6.0</v>
      </c>
      <c r="T493" s="212">
        <v>3.0</v>
      </c>
      <c r="U493" s="212">
        <v>3.0</v>
      </c>
      <c r="V493" s="212">
        <v>12.0</v>
      </c>
      <c r="W493" s="210">
        <v>14.0</v>
      </c>
      <c r="X493" s="210">
        <v>1.0</v>
      </c>
      <c r="Y493" s="210">
        <v>1.0</v>
      </c>
      <c r="Z493" s="210">
        <v>2.0</v>
      </c>
      <c r="AA493" s="210">
        <v>3.0</v>
      </c>
      <c r="AB493" s="210">
        <v>2.0</v>
      </c>
      <c r="AC493" s="210">
        <v>0.0</v>
      </c>
      <c r="AD493" s="210">
        <v>1.0</v>
      </c>
      <c r="AE493" s="210">
        <v>3.0</v>
      </c>
      <c r="AF493" s="210">
        <v>1.0</v>
      </c>
      <c r="AG493" s="210">
        <v>1.0</v>
      </c>
      <c r="AH493" s="210">
        <v>2.0</v>
      </c>
      <c r="AI493" s="210" t="s">
        <v>138</v>
      </c>
      <c r="AJ493" s="210" t="s">
        <v>285</v>
      </c>
      <c r="AK493" s="210" t="s">
        <v>285</v>
      </c>
      <c r="AL493" s="210" t="s">
        <v>284</v>
      </c>
      <c r="AM493" s="210" t="s">
        <v>284</v>
      </c>
      <c r="AN493" s="210" t="s">
        <v>284</v>
      </c>
      <c r="AO493" s="210" t="s">
        <v>285</v>
      </c>
      <c r="AP493" s="210" t="s">
        <v>285</v>
      </c>
      <c r="AQ493" s="210" t="s">
        <v>284</v>
      </c>
      <c r="AR493" s="210" t="s">
        <v>285</v>
      </c>
      <c r="AS493" s="210" t="s">
        <v>284</v>
      </c>
      <c r="AT493" s="209"/>
      <c r="AU493" s="209"/>
      <c r="AV493" s="209"/>
      <c r="AW493" s="209"/>
      <c r="AX493" s="209"/>
      <c r="AY493" s="209"/>
      <c r="AZ493" s="209"/>
      <c r="BA493" s="209"/>
      <c r="BB493" s="209"/>
      <c r="BC493" s="209"/>
      <c r="BD493" s="209"/>
      <c r="BE493" s="209"/>
      <c r="BF493" s="209"/>
      <c r="BG493" s="210"/>
      <c r="BH493" s="209"/>
    </row>
    <row r="494">
      <c r="A494" s="211">
        <v>45250.7</v>
      </c>
      <c r="B494" s="211">
        <v>45250.7</v>
      </c>
      <c r="C494" s="210" t="s">
        <v>281</v>
      </c>
      <c r="D494" s="209"/>
      <c r="E494" s="212">
        <v>100.0</v>
      </c>
      <c r="F494" s="212">
        <v>0.0</v>
      </c>
      <c r="G494" s="210" t="b">
        <v>1</v>
      </c>
      <c r="H494" s="211">
        <v>45250.7</v>
      </c>
      <c r="I494" s="210" t="s">
        <v>776</v>
      </c>
      <c r="J494" s="209"/>
      <c r="K494" s="209"/>
      <c r="L494" s="209"/>
      <c r="M494" s="209"/>
      <c r="N494" s="209"/>
      <c r="O494" s="209"/>
      <c r="P494" s="210" t="s">
        <v>283</v>
      </c>
      <c r="Q494" s="209"/>
      <c r="R494" s="72" t="s">
        <v>33</v>
      </c>
      <c r="S494" s="210">
        <v>11.0</v>
      </c>
      <c r="T494" s="212">
        <v>4.0</v>
      </c>
      <c r="U494" s="212">
        <v>7.0</v>
      </c>
      <c r="V494" s="212">
        <v>12.0</v>
      </c>
      <c r="W494" s="210">
        <v>12.0</v>
      </c>
      <c r="X494" s="210">
        <v>0.0</v>
      </c>
      <c r="Y494" s="210">
        <v>1.0</v>
      </c>
      <c r="Z494" s="210">
        <v>3.0</v>
      </c>
      <c r="AA494" s="210">
        <v>0.0</v>
      </c>
      <c r="AB494" s="210">
        <v>3.0</v>
      </c>
      <c r="AC494" s="210">
        <v>1.0</v>
      </c>
      <c r="AD494" s="210">
        <v>1.0</v>
      </c>
      <c r="AE494" s="210">
        <v>2.0</v>
      </c>
      <c r="AF494" s="210">
        <v>3.0</v>
      </c>
      <c r="AG494" s="210">
        <v>1.0</v>
      </c>
      <c r="AH494" s="210">
        <v>3.0</v>
      </c>
      <c r="AI494" s="210" t="s">
        <v>138</v>
      </c>
      <c r="AJ494" s="210" t="s">
        <v>284</v>
      </c>
      <c r="AK494" s="210" t="s">
        <v>285</v>
      </c>
      <c r="AL494" s="210" t="s">
        <v>284</v>
      </c>
      <c r="AM494" s="210" t="s">
        <v>285</v>
      </c>
      <c r="AN494" s="210" t="s">
        <v>284</v>
      </c>
      <c r="AO494" s="210" t="s">
        <v>284</v>
      </c>
      <c r="AP494" s="210" t="s">
        <v>284</v>
      </c>
      <c r="AQ494" s="210" t="s">
        <v>284</v>
      </c>
      <c r="AR494" s="210" t="s">
        <v>285</v>
      </c>
      <c r="AS494" s="210" t="s">
        <v>285</v>
      </c>
      <c r="AT494" s="209"/>
      <c r="AU494" s="209"/>
      <c r="AV494" s="209"/>
      <c r="AW494" s="209"/>
      <c r="AX494" s="209"/>
      <c r="AY494" s="209"/>
      <c r="AZ494" s="209"/>
      <c r="BA494" s="209"/>
      <c r="BB494" s="209"/>
      <c r="BC494" s="209"/>
      <c r="BD494" s="209"/>
      <c r="BE494" s="209"/>
      <c r="BF494" s="209"/>
      <c r="BG494" s="210"/>
      <c r="BH494" s="209"/>
    </row>
    <row r="495">
      <c r="A495" s="211">
        <v>45250.7</v>
      </c>
      <c r="B495" s="211">
        <v>45250.7</v>
      </c>
      <c r="C495" s="210" t="s">
        <v>281</v>
      </c>
      <c r="D495" s="209"/>
      <c r="E495" s="212">
        <v>100.0</v>
      </c>
      <c r="F495" s="212">
        <v>0.0</v>
      </c>
      <c r="G495" s="210" t="b">
        <v>1</v>
      </c>
      <c r="H495" s="211">
        <v>45250.7</v>
      </c>
      <c r="I495" s="210" t="s">
        <v>777</v>
      </c>
      <c r="J495" s="209"/>
      <c r="K495" s="209"/>
      <c r="L495" s="209"/>
      <c r="M495" s="209"/>
      <c r="N495" s="209"/>
      <c r="O495" s="209"/>
      <c r="P495" s="210" t="s">
        <v>283</v>
      </c>
      <c r="Q495" s="209"/>
      <c r="R495" s="72" t="s">
        <v>33</v>
      </c>
      <c r="S495" s="210">
        <v>9.0</v>
      </c>
      <c r="T495" s="212">
        <v>1.0</v>
      </c>
      <c r="U495" s="212">
        <v>8.0</v>
      </c>
      <c r="V495" s="212">
        <v>12.0</v>
      </c>
      <c r="W495" s="210">
        <v>30.0</v>
      </c>
      <c r="X495" s="210">
        <v>3.0</v>
      </c>
      <c r="Y495" s="210">
        <v>3.0</v>
      </c>
      <c r="Z495" s="210">
        <v>0.0</v>
      </c>
      <c r="AA495" s="210">
        <v>0.0</v>
      </c>
      <c r="AB495" s="210">
        <v>0.0</v>
      </c>
      <c r="AC495" s="210">
        <v>2.0</v>
      </c>
      <c r="AD495" s="210">
        <v>2.0</v>
      </c>
      <c r="AE495" s="210">
        <v>2.0</v>
      </c>
      <c r="AF495" s="210">
        <v>3.0</v>
      </c>
      <c r="AG495" s="210">
        <v>0.0</v>
      </c>
      <c r="AH495" s="210">
        <v>0.0</v>
      </c>
      <c r="AI495" s="210" t="s">
        <v>137</v>
      </c>
      <c r="AJ495" s="210" t="s">
        <v>285</v>
      </c>
      <c r="AK495" s="210" t="s">
        <v>284</v>
      </c>
      <c r="AL495" s="210" t="s">
        <v>284</v>
      </c>
      <c r="AM495" s="210" t="s">
        <v>285</v>
      </c>
      <c r="AN495" s="210" t="s">
        <v>284</v>
      </c>
      <c r="AO495" s="210" t="s">
        <v>285</v>
      </c>
      <c r="AP495" s="210" t="s">
        <v>284</v>
      </c>
      <c r="AQ495" s="210" t="s">
        <v>284</v>
      </c>
      <c r="AR495" s="210" t="s">
        <v>285</v>
      </c>
      <c r="AS495" s="210" t="s">
        <v>284</v>
      </c>
      <c r="AT495" s="209"/>
      <c r="AU495" s="209"/>
      <c r="AV495" s="209"/>
      <c r="AW495" s="209"/>
      <c r="AX495" s="209"/>
      <c r="AY495" s="209"/>
      <c r="AZ495" s="209"/>
      <c r="BA495" s="209"/>
      <c r="BB495" s="209"/>
      <c r="BC495" s="209"/>
      <c r="BD495" s="209"/>
      <c r="BE495" s="209"/>
      <c r="BF495" s="209"/>
      <c r="BG495" s="210"/>
      <c r="BH495" s="209"/>
    </row>
    <row r="496">
      <c r="A496" s="211">
        <v>45250.7</v>
      </c>
      <c r="B496" s="211">
        <v>45250.7</v>
      </c>
      <c r="C496" s="210" t="s">
        <v>281</v>
      </c>
      <c r="D496" s="209"/>
      <c r="E496" s="212">
        <v>100.0</v>
      </c>
      <c r="F496" s="212">
        <v>0.0</v>
      </c>
      <c r="G496" s="210" t="b">
        <v>1</v>
      </c>
      <c r="H496" s="211">
        <v>45250.7</v>
      </c>
      <c r="I496" s="210" t="s">
        <v>778</v>
      </c>
      <c r="J496" s="209"/>
      <c r="K496" s="209"/>
      <c r="L496" s="209"/>
      <c r="M496" s="209"/>
      <c r="N496" s="209"/>
      <c r="O496" s="209"/>
      <c r="P496" s="210" t="s">
        <v>283</v>
      </c>
      <c r="Q496" s="209"/>
      <c r="R496" s="210" t="s">
        <v>88</v>
      </c>
      <c r="S496" s="210">
        <v>10.0</v>
      </c>
      <c r="T496" s="212">
        <v>9.0</v>
      </c>
      <c r="U496" s="212">
        <v>1.0</v>
      </c>
      <c r="V496" s="212">
        <v>12.0</v>
      </c>
      <c r="W496" s="210">
        <v>31.0</v>
      </c>
      <c r="X496" s="210">
        <v>1.0</v>
      </c>
      <c r="Y496" s="210">
        <v>3.0</v>
      </c>
      <c r="Z496" s="210">
        <v>3.0</v>
      </c>
      <c r="AA496" s="210">
        <v>3.0</v>
      </c>
      <c r="AB496" s="210">
        <v>2.0</v>
      </c>
      <c r="AC496" s="210">
        <v>3.0</v>
      </c>
      <c r="AD496" s="210">
        <v>0.0</v>
      </c>
      <c r="AE496" s="210">
        <v>0.0</v>
      </c>
      <c r="AF496" s="210">
        <v>1.0</v>
      </c>
      <c r="AG496" s="210">
        <v>1.0</v>
      </c>
      <c r="AH496" s="210">
        <v>0.0</v>
      </c>
      <c r="AI496" s="210" t="s">
        <v>137</v>
      </c>
      <c r="AJ496" s="210" t="s">
        <v>285</v>
      </c>
      <c r="AK496" s="210" t="s">
        <v>284</v>
      </c>
      <c r="AL496" s="210" t="s">
        <v>284</v>
      </c>
      <c r="AM496" s="210" t="s">
        <v>285</v>
      </c>
      <c r="AN496" s="210" t="s">
        <v>284</v>
      </c>
      <c r="AO496" s="210" t="s">
        <v>285</v>
      </c>
      <c r="AP496" s="210" t="s">
        <v>284</v>
      </c>
      <c r="AQ496" s="210" t="s">
        <v>285</v>
      </c>
      <c r="AR496" s="210" t="s">
        <v>285</v>
      </c>
      <c r="AS496" s="210" t="s">
        <v>285</v>
      </c>
      <c r="AT496" s="209"/>
      <c r="AU496" s="209"/>
      <c r="AV496" s="209"/>
      <c r="AW496" s="209"/>
      <c r="AX496" s="209"/>
      <c r="AY496" s="209"/>
      <c r="AZ496" s="209"/>
      <c r="BA496" s="209"/>
      <c r="BB496" s="209"/>
      <c r="BC496" s="209"/>
      <c r="BD496" s="209"/>
      <c r="BE496" s="209"/>
      <c r="BF496" s="209"/>
      <c r="BG496" s="210"/>
      <c r="BH496" s="209"/>
    </row>
    <row r="497">
      <c r="A497" s="211">
        <v>45250.7</v>
      </c>
      <c r="B497" s="211">
        <v>45250.7</v>
      </c>
      <c r="C497" s="210" t="s">
        <v>281</v>
      </c>
      <c r="D497" s="209"/>
      <c r="E497" s="212">
        <v>100.0</v>
      </c>
      <c r="F497" s="212">
        <v>0.0</v>
      </c>
      <c r="G497" s="210" t="b">
        <v>1</v>
      </c>
      <c r="H497" s="211">
        <v>45250.7</v>
      </c>
      <c r="I497" s="210" t="s">
        <v>779</v>
      </c>
      <c r="J497" s="209"/>
      <c r="K497" s="209"/>
      <c r="L497" s="209"/>
      <c r="M497" s="209"/>
      <c r="N497" s="209"/>
      <c r="O497" s="209"/>
      <c r="P497" s="210" t="s">
        <v>283</v>
      </c>
      <c r="Q497" s="209"/>
      <c r="R497" s="210" t="s">
        <v>86</v>
      </c>
      <c r="S497" s="210">
        <v>5.0</v>
      </c>
      <c r="T497" s="212">
        <v>1.0</v>
      </c>
      <c r="U497" s="212">
        <v>4.0</v>
      </c>
      <c r="V497" s="212">
        <v>12.0</v>
      </c>
      <c r="W497" s="210">
        <v>18.0</v>
      </c>
      <c r="X497" s="210">
        <v>1.0</v>
      </c>
      <c r="Y497" s="210">
        <v>3.0</v>
      </c>
      <c r="Z497" s="210">
        <v>0.0</v>
      </c>
      <c r="AA497" s="210">
        <v>1.0</v>
      </c>
      <c r="AB497" s="210">
        <v>3.0</v>
      </c>
      <c r="AC497" s="210">
        <v>0.0</v>
      </c>
      <c r="AD497" s="210">
        <v>2.0</v>
      </c>
      <c r="AE497" s="210">
        <v>2.0</v>
      </c>
      <c r="AF497" s="210">
        <v>1.0</v>
      </c>
      <c r="AG497" s="210">
        <v>2.0</v>
      </c>
      <c r="AH497" s="210">
        <v>3.0</v>
      </c>
      <c r="AI497" s="210" t="s">
        <v>138</v>
      </c>
      <c r="AJ497" s="210" t="s">
        <v>284</v>
      </c>
      <c r="AK497" s="210" t="s">
        <v>284</v>
      </c>
      <c r="AL497" s="210" t="s">
        <v>284</v>
      </c>
      <c r="AM497" s="210" t="s">
        <v>284</v>
      </c>
      <c r="AN497" s="210" t="s">
        <v>285</v>
      </c>
      <c r="AO497" s="210" t="s">
        <v>284</v>
      </c>
      <c r="AP497" s="210" t="s">
        <v>284</v>
      </c>
      <c r="AQ497" s="210" t="s">
        <v>284</v>
      </c>
      <c r="AR497" s="210" t="s">
        <v>285</v>
      </c>
      <c r="AS497" s="210" t="s">
        <v>285</v>
      </c>
      <c r="AT497" s="209"/>
      <c r="AU497" s="209"/>
      <c r="AV497" s="209"/>
      <c r="AW497" s="209"/>
      <c r="AX497" s="209"/>
      <c r="AY497" s="209"/>
      <c r="AZ497" s="209"/>
      <c r="BA497" s="209"/>
      <c r="BB497" s="209"/>
      <c r="BC497" s="209"/>
      <c r="BD497" s="209"/>
      <c r="BE497" s="209"/>
      <c r="BF497" s="209"/>
      <c r="BG497" s="210"/>
      <c r="BH497" s="209"/>
    </row>
    <row r="498">
      <c r="A498" s="211">
        <v>45250.7</v>
      </c>
      <c r="B498" s="211">
        <v>45250.7</v>
      </c>
      <c r="C498" s="210" t="s">
        <v>281</v>
      </c>
      <c r="D498" s="209"/>
      <c r="E498" s="212">
        <v>100.0</v>
      </c>
      <c r="F498" s="212">
        <v>0.0</v>
      </c>
      <c r="G498" s="210" t="b">
        <v>1</v>
      </c>
      <c r="H498" s="211">
        <v>45250.7</v>
      </c>
      <c r="I498" s="210" t="s">
        <v>780</v>
      </c>
      <c r="J498" s="209"/>
      <c r="K498" s="209"/>
      <c r="L498" s="209"/>
      <c r="M498" s="209"/>
      <c r="N498" s="209"/>
      <c r="O498" s="209"/>
      <c r="P498" s="210" t="s">
        <v>283</v>
      </c>
      <c r="Q498" s="209"/>
      <c r="R498" s="210" t="s">
        <v>71</v>
      </c>
      <c r="S498" s="210">
        <v>7.0</v>
      </c>
      <c r="T498" s="212">
        <v>7.0</v>
      </c>
      <c r="U498" s="212">
        <v>0.0</v>
      </c>
      <c r="V498" s="212">
        <v>12.0</v>
      </c>
      <c r="W498" s="210">
        <v>10.0</v>
      </c>
      <c r="X498" s="210">
        <v>2.0</v>
      </c>
      <c r="Y498" s="210">
        <v>3.0</v>
      </c>
      <c r="Z498" s="210">
        <v>0.0</v>
      </c>
      <c r="AA498" s="210">
        <v>3.0</v>
      </c>
      <c r="AB498" s="210">
        <v>2.0</v>
      </c>
      <c r="AC498" s="210">
        <v>3.0</v>
      </c>
      <c r="AD498" s="210">
        <v>0.0</v>
      </c>
      <c r="AE498" s="210">
        <v>3.0</v>
      </c>
      <c r="AF498" s="210">
        <v>2.0</v>
      </c>
      <c r="AG498" s="210">
        <v>3.0</v>
      </c>
      <c r="AH498" s="210">
        <v>0.0</v>
      </c>
      <c r="AI498" s="210" t="s">
        <v>137</v>
      </c>
      <c r="AJ498" s="210" t="s">
        <v>284</v>
      </c>
      <c r="AK498" s="210" t="s">
        <v>285</v>
      </c>
      <c r="AL498" s="210" t="s">
        <v>285</v>
      </c>
      <c r="AM498" s="210" t="s">
        <v>284</v>
      </c>
      <c r="AN498" s="210" t="s">
        <v>284</v>
      </c>
      <c r="AO498" s="210" t="s">
        <v>284</v>
      </c>
      <c r="AP498" s="210" t="s">
        <v>285</v>
      </c>
      <c r="AQ498" s="210" t="s">
        <v>284</v>
      </c>
      <c r="AR498" s="210" t="s">
        <v>284</v>
      </c>
      <c r="AS498" s="210" t="s">
        <v>285</v>
      </c>
      <c r="AT498" s="209"/>
      <c r="AU498" s="209"/>
      <c r="AV498" s="209"/>
      <c r="AW498" s="209"/>
      <c r="AX498" s="209"/>
      <c r="AY498" s="209"/>
      <c r="AZ498" s="209"/>
      <c r="BA498" s="209"/>
      <c r="BB498" s="209"/>
      <c r="BC498" s="209"/>
      <c r="BD498" s="209"/>
      <c r="BE498" s="209"/>
      <c r="BF498" s="209"/>
      <c r="BG498" s="210"/>
      <c r="BH498" s="209"/>
    </row>
    <row r="499">
      <c r="A499" s="211">
        <v>45250.7</v>
      </c>
      <c r="B499" s="211">
        <v>45250.7</v>
      </c>
      <c r="C499" s="210" t="s">
        <v>281</v>
      </c>
      <c r="D499" s="209"/>
      <c r="E499" s="212">
        <v>100.0</v>
      </c>
      <c r="F499" s="212">
        <v>0.0</v>
      </c>
      <c r="G499" s="210" t="b">
        <v>1</v>
      </c>
      <c r="H499" s="211">
        <v>45250.7</v>
      </c>
      <c r="I499" s="210" t="s">
        <v>781</v>
      </c>
      <c r="J499" s="209"/>
      <c r="K499" s="209"/>
      <c r="L499" s="209"/>
      <c r="M499" s="209"/>
      <c r="N499" s="209"/>
      <c r="O499" s="209"/>
      <c r="P499" s="210" t="s">
        <v>283</v>
      </c>
      <c r="Q499" s="209"/>
      <c r="R499" s="210" t="s">
        <v>58</v>
      </c>
      <c r="S499" s="210">
        <v>1.0</v>
      </c>
      <c r="T499" s="212">
        <v>1.0</v>
      </c>
      <c r="U499" s="212">
        <v>0.0</v>
      </c>
      <c r="V499" s="212">
        <v>12.0</v>
      </c>
      <c r="W499" s="210">
        <v>29.0</v>
      </c>
      <c r="X499" s="210">
        <v>2.0</v>
      </c>
      <c r="Y499" s="210">
        <v>3.0</v>
      </c>
      <c r="Z499" s="210">
        <v>1.0</v>
      </c>
      <c r="AA499" s="210">
        <v>1.0</v>
      </c>
      <c r="AB499" s="210">
        <v>3.0</v>
      </c>
      <c r="AC499" s="210">
        <v>2.0</v>
      </c>
      <c r="AD499" s="210">
        <v>2.0</v>
      </c>
      <c r="AE499" s="210">
        <v>2.0</v>
      </c>
      <c r="AF499" s="210">
        <v>1.0</v>
      </c>
      <c r="AG499" s="210">
        <v>1.0</v>
      </c>
      <c r="AH499" s="210">
        <v>1.0</v>
      </c>
      <c r="AI499" s="210" t="s">
        <v>137</v>
      </c>
      <c r="AJ499" s="210" t="s">
        <v>284</v>
      </c>
      <c r="AK499" s="210" t="s">
        <v>285</v>
      </c>
      <c r="AL499" s="210" t="s">
        <v>285</v>
      </c>
      <c r="AM499" s="210" t="s">
        <v>285</v>
      </c>
      <c r="AN499" s="210" t="s">
        <v>284</v>
      </c>
      <c r="AO499" s="210" t="s">
        <v>284</v>
      </c>
      <c r="AP499" s="210" t="s">
        <v>285</v>
      </c>
      <c r="AQ499" s="210" t="s">
        <v>285</v>
      </c>
      <c r="AR499" s="210" t="s">
        <v>285</v>
      </c>
      <c r="AS499" s="210" t="s">
        <v>285</v>
      </c>
      <c r="AT499" s="209"/>
      <c r="AU499" s="209"/>
      <c r="AV499" s="209"/>
      <c r="AW499" s="209"/>
      <c r="AX499" s="209"/>
      <c r="AY499" s="209"/>
      <c r="AZ499" s="209"/>
      <c r="BA499" s="209"/>
      <c r="BB499" s="209"/>
      <c r="BC499" s="209"/>
      <c r="BD499" s="209"/>
      <c r="BE499" s="209"/>
      <c r="BF499" s="209"/>
      <c r="BG499" s="210"/>
      <c r="BH499" s="209"/>
    </row>
    <row r="500">
      <c r="A500" s="211">
        <v>45250.7</v>
      </c>
      <c r="B500" s="211">
        <v>45250.7</v>
      </c>
      <c r="C500" s="210" t="s">
        <v>281</v>
      </c>
      <c r="D500" s="209"/>
      <c r="E500" s="212">
        <v>100.0</v>
      </c>
      <c r="F500" s="212">
        <v>0.0</v>
      </c>
      <c r="G500" s="210" t="b">
        <v>1</v>
      </c>
      <c r="H500" s="211">
        <v>45250.7</v>
      </c>
      <c r="I500" s="210" t="s">
        <v>782</v>
      </c>
      <c r="J500" s="209"/>
      <c r="K500" s="209"/>
      <c r="L500" s="209"/>
      <c r="M500" s="209"/>
      <c r="N500" s="209"/>
      <c r="O500" s="209"/>
      <c r="P500" s="210" t="s">
        <v>283</v>
      </c>
      <c r="Q500" s="209"/>
      <c r="R500" s="210" t="s">
        <v>44</v>
      </c>
      <c r="S500" s="210">
        <v>12.0</v>
      </c>
      <c r="T500" s="212">
        <v>2.0</v>
      </c>
      <c r="U500" s="212">
        <v>10.0</v>
      </c>
      <c r="V500" s="212">
        <v>12.0</v>
      </c>
      <c r="W500" s="210">
        <v>38.0</v>
      </c>
      <c r="X500" s="210">
        <v>3.0</v>
      </c>
      <c r="Y500" s="210">
        <v>1.0</v>
      </c>
      <c r="Z500" s="210">
        <v>3.0</v>
      </c>
      <c r="AA500" s="210">
        <v>3.0</v>
      </c>
      <c r="AB500" s="210">
        <v>2.0</v>
      </c>
      <c r="AC500" s="210">
        <v>0.0</v>
      </c>
      <c r="AD500" s="210">
        <v>0.0</v>
      </c>
      <c r="AE500" s="210">
        <v>0.0</v>
      </c>
      <c r="AF500" s="210">
        <v>2.0</v>
      </c>
      <c r="AG500" s="210">
        <v>2.0</v>
      </c>
      <c r="AH500" s="210">
        <v>1.0</v>
      </c>
      <c r="AI500" s="210" t="s">
        <v>138</v>
      </c>
      <c r="AJ500" s="210" t="s">
        <v>285</v>
      </c>
      <c r="AK500" s="210" t="s">
        <v>285</v>
      </c>
      <c r="AL500" s="210" t="s">
        <v>285</v>
      </c>
      <c r="AM500" s="210" t="s">
        <v>285</v>
      </c>
      <c r="AN500" s="210" t="s">
        <v>284</v>
      </c>
      <c r="AO500" s="210" t="s">
        <v>285</v>
      </c>
      <c r="AP500" s="210" t="s">
        <v>284</v>
      </c>
      <c r="AQ500" s="210" t="s">
        <v>284</v>
      </c>
      <c r="AR500" s="210" t="s">
        <v>284</v>
      </c>
      <c r="AS500" s="210" t="s">
        <v>284</v>
      </c>
      <c r="AT500" s="209"/>
      <c r="AU500" s="209"/>
      <c r="AV500" s="209"/>
      <c r="AW500" s="209"/>
      <c r="AX500" s="209"/>
      <c r="AY500" s="209"/>
      <c r="AZ500" s="209"/>
      <c r="BA500" s="209"/>
      <c r="BB500" s="209"/>
      <c r="BC500" s="209"/>
      <c r="BD500" s="209"/>
      <c r="BE500" s="209"/>
      <c r="BF500" s="209"/>
      <c r="BG500" s="210"/>
      <c r="BH500" s="209"/>
    </row>
    <row r="501">
      <c r="A501" s="211">
        <v>45250.7</v>
      </c>
      <c r="B501" s="211">
        <v>45250.7</v>
      </c>
      <c r="C501" s="210" t="s">
        <v>281</v>
      </c>
      <c r="D501" s="209"/>
      <c r="E501" s="212">
        <v>100.0</v>
      </c>
      <c r="F501" s="212">
        <v>1.0</v>
      </c>
      <c r="G501" s="210" t="b">
        <v>1</v>
      </c>
      <c r="H501" s="211">
        <v>45250.7</v>
      </c>
      <c r="I501" s="210" t="s">
        <v>783</v>
      </c>
      <c r="J501" s="209"/>
      <c r="K501" s="209"/>
      <c r="L501" s="209"/>
      <c r="M501" s="209"/>
      <c r="N501" s="209"/>
      <c r="O501" s="209"/>
      <c r="P501" s="210" t="s">
        <v>283</v>
      </c>
      <c r="Q501" s="209"/>
      <c r="R501" s="72" t="s">
        <v>33</v>
      </c>
      <c r="S501" s="210">
        <v>12.0</v>
      </c>
      <c r="T501" s="212">
        <v>6.0</v>
      </c>
      <c r="U501" s="212">
        <v>6.0</v>
      </c>
      <c r="V501" s="212">
        <v>12.0</v>
      </c>
      <c r="W501" s="210">
        <v>33.0</v>
      </c>
      <c r="X501" s="210">
        <v>1.0</v>
      </c>
      <c r="Y501" s="210">
        <v>1.0</v>
      </c>
      <c r="Z501" s="210">
        <v>2.0</v>
      </c>
      <c r="AA501" s="210">
        <v>1.0</v>
      </c>
      <c r="AB501" s="210">
        <v>3.0</v>
      </c>
      <c r="AC501" s="210">
        <v>3.0</v>
      </c>
      <c r="AD501" s="210">
        <v>1.0</v>
      </c>
      <c r="AE501" s="210">
        <v>0.0</v>
      </c>
      <c r="AF501" s="210">
        <v>0.0</v>
      </c>
      <c r="AG501" s="210">
        <v>0.0</v>
      </c>
      <c r="AH501" s="210">
        <v>1.0</v>
      </c>
      <c r="AI501" s="210" t="s">
        <v>138</v>
      </c>
      <c r="AJ501" s="210" t="s">
        <v>284</v>
      </c>
      <c r="AK501" s="210" t="s">
        <v>285</v>
      </c>
      <c r="AL501" s="210" t="s">
        <v>285</v>
      </c>
      <c r="AM501" s="210" t="s">
        <v>284</v>
      </c>
      <c r="AN501" s="210" t="s">
        <v>285</v>
      </c>
      <c r="AO501" s="210" t="s">
        <v>285</v>
      </c>
      <c r="AP501" s="210" t="s">
        <v>285</v>
      </c>
      <c r="AQ501" s="210" t="s">
        <v>284</v>
      </c>
      <c r="AR501" s="210" t="s">
        <v>285</v>
      </c>
      <c r="AS501" s="210" t="s">
        <v>284</v>
      </c>
      <c r="AT501" s="209"/>
      <c r="AU501" s="209"/>
      <c r="AV501" s="209"/>
      <c r="AW501" s="209"/>
      <c r="AX501" s="209"/>
      <c r="AY501" s="209"/>
      <c r="AZ501" s="209"/>
      <c r="BA501" s="209"/>
      <c r="BB501" s="209"/>
      <c r="BC501" s="209"/>
      <c r="BD501" s="209"/>
      <c r="BE501" s="209"/>
      <c r="BF501" s="209"/>
      <c r="BG501" s="210"/>
      <c r="BH501" s="209"/>
    </row>
    <row r="502">
      <c r="A502" s="211">
        <v>45250.7</v>
      </c>
      <c r="B502" s="211">
        <v>45250.7</v>
      </c>
      <c r="C502" s="210" t="s">
        <v>281</v>
      </c>
      <c r="D502" s="209"/>
      <c r="E502" s="212">
        <v>100.0</v>
      </c>
      <c r="F502" s="212">
        <v>0.0</v>
      </c>
      <c r="G502" s="210" t="b">
        <v>1</v>
      </c>
      <c r="H502" s="211">
        <v>45250.7</v>
      </c>
      <c r="I502" s="210" t="s">
        <v>784</v>
      </c>
      <c r="J502" s="209"/>
      <c r="K502" s="209"/>
      <c r="L502" s="209"/>
      <c r="M502" s="209"/>
      <c r="N502" s="209"/>
      <c r="O502" s="209"/>
      <c r="P502" s="210" t="s">
        <v>283</v>
      </c>
      <c r="Q502" s="209"/>
      <c r="R502" s="72" t="s">
        <v>33</v>
      </c>
      <c r="S502" s="210">
        <v>4.0</v>
      </c>
      <c r="T502" s="212">
        <v>2.0</v>
      </c>
      <c r="U502" s="212">
        <v>2.0</v>
      </c>
      <c r="V502" s="212">
        <v>12.0</v>
      </c>
      <c r="W502" s="210">
        <v>2.0</v>
      </c>
      <c r="X502" s="210">
        <v>0.0</v>
      </c>
      <c r="Y502" s="210">
        <v>2.0</v>
      </c>
      <c r="Z502" s="210">
        <v>1.0</v>
      </c>
      <c r="AA502" s="210">
        <v>0.0</v>
      </c>
      <c r="AB502" s="210">
        <v>0.0</v>
      </c>
      <c r="AC502" s="210">
        <v>0.0</v>
      </c>
      <c r="AD502" s="210">
        <v>1.0</v>
      </c>
      <c r="AE502" s="210">
        <v>0.0</v>
      </c>
      <c r="AF502" s="210">
        <v>2.0</v>
      </c>
      <c r="AG502" s="210">
        <v>1.0</v>
      </c>
      <c r="AH502" s="210">
        <v>1.0</v>
      </c>
      <c r="AI502" s="210" t="s">
        <v>138</v>
      </c>
      <c r="AJ502" s="210" t="s">
        <v>285</v>
      </c>
      <c r="AK502" s="210" t="s">
        <v>285</v>
      </c>
      <c r="AL502" s="210" t="s">
        <v>285</v>
      </c>
      <c r="AM502" s="210" t="s">
        <v>285</v>
      </c>
      <c r="AN502" s="210" t="s">
        <v>284</v>
      </c>
      <c r="AO502" s="210" t="s">
        <v>285</v>
      </c>
      <c r="AP502" s="210" t="s">
        <v>284</v>
      </c>
      <c r="AQ502" s="210" t="s">
        <v>285</v>
      </c>
      <c r="AR502" s="210" t="s">
        <v>284</v>
      </c>
      <c r="AS502" s="210" t="s">
        <v>284</v>
      </c>
      <c r="AT502" s="209"/>
      <c r="AU502" s="209"/>
      <c r="AV502" s="209"/>
      <c r="AW502" s="209"/>
      <c r="AX502" s="209"/>
      <c r="AY502" s="209"/>
      <c r="AZ502" s="209"/>
      <c r="BA502" s="209"/>
      <c r="BB502" s="209"/>
      <c r="BC502" s="209"/>
      <c r="BD502" s="209"/>
      <c r="BE502" s="209"/>
      <c r="BF502" s="209"/>
      <c r="BG502" s="210"/>
      <c r="BH502" s="209"/>
    </row>
    <row r="503">
      <c r="A503" s="211">
        <v>45250.7</v>
      </c>
      <c r="B503" s="211">
        <v>45250.7</v>
      </c>
      <c r="C503" s="210" t="s">
        <v>281</v>
      </c>
      <c r="D503" s="209"/>
      <c r="E503" s="212">
        <v>100.0</v>
      </c>
      <c r="F503" s="212">
        <v>0.0</v>
      </c>
      <c r="G503" s="210" t="b">
        <v>1</v>
      </c>
      <c r="H503" s="211">
        <v>45250.7</v>
      </c>
      <c r="I503" s="210" t="s">
        <v>785</v>
      </c>
      <c r="J503" s="209"/>
      <c r="K503" s="209"/>
      <c r="L503" s="209"/>
      <c r="M503" s="209"/>
      <c r="N503" s="209"/>
      <c r="O503" s="209"/>
      <c r="P503" s="210" t="s">
        <v>283</v>
      </c>
      <c r="Q503" s="209"/>
      <c r="R503" s="210" t="s">
        <v>43</v>
      </c>
      <c r="S503" s="210">
        <v>6.0</v>
      </c>
      <c r="T503" s="212">
        <v>1.0</v>
      </c>
      <c r="U503" s="212">
        <v>5.0</v>
      </c>
      <c r="V503" s="212">
        <v>12.0</v>
      </c>
      <c r="W503" s="210">
        <v>10.0</v>
      </c>
      <c r="X503" s="210">
        <v>3.0</v>
      </c>
      <c r="Y503" s="210">
        <v>3.0</v>
      </c>
      <c r="Z503" s="210">
        <v>1.0</v>
      </c>
      <c r="AA503" s="210">
        <v>2.0</v>
      </c>
      <c r="AB503" s="210">
        <v>2.0</v>
      </c>
      <c r="AC503" s="210">
        <v>3.0</v>
      </c>
      <c r="AD503" s="210">
        <v>1.0</v>
      </c>
      <c r="AE503" s="210">
        <v>3.0</v>
      </c>
      <c r="AF503" s="210">
        <v>1.0</v>
      </c>
      <c r="AG503" s="210">
        <v>0.0</v>
      </c>
      <c r="AH503" s="210">
        <v>3.0</v>
      </c>
      <c r="AI503" s="210" t="s">
        <v>138</v>
      </c>
      <c r="AJ503" s="210" t="s">
        <v>285</v>
      </c>
      <c r="AK503" s="210" t="s">
        <v>285</v>
      </c>
      <c r="AL503" s="210" t="s">
        <v>284</v>
      </c>
      <c r="AM503" s="210" t="s">
        <v>284</v>
      </c>
      <c r="AN503" s="210" t="s">
        <v>284</v>
      </c>
      <c r="AO503" s="210" t="s">
        <v>285</v>
      </c>
      <c r="AP503" s="210" t="s">
        <v>284</v>
      </c>
      <c r="AQ503" s="210" t="s">
        <v>284</v>
      </c>
      <c r="AR503" s="210" t="s">
        <v>284</v>
      </c>
      <c r="AS503" s="210" t="s">
        <v>285</v>
      </c>
      <c r="AT503" s="209"/>
      <c r="AU503" s="209"/>
      <c r="AV503" s="209"/>
      <c r="AW503" s="209"/>
      <c r="AX503" s="209"/>
      <c r="AY503" s="209"/>
      <c r="AZ503" s="209"/>
      <c r="BA503" s="209"/>
      <c r="BB503" s="209"/>
      <c r="BC503" s="209"/>
      <c r="BD503" s="209"/>
      <c r="BE503" s="209"/>
      <c r="BF503" s="209"/>
      <c r="BG503" s="210"/>
      <c r="BH503" s="209"/>
    </row>
    <row r="504">
      <c r="A504" s="211">
        <v>45250.7</v>
      </c>
      <c r="B504" s="211">
        <v>45250.7</v>
      </c>
      <c r="C504" s="210" t="s">
        <v>281</v>
      </c>
      <c r="D504" s="209"/>
      <c r="E504" s="212">
        <v>100.0</v>
      </c>
      <c r="F504" s="212">
        <v>0.0</v>
      </c>
      <c r="G504" s="210" t="b">
        <v>1</v>
      </c>
      <c r="H504" s="211">
        <v>45250.7</v>
      </c>
      <c r="I504" s="210" t="s">
        <v>786</v>
      </c>
      <c r="J504" s="209"/>
      <c r="K504" s="209"/>
      <c r="L504" s="209"/>
      <c r="M504" s="209"/>
      <c r="N504" s="209"/>
      <c r="O504" s="209"/>
      <c r="P504" s="210" t="s">
        <v>283</v>
      </c>
      <c r="Q504" s="209"/>
      <c r="R504" s="210" t="s">
        <v>73</v>
      </c>
      <c r="S504" s="210">
        <v>7.0</v>
      </c>
      <c r="T504" s="212">
        <v>5.0</v>
      </c>
      <c r="U504" s="212">
        <v>2.0</v>
      </c>
      <c r="V504" s="212">
        <v>12.0</v>
      </c>
      <c r="W504" s="210">
        <v>17.0</v>
      </c>
      <c r="X504" s="210">
        <v>2.0</v>
      </c>
      <c r="Y504" s="210">
        <v>1.0</v>
      </c>
      <c r="Z504" s="210">
        <v>3.0</v>
      </c>
      <c r="AA504" s="210">
        <v>0.0</v>
      </c>
      <c r="AB504" s="210">
        <v>0.0</v>
      </c>
      <c r="AC504" s="210">
        <v>1.0</v>
      </c>
      <c r="AD504" s="210">
        <v>0.0</v>
      </c>
      <c r="AE504" s="210">
        <v>1.0</v>
      </c>
      <c r="AF504" s="210">
        <v>2.0</v>
      </c>
      <c r="AG504" s="210">
        <v>0.0</v>
      </c>
      <c r="AH504" s="210">
        <v>3.0</v>
      </c>
      <c r="AI504" s="210" t="s">
        <v>137</v>
      </c>
      <c r="AJ504" s="210" t="s">
        <v>284</v>
      </c>
      <c r="AK504" s="210" t="s">
        <v>285</v>
      </c>
      <c r="AL504" s="210" t="s">
        <v>285</v>
      </c>
      <c r="AM504" s="210" t="s">
        <v>285</v>
      </c>
      <c r="AN504" s="210" t="s">
        <v>285</v>
      </c>
      <c r="AO504" s="210" t="s">
        <v>284</v>
      </c>
      <c r="AP504" s="210" t="s">
        <v>284</v>
      </c>
      <c r="AQ504" s="210" t="s">
        <v>285</v>
      </c>
      <c r="AR504" s="210" t="s">
        <v>284</v>
      </c>
      <c r="AS504" s="210" t="s">
        <v>285</v>
      </c>
      <c r="AT504" s="209"/>
      <c r="AU504" s="209"/>
      <c r="AV504" s="209"/>
      <c r="AW504" s="209"/>
      <c r="AX504" s="209"/>
      <c r="AY504" s="209"/>
      <c r="AZ504" s="209"/>
      <c r="BA504" s="209"/>
      <c r="BB504" s="209"/>
      <c r="BC504" s="209"/>
      <c r="BD504" s="209"/>
      <c r="BE504" s="209"/>
      <c r="BF504" s="209"/>
      <c r="BG504" s="210"/>
      <c r="BH504" s="209"/>
    </row>
    <row r="505">
      <c r="A505" s="211">
        <v>45250.7</v>
      </c>
      <c r="B505" s="211">
        <v>45250.7</v>
      </c>
      <c r="C505" s="210" t="s">
        <v>281</v>
      </c>
      <c r="D505" s="209"/>
      <c r="E505" s="212">
        <v>100.0</v>
      </c>
      <c r="F505" s="212">
        <v>0.0</v>
      </c>
      <c r="G505" s="210" t="b">
        <v>1</v>
      </c>
      <c r="H505" s="211">
        <v>45250.7</v>
      </c>
      <c r="I505" s="210" t="s">
        <v>787</v>
      </c>
      <c r="J505" s="209"/>
      <c r="K505" s="209"/>
      <c r="L505" s="209"/>
      <c r="M505" s="209"/>
      <c r="N505" s="209"/>
      <c r="O505" s="209"/>
      <c r="P505" s="210" t="s">
        <v>283</v>
      </c>
      <c r="Q505" s="209"/>
      <c r="R505" s="210" t="s">
        <v>48</v>
      </c>
      <c r="S505" s="210">
        <v>3.0</v>
      </c>
      <c r="T505" s="212">
        <v>1.0</v>
      </c>
      <c r="U505" s="212">
        <v>2.0</v>
      </c>
      <c r="V505" s="212">
        <v>12.0</v>
      </c>
      <c r="W505" s="210">
        <v>10.0</v>
      </c>
      <c r="X505" s="210">
        <v>0.0</v>
      </c>
      <c r="Y505" s="210">
        <v>2.0</v>
      </c>
      <c r="Z505" s="210">
        <v>0.0</v>
      </c>
      <c r="AA505" s="210">
        <v>0.0</v>
      </c>
      <c r="AB505" s="210">
        <v>3.0</v>
      </c>
      <c r="AC505" s="210">
        <v>3.0</v>
      </c>
      <c r="AD505" s="210">
        <v>2.0</v>
      </c>
      <c r="AE505" s="210">
        <v>3.0</v>
      </c>
      <c r="AF505" s="210">
        <v>1.0</v>
      </c>
      <c r="AG505" s="210">
        <v>1.0</v>
      </c>
      <c r="AH505" s="210">
        <v>0.0</v>
      </c>
      <c r="AI505" s="210" t="s">
        <v>138</v>
      </c>
      <c r="AJ505" s="210" t="s">
        <v>285</v>
      </c>
      <c r="AK505" s="210" t="s">
        <v>285</v>
      </c>
      <c r="AL505" s="210" t="s">
        <v>284</v>
      </c>
      <c r="AM505" s="210" t="s">
        <v>285</v>
      </c>
      <c r="AN505" s="210" t="s">
        <v>285</v>
      </c>
      <c r="AO505" s="210" t="s">
        <v>284</v>
      </c>
      <c r="AP505" s="210" t="s">
        <v>285</v>
      </c>
      <c r="AQ505" s="210" t="s">
        <v>284</v>
      </c>
      <c r="AR505" s="210" t="s">
        <v>284</v>
      </c>
      <c r="AS505" s="210" t="s">
        <v>284</v>
      </c>
      <c r="AT505" s="209"/>
      <c r="AU505" s="209"/>
      <c r="AV505" s="209"/>
      <c r="AW505" s="209"/>
      <c r="AX505" s="209"/>
      <c r="AY505" s="209"/>
      <c r="AZ505" s="209"/>
      <c r="BA505" s="209"/>
      <c r="BB505" s="209"/>
      <c r="BC505" s="209"/>
      <c r="BD505" s="209"/>
      <c r="BE505" s="209"/>
      <c r="BF505" s="209"/>
      <c r="BG505" s="210"/>
      <c r="BH505" s="209"/>
    </row>
    <row r="506">
      <c r="A506" s="211">
        <v>45250.7</v>
      </c>
      <c r="B506" s="211">
        <v>45250.7</v>
      </c>
      <c r="C506" s="210" t="s">
        <v>281</v>
      </c>
      <c r="D506" s="209"/>
      <c r="E506" s="212">
        <v>100.0</v>
      </c>
      <c r="F506" s="212">
        <v>0.0</v>
      </c>
      <c r="G506" s="210" t="b">
        <v>1</v>
      </c>
      <c r="H506" s="211">
        <v>45250.7</v>
      </c>
      <c r="I506" s="210" t="s">
        <v>788</v>
      </c>
      <c r="J506" s="209"/>
      <c r="K506" s="209"/>
      <c r="L506" s="209"/>
      <c r="M506" s="209"/>
      <c r="N506" s="209"/>
      <c r="O506" s="209"/>
      <c r="P506" s="210" t="s">
        <v>283</v>
      </c>
      <c r="Q506" s="209"/>
      <c r="R506" s="210" t="s">
        <v>70</v>
      </c>
      <c r="S506" s="210">
        <v>8.0</v>
      </c>
      <c r="T506" s="212">
        <v>4.0</v>
      </c>
      <c r="U506" s="212">
        <v>4.0</v>
      </c>
      <c r="V506" s="212">
        <v>12.0</v>
      </c>
      <c r="W506" s="210">
        <v>24.0</v>
      </c>
      <c r="X506" s="210">
        <v>1.0</v>
      </c>
      <c r="Y506" s="210">
        <v>1.0</v>
      </c>
      <c r="Z506" s="210">
        <v>2.0</v>
      </c>
      <c r="AA506" s="210">
        <v>1.0</v>
      </c>
      <c r="AB506" s="210">
        <v>1.0</v>
      </c>
      <c r="AC506" s="210">
        <v>1.0</v>
      </c>
      <c r="AD506" s="210">
        <v>3.0</v>
      </c>
      <c r="AE506" s="210">
        <v>1.0</v>
      </c>
      <c r="AF506" s="210">
        <v>2.0</v>
      </c>
      <c r="AG506" s="210">
        <v>2.0</v>
      </c>
      <c r="AH506" s="210">
        <v>2.0</v>
      </c>
      <c r="AI506" s="210" t="s">
        <v>138</v>
      </c>
      <c r="AJ506" s="210" t="s">
        <v>285</v>
      </c>
      <c r="AK506" s="210" t="s">
        <v>284</v>
      </c>
      <c r="AL506" s="210" t="s">
        <v>285</v>
      </c>
      <c r="AM506" s="210" t="s">
        <v>285</v>
      </c>
      <c r="AN506" s="210" t="s">
        <v>285</v>
      </c>
      <c r="AO506" s="210" t="s">
        <v>285</v>
      </c>
      <c r="AP506" s="210" t="s">
        <v>284</v>
      </c>
      <c r="AQ506" s="210" t="s">
        <v>285</v>
      </c>
      <c r="AR506" s="210" t="s">
        <v>285</v>
      </c>
      <c r="AS506" s="210" t="s">
        <v>284</v>
      </c>
      <c r="AT506" s="209"/>
      <c r="AU506" s="209"/>
      <c r="AV506" s="209"/>
      <c r="AW506" s="209"/>
      <c r="AX506" s="209"/>
      <c r="AY506" s="209"/>
      <c r="AZ506" s="209"/>
      <c r="BA506" s="209"/>
      <c r="BB506" s="209"/>
      <c r="BC506" s="209"/>
      <c r="BD506" s="209"/>
      <c r="BE506" s="209"/>
      <c r="BF506" s="209"/>
      <c r="BG506" s="210"/>
      <c r="BH506" s="209"/>
    </row>
    <row r="507">
      <c r="A507" s="211">
        <v>45250.7</v>
      </c>
      <c r="B507" s="211">
        <v>45250.7</v>
      </c>
      <c r="C507" s="210" t="s">
        <v>281</v>
      </c>
      <c r="D507" s="209"/>
      <c r="E507" s="212">
        <v>100.0</v>
      </c>
      <c r="F507" s="212">
        <v>0.0</v>
      </c>
      <c r="G507" s="210" t="b">
        <v>1</v>
      </c>
      <c r="H507" s="211">
        <v>45250.7</v>
      </c>
      <c r="I507" s="210" t="s">
        <v>789</v>
      </c>
      <c r="J507" s="209"/>
      <c r="K507" s="209"/>
      <c r="L507" s="209"/>
      <c r="M507" s="209"/>
      <c r="N507" s="209"/>
      <c r="O507" s="209"/>
      <c r="P507" s="210" t="s">
        <v>283</v>
      </c>
      <c r="Q507" s="209"/>
      <c r="R507" s="210" t="s">
        <v>44</v>
      </c>
      <c r="S507" s="210">
        <v>1.0</v>
      </c>
      <c r="T507" s="212">
        <v>1.0</v>
      </c>
      <c r="U507" s="212">
        <v>0.0</v>
      </c>
      <c r="V507" s="212">
        <v>12.0</v>
      </c>
      <c r="W507" s="210">
        <v>21.0</v>
      </c>
      <c r="X507" s="210">
        <v>0.0</v>
      </c>
      <c r="Y507" s="210">
        <v>1.0</v>
      </c>
      <c r="Z507" s="210">
        <v>0.0</v>
      </c>
      <c r="AA507" s="210">
        <v>3.0</v>
      </c>
      <c r="AB507" s="210">
        <v>1.0</v>
      </c>
      <c r="AC507" s="210">
        <v>1.0</v>
      </c>
      <c r="AD507" s="210">
        <v>3.0</v>
      </c>
      <c r="AE507" s="210">
        <v>0.0</v>
      </c>
      <c r="AF507" s="210">
        <v>3.0</v>
      </c>
      <c r="AG507" s="210">
        <v>2.0</v>
      </c>
      <c r="AH507" s="210">
        <v>1.0</v>
      </c>
      <c r="AI507" s="210" t="s">
        <v>138</v>
      </c>
      <c r="AJ507" s="210" t="s">
        <v>284</v>
      </c>
      <c r="AK507" s="210" t="s">
        <v>284</v>
      </c>
      <c r="AL507" s="210" t="s">
        <v>284</v>
      </c>
      <c r="AM507" s="210" t="s">
        <v>285</v>
      </c>
      <c r="AN507" s="210" t="s">
        <v>284</v>
      </c>
      <c r="AO507" s="210" t="s">
        <v>285</v>
      </c>
      <c r="AP507" s="210" t="s">
        <v>285</v>
      </c>
      <c r="AQ507" s="210" t="s">
        <v>284</v>
      </c>
      <c r="AR507" s="210" t="s">
        <v>284</v>
      </c>
      <c r="AS507" s="210" t="s">
        <v>284</v>
      </c>
      <c r="AT507" s="209"/>
      <c r="AU507" s="209"/>
      <c r="AV507" s="209"/>
      <c r="AW507" s="209"/>
      <c r="AX507" s="209"/>
      <c r="AY507" s="209"/>
      <c r="AZ507" s="209"/>
      <c r="BA507" s="209"/>
      <c r="BB507" s="209"/>
      <c r="BC507" s="209"/>
      <c r="BD507" s="209"/>
      <c r="BE507" s="209"/>
      <c r="BF507" s="209"/>
      <c r="BG507" s="210"/>
      <c r="BH507" s="209"/>
    </row>
    <row r="508">
      <c r="A508" s="211">
        <v>45250.7</v>
      </c>
      <c r="B508" s="211">
        <v>45250.7</v>
      </c>
      <c r="C508" s="210" t="s">
        <v>281</v>
      </c>
      <c r="D508" s="209"/>
      <c r="E508" s="212">
        <v>100.0</v>
      </c>
      <c r="F508" s="212">
        <v>0.0</v>
      </c>
      <c r="G508" s="210" t="b">
        <v>1</v>
      </c>
      <c r="H508" s="211">
        <v>45250.7</v>
      </c>
      <c r="I508" s="210" t="s">
        <v>790</v>
      </c>
      <c r="J508" s="209"/>
      <c r="K508" s="209"/>
      <c r="L508" s="209"/>
      <c r="M508" s="209"/>
      <c r="N508" s="209"/>
      <c r="O508" s="209"/>
      <c r="P508" s="210" t="s">
        <v>283</v>
      </c>
      <c r="Q508" s="209"/>
      <c r="R508" s="210" t="s">
        <v>80</v>
      </c>
      <c r="S508" s="210">
        <v>7.0</v>
      </c>
      <c r="T508" s="212">
        <v>5.0</v>
      </c>
      <c r="U508" s="212">
        <v>2.0</v>
      </c>
      <c r="V508" s="212">
        <v>12.0</v>
      </c>
      <c r="W508" s="210">
        <v>39.0</v>
      </c>
      <c r="X508" s="210">
        <v>2.0</v>
      </c>
      <c r="Y508" s="210">
        <v>3.0</v>
      </c>
      <c r="Z508" s="210">
        <v>0.0</v>
      </c>
      <c r="AA508" s="210">
        <v>2.0</v>
      </c>
      <c r="AB508" s="210">
        <v>3.0</v>
      </c>
      <c r="AC508" s="210">
        <v>1.0</v>
      </c>
      <c r="AD508" s="210">
        <v>3.0</v>
      </c>
      <c r="AE508" s="210">
        <v>3.0</v>
      </c>
      <c r="AF508" s="210">
        <v>1.0</v>
      </c>
      <c r="AG508" s="210">
        <v>3.0</v>
      </c>
      <c r="AH508" s="210">
        <v>2.0</v>
      </c>
      <c r="AI508" s="210" t="s">
        <v>138</v>
      </c>
      <c r="AJ508" s="210" t="s">
        <v>285</v>
      </c>
      <c r="AK508" s="210" t="s">
        <v>285</v>
      </c>
      <c r="AL508" s="210" t="s">
        <v>285</v>
      </c>
      <c r="AM508" s="210" t="s">
        <v>285</v>
      </c>
      <c r="AN508" s="210" t="s">
        <v>284</v>
      </c>
      <c r="AO508" s="210" t="s">
        <v>284</v>
      </c>
      <c r="AP508" s="210" t="s">
        <v>284</v>
      </c>
      <c r="AQ508" s="210" t="s">
        <v>284</v>
      </c>
      <c r="AR508" s="210" t="s">
        <v>284</v>
      </c>
      <c r="AS508" s="210" t="s">
        <v>284</v>
      </c>
      <c r="AT508" s="209"/>
      <c r="AU508" s="209"/>
      <c r="AV508" s="209"/>
      <c r="AW508" s="209"/>
      <c r="AX508" s="209"/>
      <c r="AY508" s="209"/>
      <c r="AZ508" s="209"/>
      <c r="BA508" s="209"/>
      <c r="BB508" s="209"/>
      <c r="BC508" s="209"/>
      <c r="BD508" s="209"/>
      <c r="BE508" s="209"/>
      <c r="BF508" s="209"/>
      <c r="BG508" s="210"/>
      <c r="BH508" s="209"/>
    </row>
    <row r="509">
      <c r="A509" s="211">
        <v>45250.7</v>
      </c>
      <c r="B509" s="211">
        <v>45250.7</v>
      </c>
      <c r="C509" s="210" t="s">
        <v>281</v>
      </c>
      <c r="D509" s="209"/>
      <c r="E509" s="212">
        <v>100.0</v>
      </c>
      <c r="F509" s="212">
        <v>0.0</v>
      </c>
      <c r="G509" s="210" t="b">
        <v>1</v>
      </c>
      <c r="H509" s="211">
        <v>45250.7</v>
      </c>
      <c r="I509" s="210" t="s">
        <v>791</v>
      </c>
      <c r="J509" s="209"/>
      <c r="K509" s="209"/>
      <c r="L509" s="209"/>
      <c r="M509" s="209"/>
      <c r="N509" s="209"/>
      <c r="O509" s="209"/>
      <c r="P509" s="210" t="s">
        <v>283</v>
      </c>
      <c r="Q509" s="209"/>
      <c r="R509" s="210" t="s">
        <v>92</v>
      </c>
      <c r="S509" s="210">
        <v>11.0</v>
      </c>
      <c r="T509" s="212">
        <v>5.0</v>
      </c>
      <c r="U509" s="212">
        <v>6.0</v>
      </c>
      <c r="V509" s="212">
        <v>12.0</v>
      </c>
      <c r="W509" s="210">
        <v>36.0</v>
      </c>
      <c r="X509" s="210">
        <v>1.0</v>
      </c>
      <c r="Y509" s="210">
        <v>2.0</v>
      </c>
      <c r="Z509" s="210">
        <v>0.0</v>
      </c>
      <c r="AA509" s="210">
        <v>1.0</v>
      </c>
      <c r="AB509" s="210">
        <v>2.0</v>
      </c>
      <c r="AC509" s="210">
        <v>2.0</v>
      </c>
      <c r="AD509" s="210">
        <v>3.0</v>
      </c>
      <c r="AE509" s="210">
        <v>2.0</v>
      </c>
      <c r="AF509" s="210">
        <v>3.0</v>
      </c>
      <c r="AG509" s="210">
        <v>1.0</v>
      </c>
      <c r="AH509" s="210">
        <v>1.0</v>
      </c>
      <c r="AI509" s="210" t="s">
        <v>137</v>
      </c>
      <c r="AJ509" s="210" t="s">
        <v>284</v>
      </c>
      <c r="AK509" s="210" t="s">
        <v>284</v>
      </c>
      <c r="AL509" s="210" t="s">
        <v>285</v>
      </c>
      <c r="AM509" s="210" t="s">
        <v>284</v>
      </c>
      <c r="AN509" s="210" t="s">
        <v>284</v>
      </c>
      <c r="AO509" s="210" t="s">
        <v>284</v>
      </c>
      <c r="AP509" s="210" t="s">
        <v>285</v>
      </c>
      <c r="AQ509" s="210" t="s">
        <v>285</v>
      </c>
      <c r="AR509" s="210" t="s">
        <v>285</v>
      </c>
      <c r="AS509" s="210" t="s">
        <v>285</v>
      </c>
      <c r="AT509" s="209"/>
      <c r="AU509" s="209"/>
      <c r="AV509" s="209"/>
      <c r="AW509" s="209"/>
      <c r="AX509" s="209"/>
      <c r="AY509" s="209"/>
      <c r="AZ509" s="209"/>
      <c r="BA509" s="209"/>
      <c r="BB509" s="209"/>
      <c r="BC509" s="209"/>
      <c r="BD509" s="209"/>
      <c r="BE509" s="209"/>
      <c r="BF509" s="209"/>
      <c r="BG509" s="210"/>
      <c r="BH509" s="209"/>
    </row>
    <row r="510">
      <c r="A510" s="211">
        <v>45250.7</v>
      </c>
      <c r="B510" s="211">
        <v>45250.7</v>
      </c>
      <c r="C510" s="210" t="s">
        <v>281</v>
      </c>
      <c r="D510" s="209"/>
      <c r="E510" s="212">
        <v>100.0</v>
      </c>
      <c r="F510" s="212">
        <v>0.0</v>
      </c>
      <c r="G510" s="210" t="b">
        <v>1</v>
      </c>
      <c r="H510" s="211">
        <v>45250.7</v>
      </c>
      <c r="I510" s="210" t="s">
        <v>792</v>
      </c>
      <c r="J510" s="209"/>
      <c r="K510" s="209"/>
      <c r="L510" s="209"/>
      <c r="M510" s="209"/>
      <c r="N510" s="209"/>
      <c r="O510" s="209"/>
      <c r="P510" s="210" t="s">
        <v>283</v>
      </c>
      <c r="Q510" s="209"/>
      <c r="R510" s="72" t="s">
        <v>33</v>
      </c>
      <c r="S510" s="210">
        <v>9.0</v>
      </c>
      <c r="T510" s="212">
        <v>6.0</v>
      </c>
      <c r="U510" s="212">
        <v>3.0</v>
      </c>
      <c r="V510" s="212">
        <v>12.0</v>
      </c>
      <c r="W510" s="210">
        <v>24.0</v>
      </c>
      <c r="X510" s="210">
        <v>0.0</v>
      </c>
      <c r="Y510" s="210">
        <v>0.0</v>
      </c>
      <c r="Z510" s="210">
        <v>1.0</v>
      </c>
      <c r="AA510" s="210">
        <v>2.0</v>
      </c>
      <c r="AB510" s="210">
        <v>3.0</v>
      </c>
      <c r="AC510" s="210">
        <v>3.0</v>
      </c>
      <c r="AD510" s="210">
        <v>1.0</v>
      </c>
      <c r="AE510" s="210">
        <v>2.0</v>
      </c>
      <c r="AF510" s="210">
        <v>2.0</v>
      </c>
      <c r="AG510" s="210">
        <v>0.0</v>
      </c>
      <c r="AH510" s="210">
        <v>2.0</v>
      </c>
      <c r="AI510" s="210" t="s">
        <v>137</v>
      </c>
      <c r="AJ510" s="210" t="s">
        <v>284</v>
      </c>
      <c r="AK510" s="210" t="s">
        <v>284</v>
      </c>
      <c r="AL510" s="210" t="s">
        <v>284</v>
      </c>
      <c r="AM510" s="210" t="s">
        <v>285</v>
      </c>
      <c r="AN510" s="210" t="s">
        <v>284</v>
      </c>
      <c r="AO510" s="210" t="s">
        <v>285</v>
      </c>
      <c r="AP510" s="210" t="s">
        <v>285</v>
      </c>
      <c r="AQ510" s="210" t="s">
        <v>285</v>
      </c>
      <c r="AR510" s="210" t="s">
        <v>284</v>
      </c>
      <c r="AS510" s="210" t="s">
        <v>285</v>
      </c>
      <c r="AT510" s="209"/>
      <c r="AU510" s="209"/>
      <c r="AV510" s="209"/>
      <c r="AW510" s="209"/>
      <c r="AX510" s="209"/>
      <c r="AY510" s="209"/>
      <c r="AZ510" s="209"/>
      <c r="BA510" s="209"/>
      <c r="BB510" s="209"/>
      <c r="BC510" s="209"/>
      <c r="BD510" s="209"/>
      <c r="BE510" s="209"/>
      <c r="BF510" s="209"/>
      <c r="BG510" s="210"/>
      <c r="BH510" s="209"/>
    </row>
    <row r="511">
      <c r="A511" s="211">
        <v>45250.7</v>
      </c>
      <c r="B511" s="211">
        <v>45250.7</v>
      </c>
      <c r="C511" s="210" t="s">
        <v>281</v>
      </c>
      <c r="D511" s="209"/>
      <c r="E511" s="212">
        <v>100.0</v>
      </c>
      <c r="F511" s="212">
        <v>0.0</v>
      </c>
      <c r="G511" s="210" t="b">
        <v>1</v>
      </c>
      <c r="H511" s="211">
        <v>45250.7</v>
      </c>
      <c r="I511" s="210" t="s">
        <v>793</v>
      </c>
      <c r="J511" s="209"/>
      <c r="K511" s="209"/>
      <c r="L511" s="209"/>
      <c r="M511" s="209"/>
      <c r="N511" s="209"/>
      <c r="O511" s="209"/>
      <c r="P511" s="210" t="s">
        <v>283</v>
      </c>
      <c r="Q511" s="209"/>
      <c r="R511" s="210" t="s">
        <v>46</v>
      </c>
      <c r="S511" s="210">
        <v>3.0</v>
      </c>
      <c r="T511" s="212">
        <v>1.0</v>
      </c>
      <c r="U511" s="212">
        <v>2.0</v>
      </c>
      <c r="V511" s="212">
        <v>12.0</v>
      </c>
      <c r="W511" s="210">
        <v>40.0</v>
      </c>
      <c r="X511" s="210">
        <v>1.0</v>
      </c>
      <c r="Y511" s="210">
        <v>1.0</v>
      </c>
      <c r="Z511" s="210">
        <v>0.0</v>
      </c>
      <c r="AA511" s="210">
        <v>2.0</v>
      </c>
      <c r="AB511" s="210">
        <v>2.0</v>
      </c>
      <c r="AC511" s="210">
        <v>2.0</v>
      </c>
      <c r="AD511" s="210">
        <v>2.0</v>
      </c>
      <c r="AE511" s="210">
        <v>2.0</v>
      </c>
      <c r="AF511" s="210">
        <v>3.0</v>
      </c>
      <c r="AG511" s="210">
        <v>3.0</v>
      </c>
      <c r="AH511" s="210">
        <v>1.0</v>
      </c>
      <c r="AI511" s="210" t="s">
        <v>137</v>
      </c>
      <c r="AJ511" s="210" t="s">
        <v>284</v>
      </c>
      <c r="AK511" s="210" t="s">
        <v>284</v>
      </c>
      <c r="AL511" s="210" t="s">
        <v>284</v>
      </c>
      <c r="AM511" s="210" t="s">
        <v>285</v>
      </c>
      <c r="AN511" s="210" t="s">
        <v>285</v>
      </c>
      <c r="AO511" s="210" t="s">
        <v>284</v>
      </c>
      <c r="AP511" s="210" t="s">
        <v>285</v>
      </c>
      <c r="AQ511" s="210" t="s">
        <v>285</v>
      </c>
      <c r="AR511" s="210" t="s">
        <v>285</v>
      </c>
      <c r="AS511" s="210" t="s">
        <v>285</v>
      </c>
      <c r="AT511" s="209"/>
      <c r="AU511" s="209"/>
      <c r="AV511" s="209"/>
      <c r="AW511" s="209"/>
      <c r="AX511" s="209"/>
      <c r="AY511" s="209"/>
      <c r="AZ511" s="209"/>
      <c r="BA511" s="209"/>
      <c r="BB511" s="209"/>
      <c r="BC511" s="209"/>
      <c r="BD511" s="209"/>
      <c r="BE511" s="209"/>
      <c r="BF511" s="209"/>
      <c r="BG511" s="210"/>
      <c r="BH511" s="209"/>
    </row>
    <row r="512">
      <c r="A512" s="211">
        <v>45250.7</v>
      </c>
      <c r="B512" s="211">
        <v>45250.7</v>
      </c>
      <c r="C512" s="210" t="s">
        <v>281</v>
      </c>
      <c r="D512" s="209"/>
      <c r="E512" s="212">
        <v>100.0</v>
      </c>
      <c r="F512" s="212">
        <v>0.0</v>
      </c>
      <c r="G512" s="210" t="b">
        <v>1</v>
      </c>
      <c r="H512" s="211">
        <v>45250.7</v>
      </c>
      <c r="I512" s="210" t="s">
        <v>794</v>
      </c>
      <c r="J512" s="209"/>
      <c r="K512" s="209"/>
      <c r="L512" s="209"/>
      <c r="M512" s="209"/>
      <c r="N512" s="209"/>
      <c r="O512" s="209"/>
      <c r="P512" s="210" t="s">
        <v>283</v>
      </c>
      <c r="Q512" s="209"/>
      <c r="R512" s="210" t="s">
        <v>100</v>
      </c>
      <c r="S512" s="210">
        <v>4.0</v>
      </c>
      <c r="T512" s="212">
        <v>3.0</v>
      </c>
      <c r="U512" s="212">
        <v>1.0</v>
      </c>
      <c r="V512" s="212">
        <v>12.0</v>
      </c>
      <c r="W512" s="210">
        <v>12.0</v>
      </c>
      <c r="X512" s="210">
        <v>0.0</v>
      </c>
      <c r="Y512" s="210">
        <v>0.0</v>
      </c>
      <c r="Z512" s="210">
        <v>2.0</v>
      </c>
      <c r="AA512" s="210">
        <v>3.0</v>
      </c>
      <c r="AB512" s="210">
        <v>1.0</v>
      </c>
      <c r="AC512" s="210">
        <v>0.0</v>
      </c>
      <c r="AD512" s="210">
        <v>1.0</v>
      </c>
      <c r="AE512" s="210">
        <v>1.0</v>
      </c>
      <c r="AF512" s="210">
        <v>0.0</v>
      </c>
      <c r="AG512" s="210">
        <v>0.0</v>
      </c>
      <c r="AH512" s="210">
        <v>3.0</v>
      </c>
      <c r="AI512" s="210" t="s">
        <v>138</v>
      </c>
      <c r="AJ512" s="210" t="s">
        <v>285</v>
      </c>
      <c r="AK512" s="210" t="s">
        <v>284</v>
      </c>
      <c r="AL512" s="210" t="s">
        <v>285</v>
      </c>
      <c r="AM512" s="210" t="s">
        <v>284</v>
      </c>
      <c r="AN512" s="210" t="s">
        <v>284</v>
      </c>
      <c r="AO512" s="210" t="s">
        <v>284</v>
      </c>
      <c r="AP512" s="210" t="s">
        <v>284</v>
      </c>
      <c r="AQ512" s="210" t="s">
        <v>284</v>
      </c>
      <c r="AR512" s="210" t="s">
        <v>284</v>
      </c>
      <c r="AS512" s="210" t="s">
        <v>284</v>
      </c>
      <c r="AT512" s="209"/>
      <c r="AU512" s="209"/>
      <c r="AV512" s="209"/>
      <c r="AW512" s="209"/>
      <c r="AX512" s="209"/>
      <c r="AY512" s="209"/>
      <c r="AZ512" s="209"/>
      <c r="BA512" s="209"/>
      <c r="BB512" s="209"/>
      <c r="BC512" s="209"/>
      <c r="BD512" s="209"/>
      <c r="BE512" s="209"/>
      <c r="BF512" s="209"/>
      <c r="BG512" s="210"/>
      <c r="BH512" s="209"/>
    </row>
    <row r="513">
      <c r="A513" s="211">
        <v>45250.7</v>
      </c>
      <c r="B513" s="211">
        <v>45250.7</v>
      </c>
      <c r="C513" s="210" t="s">
        <v>281</v>
      </c>
      <c r="D513" s="209"/>
      <c r="E513" s="212">
        <v>100.0</v>
      </c>
      <c r="F513" s="212">
        <v>0.0</v>
      </c>
      <c r="G513" s="210" t="b">
        <v>1</v>
      </c>
      <c r="H513" s="211">
        <v>45250.7</v>
      </c>
      <c r="I513" s="210" t="s">
        <v>795</v>
      </c>
      <c r="J513" s="209"/>
      <c r="K513" s="209"/>
      <c r="L513" s="209"/>
      <c r="M513" s="209"/>
      <c r="N513" s="209"/>
      <c r="O513" s="209"/>
      <c r="P513" s="210" t="s">
        <v>283</v>
      </c>
      <c r="Q513" s="209"/>
      <c r="R513" s="210" t="s">
        <v>53</v>
      </c>
      <c r="S513" s="210">
        <v>8.0</v>
      </c>
      <c r="T513" s="212">
        <v>7.0</v>
      </c>
      <c r="U513" s="212">
        <v>1.0</v>
      </c>
      <c r="V513" s="212">
        <v>12.0</v>
      </c>
      <c r="W513" s="210">
        <v>27.0</v>
      </c>
      <c r="X513" s="210">
        <v>0.0</v>
      </c>
      <c r="Y513" s="210">
        <v>3.0</v>
      </c>
      <c r="Z513" s="210">
        <v>0.0</v>
      </c>
      <c r="AA513" s="210">
        <v>2.0</v>
      </c>
      <c r="AB513" s="210">
        <v>2.0</v>
      </c>
      <c r="AC513" s="210">
        <v>1.0</v>
      </c>
      <c r="AD513" s="210">
        <v>3.0</v>
      </c>
      <c r="AE513" s="210">
        <v>3.0</v>
      </c>
      <c r="AF513" s="210">
        <v>3.0</v>
      </c>
      <c r="AG513" s="210">
        <v>3.0</v>
      </c>
      <c r="AH513" s="210">
        <v>0.0</v>
      </c>
      <c r="AI513" s="210" t="s">
        <v>137</v>
      </c>
      <c r="AJ513" s="210" t="s">
        <v>285</v>
      </c>
      <c r="AK513" s="210" t="s">
        <v>284</v>
      </c>
      <c r="AL513" s="210" t="s">
        <v>284</v>
      </c>
      <c r="AM513" s="210" t="s">
        <v>285</v>
      </c>
      <c r="AN513" s="210" t="s">
        <v>284</v>
      </c>
      <c r="AO513" s="210" t="s">
        <v>284</v>
      </c>
      <c r="AP513" s="210" t="s">
        <v>285</v>
      </c>
      <c r="AQ513" s="210" t="s">
        <v>285</v>
      </c>
      <c r="AR513" s="210" t="s">
        <v>284</v>
      </c>
      <c r="AS513" s="210" t="s">
        <v>284</v>
      </c>
      <c r="AT513" s="209"/>
      <c r="AU513" s="209"/>
      <c r="AV513" s="209"/>
      <c r="AW513" s="209"/>
      <c r="AX513" s="209"/>
      <c r="AY513" s="209"/>
      <c r="AZ513" s="209"/>
      <c r="BA513" s="209"/>
      <c r="BB513" s="209"/>
      <c r="BC513" s="209"/>
      <c r="BD513" s="209"/>
      <c r="BE513" s="209"/>
      <c r="BF513" s="209"/>
      <c r="BG513" s="210"/>
      <c r="BH513" s="209"/>
    </row>
    <row r="514">
      <c r="A514" s="211">
        <v>45250.7</v>
      </c>
      <c r="B514" s="211">
        <v>45250.7</v>
      </c>
      <c r="C514" s="210" t="s">
        <v>281</v>
      </c>
      <c r="D514" s="209"/>
      <c r="E514" s="212">
        <v>100.0</v>
      </c>
      <c r="F514" s="212">
        <v>0.0</v>
      </c>
      <c r="G514" s="210" t="b">
        <v>1</v>
      </c>
      <c r="H514" s="211">
        <v>45250.7</v>
      </c>
      <c r="I514" s="210" t="s">
        <v>796</v>
      </c>
      <c r="J514" s="209"/>
      <c r="K514" s="209"/>
      <c r="L514" s="209"/>
      <c r="M514" s="209"/>
      <c r="N514" s="209"/>
      <c r="O514" s="209"/>
      <c r="P514" s="210" t="s">
        <v>283</v>
      </c>
      <c r="Q514" s="209"/>
      <c r="R514" s="210" t="s">
        <v>77</v>
      </c>
      <c r="S514" s="210">
        <v>7.0</v>
      </c>
      <c r="T514" s="212">
        <v>3.0</v>
      </c>
      <c r="U514" s="212">
        <v>4.0</v>
      </c>
      <c r="V514" s="212">
        <v>12.0</v>
      </c>
      <c r="W514" s="210">
        <v>38.0</v>
      </c>
      <c r="X514" s="210">
        <v>2.0</v>
      </c>
      <c r="Y514" s="210">
        <v>0.0</v>
      </c>
      <c r="Z514" s="210">
        <v>1.0</v>
      </c>
      <c r="AA514" s="210">
        <v>1.0</v>
      </c>
      <c r="AB514" s="210">
        <v>3.0</v>
      </c>
      <c r="AC514" s="210">
        <v>3.0</v>
      </c>
      <c r="AD514" s="210">
        <v>1.0</v>
      </c>
      <c r="AE514" s="210">
        <v>2.0</v>
      </c>
      <c r="AF514" s="210">
        <v>0.0</v>
      </c>
      <c r="AG514" s="210">
        <v>2.0</v>
      </c>
      <c r="AH514" s="210">
        <v>2.0</v>
      </c>
      <c r="AI514" s="210" t="s">
        <v>137</v>
      </c>
      <c r="AJ514" s="210" t="s">
        <v>284</v>
      </c>
      <c r="AK514" s="210" t="s">
        <v>284</v>
      </c>
      <c r="AL514" s="210" t="s">
        <v>284</v>
      </c>
      <c r="AM514" s="210" t="s">
        <v>285</v>
      </c>
      <c r="AN514" s="210" t="s">
        <v>284</v>
      </c>
      <c r="AO514" s="210" t="s">
        <v>285</v>
      </c>
      <c r="AP514" s="210" t="s">
        <v>285</v>
      </c>
      <c r="AQ514" s="210" t="s">
        <v>284</v>
      </c>
      <c r="AR514" s="210" t="s">
        <v>285</v>
      </c>
      <c r="AS514" s="210" t="s">
        <v>285</v>
      </c>
      <c r="AT514" s="209"/>
      <c r="AU514" s="209"/>
      <c r="AV514" s="209"/>
      <c r="AW514" s="209"/>
      <c r="AX514" s="209"/>
      <c r="AY514" s="209"/>
      <c r="AZ514" s="209"/>
      <c r="BA514" s="209"/>
      <c r="BB514" s="209"/>
      <c r="BC514" s="209"/>
      <c r="BD514" s="209"/>
      <c r="BE514" s="209"/>
      <c r="BF514" s="209"/>
      <c r="BG514" s="210"/>
      <c r="BH514" s="209"/>
    </row>
    <row r="515">
      <c r="A515" s="211">
        <v>45250.7</v>
      </c>
      <c r="B515" s="211">
        <v>45250.7</v>
      </c>
      <c r="C515" s="210" t="s">
        <v>281</v>
      </c>
      <c r="D515" s="209"/>
      <c r="E515" s="212">
        <v>100.0</v>
      </c>
      <c r="F515" s="212">
        <v>0.0</v>
      </c>
      <c r="G515" s="210" t="b">
        <v>1</v>
      </c>
      <c r="H515" s="211">
        <v>45250.7</v>
      </c>
      <c r="I515" s="210" t="s">
        <v>797</v>
      </c>
      <c r="J515" s="209"/>
      <c r="K515" s="209"/>
      <c r="L515" s="209"/>
      <c r="M515" s="209"/>
      <c r="N515" s="209"/>
      <c r="O515" s="209"/>
      <c r="P515" s="210" t="s">
        <v>283</v>
      </c>
      <c r="Q515" s="209"/>
      <c r="R515" s="210" t="s">
        <v>55</v>
      </c>
      <c r="S515" s="210">
        <v>2.0</v>
      </c>
      <c r="T515" s="212">
        <v>1.0</v>
      </c>
      <c r="U515" s="212">
        <v>1.0</v>
      </c>
      <c r="V515" s="212">
        <v>12.0</v>
      </c>
      <c r="W515" s="210">
        <v>34.0</v>
      </c>
      <c r="X515" s="210">
        <v>1.0</v>
      </c>
      <c r="Y515" s="210">
        <v>1.0</v>
      </c>
      <c r="Z515" s="210">
        <v>1.0</v>
      </c>
      <c r="AA515" s="210">
        <v>0.0</v>
      </c>
      <c r="AB515" s="210">
        <v>1.0</v>
      </c>
      <c r="AC515" s="210">
        <v>3.0</v>
      </c>
      <c r="AD515" s="210">
        <v>0.0</v>
      </c>
      <c r="AE515" s="210">
        <v>3.0</v>
      </c>
      <c r="AF515" s="210">
        <v>1.0</v>
      </c>
      <c r="AG515" s="210">
        <v>2.0</v>
      </c>
      <c r="AH515" s="210">
        <v>0.0</v>
      </c>
      <c r="AI515" s="210" t="s">
        <v>138</v>
      </c>
      <c r="AJ515" s="210" t="s">
        <v>284</v>
      </c>
      <c r="AK515" s="210" t="s">
        <v>285</v>
      </c>
      <c r="AL515" s="210" t="s">
        <v>284</v>
      </c>
      <c r="AM515" s="210" t="s">
        <v>284</v>
      </c>
      <c r="AN515" s="210" t="s">
        <v>285</v>
      </c>
      <c r="AO515" s="210" t="s">
        <v>284</v>
      </c>
      <c r="AP515" s="210" t="s">
        <v>285</v>
      </c>
      <c r="AQ515" s="210" t="s">
        <v>284</v>
      </c>
      <c r="AR515" s="210" t="s">
        <v>284</v>
      </c>
      <c r="AS515" s="210" t="s">
        <v>284</v>
      </c>
      <c r="AT515" s="209"/>
      <c r="AU515" s="209"/>
      <c r="AV515" s="209"/>
      <c r="AW515" s="209"/>
      <c r="AX515" s="209"/>
      <c r="AY515" s="209"/>
      <c r="AZ515" s="209"/>
      <c r="BA515" s="209"/>
      <c r="BB515" s="209"/>
      <c r="BC515" s="209"/>
      <c r="BD515" s="209"/>
      <c r="BE515" s="209"/>
      <c r="BF515" s="209"/>
      <c r="BG515" s="210"/>
      <c r="BH515" s="209"/>
    </row>
    <row r="516">
      <c r="A516" s="211">
        <v>45250.7</v>
      </c>
      <c r="B516" s="211">
        <v>45250.7</v>
      </c>
      <c r="C516" s="210" t="s">
        <v>281</v>
      </c>
      <c r="D516" s="209"/>
      <c r="E516" s="212">
        <v>100.0</v>
      </c>
      <c r="F516" s="212">
        <v>0.0</v>
      </c>
      <c r="G516" s="210" t="b">
        <v>1</v>
      </c>
      <c r="H516" s="211">
        <v>45250.7</v>
      </c>
      <c r="I516" s="210" t="s">
        <v>798</v>
      </c>
      <c r="J516" s="209"/>
      <c r="K516" s="209"/>
      <c r="L516" s="209"/>
      <c r="M516" s="209"/>
      <c r="N516" s="209"/>
      <c r="O516" s="209"/>
      <c r="P516" s="210" t="s">
        <v>283</v>
      </c>
      <c r="Q516" s="209"/>
      <c r="R516" s="72" t="s">
        <v>33</v>
      </c>
      <c r="S516" s="210">
        <v>9.0</v>
      </c>
      <c r="T516" s="212">
        <v>9.0</v>
      </c>
      <c r="U516" s="212">
        <v>0.0</v>
      </c>
      <c r="V516" s="212">
        <v>12.0</v>
      </c>
      <c r="W516" s="210">
        <v>12.0</v>
      </c>
      <c r="X516" s="210">
        <v>2.0</v>
      </c>
      <c r="Y516" s="210">
        <v>1.0</v>
      </c>
      <c r="Z516" s="210">
        <v>0.0</v>
      </c>
      <c r="AA516" s="210">
        <v>3.0</v>
      </c>
      <c r="AB516" s="210">
        <v>1.0</v>
      </c>
      <c r="AC516" s="210">
        <v>0.0</v>
      </c>
      <c r="AD516" s="210">
        <v>2.0</v>
      </c>
      <c r="AE516" s="210">
        <v>2.0</v>
      </c>
      <c r="AF516" s="210">
        <v>1.0</v>
      </c>
      <c r="AG516" s="210">
        <v>0.0</v>
      </c>
      <c r="AH516" s="210">
        <v>0.0</v>
      </c>
      <c r="AI516" s="210" t="s">
        <v>138</v>
      </c>
      <c r="AJ516" s="210" t="s">
        <v>285</v>
      </c>
      <c r="AK516" s="210" t="s">
        <v>284</v>
      </c>
      <c r="AL516" s="210" t="s">
        <v>285</v>
      </c>
      <c r="AM516" s="210" t="s">
        <v>285</v>
      </c>
      <c r="AN516" s="210" t="s">
        <v>284</v>
      </c>
      <c r="AO516" s="210" t="s">
        <v>285</v>
      </c>
      <c r="AP516" s="210" t="s">
        <v>285</v>
      </c>
      <c r="AQ516" s="210" t="s">
        <v>284</v>
      </c>
      <c r="AR516" s="210" t="s">
        <v>285</v>
      </c>
      <c r="AS516" s="210" t="s">
        <v>284</v>
      </c>
      <c r="AT516" s="209"/>
      <c r="AU516" s="209"/>
      <c r="AV516" s="209"/>
      <c r="AW516" s="209"/>
      <c r="AX516" s="209"/>
      <c r="AY516" s="209"/>
      <c r="AZ516" s="209"/>
      <c r="BA516" s="209"/>
      <c r="BB516" s="209"/>
      <c r="BC516" s="209"/>
      <c r="BD516" s="209"/>
      <c r="BE516" s="209"/>
      <c r="BF516" s="209"/>
      <c r="BG516" s="210"/>
      <c r="BH516" s="209"/>
    </row>
    <row r="517">
      <c r="A517" s="211">
        <v>45250.7</v>
      </c>
      <c r="B517" s="211">
        <v>45250.7</v>
      </c>
      <c r="C517" s="210" t="s">
        <v>281</v>
      </c>
      <c r="D517" s="209"/>
      <c r="E517" s="212">
        <v>100.0</v>
      </c>
      <c r="F517" s="212">
        <v>0.0</v>
      </c>
      <c r="G517" s="210" t="b">
        <v>1</v>
      </c>
      <c r="H517" s="211">
        <v>45250.7</v>
      </c>
      <c r="I517" s="210" t="s">
        <v>799</v>
      </c>
      <c r="J517" s="209"/>
      <c r="K517" s="209"/>
      <c r="L517" s="209"/>
      <c r="M517" s="209"/>
      <c r="N517" s="209"/>
      <c r="O517" s="209"/>
      <c r="P517" s="210" t="s">
        <v>283</v>
      </c>
      <c r="Q517" s="209"/>
      <c r="R517" s="72" t="s">
        <v>33</v>
      </c>
      <c r="S517" s="210">
        <v>11.0</v>
      </c>
      <c r="T517" s="212">
        <v>1.0</v>
      </c>
      <c r="U517" s="212">
        <v>10.0</v>
      </c>
      <c r="V517" s="212">
        <v>12.0</v>
      </c>
      <c r="W517" s="210">
        <v>6.0</v>
      </c>
      <c r="X517" s="210">
        <v>0.0</v>
      </c>
      <c r="Y517" s="210">
        <v>3.0</v>
      </c>
      <c r="Z517" s="210">
        <v>3.0</v>
      </c>
      <c r="AA517" s="210">
        <v>2.0</v>
      </c>
      <c r="AB517" s="210">
        <v>0.0</v>
      </c>
      <c r="AC517" s="210">
        <v>3.0</v>
      </c>
      <c r="AD517" s="210">
        <v>2.0</v>
      </c>
      <c r="AE517" s="210">
        <v>2.0</v>
      </c>
      <c r="AF517" s="210">
        <v>1.0</v>
      </c>
      <c r="AG517" s="210">
        <v>2.0</v>
      </c>
      <c r="AH517" s="210">
        <v>1.0</v>
      </c>
      <c r="AI517" s="210" t="s">
        <v>137</v>
      </c>
      <c r="AJ517" s="210" t="s">
        <v>285</v>
      </c>
      <c r="AK517" s="210" t="s">
        <v>285</v>
      </c>
      <c r="AL517" s="210" t="s">
        <v>284</v>
      </c>
      <c r="AM517" s="210" t="s">
        <v>284</v>
      </c>
      <c r="AN517" s="210" t="s">
        <v>284</v>
      </c>
      <c r="AO517" s="210" t="s">
        <v>284</v>
      </c>
      <c r="AP517" s="210" t="s">
        <v>284</v>
      </c>
      <c r="AQ517" s="210" t="s">
        <v>284</v>
      </c>
      <c r="AR517" s="210" t="s">
        <v>284</v>
      </c>
      <c r="AS517" s="210" t="s">
        <v>285</v>
      </c>
      <c r="AT517" s="209"/>
      <c r="AU517" s="209"/>
      <c r="AV517" s="209"/>
      <c r="AW517" s="209"/>
      <c r="AX517" s="209"/>
      <c r="AY517" s="209"/>
      <c r="AZ517" s="209"/>
      <c r="BA517" s="209"/>
      <c r="BB517" s="209"/>
      <c r="BC517" s="209"/>
      <c r="BD517" s="209"/>
      <c r="BE517" s="209"/>
      <c r="BF517" s="209"/>
      <c r="BG517" s="210"/>
      <c r="BH517" s="209"/>
    </row>
    <row r="518">
      <c r="A518" s="211">
        <v>45250.7</v>
      </c>
      <c r="B518" s="211">
        <v>45250.7</v>
      </c>
      <c r="C518" s="210" t="s">
        <v>281</v>
      </c>
      <c r="D518" s="209"/>
      <c r="E518" s="212">
        <v>100.0</v>
      </c>
      <c r="F518" s="212">
        <v>0.0</v>
      </c>
      <c r="G518" s="210" t="b">
        <v>1</v>
      </c>
      <c r="H518" s="211">
        <v>45250.7</v>
      </c>
      <c r="I518" s="210" t="s">
        <v>800</v>
      </c>
      <c r="J518" s="209"/>
      <c r="K518" s="209"/>
      <c r="L518" s="209"/>
      <c r="M518" s="209"/>
      <c r="N518" s="209"/>
      <c r="O518" s="209"/>
      <c r="P518" s="210" t="s">
        <v>283</v>
      </c>
      <c r="Q518" s="209"/>
      <c r="R518" s="210" t="s">
        <v>74</v>
      </c>
      <c r="S518" s="210">
        <v>2.0</v>
      </c>
      <c r="T518" s="212">
        <v>1.0</v>
      </c>
      <c r="U518" s="212">
        <v>1.0</v>
      </c>
      <c r="V518" s="212">
        <v>12.0</v>
      </c>
      <c r="W518" s="210">
        <v>17.0</v>
      </c>
      <c r="X518" s="210">
        <v>3.0</v>
      </c>
      <c r="Y518" s="210">
        <v>3.0</v>
      </c>
      <c r="Z518" s="210">
        <v>0.0</v>
      </c>
      <c r="AA518" s="210">
        <v>2.0</v>
      </c>
      <c r="AB518" s="210">
        <v>0.0</v>
      </c>
      <c r="AC518" s="210">
        <v>2.0</v>
      </c>
      <c r="AD518" s="210">
        <v>0.0</v>
      </c>
      <c r="AE518" s="210">
        <v>0.0</v>
      </c>
      <c r="AF518" s="210">
        <v>2.0</v>
      </c>
      <c r="AG518" s="210">
        <v>0.0</v>
      </c>
      <c r="AH518" s="210">
        <v>2.0</v>
      </c>
      <c r="AI518" s="210" t="s">
        <v>138</v>
      </c>
      <c r="AJ518" s="210" t="s">
        <v>284</v>
      </c>
      <c r="AK518" s="210" t="s">
        <v>284</v>
      </c>
      <c r="AL518" s="210" t="s">
        <v>285</v>
      </c>
      <c r="AM518" s="210" t="s">
        <v>285</v>
      </c>
      <c r="AN518" s="210" t="s">
        <v>284</v>
      </c>
      <c r="AO518" s="210" t="s">
        <v>285</v>
      </c>
      <c r="AP518" s="210" t="s">
        <v>284</v>
      </c>
      <c r="AQ518" s="210" t="s">
        <v>285</v>
      </c>
      <c r="AR518" s="210" t="s">
        <v>284</v>
      </c>
      <c r="AS518" s="210" t="s">
        <v>284</v>
      </c>
      <c r="AT518" s="209"/>
      <c r="AU518" s="209"/>
      <c r="AV518" s="209"/>
      <c r="AW518" s="209"/>
      <c r="AX518" s="209"/>
      <c r="AY518" s="209"/>
      <c r="AZ518" s="209"/>
      <c r="BA518" s="209"/>
      <c r="BB518" s="209"/>
      <c r="BC518" s="209"/>
      <c r="BD518" s="209"/>
      <c r="BE518" s="209"/>
      <c r="BF518" s="209"/>
      <c r="BG518" s="210"/>
      <c r="BH518" s="209"/>
    </row>
    <row r="519">
      <c r="A519" s="211">
        <v>45250.7</v>
      </c>
      <c r="B519" s="211">
        <v>45250.7</v>
      </c>
      <c r="C519" s="210" t="s">
        <v>281</v>
      </c>
      <c r="D519" s="209"/>
      <c r="E519" s="212">
        <v>100.0</v>
      </c>
      <c r="F519" s="212">
        <v>0.0</v>
      </c>
      <c r="G519" s="210" t="b">
        <v>1</v>
      </c>
      <c r="H519" s="211">
        <v>45250.7</v>
      </c>
      <c r="I519" s="210" t="s">
        <v>801</v>
      </c>
      <c r="J519" s="209"/>
      <c r="K519" s="209"/>
      <c r="L519" s="209"/>
      <c r="M519" s="209"/>
      <c r="N519" s="209"/>
      <c r="O519" s="209"/>
      <c r="P519" s="210" t="s">
        <v>283</v>
      </c>
      <c r="Q519" s="209"/>
      <c r="R519" s="210" t="s">
        <v>39</v>
      </c>
      <c r="S519" s="210">
        <v>6.0</v>
      </c>
      <c r="T519" s="212">
        <v>5.0</v>
      </c>
      <c r="U519" s="212">
        <v>1.0</v>
      </c>
      <c r="V519" s="212">
        <v>12.0</v>
      </c>
      <c r="W519" s="210">
        <v>33.0</v>
      </c>
      <c r="X519" s="210">
        <v>0.0</v>
      </c>
      <c r="Y519" s="210">
        <v>3.0</v>
      </c>
      <c r="Z519" s="210">
        <v>2.0</v>
      </c>
      <c r="AA519" s="210">
        <v>3.0</v>
      </c>
      <c r="AB519" s="210">
        <v>3.0</v>
      </c>
      <c r="AC519" s="210">
        <v>3.0</v>
      </c>
      <c r="AD519" s="210">
        <v>1.0</v>
      </c>
      <c r="AE519" s="210">
        <v>3.0</v>
      </c>
      <c r="AF519" s="210">
        <v>0.0</v>
      </c>
      <c r="AG519" s="210">
        <v>2.0</v>
      </c>
      <c r="AH519" s="210">
        <v>3.0</v>
      </c>
      <c r="AI519" s="210" t="s">
        <v>137</v>
      </c>
      <c r="AJ519" s="210" t="s">
        <v>284</v>
      </c>
      <c r="AK519" s="210" t="s">
        <v>285</v>
      </c>
      <c r="AL519" s="210" t="s">
        <v>284</v>
      </c>
      <c r="AM519" s="210" t="s">
        <v>285</v>
      </c>
      <c r="AN519" s="210" t="s">
        <v>285</v>
      </c>
      <c r="AO519" s="210" t="s">
        <v>285</v>
      </c>
      <c r="AP519" s="210" t="s">
        <v>284</v>
      </c>
      <c r="AQ519" s="210" t="s">
        <v>284</v>
      </c>
      <c r="AR519" s="210" t="s">
        <v>284</v>
      </c>
      <c r="AS519" s="210" t="s">
        <v>285</v>
      </c>
      <c r="AT519" s="209"/>
      <c r="AU519" s="209"/>
      <c r="AV519" s="209"/>
      <c r="AW519" s="209"/>
      <c r="AX519" s="209"/>
      <c r="AY519" s="209"/>
      <c r="AZ519" s="209"/>
      <c r="BA519" s="209"/>
      <c r="BB519" s="209"/>
      <c r="BC519" s="209"/>
      <c r="BD519" s="209"/>
      <c r="BE519" s="209"/>
      <c r="BF519" s="209"/>
      <c r="BG519" s="210"/>
      <c r="BH519" s="209"/>
    </row>
    <row r="520">
      <c r="A520" s="211">
        <v>45250.7</v>
      </c>
      <c r="B520" s="211">
        <v>45250.7</v>
      </c>
      <c r="C520" s="210" t="s">
        <v>281</v>
      </c>
      <c r="D520" s="209"/>
      <c r="E520" s="212">
        <v>100.0</v>
      </c>
      <c r="F520" s="212">
        <v>0.0</v>
      </c>
      <c r="G520" s="210" t="b">
        <v>1</v>
      </c>
      <c r="H520" s="211">
        <v>45250.7</v>
      </c>
      <c r="I520" s="210" t="s">
        <v>802</v>
      </c>
      <c r="J520" s="209"/>
      <c r="K520" s="209"/>
      <c r="L520" s="209"/>
      <c r="M520" s="209"/>
      <c r="N520" s="209"/>
      <c r="O520" s="209"/>
      <c r="P520" s="210" t="s">
        <v>283</v>
      </c>
      <c r="Q520" s="209"/>
      <c r="R520" s="210" t="s">
        <v>63</v>
      </c>
      <c r="S520" s="210">
        <v>4.0</v>
      </c>
      <c r="T520" s="212">
        <v>1.0</v>
      </c>
      <c r="U520" s="212">
        <v>3.0</v>
      </c>
      <c r="V520" s="212">
        <v>12.0</v>
      </c>
      <c r="W520" s="210">
        <v>11.0</v>
      </c>
      <c r="X520" s="210">
        <v>0.0</v>
      </c>
      <c r="Y520" s="210">
        <v>3.0</v>
      </c>
      <c r="Z520" s="210">
        <v>0.0</v>
      </c>
      <c r="AA520" s="210">
        <v>3.0</v>
      </c>
      <c r="AB520" s="210">
        <v>1.0</v>
      </c>
      <c r="AC520" s="210">
        <v>2.0</v>
      </c>
      <c r="AD520" s="210">
        <v>0.0</v>
      </c>
      <c r="AE520" s="210">
        <v>1.0</v>
      </c>
      <c r="AF520" s="210">
        <v>0.0</v>
      </c>
      <c r="AG520" s="210">
        <v>2.0</v>
      </c>
      <c r="AH520" s="210">
        <v>0.0</v>
      </c>
      <c r="AI520" s="210" t="s">
        <v>138</v>
      </c>
      <c r="AJ520" s="210" t="s">
        <v>284</v>
      </c>
      <c r="AK520" s="210" t="s">
        <v>284</v>
      </c>
      <c r="AL520" s="210" t="s">
        <v>284</v>
      </c>
      <c r="AM520" s="210" t="s">
        <v>284</v>
      </c>
      <c r="AN520" s="210" t="s">
        <v>284</v>
      </c>
      <c r="AO520" s="210" t="s">
        <v>284</v>
      </c>
      <c r="AP520" s="210" t="s">
        <v>285</v>
      </c>
      <c r="AQ520" s="210" t="s">
        <v>285</v>
      </c>
      <c r="AR520" s="210" t="s">
        <v>284</v>
      </c>
      <c r="AS520" s="210" t="s">
        <v>284</v>
      </c>
      <c r="AT520" s="209"/>
      <c r="AU520" s="209"/>
      <c r="AV520" s="209"/>
      <c r="AW520" s="209"/>
      <c r="AX520" s="209"/>
      <c r="AY520" s="209"/>
      <c r="AZ520" s="209"/>
      <c r="BA520" s="209"/>
      <c r="BB520" s="209"/>
      <c r="BC520" s="209"/>
      <c r="BD520" s="209"/>
      <c r="BE520" s="209"/>
      <c r="BF520" s="209"/>
      <c r="BG520" s="210"/>
      <c r="BH520" s="209"/>
    </row>
    <row r="521">
      <c r="A521" s="211">
        <v>45250.7</v>
      </c>
      <c r="B521" s="211">
        <v>45250.7</v>
      </c>
      <c r="C521" s="210" t="s">
        <v>281</v>
      </c>
      <c r="D521" s="209"/>
      <c r="E521" s="212">
        <v>100.0</v>
      </c>
      <c r="F521" s="212">
        <v>0.0</v>
      </c>
      <c r="G521" s="210" t="b">
        <v>1</v>
      </c>
      <c r="H521" s="211">
        <v>45250.7</v>
      </c>
      <c r="I521" s="210" t="s">
        <v>803</v>
      </c>
      <c r="J521" s="209"/>
      <c r="K521" s="209"/>
      <c r="L521" s="209"/>
      <c r="M521" s="209"/>
      <c r="N521" s="209"/>
      <c r="O521" s="209"/>
      <c r="P521" s="210" t="s">
        <v>283</v>
      </c>
      <c r="Q521" s="209"/>
      <c r="R521" s="210" t="s">
        <v>57</v>
      </c>
      <c r="S521" s="210">
        <v>2.0</v>
      </c>
      <c r="T521" s="212">
        <v>1.0</v>
      </c>
      <c r="U521" s="212">
        <v>1.0</v>
      </c>
      <c r="V521" s="212">
        <v>12.0</v>
      </c>
      <c r="W521" s="210">
        <v>19.0</v>
      </c>
      <c r="X521" s="210">
        <v>3.0</v>
      </c>
      <c r="Y521" s="210">
        <v>1.0</v>
      </c>
      <c r="Z521" s="210">
        <v>2.0</v>
      </c>
      <c r="AA521" s="210">
        <v>2.0</v>
      </c>
      <c r="AB521" s="210">
        <v>3.0</v>
      </c>
      <c r="AC521" s="210">
        <v>1.0</v>
      </c>
      <c r="AD521" s="210">
        <v>2.0</v>
      </c>
      <c r="AE521" s="210">
        <v>2.0</v>
      </c>
      <c r="AF521" s="210">
        <v>2.0</v>
      </c>
      <c r="AG521" s="210">
        <v>2.0</v>
      </c>
      <c r="AH521" s="210">
        <v>3.0</v>
      </c>
      <c r="AI521" s="210" t="s">
        <v>137</v>
      </c>
      <c r="AJ521" s="210" t="s">
        <v>284</v>
      </c>
      <c r="AK521" s="210" t="s">
        <v>284</v>
      </c>
      <c r="AL521" s="210" t="s">
        <v>284</v>
      </c>
      <c r="AM521" s="210" t="s">
        <v>284</v>
      </c>
      <c r="AN521" s="210" t="s">
        <v>284</v>
      </c>
      <c r="AO521" s="210" t="s">
        <v>284</v>
      </c>
      <c r="AP521" s="210" t="s">
        <v>285</v>
      </c>
      <c r="AQ521" s="210" t="s">
        <v>285</v>
      </c>
      <c r="AR521" s="210" t="s">
        <v>285</v>
      </c>
      <c r="AS521" s="210" t="s">
        <v>284</v>
      </c>
      <c r="AT521" s="209"/>
      <c r="AU521" s="209"/>
      <c r="AV521" s="209"/>
      <c r="AW521" s="209"/>
      <c r="AX521" s="209"/>
      <c r="AY521" s="209"/>
      <c r="AZ521" s="209"/>
      <c r="BA521" s="209"/>
      <c r="BB521" s="209"/>
      <c r="BC521" s="209"/>
      <c r="BD521" s="209"/>
      <c r="BE521" s="209"/>
      <c r="BF521" s="209"/>
      <c r="BG521" s="210"/>
      <c r="BH521" s="209"/>
    </row>
    <row r="522">
      <c r="A522" s="211">
        <v>45250.7</v>
      </c>
      <c r="B522" s="211">
        <v>45250.7</v>
      </c>
      <c r="C522" s="210" t="s">
        <v>281</v>
      </c>
      <c r="D522" s="209"/>
      <c r="E522" s="212">
        <v>100.0</v>
      </c>
      <c r="F522" s="212">
        <v>0.0</v>
      </c>
      <c r="G522" s="210" t="b">
        <v>1</v>
      </c>
      <c r="H522" s="211">
        <v>45250.7</v>
      </c>
      <c r="I522" s="210" t="s">
        <v>804</v>
      </c>
      <c r="J522" s="209"/>
      <c r="K522" s="209"/>
      <c r="L522" s="209"/>
      <c r="M522" s="209"/>
      <c r="N522" s="209"/>
      <c r="O522" s="209"/>
      <c r="P522" s="210" t="s">
        <v>283</v>
      </c>
      <c r="Q522" s="209"/>
      <c r="R522" s="210" t="s">
        <v>54</v>
      </c>
      <c r="S522" s="210">
        <v>10.0</v>
      </c>
      <c r="T522" s="212">
        <v>4.0</v>
      </c>
      <c r="U522" s="212">
        <v>6.0</v>
      </c>
      <c r="V522" s="212">
        <v>12.0</v>
      </c>
      <c r="W522" s="210">
        <v>1.0</v>
      </c>
      <c r="X522" s="210">
        <v>2.0</v>
      </c>
      <c r="Y522" s="210">
        <v>2.0</v>
      </c>
      <c r="Z522" s="210">
        <v>1.0</v>
      </c>
      <c r="AA522" s="210">
        <v>2.0</v>
      </c>
      <c r="AB522" s="210">
        <v>0.0</v>
      </c>
      <c r="AC522" s="210">
        <v>1.0</v>
      </c>
      <c r="AD522" s="210">
        <v>3.0</v>
      </c>
      <c r="AE522" s="210">
        <v>1.0</v>
      </c>
      <c r="AF522" s="210">
        <v>1.0</v>
      </c>
      <c r="AG522" s="210">
        <v>0.0</v>
      </c>
      <c r="AH522" s="210">
        <v>2.0</v>
      </c>
      <c r="AI522" s="210" t="s">
        <v>138</v>
      </c>
      <c r="AJ522" s="210" t="s">
        <v>285</v>
      </c>
      <c r="AK522" s="210" t="s">
        <v>284</v>
      </c>
      <c r="AL522" s="210" t="s">
        <v>284</v>
      </c>
      <c r="AM522" s="210" t="s">
        <v>285</v>
      </c>
      <c r="AN522" s="210" t="s">
        <v>285</v>
      </c>
      <c r="AO522" s="210" t="s">
        <v>285</v>
      </c>
      <c r="AP522" s="210" t="s">
        <v>285</v>
      </c>
      <c r="AQ522" s="210" t="s">
        <v>285</v>
      </c>
      <c r="AR522" s="210" t="s">
        <v>285</v>
      </c>
      <c r="AS522" s="210" t="s">
        <v>285</v>
      </c>
      <c r="AT522" s="209"/>
      <c r="AU522" s="209"/>
      <c r="AV522" s="209"/>
      <c r="AW522" s="209"/>
      <c r="AX522" s="209"/>
      <c r="AY522" s="209"/>
      <c r="AZ522" s="209"/>
      <c r="BA522" s="209"/>
      <c r="BB522" s="209"/>
      <c r="BC522" s="209"/>
      <c r="BD522" s="209"/>
      <c r="BE522" s="209"/>
      <c r="BF522" s="209"/>
      <c r="BG522" s="210"/>
      <c r="BH522" s="209"/>
    </row>
    <row r="523">
      <c r="A523" s="211">
        <v>45250.7</v>
      </c>
      <c r="B523" s="211">
        <v>45250.7</v>
      </c>
      <c r="C523" s="210" t="s">
        <v>281</v>
      </c>
      <c r="D523" s="209"/>
      <c r="E523" s="212">
        <v>100.0</v>
      </c>
      <c r="F523" s="212">
        <v>0.0</v>
      </c>
      <c r="G523" s="210" t="b">
        <v>1</v>
      </c>
      <c r="H523" s="211">
        <v>45250.7</v>
      </c>
      <c r="I523" s="210" t="s">
        <v>805</v>
      </c>
      <c r="J523" s="209"/>
      <c r="K523" s="209"/>
      <c r="L523" s="209"/>
      <c r="M523" s="209"/>
      <c r="N523" s="209"/>
      <c r="O523" s="209"/>
      <c r="P523" s="210" t="s">
        <v>283</v>
      </c>
      <c r="Q523" s="209"/>
      <c r="R523" s="72" t="s">
        <v>33</v>
      </c>
      <c r="S523" s="210">
        <v>11.0</v>
      </c>
      <c r="T523" s="212">
        <v>11.0</v>
      </c>
      <c r="U523" s="212">
        <v>0.0</v>
      </c>
      <c r="V523" s="212">
        <v>12.0</v>
      </c>
      <c r="W523" s="210">
        <v>28.0</v>
      </c>
      <c r="X523" s="210">
        <v>1.0</v>
      </c>
      <c r="Y523" s="210">
        <v>0.0</v>
      </c>
      <c r="Z523" s="210">
        <v>0.0</v>
      </c>
      <c r="AA523" s="210">
        <v>0.0</v>
      </c>
      <c r="AB523" s="210">
        <v>0.0</v>
      </c>
      <c r="AC523" s="210">
        <v>2.0</v>
      </c>
      <c r="AD523" s="210">
        <v>1.0</v>
      </c>
      <c r="AE523" s="210">
        <v>1.0</v>
      </c>
      <c r="AF523" s="210">
        <v>3.0</v>
      </c>
      <c r="AG523" s="210">
        <v>1.0</v>
      </c>
      <c r="AH523" s="210">
        <v>0.0</v>
      </c>
      <c r="AI523" s="210" t="s">
        <v>137</v>
      </c>
      <c r="AJ523" s="210" t="s">
        <v>285</v>
      </c>
      <c r="AK523" s="210" t="s">
        <v>284</v>
      </c>
      <c r="AL523" s="210" t="s">
        <v>284</v>
      </c>
      <c r="AM523" s="210" t="s">
        <v>285</v>
      </c>
      <c r="AN523" s="210" t="s">
        <v>284</v>
      </c>
      <c r="AO523" s="210" t="s">
        <v>284</v>
      </c>
      <c r="AP523" s="210" t="s">
        <v>284</v>
      </c>
      <c r="AQ523" s="210" t="s">
        <v>285</v>
      </c>
      <c r="AR523" s="210" t="s">
        <v>284</v>
      </c>
      <c r="AS523" s="210" t="s">
        <v>284</v>
      </c>
      <c r="AT523" s="209"/>
      <c r="AU523" s="209"/>
      <c r="AV523" s="209"/>
      <c r="AW523" s="209"/>
      <c r="AX523" s="209"/>
      <c r="AY523" s="209"/>
      <c r="AZ523" s="209"/>
      <c r="BA523" s="209"/>
      <c r="BB523" s="209"/>
      <c r="BC523" s="209"/>
      <c r="BD523" s="209"/>
      <c r="BE523" s="209"/>
      <c r="BF523" s="209"/>
      <c r="BG523" s="210"/>
      <c r="BH523" s="209"/>
    </row>
    <row r="524">
      <c r="A524" s="211">
        <v>45250.7</v>
      </c>
      <c r="B524" s="211">
        <v>45250.7</v>
      </c>
      <c r="C524" s="210" t="s">
        <v>281</v>
      </c>
      <c r="D524" s="209"/>
      <c r="E524" s="212">
        <v>100.0</v>
      </c>
      <c r="F524" s="212">
        <v>0.0</v>
      </c>
      <c r="G524" s="210" t="b">
        <v>1</v>
      </c>
      <c r="H524" s="211">
        <v>45250.7</v>
      </c>
      <c r="I524" s="210" t="s">
        <v>806</v>
      </c>
      <c r="J524" s="209"/>
      <c r="K524" s="209"/>
      <c r="L524" s="209"/>
      <c r="M524" s="209"/>
      <c r="N524" s="209"/>
      <c r="O524" s="209"/>
      <c r="P524" s="210" t="s">
        <v>283</v>
      </c>
      <c r="Q524" s="209"/>
      <c r="R524" s="210" t="s">
        <v>96</v>
      </c>
      <c r="S524" s="210">
        <v>5.0</v>
      </c>
      <c r="T524" s="212">
        <v>3.0</v>
      </c>
      <c r="U524" s="212">
        <v>2.0</v>
      </c>
      <c r="V524" s="212">
        <v>12.0</v>
      </c>
      <c r="W524" s="210">
        <v>16.0</v>
      </c>
      <c r="X524" s="210">
        <v>0.0</v>
      </c>
      <c r="Y524" s="210">
        <v>0.0</v>
      </c>
      <c r="Z524" s="210">
        <v>2.0</v>
      </c>
      <c r="AA524" s="210">
        <v>2.0</v>
      </c>
      <c r="AB524" s="210">
        <v>3.0</v>
      </c>
      <c r="AC524" s="210">
        <v>1.0</v>
      </c>
      <c r="AD524" s="210">
        <v>2.0</v>
      </c>
      <c r="AE524" s="210">
        <v>2.0</v>
      </c>
      <c r="AF524" s="210">
        <v>2.0</v>
      </c>
      <c r="AG524" s="210">
        <v>0.0</v>
      </c>
      <c r="AH524" s="210">
        <v>0.0</v>
      </c>
      <c r="AI524" s="210" t="s">
        <v>137</v>
      </c>
      <c r="AJ524" s="210" t="s">
        <v>284</v>
      </c>
      <c r="AK524" s="210" t="s">
        <v>284</v>
      </c>
      <c r="AL524" s="210" t="s">
        <v>285</v>
      </c>
      <c r="AM524" s="210" t="s">
        <v>284</v>
      </c>
      <c r="AN524" s="210" t="s">
        <v>285</v>
      </c>
      <c r="AO524" s="210" t="s">
        <v>284</v>
      </c>
      <c r="AP524" s="210" t="s">
        <v>285</v>
      </c>
      <c r="AQ524" s="210" t="s">
        <v>284</v>
      </c>
      <c r="AR524" s="210" t="s">
        <v>284</v>
      </c>
      <c r="AS524" s="210" t="s">
        <v>285</v>
      </c>
      <c r="AT524" s="209"/>
      <c r="AU524" s="209"/>
      <c r="AV524" s="209"/>
      <c r="AW524" s="209"/>
      <c r="AX524" s="209"/>
      <c r="AY524" s="209"/>
      <c r="AZ524" s="209"/>
      <c r="BA524" s="209"/>
      <c r="BB524" s="209"/>
      <c r="BC524" s="209"/>
      <c r="BD524" s="209"/>
      <c r="BE524" s="209"/>
      <c r="BF524" s="209"/>
      <c r="BG524" s="210"/>
      <c r="BH524" s="209"/>
    </row>
    <row r="525">
      <c r="A525" s="211">
        <v>45250.7</v>
      </c>
      <c r="B525" s="211">
        <v>45250.7</v>
      </c>
      <c r="C525" s="210" t="s">
        <v>281</v>
      </c>
      <c r="D525" s="209"/>
      <c r="E525" s="212">
        <v>100.0</v>
      </c>
      <c r="F525" s="212">
        <v>0.0</v>
      </c>
      <c r="G525" s="210" t="b">
        <v>1</v>
      </c>
      <c r="H525" s="211">
        <v>45250.7</v>
      </c>
      <c r="I525" s="210" t="s">
        <v>807</v>
      </c>
      <c r="J525" s="209"/>
      <c r="K525" s="209"/>
      <c r="L525" s="209"/>
      <c r="M525" s="209"/>
      <c r="N525" s="209"/>
      <c r="O525" s="209"/>
      <c r="P525" s="210" t="s">
        <v>283</v>
      </c>
      <c r="Q525" s="209"/>
      <c r="R525" s="210" t="s">
        <v>47</v>
      </c>
      <c r="S525" s="210">
        <v>11.0</v>
      </c>
      <c r="T525" s="212">
        <v>1.0</v>
      </c>
      <c r="U525" s="212">
        <v>10.0</v>
      </c>
      <c r="V525" s="212">
        <v>12.0</v>
      </c>
      <c r="W525" s="210">
        <v>9.0</v>
      </c>
      <c r="X525" s="210">
        <v>0.0</v>
      </c>
      <c r="Y525" s="210">
        <v>3.0</v>
      </c>
      <c r="Z525" s="210">
        <v>3.0</v>
      </c>
      <c r="AA525" s="210">
        <v>2.0</v>
      </c>
      <c r="AB525" s="210">
        <v>3.0</v>
      </c>
      <c r="AC525" s="210">
        <v>0.0</v>
      </c>
      <c r="AD525" s="210">
        <v>0.0</v>
      </c>
      <c r="AE525" s="210">
        <v>1.0</v>
      </c>
      <c r="AF525" s="210">
        <v>3.0</v>
      </c>
      <c r="AG525" s="210">
        <v>0.0</v>
      </c>
      <c r="AH525" s="210">
        <v>0.0</v>
      </c>
      <c r="AI525" s="210" t="s">
        <v>138</v>
      </c>
      <c r="AJ525" s="210" t="s">
        <v>284</v>
      </c>
      <c r="AK525" s="210" t="s">
        <v>284</v>
      </c>
      <c r="AL525" s="210" t="s">
        <v>284</v>
      </c>
      <c r="AM525" s="210" t="s">
        <v>285</v>
      </c>
      <c r="AN525" s="210" t="s">
        <v>284</v>
      </c>
      <c r="AO525" s="210" t="s">
        <v>285</v>
      </c>
      <c r="AP525" s="210" t="s">
        <v>284</v>
      </c>
      <c r="AQ525" s="210" t="s">
        <v>285</v>
      </c>
      <c r="AR525" s="210" t="s">
        <v>285</v>
      </c>
      <c r="AS525" s="210" t="s">
        <v>285</v>
      </c>
      <c r="AT525" s="209"/>
      <c r="AU525" s="209"/>
      <c r="AV525" s="209"/>
      <c r="AW525" s="209"/>
      <c r="AX525" s="209"/>
      <c r="AY525" s="209"/>
      <c r="AZ525" s="209"/>
      <c r="BA525" s="209"/>
      <c r="BB525" s="209"/>
      <c r="BC525" s="209"/>
      <c r="BD525" s="209"/>
      <c r="BE525" s="209"/>
      <c r="BF525" s="209"/>
      <c r="BG525" s="210"/>
      <c r="BH525" s="209"/>
    </row>
    <row r="526">
      <c r="A526" s="211">
        <v>45250.7</v>
      </c>
      <c r="B526" s="211">
        <v>45250.7</v>
      </c>
      <c r="C526" s="210" t="s">
        <v>281</v>
      </c>
      <c r="D526" s="209"/>
      <c r="E526" s="212">
        <v>100.0</v>
      </c>
      <c r="F526" s="212">
        <v>0.0</v>
      </c>
      <c r="G526" s="210" t="b">
        <v>1</v>
      </c>
      <c r="H526" s="211">
        <v>45250.7</v>
      </c>
      <c r="I526" s="210" t="s">
        <v>808</v>
      </c>
      <c r="J526" s="209"/>
      <c r="K526" s="209"/>
      <c r="L526" s="209"/>
      <c r="M526" s="209"/>
      <c r="N526" s="209"/>
      <c r="O526" s="209"/>
      <c r="P526" s="210" t="s">
        <v>283</v>
      </c>
      <c r="Q526" s="209"/>
      <c r="R526" s="210" t="s">
        <v>51</v>
      </c>
      <c r="S526" s="210">
        <v>7.0</v>
      </c>
      <c r="T526" s="212">
        <v>3.0</v>
      </c>
      <c r="U526" s="212">
        <v>4.0</v>
      </c>
      <c r="V526" s="212">
        <v>12.0</v>
      </c>
      <c r="W526" s="210">
        <v>15.0</v>
      </c>
      <c r="X526" s="210">
        <v>2.0</v>
      </c>
      <c r="Y526" s="210">
        <v>3.0</v>
      </c>
      <c r="Z526" s="210">
        <v>1.0</v>
      </c>
      <c r="AA526" s="210">
        <v>0.0</v>
      </c>
      <c r="AB526" s="210">
        <v>0.0</v>
      </c>
      <c r="AC526" s="210">
        <v>0.0</v>
      </c>
      <c r="AD526" s="210">
        <v>0.0</v>
      </c>
      <c r="AE526" s="210">
        <v>3.0</v>
      </c>
      <c r="AF526" s="210">
        <v>2.0</v>
      </c>
      <c r="AG526" s="210">
        <v>0.0</v>
      </c>
      <c r="AH526" s="210">
        <v>2.0</v>
      </c>
      <c r="AI526" s="210" t="s">
        <v>138</v>
      </c>
      <c r="AJ526" s="210" t="s">
        <v>284</v>
      </c>
      <c r="AK526" s="210" t="s">
        <v>285</v>
      </c>
      <c r="AL526" s="210" t="s">
        <v>284</v>
      </c>
      <c r="AM526" s="210" t="s">
        <v>285</v>
      </c>
      <c r="AN526" s="210" t="s">
        <v>284</v>
      </c>
      <c r="AO526" s="210" t="s">
        <v>284</v>
      </c>
      <c r="AP526" s="210" t="s">
        <v>284</v>
      </c>
      <c r="AQ526" s="210" t="s">
        <v>284</v>
      </c>
      <c r="AR526" s="210" t="s">
        <v>285</v>
      </c>
      <c r="AS526" s="210" t="s">
        <v>285</v>
      </c>
      <c r="AT526" s="209"/>
      <c r="AU526" s="209"/>
      <c r="AV526" s="209"/>
      <c r="AW526" s="209"/>
      <c r="AX526" s="209"/>
      <c r="AY526" s="209"/>
      <c r="AZ526" s="209"/>
      <c r="BA526" s="209"/>
      <c r="BB526" s="209"/>
      <c r="BC526" s="209"/>
      <c r="BD526" s="209"/>
      <c r="BE526" s="209"/>
      <c r="BF526" s="209"/>
      <c r="BG526" s="210"/>
      <c r="BH526" s="209"/>
    </row>
    <row r="527">
      <c r="A527" s="211">
        <v>45250.7</v>
      </c>
      <c r="B527" s="211">
        <v>45250.7</v>
      </c>
      <c r="C527" s="210" t="s">
        <v>281</v>
      </c>
      <c r="D527" s="209"/>
      <c r="E527" s="212">
        <v>100.0</v>
      </c>
      <c r="F527" s="212">
        <v>0.0</v>
      </c>
      <c r="G527" s="210" t="b">
        <v>1</v>
      </c>
      <c r="H527" s="211">
        <v>45250.7</v>
      </c>
      <c r="I527" s="210" t="s">
        <v>809</v>
      </c>
      <c r="J527" s="209"/>
      <c r="K527" s="209"/>
      <c r="L527" s="209"/>
      <c r="M527" s="209"/>
      <c r="N527" s="209"/>
      <c r="O527" s="209"/>
      <c r="P527" s="210" t="s">
        <v>283</v>
      </c>
      <c r="Q527" s="209"/>
      <c r="R527" s="210" t="s">
        <v>39</v>
      </c>
      <c r="S527" s="210">
        <v>8.0</v>
      </c>
      <c r="T527" s="212">
        <v>6.0</v>
      </c>
      <c r="U527" s="212">
        <v>2.0</v>
      </c>
      <c r="V527" s="212">
        <v>12.0</v>
      </c>
      <c r="W527" s="210">
        <v>4.0</v>
      </c>
      <c r="X527" s="210">
        <v>1.0</v>
      </c>
      <c r="Y527" s="210">
        <v>3.0</v>
      </c>
      <c r="Z527" s="210">
        <v>2.0</v>
      </c>
      <c r="AA527" s="210">
        <v>2.0</v>
      </c>
      <c r="AB527" s="210">
        <v>0.0</v>
      </c>
      <c r="AC527" s="210">
        <v>1.0</v>
      </c>
      <c r="AD527" s="210">
        <v>0.0</v>
      </c>
      <c r="AE527" s="210">
        <v>2.0</v>
      </c>
      <c r="AF527" s="210">
        <v>2.0</v>
      </c>
      <c r="AG527" s="210">
        <v>3.0</v>
      </c>
      <c r="AH527" s="210">
        <v>3.0</v>
      </c>
      <c r="AI527" s="210" t="s">
        <v>137</v>
      </c>
      <c r="AJ527" s="210" t="s">
        <v>285</v>
      </c>
      <c r="AK527" s="210" t="s">
        <v>285</v>
      </c>
      <c r="AL527" s="210" t="s">
        <v>284</v>
      </c>
      <c r="AM527" s="210" t="s">
        <v>285</v>
      </c>
      <c r="AN527" s="210" t="s">
        <v>285</v>
      </c>
      <c r="AO527" s="210" t="s">
        <v>284</v>
      </c>
      <c r="AP527" s="210" t="s">
        <v>284</v>
      </c>
      <c r="AQ527" s="210" t="s">
        <v>285</v>
      </c>
      <c r="AR527" s="210" t="s">
        <v>284</v>
      </c>
      <c r="AS527" s="210" t="s">
        <v>285</v>
      </c>
      <c r="AT527" s="209"/>
      <c r="AU527" s="209"/>
      <c r="AV527" s="209"/>
      <c r="AW527" s="209"/>
      <c r="AX527" s="209"/>
      <c r="AY527" s="209"/>
      <c r="AZ527" s="209"/>
      <c r="BA527" s="209"/>
      <c r="BB527" s="209"/>
      <c r="BC527" s="209"/>
      <c r="BD527" s="209"/>
      <c r="BE527" s="209"/>
      <c r="BF527" s="209"/>
      <c r="BG527" s="210"/>
      <c r="BH527" s="209"/>
    </row>
    <row r="528">
      <c r="A528" s="211">
        <v>45250.7</v>
      </c>
      <c r="B528" s="211">
        <v>45250.7</v>
      </c>
      <c r="C528" s="210" t="s">
        <v>281</v>
      </c>
      <c r="D528" s="209"/>
      <c r="E528" s="212">
        <v>100.0</v>
      </c>
      <c r="F528" s="212">
        <v>0.0</v>
      </c>
      <c r="G528" s="210" t="b">
        <v>1</v>
      </c>
      <c r="H528" s="211">
        <v>45250.7</v>
      </c>
      <c r="I528" s="210" t="s">
        <v>810</v>
      </c>
      <c r="J528" s="209"/>
      <c r="K528" s="209"/>
      <c r="L528" s="209"/>
      <c r="M528" s="209"/>
      <c r="N528" s="209"/>
      <c r="O528" s="209"/>
      <c r="P528" s="210" t="s">
        <v>283</v>
      </c>
      <c r="Q528" s="209"/>
      <c r="R528" s="210" t="s">
        <v>74</v>
      </c>
      <c r="S528" s="210">
        <v>9.0</v>
      </c>
      <c r="T528" s="212">
        <v>9.0</v>
      </c>
      <c r="U528" s="212">
        <v>0.0</v>
      </c>
      <c r="V528" s="212">
        <v>12.0</v>
      </c>
      <c r="W528" s="210">
        <v>20.0</v>
      </c>
      <c r="X528" s="210">
        <v>0.0</v>
      </c>
      <c r="Y528" s="210">
        <v>0.0</v>
      </c>
      <c r="Z528" s="210">
        <v>2.0</v>
      </c>
      <c r="AA528" s="210">
        <v>0.0</v>
      </c>
      <c r="AB528" s="210">
        <v>3.0</v>
      </c>
      <c r="AC528" s="210">
        <v>1.0</v>
      </c>
      <c r="AD528" s="210">
        <v>1.0</v>
      </c>
      <c r="AE528" s="210">
        <v>0.0</v>
      </c>
      <c r="AF528" s="210">
        <v>3.0</v>
      </c>
      <c r="AG528" s="210">
        <v>2.0</v>
      </c>
      <c r="AH528" s="210">
        <v>0.0</v>
      </c>
      <c r="AI528" s="210" t="s">
        <v>138</v>
      </c>
      <c r="AJ528" s="210" t="s">
        <v>284</v>
      </c>
      <c r="AK528" s="210" t="s">
        <v>284</v>
      </c>
      <c r="AL528" s="210" t="s">
        <v>284</v>
      </c>
      <c r="AM528" s="210" t="s">
        <v>284</v>
      </c>
      <c r="AN528" s="210" t="s">
        <v>285</v>
      </c>
      <c r="AO528" s="210" t="s">
        <v>284</v>
      </c>
      <c r="AP528" s="210" t="s">
        <v>285</v>
      </c>
      <c r="AQ528" s="210" t="s">
        <v>285</v>
      </c>
      <c r="AR528" s="210" t="s">
        <v>285</v>
      </c>
      <c r="AS528" s="210" t="s">
        <v>284</v>
      </c>
      <c r="AT528" s="209"/>
      <c r="AU528" s="209"/>
      <c r="AV528" s="209"/>
      <c r="AW528" s="209"/>
      <c r="AX528" s="209"/>
      <c r="AY528" s="209"/>
      <c r="AZ528" s="209"/>
      <c r="BA528" s="209"/>
      <c r="BB528" s="209"/>
      <c r="BC528" s="209"/>
      <c r="BD528" s="209"/>
      <c r="BE528" s="209"/>
      <c r="BF528" s="209"/>
      <c r="BG528" s="210"/>
      <c r="BH528" s="209"/>
    </row>
    <row r="529">
      <c r="A529" s="211">
        <v>45250.7</v>
      </c>
      <c r="B529" s="211">
        <v>45250.7</v>
      </c>
      <c r="C529" s="210" t="s">
        <v>281</v>
      </c>
      <c r="D529" s="209"/>
      <c r="E529" s="212">
        <v>100.0</v>
      </c>
      <c r="F529" s="212">
        <v>0.0</v>
      </c>
      <c r="G529" s="210" t="b">
        <v>1</v>
      </c>
      <c r="H529" s="211">
        <v>45250.7</v>
      </c>
      <c r="I529" s="210" t="s">
        <v>811</v>
      </c>
      <c r="J529" s="209"/>
      <c r="K529" s="209"/>
      <c r="L529" s="209"/>
      <c r="M529" s="209"/>
      <c r="N529" s="209"/>
      <c r="O529" s="209"/>
      <c r="P529" s="210" t="s">
        <v>283</v>
      </c>
      <c r="Q529" s="209"/>
      <c r="R529" s="210" t="s">
        <v>38</v>
      </c>
      <c r="S529" s="210">
        <v>9.0</v>
      </c>
      <c r="T529" s="212">
        <v>5.0</v>
      </c>
      <c r="U529" s="212">
        <v>4.0</v>
      </c>
      <c r="V529" s="212">
        <v>12.0</v>
      </c>
      <c r="W529" s="210">
        <v>31.0</v>
      </c>
      <c r="X529" s="210">
        <v>2.0</v>
      </c>
      <c r="Y529" s="210">
        <v>1.0</v>
      </c>
      <c r="Z529" s="210">
        <v>1.0</v>
      </c>
      <c r="AA529" s="210">
        <v>2.0</v>
      </c>
      <c r="AB529" s="210">
        <v>0.0</v>
      </c>
      <c r="AC529" s="210">
        <v>3.0</v>
      </c>
      <c r="AD529" s="210">
        <v>1.0</v>
      </c>
      <c r="AE529" s="210">
        <v>0.0</v>
      </c>
      <c r="AF529" s="210">
        <v>0.0</v>
      </c>
      <c r="AG529" s="210">
        <v>3.0</v>
      </c>
      <c r="AH529" s="210">
        <v>1.0</v>
      </c>
      <c r="AI529" s="210" t="s">
        <v>138</v>
      </c>
      <c r="AJ529" s="210" t="s">
        <v>284</v>
      </c>
      <c r="AK529" s="210" t="s">
        <v>284</v>
      </c>
      <c r="AL529" s="210" t="s">
        <v>285</v>
      </c>
      <c r="AM529" s="210" t="s">
        <v>284</v>
      </c>
      <c r="AN529" s="210" t="s">
        <v>285</v>
      </c>
      <c r="AO529" s="210" t="s">
        <v>284</v>
      </c>
      <c r="AP529" s="210" t="s">
        <v>285</v>
      </c>
      <c r="AQ529" s="210" t="s">
        <v>285</v>
      </c>
      <c r="AR529" s="210" t="s">
        <v>285</v>
      </c>
      <c r="AS529" s="210" t="s">
        <v>285</v>
      </c>
      <c r="AT529" s="209"/>
      <c r="AU529" s="209"/>
      <c r="AV529" s="209"/>
      <c r="AW529" s="209"/>
      <c r="AX529" s="209"/>
      <c r="AY529" s="209"/>
      <c r="AZ529" s="209"/>
      <c r="BA529" s="209"/>
      <c r="BB529" s="209"/>
      <c r="BC529" s="209"/>
      <c r="BD529" s="209"/>
      <c r="BE529" s="209"/>
      <c r="BF529" s="209"/>
      <c r="BG529" s="210"/>
      <c r="BH529" s="209"/>
    </row>
    <row r="530">
      <c r="A530" s="211">
        <v>45250.7</v>
      </c>
      <c r="B530" s="211">
        <v>45250.7</v>
      </c>
      <c r="C530" s="210" t="s">
        <v>281</v>
      </c>
      <c r="D530" s="209"/>
      <c r="E530" s="212">
        <v>100.0</v>
      </c>
      <c r="F530" s="212">
        <v>0.0</v>
      </c>
      <c r="G530" s="210" t="b">
        <v>1</v>
      </c>
      <c r="H530" s="211">
        <v>45250.7</v>
      </c>
      <c r="I530" s="210" t="s">
        <v>812</v>
      </c>
      <c r="J530" s="209"/>
      <c r="K530" s="209"/>
      <c r="L530" s="209"/>
      <c r="M530" s="209"/>
      <c r="N530" s="209"/>
      <c r="O530" s="209"/>
      <c r="P530" s="210" t="s">
        <v>283</v>
      </c>
      <c r="Q530" s="209"/>
      <c r="R530" s="210" t="s">
        <v>71</v>
      </c>
      <c r="S530" s="210">
        <v>6.0</v>
      </c>
      <c r="T530" s="212">
        <v>4.0</v>
      </c>
      <c r="U530" s="212">
        <v>2.0</v>
      </c>
      <c r="V530" s="212">
        <v>12.0</v>
      </c>
      <c r="W530" s="210">
        <v>36.0</v>
      </c>
      <c r="X530" s="210">
        <v>1.0</v>
      </c>
      <c r="Y530" s="210">
        <v>0.0</v>
      </c>
      <c r="Z530" s="210">
        <v>2.0</v>
      </c>
      <c r="AA530" s="210">
        <v>2.0</v>
      </c>
      <c r="AB530" s="210">
        <v>1.0</v>
      </c>
      <c r="AC530" s="210">
        <v>1.0</v>
      </c>
      <c r="AD530" s="210">
        <v>1.0</v>
      </c>
      <c r="AE530" s="210">
        <v>1.0</v>
      </c>
      <c r="AF530" s="210">
        <v>2.0</v>
      </c>
      <c r="AG530" s="210">
        <v>2.0</v>
      </c>
      <c r="AH530" s="210">
        <v>2.0</v>
      </c>
      <c r="AI530" s="210" t="s">
        <v>138</v>
      </c>
      <c r="AJ530" s="210" t="s">
        <v>284</v>
      </c>
      <c r="AK530" s="210" t="s">
        <v>284</v>
      </c>
      <c r="AL530" s="210" t="s">
        <v>285</v>
      </c>
      <c r="AM530" s="210" t="s">
        <v>284</v>
      </c>
      <c r="AN530" s="210" t="s">
        <v>284</v>
      </c>
      <c r="AO530" s="210" t="s">
        <v>285</v>
      </c>
      <c r="AP530" s="210" t="s">
        <v>285</v>
      </c>
      <c r="AQ530" s="210" t="s">
        <v>285</v>
      </c>
      <c r="AR530" s="210" t="s">
        <v>284</v>
      </c>
      <c r="AS530" s="210" t="s">
        <v>284</v>
      </c>
      <c r="AT530" s="209"/>
      <c r="AU530" s="209"/>
      <c r="AV530" s="209"/>
      <c r="AW530" s="209"/>
      <c r="AX530" s="209"/>
      <c r="AY530" s="209"/>
      <c r="AZ530" s="209"/>
      <c r="BA530" s="209"/>
      <c r="BB530" s="209"/>
      <c r="BC530" s="209"/>
      <c r="BD530" s="209"/>
      <c r="BE530" s="209"/>
      <c r="BF530" s="209"/>
      <c r="BG530" s="210"/>
      <c r="BH530" s="209"/>
    </row>
    <row r="531">
      <c r="A531" s="211">
        <v>45250.7</v>
      </c>
      <c r="B531" s="211">
        <v>45250.7</v>
      </c>
      <c r="C531" s="210" t="s">
        <v>281</v>
      </c>
      <c r="D531" s="209"/>
      <c r="E531" s="212">
        <v>100.0</v>
      </c>
      <c r="F531" s="212">
        <v>0.0</v>
      </c>
      <c r="G531" s="210" t="b">
        <v>1</v>
      </c>
      <c r="H531" s="211">
        <v>45250.7</v>
      </c>
      <c r="I531" s="210" t="s">
        <v>813</v>
      </c>
      <c r="J531" s="209"/>
      <c r="K531" s="209"/>
      <c r="L531" s="209"/>
      <c r="M531" s="209"/>
      <c r="N531" s="209"/>
      <c r="O531" s="209"/>
      <c r="P531" s="210" t="s">
        <v>283</v>
      </c>
      <c r="Q531" s="209"/>
      <c r="R531" s="210" t="s">
        <v>62</v>
      </c>
      <c r="S531" s="210">
        <v>4.0</v>
      </c>
      <c r="T531" s="212">
        <v>1.0</v>
      </c>
      <c r="U531" s="212">
        <v>3.0</v>
      </c>
      <c r="V531" s="212">
        <v>12.0</v>
      </c>
      <c r="W531" s="210">
        <v>31.0</v>
      </c>
      <c r="X531" s="210">
        <v>0.0</v>
      </c>
      <c r="Y531" s="210">
        <v>1.0</v>
      </c>
      <c r="Z531" s="210">
        <v>2.0</v>
      </c>
      <c r="AA531" s="210">
        <v>1.0</v>
      </c>
      <c r="AB531" s="210">
        <v>0.0</v>
      </c>
      <c r="AC531" s="210">
        <v>0.0</v>
      </c>
      <c r="AD531" s="210">
        <v>3.0</v>
      </c>
      <c r="AE531" s="210">
        <v>3.0</v>
      </c>
      <c r="AF531" s="210">
        <v>0.0</v>
      </c>
      <c r="AG531" s="210">
        <v>3.0</v>
      </c>
      <c r="AH531" s="210">
        <v>2.0</v>
      </c>
      <c r="AI531" s="210" t="s">
        <v>137</v>
      </c>
      <c r="AJ531" s="210" t="s">
        <v>285</v>
      </c>
      <c r="AK531" s="210" t="s">
        <v>285</v>
      </c>
      <c r="AL531" s="210" t="s">
        <v>285</v>
      </c>
      <c r="AM531" s="210" t="s">
        <v>284</v>
      </c>
      <c r="AN531" s="210" t="s">
        <v>285</v>
      </c>
      <c r="AO531" s="210" t="s">
        <v>284</v>
      </c>
      <c r="AP531" s="210" t="s">
        <v>285</v>
      </c>
      <c r="AQ531" s="210" t="s">
        <v>284</v>
      </c>
      <c r="AR531" s="210" t="s">
        <v>285</v>
      </c>
      <c r="AS531" s="210" t="s">
        <v>285</v>
      </c>
      <c r="AT531" s="209"/>
      <c r="AU531" s="209"/>
      <c r="AV531" s="209"/>
      <c r="AW531" s="209"/>
      <c r="AX531" s="209"/>
      <c r="AY531" s="209"/>
      <c r="AZ531" s="209"/>
      <c r="BA531" s="209"/>
      <c r="BB531" s="209"/>
      <c r="BC531" s="209"/>
      <c r="BD531" s="209"/>
      <c r="BE531" s="209"/>
      <c r="BF531" s="209"/>
      <c r="BG531" s="210"/>
      <c r="BH531" s="209"/>
    </row>
    <row r="532">
      <c r="A532" s="211">
        <v>45250.7</v>
      </c>
      <c r="B532" s="211">
        <v>45250.7</v>
      </c>
      <c r="C532" s="210" t="s">
        <v>281</v>
      </c>
      <c r="D532" s="209"/>
      <c r="E532" s="212">
        <v>100.0</v>
      </c>
      <c r="F532" s="212">
        <v>0.0</v>
      </c>
      <c r="G532" s="210" t="b">
        <v>1</v>
      </c>
      <c r="H532" s="211">
        <v>45250.7</v>
      </c>
      <c r="I532" s="210" t="s">
        <v>814</v>
      </c>
      <c r="J532" s="209"/>
      <c r="K532" s="209"/>
      <c r="L532" s="209"/>
      <c r="M532" s="209"/>
      <c r="N532" s="209"/>
      <c r="O532" s="209"/>
      <c r="P532" s="210" t="s">
        <v>283</v>
      </c>
      <c r="Q532" s="209"/>
      <c r="R532" s="210" t="s">
        <v>47</v>
      </c>
      <c r="S532" s="210">
        <v>12.0</v>
      </c>
      <c r="T532" s="212">
        <v>8.0</v>
      </c>
      <c r="U532" s="212">
        <v>4.0</v>
      </c>
      <c r="V532" s="212">
        <v>12.0</v>
      </c>
      <c r="W532" s="210">
        <v>32.0</v>
      </c>
      <c r="X532" s="210">
        <v>2.0</v>
      </c>
      <c r="Y532" s="210">
        <v>1.0</v>
      </c>
      <c r="Z532" s="210">
        <v>0.0</v>
      </c>
      <c r="AA532" s="210">
        <v>3.0</v>
      </c>
      <c r="AB532" s="210">
        <v>1.0</v>
      </c>
      <c r="AC532" s="210">
        <v>2.0</v>
      </c>
      <c r="AD532" s="210">
        <v>3.0</v>
      </c>
      <c r="AE532" s="210">
        <v>2.0</v>
      </c>
      <c r="AF532" s="210">
        <v>2.0</v>
      </c>
      <c r="AG532" s="210">
        <v>3.0</v>
      </c>
      <c r="AH532" s="210">
        <v>3.0</v>
      </c>
      <c r="AI532" s="210" t="s">
        <v>137</v>
      </c>
      <c r="AJ532" s="210" t="s">
        <v>285</v>
      </c>
      <c r="AK532" s="210" t="s">
        <v>284</v>
      </c>
      <c r="AL532" s="210" t="s">
        <v>285</v>
      </c>
      <c r="AM532" s="210" t="s">
        <v>285</v>
      </c>
      <c r="AN532" s="210" t="s">
        <v>285</v>
      </c>
      <c r="AO532" s="210" t="s">
        <v>285</v>
      </c>
      <c r="AP532" s="210" t="s">
        <v>284</v>
      </c>
      <c r="AQ532" s="210" t="s">
        <v>285</v>
      </c>
      <c r="AR532" s="210" t="s">
        <v>284</v>
      </c>
      <c r="AS532" s="210" t="s">
        <v>284</v>
      </c>
      <c r="AT532" s="209"/>
      <c r="AU532" s="209"/>
      <c r="AV532" s="209"/>
      <c r="AW532" s="209"/>
      <c r="AX532" s="209"/>
      <c r="AY532" s="209"/>
      <c r="AZ532" s="209"/>
      <c r="BA532" s="209"/>
      <c r="BB532" s="209"/>
      <c r="BC532" s="209"/>
      <c r="BD532" s="209"/>
      <c r="BE532" s="209"/>
      <c r="BF532" s="209"/>
      <c r="BG532" s="210"/>
      <c r="BH532" s="209"/>
    </row>
    <row r="533">
      <c r="A533" s="211">
        <v>45250.7</v>
      </c>
      <c r="B533" s="211">
        <v>45250.7</v>
      </c>
      <c r="C533" s="210" t="s">
        <v>281</v>
      </c>
      <c r="D533" s="209"/>
      <c r="E533" s="212">
        <v>100.0</v>
      </c>
      <c r="F533" s="212">
        <v>0.0</v>
      </c>
      <c r="G533" s="210" t="b">
        <v>1</v>
      </c>
      <c r="H533" s="211">
        <v>45250.7</v>
      </c>
      <c r="I533" s="210" t="s">
        <v>815</v>
      </c>
      <c r="J533" s="209"/>
      <c r="K533" s="209"/>
      <c r="L533" s="209"/>
      <c r="M533" s="209"/>
      <c r="N533" s="209"/>
      <c r="O533" s="209"/>
      <c r="P533" s="210" t="s">
        <v>283</v>
      </c>
      <c r="Q533" s="209"/>
      <c r="R533" s="210" t="s">
        <v>53</v>
      </c>
      <c r="S533" s="210">
        <v>5.0</v>
      </c>
      <c r="T533" s="212">
        <v>2.0</v>
      </c>
      <c r="U533" s="212">
        <v>3.0</v>
      </c>
      <c r="V533" s="212">
        <v>12.0</v>
      </c>
      <c r="W533" s="210">
        <v>40.0</v>
      </c>
      <c r="X533" s="210">
        <v>1.0</v>
      </c>
      <c r="Y533" s="210">
        <v>3.0</v>
      </c>
      <c r="Z533" s="210">
        <v>2.0</v>
      </c>
      <c r="AA533" s="210">
        <v>0.0</v>
      </c>
      <c r="AB533" s="210">
        <v>2.0</v>
      </c>
      <c r="AC533" s="210">
        <v>2.0</v>
      </c>
      <c r="AD533" s="210">
        <v>2.0</v>
      </c>
      <c r="AE533" s="210">
        <v>3.0</v>
      </c>
      <c r="AF533" s="210">
        <v>1.0</v>
      </c>
      <c r="AG533" s="210">
        <v>2.0</v>
      </c>
      <c r="AH533" s="210">
        <v>3.0</v>
      </c>
      <c r="AI533" s="210" t="s">
        <v>137</v>
      </c>
      <c r="AJ533" s="210" t="s">
        <v>285</v>
      </c>
      <c r="AK533" s="210" t="s">
        <v>284</v>
      </c>
      <c r="AL533" s="210" t="s">
        <v>284</v>
      </c>
      <c r="AM533" s="210" t="s">
        <v>284</v>
      </c>
      <c r="AN533" s="210" t="s">
        <v>284</v>
      </c>
      <c r="AO533" s="210" t="s">
        <v>284</v>
      </c>
      <c r="AP533" s="210" t="s">
        <v>285</v>
      </c>
      <c r="AQ533" s="210" t="s">
        <v>284</v>
      </c>
      <c r="AR533" s="210" t="s">
        <v>284</v>
      </c>
      <c r="AS533" s="210" t="s">
        <v>285</v>
      </c>
      <c r="AT533" s="209"/>
      <c r="AU533" s="209"/>
      <c r="AV533" s="209"/>
      <c r="AW533" s="209"/>
      <c r="AX533" s="209"/>
      <c r="AY533" s="209"/>
      <c r="AZ533" s="209"/>
      <c r="BA533" s="209"/>
      <c r="BB533" s="209"/>
      <c r="BC533" s="209"/>
      <c r="BD533" s="209"/>
      <c r="BE533" s="209"/>
      <c r="BF533" s="209"/>
      <c r="BG533" s="210"/>
      <c r="BH533" s="209"/>
    </row>
    <row r="534">
      <c r="A534" s="211">
        <v>45250.7</v>
      </c>
      <c r="B534" s="211">
        <v>45250.7</v>
      </c>
      <c r="C534" s="210" t="s">
        <v>281</v>
      </c>
      <c r="D534" s="209"/>
      <c r="E534" s="212">
        <v>100.0</v>
      </c>
      <c r="F534" s="212">
        <v>0.0</v>
      </c>
      <c r="G534" s="210" t="b">
        <v>1</v>
      </c>
      <c r="H534" s="211">
        <v>45250.7</v>
      </c>
      <c r="I534" s="210" t="s">
        <v>816</v>
      </c>
      <c r="J534" s="209"/>
      <c r="K534" s="209"/>
      <c r="L534" s="209"/>
      <c r="M534" s="209"/>
      <c r="N534" s="209"/>
      <c r="O534" s="209"/>
      <c r="P534" s="210" t="s">
        <v>283</v>
      </c>
      <c r="Q534" s="209"/>
      <c r="R534" s="72" t="s">
        <v>33</v>
      </c>
      <c r="S534" s="210">
        <v>11.0</v>
      </c>
      <c r="T534" s="212">
        <v>5.0</v>
      </c>
      <c r="U534" s="212">
        <v>6.0</v>
      </c>
      <c r="V534" s="212">
        <v>12.0</v>
      </c>
      <c r="W534" s="210">
        <v>13.0</v>
      </c>
      <c r="X534" s="210">
        <v>1.0</v>
      </c>
      <c r="Y534" s="210">
        <v>2.0</v>
      </c>
      <c r="Z534" s="210">
        <v>1.0</v>
      </c>
      <c r="AA534" s="210">
        <v>1.0</v>
      </c>
      <c r="AB534" s="210">
        <v>1.0</v>
      </c>
      <c r="AC534" s="210">
        <v>1.0</v>
      </c>
      <c r="AD534" s="210">
        <v>2.0</v>
      </c>
      <c r="AE534" s="210">
        <v>2.0</v>
      </c>
      <c r="AF534" s="210">
        <v>3.0</v>
      </c>
      <c r="AG534" s="210">
        <v>3.0</v>
      </c>
      <c r="AH534" s="210">
        <v>2.0</v>
      </c>
      <c r="AI534" s="210" t="s">
        <v>137</v>
      </c>
      <c r="AJ534" s="210" t="s">
        <v>285</v>
      </c>
      <c r="AK534" s="210" t="s">
        <v>284</v>
      </c>
      <c r="AL534" s="210" t="s">
        <v>284</v>
      </c>
      <c r="AM534" s="210" t="s">
        <v>285</v>
      </c>
      <c r="AN534" s="210" t="s">
        <v>284</v>
      </c>
      <c r="AO534" s="210" t="s">
        <v>285</v>
      </c>
      <c r="AP534" s="210" t="s">
        <v>285</v>
      </c>
      <c r="AQ534" s="210" t="s">
        <v>285</v>
      </c>
      <c r="AR534" s="210" t="s">
        <v>284</v>
      </c>
      <c r="AS534" s="210" t="s">
        <v>285</v>
      </c>
      <c r="AT534" s="209"/>
      <c r="AU534" s="209"/>
      <c r="AV534" s="209"/>
      <c r="AW534" s="209"/>
      <c r="AX534" s="209"/>
      <c r="AY534" s="209"/>
      <c r="AZ534" s="209"/>
      <c r="BA534" s="209"/>
      <c r="BB534" s="209"/>
      <c r="BC534" s="209"/>
      <c r="BD534" s="209"/>
      <c r="BE534" s="209"/>
      <c r="BF534" s="209"/>
      <c r="BG534" s="210"/>
      <c r="BH534" s="209"/>
    </row>
    <row r="535">
      <c r="A535" s="211">
        <v>45250.7</v>
      </c>
      <c r="B535" s="211">
        <v>45250.7</v>
      </c>
      <c r="C535" s="210" t="s">
        <v>281</v>
      </c>
      <c r="D535" s="209"/>
      <c r="E535" s="212">
        <v>100.0</v>
      </c>
      <c r="F535" s="212">
        <v>0.0</v>
      </c>
      <c r="G535" s="210" t="b">
        <v>1</v>
      </c>
      <c r="H535" s="211">
        <v>45250.7</v>
      </c>
      <c r="I535" s="210" t="s">
        <v>817</v>
      </c>
      <c r="J535" s="209"/>
      <c r="K535" s="209"/>
      <c r="L535" s="209"/>
      <c r="M535" s="209"/>
      <c r="N535" s="209"/>
      <c r="O535" s="209"/>
      <c r="P535" s="210" t="s">
        <v>283</v>
      </c>
      <c r="Q535" s="209"/>
      <c r="R535" s="72" t="s">
        <v>33</v>
      </c>
      <c r="S535" s="210">
        <v>1.0</v>
      </c>
      <c r="T535" s="212">
        <v>1.0</v>
      </c>
      <c r="U535" s="212">
        <v>0.0</v>
      </c>
      <c r="V535" s="212">
        <v>12.0</v>
      </c>
      <c r="W535" s="210">
        <v>35.0</v>
      </c>
      <c r="X535" s="210">
        <v>1.0</v>
      </c>
      <c r="Y535" s="210">
        <v>1.0</v>
      </c>
      <c r="Z535" s="210">
        <v>2.0</v>
      </c>
      <c r="AA535" s="210">
        <v>3.0</v>
      </c>
      <c r="AB535" s="210">
        <v>1.0</v>
      </c>
      <c r="AC535" s="210">
        <v>3.0</v>
      </c>
      <c r="AD535" s="210">
        <v>3.0</v>
      </c>
      <c r="AE535" s="210">
        <v>1.0</v>
      </c>
      <c r="AF535" s="210">
        <v>1.0</v>
      </c>
      <c r="AG535" s="210">
        <v>1.0</v>
      </c>
      <c r="AH535" s="210">
        <v>1.0</v>
      </c>
      <c r="AI535" s="210" t="s">
        <v>137</v>
      </c>
      <c r="AJ535" s="210" t="s">
        <v>285</v>
      </c>
      <c r="AK535" s="210" t="s">
        <v>284</v>
      </c>
      <c r="AL535" s="210" t="s">
        <v>285</v>
      </c>
      <c r="AM535" s="210" t="s">
        <v>284</v>
      </c>
      <c r="AN535" s="210" t="s">
        <v>284</v>
      </c>
      <c r="AO535" s="210" t="s">
        <v>285</v>
      </c>
      <c r="AP535" s="210" t="s">
        <v>284</v>
      </c>
      <c r="AQ535" s="210" t="s">
        <v>284</v>
      </c>
      <c r="AR535" s="210" t="s">
        <v>285</v>
      </c>
      <c r="AS535" s="210" t="s">
        <v>284</v>
      </c>
      <c r="AT535" s="209"/>
      <c r="AU535" s="209"/>
      <c r="AV535" s="209"/>
      <c r="AW535" s="209"/>
      <c r="AX535" s="209"/>
      <c r="AY535" s="209"/>
      <c r="AZ535" s="209"/>
      <c r="BA535" s="209"/>
      <c r="BB535" s="209"/>
      <c r="BC535" s="209"/>
      <c r="BD535" s="209"/>
      <c r="BE535" s="209"/>
      <c r="BF535" s="209"/>
      <c r="BG535" s="210"/>
      <c r="BH535" s="209"/>
    </row>
    <row r="536">
      <c r="A536" s="211">
        <v>45250.7</v>
      </c>
      <c r="B536" s="211">
        <v>45250.7</v>
      </c>
      <c r="C536" s="210" t="s">
        <v>281</v>
      </c>
      <c r="D536" s="209"/>
      <c r="E536" s="212">
        <v>100.0</v>
      </c>
      <c r="F536" s="212">
        <v>0.0</v>
      </c>
      <c r="G536" s="210" t="b">
        <v>1</v>
      </c>
      <c r="H536" s="211">
        <v>45250.7</v>
      </c>
      <c r="I536" s="210" t="s">
        <v>818</v>
      </c>
      <c r="J536" s="209"/>
      <c r="K536" s="209"/>
      <c r="L536" s="209"/>
      <c r="M536" s="209"/>
      <c r="N536" s="209"/>
      <c r="O536" s="209"/>
      <c r="P536" s="210" t="s">
        <v>283</v>
      </c>
      <c r="Q536" s="209"/>
      <c r="R536" s="72" t="s">
        <v>33</v>
      </c>
      <c r="S536" s="210">
        <v>11.0</v>
      </c>
      <c r="T536" s="212">
        <v>8.0</v>
      </c>
      <c r="U536" s="212">
        <v>3.0</v>
      </c>
      <c r="V536" s="212">
        <v>12.0</v>
      </c>
      <c r="W536" s="210">
        <v>26.0</v>
      </c>
      <c r="X536" s="210">
        <v>0.0</v>
      </c>
      <c r="Y536" s="210">
        <v>2.0</v>
      </c>
      <c r="Z536" s="210">
        <v>1.0</v>
      </c>
      <c r="AA536" s="210">
        <v>0.0</v>
      </c>
      <c r="AB536" s="210">
        <v>3.0</v>
      </c>
      <c r="AC536" s="210">
        <v>1.0</v>
      </c>
      <c r="AD536" s="210">
        <v>0.0</v>
      </c>
      <c r="AE536" s="210">
        <v>2.0</v>
      </c>
      <c r="AF536" s="210">
        <v>1.0</v>
      </c>
      <c r="AG536" s="210">
        <v>2.0</v>
      </c>
      <c r="AH536" s="210">
        <v>0.0</v>
      </c>
      <c r="AI536" s="210" t="s">
        <v>137</v>
      </c>
      <c r="AJ536" s="210" t="s">
        <v>285</v>
      </c>
      <c r="AK536" s="210" t="s">
        <v>284</v>
      </c>
      <c r="AL536" s="210" t="s">
        <v>285</v>
      </c>
      <c r="AM536" s="210" t="s">
        <v>285</v>
      </c>
      <c r="AN536" s="210" t="s">
        <v>284</v>
      </c>
      <c r="AO536" s="210" t="s">
        <v>284</v>
      </c>
      <c r="AP536" s="210" t="s">
        <v>285</v>
      </c>
      <c r="AQ536" s="210" t="s">
        <v>285</v>
      </c>
      <c r="AR536" s="210" t="s">
        <v>285</v>
      </c>
      <c r="AS536" s="210" t="s">
        <v>284</v>
      </c>
      <c r="AT536" s="209"/>
      <c r="AU536" s="209"/>
      <c r="AV536" s="209"/>
      <c r="AW536" s="209"/>
      <c r="AX536" s="209"/>
      <c r="AY536" s="209"/>
      <c r="AZ536" s="209"/>
      <c r="BA536" s="209"/>
      <c r="BB536" s="209"/>
      <c r="BC536" s="209"/>
      <c r="BD536" s="209"/>
      <c r="BE536" s="209"/>
      <c r="BF536" s="209"/>
      <c r="BG536" s="210"/>
      <c r="BH536" s="209"/>
    </row>
    <row r="537">
      <c r="A537" s="211">
        <v>45250.7</v>
      </c>
      <c r="B537" s="211">
        <v>45250.7</v>
      </c>
      <c r="C537" s="210" t="s">
        <v>281</v>
      </c>
      <c r="D537" s="209"/>
      <c r="E537" s="212">
        <v>100.0</v>
      </c>
      <c r="F537" s="212">
        <v>0.0</v>
      </c>
      <c r="G537" s="210" t="b">
        <v>1</v>
      </c>
      <c r="H537" s="211">
        <v>45250.7</v>
      </c>
      <c r="I537" s="210" t="s">
        <v>819</v>
      </c>
      <c r="J537" s="209"/>
      <c r="K537" s="209"/>
      <c r="L537" s="209"/>
      <c r="M537" s="209"/>
      <c r="N537" s="209"/>
      <c r="O537" s="209"/>
      <c r="P537" s="210" t="s">
        <v>283</v>
      </c>
      <c r="Q537" s="209"/>
      <c r="R537" s="210" t="s">
        <v>64</v>
      </c>
      <c r="S537" s="210">
        <v>5.0</v>
      </c>
      <c r="T537" s="212">
        <v>5.0</v>
      </c>
      <c r="U537" s="212">
        <v>0.0</v>
      </c>
      <c r="V537" s="212">
        <v>12.0</v>
      </c>
      <c r="W537" s="210">
        <v>27.0</v>
      </c>
      <c r="X537" s="210">
        <v>0.0</v>
      </c>
      <c r="Y537" s="210">
        <v>2.0</v>
      </c>
      <c r="Z537" s="210">
        <v>1.0</v>
      </c>
      <c r="AA537" s="210">
        <v>2.0</v>
      </c>
      <c r="AB537" s="210">
        <v>1.0</v>
      </c>
      <c r="AC537" s="210">
        <v>3.0</v>
      </c>
      <c r="AD537" s="210">
        <v>2.0</v>
      </c>
      <c r="AE537" s="210">
        <v>1.0</v>
      </c>
      <c r="AF537" s="210">
        <v>3.0</v>
      </c>
      <c r="AG537" s="210">
        <v>0.0</v>
      </c>
      <c r="AH537" s="210">
        <v>1.0</v>
      </c>
      <c r="AI537" s="210" t="s">
        <v>138</v>
      </c>
      <c r="AJ537" s="210" t="s">
        <v>284</v>
      </c>
      <c r="AK537" s="210" t="s">
        <v>285</v>
      </c>
      <c r="AL537" s="210" t="s">
        <v>285</v>
      </c>
      <c r="AM537" s="210" t="s">
        <v>285</v>
      </c>
      <c r="AN537" s="210" t="s">
        <v>285</v>
      </c>
      <c r="AO537" s="210" t="s">
        <v>285</v>
      </c>
      <c r="AP537" s="210" t="s">
        <v>284</v>
      </c>
      <c r="AQ537" s="210" t="s">
        <v>284</v>
      </c>
      <c r="AR537" s="210" t="s">
        <v>284</v>
      </c>
      <c r="AS537" s="210" t="s">
        <v>284</v>
      </c>
      <c r="AT537" s="209"/>
      <c r="AU537" s="209"/>
      <c r="AV537" s="209"/>
      <c r="AW537" s="209"/>
      <c r="AX537" s="209"/>
      <c r="AY537" s="209"/>
      <c r="AZ537" s="209"/>
      <c r="BA537" s="209"/>
      <c r="BB537" s="209"/>
      <c r="BC537" s="209"/>
      <c r="BD537" s="209"/>
      <c r="BE537" s="209"/>
      <c r="BF537" s="209"/>
      <c r="BG537" s="210"/>
      <c r="BH537" s="209"/>
    </row>
    <row r="538">
      <c r="A538" s="211">
        <v>45250.7</v>
      </c>
      <c r="B538" s="211">
        <v>45250.7</v>
      </c>
      <c r="C538" s="210" t="s">
        <v>281</v>
      </c>
      <c r="D538" s="209"/>
      <c r="E538" s="212">
        <v>100.0</v>
      </c>
      <c r="F538" s="212">
        <v>0.0</v>
      </c>
      <c r="G538" s="210" t="b">
        <v>1</v>
      </c>
      <c r="H538" s="211">
        <v>45250.7</v>
      </c>
      <c r="I538" s="210" t="s">
        <v>820</v>
      </c>
      <c r="J538" s="209"/>
      <c r="K538" s="209"/>
      <c r="L538" s="209"/>
      <c r="M538" s="209"/>
      <c r="N538" s="209"/>
      <c r="O538" s="209"/>
      <c r="P538" s="210" t="s">
        <v>283</v>
      </c>
      <c r="Q538" s="209"/>
      <c r="R538" s="210" t="s">
        <v>94</v>
      </c>
      <c r="S538" s="210">
        <v>7.0</v>
      </c>
      <c r="T538" s="212">
        <v>2.0</v>
      </c>
      <c r="U538" s="212">
        <v>5.0</v>
      </c>
      <c r="V538" s="212">
        <v>12.0</v>
      </c>
      <c r="W538" s="210">
        <v>40.0</v>
      </c>
      <c r="X538" s="210">
        <v>0.0</v>
      </c>
      <c r="Y538" s="210">
        <v>1.0</v>
      </c>
      <c r="Z538" s="210">
        <v>3.0</v>
      </c>
      <c r="AA538" s="210">
        <v>3.0</v>
      </c>
      <c r="AB538" s="210">
        <v>0.0</v>
      </c>
      <c r="AC538" s="210">
        <v>3.0</v>
      </c>
      <c r="AD538" s="210">
        <v>1.0</v>
      </c>
      <c r="AE538" s="210">
        <v>0.0</v>
      </c>
      <c r="AF538" s="210">
        <v>2.0</v>
      </c>
      <c r="AG538" s="210">
        <v>2.0</v>
      </c>
      <c r="AH538" s="210">
        <v>0.0</v>
      </c>
      <c r="AI538" s="210" t="s">
        <v>137</v>
      </c>
      <c r="AJ538" s="210" t="s">
        <v>284</v>
      </c>
      <c r="AK538" s="210" t="s">
        <v>284</v>
      </c>
      <c r="AL538" s="210" t="s">
        <v>285</v>
      </c>
      <c r="AM538" s="210" t="s">
        <v>284</v>
      </c>
      <c r="AN538" s="210" t="s">
        <v>284</v>
      </c>
      <c r="AO538" s="210" t="s">
        <v>285</v>
      </c>
      <c r="AP538" s="210" t="s">
        <v>285</v>
      </c>
      <c r="AQ538" s="210" t="s">
        <v>285</v>
      </c>
      <c r="AR538" s="210" t="s">
        <v>285</v>
      </c>
      <c r="AS538" s="210" t="s">
        <v>284</v>
      </c>
      <c r="AT538" s="209"/>
      <c r="AU538" s="209"/>
      <c r="AV538" s="209"/>
      <c r="AW538" s="209"/>
      <c r="AX538" s="209"/>
      <c r="AY538" s="209"/>
      <c r="AZ538" s="209"/>
      <c r="BA538" s="209"/>
      <c r="BB538" s="209"/>
      <c r="BC538" s="209"/>
      <c r="BD538" s="209"/>
      <c r="BE538" s="209"/>
      <c r="BF538" s="209"/>
      <c r="BG538" s="210"/>
      <c r="BH538" s="209"/>
    </row>
    <row r="539">
      <c r="A539" s="211">
        <v>45250.7</v>
      </c>
      <c r="B539" s="211">
        <v>45250.7</v>
      </c>
      <c r="C539" s="210" t="s">
        <v>281</v>
      </c>
      <c r="D539" s="209"/>
      <c r="E539" s="212">
        <v>100.0</v>
      </c>
      <c r="F539" s="212">
        <v>0.0</v>
      </c>
      <c r="G539" s="210" t="b">
        <v>1</v>
      </c>
      <c r="H539" s="211">
        <v>45250.7</v>
      </c>
      <c r="I539" s="210" t="s">
        <v>821</v>
      </c>
      <c r="J539" s="209"/>
      <c r="K539" s="209"/>
      <c r="L539" s="209"/>
      <c r="M539" s="209"/>
      <c r="N539" s="209"/>
      <c r="O539" s="209"/>
      <c r="P539" s="210" t="s">
        <v>283</v>
      </c>
      <c r="Q539" s="209"/>
      <c r="R539" s="210" t="s">
        <v>43</v>
      </c>
      <c r="S539" s="210">
        <v>12.0</v>
      </c>
      <c r="T539" s="212">
        <v>4.0</v>
      </c>
      <c r="U539" s="212">
        <v>8.0</v>
      </c>
      <c r="V539" s="212">
        <v>12.0</v>
      </c>
      <c r="W539" s="210">
        <v>31.0</v>
      </c>
      <c r="X539" s="210">
        <v>0.0</v>
      </c>
      <c r="Y539" s="210">
        <v>0.0</v>
      </c>
      <c r="Z539" s="210">
        <v>0.0</v>
      </c>
      <c r="AA539" s="210">
        <v>2.0</v>
      </c>
      <c r="AB539" s="210">
        <v>3.0</v>
      </c>
      <c r="AC539" s="210">
        <v>2.0</v>
      </c>
      <c r="AD539" s="210">
        <v>2.0</v>
      </c>
      <c r="AE539" s="210">
        <v>3.0</v>
      </c>
      <c r="AF539" s="210">
        <v>3.0</v>
      </c>
      <c r="AG539" s="210">
        <v>3.0</v>
      </c>
      <c r="AH539" s="210">
        <v>2.0</v>
      </c>
      <c r="AI539" s="210" t="s">
        <v>138</v>
      </c>
      <c r="AJ539" s="210" t="s">
        <v>284</v>
      </c>
      <c r="AK539" s="210" t="s">
        <v>285</v>
      </c>
      <c r="AL539" s="210" t="s">
        <v>285</v>
      </c>
      <c r="AM539" s="210" t="s">
        <v>285</v>
      </c>
      <c r="AN539" s="210" t="s">
        <v>284</v>
      </c>
      <c r="AO539" s="210" t="s">
        <v>284</v>
      </c>
      <c r="AP539" s="210" t="s">
        <v>285</v>
      </c>
      <c r="AQ539" s="210" t="s">
        <v>285</v>
      </c>
      <c r="AR539" s="210" t="s">
        <v>284</v>
      </c>
      <c r="AS539" s="210" t="s">
        <v>285</v>
      </c>
      <c r="AT539" s="209"/>
      <c r="AU539" s="209"/>
      <c r="AV539" s="209"/>
      <c r="AW539" s="209"/>
      <c r="AX539" s="209"/>
      <c r="AY539" s="209"/>
      <c r="AZ539" s="209"/>
      <c r="BA539" s="209"/>
      <c r="BB539" s="209"/>
      <c r="BC539" s="209"/>
      <c r="BD539" s="209"/>
      <c r="BE539" s="209"/>
      <c r="BF539" s="209"/>
      <c r="BG539" s="210"/>
      <c r="BH539" s="209"/>
    </row>
    <row r="540">
      <c r="A540" s="211">
        <v>45250.7</v>
      </c>
      <c r="B540" s="211">
        <v>45250.7</v>
      </c>
      <c r="C540" s="210" t="s">
        <v>281</v>
      </c>
      <c r="D540" s="209"/>
      <c r="E540" s="212">
        <v>100.0</v>
      </c>
      <c r="F540" s="212">
        <v>0.0</v>
      </c>
      <c r="G540" s="210" t="b">
        <v>1</v>
      </c>
      <c r="H540" s="211">
        <v>45250.7</v>
      </c>
      <c r="I540" s="210" t="s">
        <v>822</v>
      </c>
      <c r="J540" s="209"/>
      <c r="K540" s="209"/>
      <c r="L540" s="209"/>
      <c r="M540" s="209"/>
      <c r="N540" s="209"/>
      <c r="O540" s="209"/>
      <c r="P540" s="210" t="s">
        <v>283</v>
      </c>
      <c r="Q540" s="209"/>
      <c r="R540" s="210" t="s">
        <v>62</v>
      </c>
      <c r="S540" s="210">
        <v>8.0</v>
      </c>
      <c r="T540" s="212">
        <v>6.0</v>
      </c>
      <c r="U540" s="212">
        <v>2.0</v>
      </c>
      <c r="V540" s="212">
        <v>12.0</v>
      </c>
      <c r="W540" s="210">
        <v>9.0</v>
      </c>
      <c r="X540" s="210">
        <v>0.0</v>
      </c>
      <c r="Y540" s="210">
        <v>2.0</v>
      </c>
      <c r="Z540" s="210">
        <v>2.0</v>
      </c>
      <c r="AA540" s="210">
        <v>2.0</v>
      </c>
      <c r="AB540" s="210">
        <v>2.0</v>
      </c>
      <c r="AC540" s="210">
        <v>1.0</v>
      </c>
      <c r="AD540" s="210">
        <v>2.0</v>
      </c>
      <c r="AE540" s="210">
        <v>3.0</v>
      </c>
      <c r="AF540" s="210">
        <v>1.0</v>
      </c>
      <c r="AG540" s="210">
        <v>1.0</v>
      </c>
      <c r="AH540" s="210">
        <v>1.0</v>
      </c>
      <c r="AI540" s="210" t="s">
        <v>137</v>
      </c>
      <c r="AJ540" s="210" t="s">
        <v>284</v>
      </c>
      <c r="AK540" s="210" t="s">
        <v>285</v>
      </c>
      <c r="AL540" s="210" t="s">
        <v>284</v>
      </c>
      <c r="AM540" s="210" t="s">
        <v>284</v>
      </c>
      <c r="AN540" s="210" t="s">
        <v>284</v>
      </c>
      <c r="AO540" s="210" t="s">
        <v>284</v>
      </c>
      <c r="AP540" s="210" t="s">
        <v>285</v>
      </c>
      <c r="AQ540" s="210" t="s">
        <v>285</v>
      </c>
      <c r="AR540" s="210" t="s">
        <v>285</v>
      </c>
      <c r="AS540" s="210" t="s">
        <v>285</v>
      </c>
      <c r="AT540" s="209"/>
      <c r="AU540" s="209"/>
      <c r="AV540" s="209"/>
      <c r="AW540" s="209"/>
      <c r="AX540" s="209"/>
      <c r="AY540" s="209"/>
      <c r="AZ540" s="209"/>
      <c r="BA540" s="209"/>
      <c r="BB540" s="209"/>
      <c r="BC540" s="209"/>
      <c r="BD540" s="209"/>
      <c r="BE540" s="209"/>
      <c r="BF540" s="209"/>
      <c r="BG540" s="210"/>
      <c r="BH540" s="209"/>
    </row>
    <row r="541">
      <c r="A541" s="211">
        <v>45250.7</v>
      </c>
      <c r="B541" s="211">
        <v>45250.7</v>
      </c>
      <c r="C541" s="210" t="s">
        <v>281</v>
      </c>
      <c r="D541" s="209"/>
      <c r="E541" s="212">
        <v>100.0</v>
      </c>
      <c r="F541" s="212">
        <v>0.0</v>
      </c>
      <c r="G541" s="210" t="b">
        <v>1</v>
      </c>
      <c r="H541" s="211">
        <v>45250.7</v>
      </c>
      <c r="I541" s="210" t="s">
        <v>823</v>
      </c>
      <c r="J541" s="209"/>
      <c r="K541" s="209"/>
      <c r="L541" s="209"/>
      <c r="M541" s="209"/>
      <c r="N541" s="209"/>
      <c r="O541" s="209"/>
      <c r="P541" s="210" t="s">
        <v>283</v>
      </c>
      <c r="Q541" s="209"/>
      <c r="R541" s="210" t="s">
        <v>13</v>
      </c>
      <c r="S541" s="210">
        <v>8.0</v>
      </c>
      <c r="T541" s="212">
        <v>1.0</v>
      </c>
      <c r="U541" s="212">
        <v>7.0</v>
      </c>
      <c r="V541" s="212">
        <v>12.0</v>
      </c>
      <c r="W541" s="210">
        <v>34.0</v>
      </c>
      <c r="X541" s="210">
        <v>3.0</v>
      </c>
      <c r="Y541" s="210">
        <v>0.0</v>
      </c>
      <c r="Z541" s="210">
        <v>3.0</v>
      </c>
      <c r="AA541" s="210">
        <v>0.0</v>
      </c>
      <c r="AB541" s="210">
        <v>0.0</v>
      </c>
      <c r="AC541" s="210">
        <v>0.0</v>
      </c>
      <c r="AD541" s="210">
        <v>3.0</v>
      </c>
      <c r="AE541" s="210">
        <v>1.0</v>
      </c>
      <c r="AF541" s="210">
        <v>1.0</v>
      </c>
      <c r="AG541" s="210">
        <v>1.0</v>
      </c>
      <c r="AH541" s="210">
        <v>2.0</v>
      </c>
      <c r="AI541" s="210" t="s">
        <v>137</v>
      </c>
      <c r="AJ541" s="210" t="s">
        <v>285</v>
      </c>
      <c r="AK541" s="210" t="s">
        <v>284</v>
      </c>
      <c r="AL541" s="210" t="s">
        <v>284</v>
      </c>
      <c r="AM541" s="210" t="s">
        <v>285</v>
      </c>
      <c r="AN541" s="210" t="s">
        <v>285</v>
      </c>
      <c r="AO541" s="210" t="s">
        <v>284</v>
      </c>
      <c r="AP541" s="210" t="s">
        <v>285</v>
      </c>
      <c r="AQ541" s="210" t="s">
        <v>285</v>
      </c>
      <c r="AR541" s="210" t="s">
        <v>285</v>
      </c>
      <c r="AS541" s="210" t="s">
        <v>284</v>
      </c>
      <c r="AT541" s="209"/>
      <c r="AU541" s="209"/>
      <c r="AV541" s="209"/>
      <c r="AW541" s="209"/>
      <c r="AX541" s="209"/>
      <c r="AY541" s="209"/>
      <c r="AZ541" s="209"/>
      <c r="BA541" s="209"/>
      <c r="BB541" s="209"/>
      <c r="BC541" s="209"/>
      <c r="BD541" s="209"/>
      <c r="BE541" s="209"/>
      <c r="BF541" s="209"/>
      <c r="BG541" s="210"/>
      <c r="BH541" s="209"/>
    </row>
    <row r="542">
      <c r="A542" s="211">
        <v>45250.7</v>
      </c>
      <c r="B542" s="211">
        <v>45250.7</v>
      </c>
      <c r="C542" s="210" t="s">
        <v>281</v>
      </c>
      <c r="D542" s="209"/>
      <c r="E542" s="212">
        <v>100.0</v>
      </c>
      <c r="F542" s="212">
        <v>0.0</v>
      </c>
      <c r="G542" s="210" t="b">
        <v>1</v>
      </c>
      <c r="H542" s="211">
        <v>45250.7</v>
      </c>
      <c r="I542" s="210" t="s">
        <v>824</v>
      </c>
      <c r="J542" s="209"/>
      <c r="K542" s="209"/>
      <c r="L542" s="209"/>
      <c r="M542" s="209"/>
      <c r="N542" s="209"/>
      <c r="O542" s="209"/>
      <c r="P542" s="210" t="s">
        <v>283</v>
      </c>
      <c r="Q542" s="209"/>
      <c r="R542" s="72" t="s">
        <v>33</v>
      </c>
      <c r="S542" s="210">
        <v>1.0</v>
      </c>
      <c r="T542" s="212">
        <v>1.0</v>
      </c>
      <c r="U542" s="212">
        <v>0.0</v>
      </c>
      <c r="V542" s="212">
        <v>12.0</v>
      </c>
      <c r="W542" s="210">
        <v>15.0</v>
      </c>
      <c r="X542" s="210">
        <v>0.0</v>
      </c>
      <c r="Y542" s="210">
        <v>2.0</v>
      </c>
      <c r="Z542" s="210">
        <v>0.0</v>
      </c>
      <c r="AA542" s="210">
        <v>1.0</v>
      </c>
      <c r="AB542" s="210">
        <v>3.0</v>
      </c>
      <c r="AC542" s="210">
        <v>3.0</v>
      </c>
      <c r="AD542" s="210">
        <v>3.0</v>
      </c>
      <c r="AE542" s="210">
        <v>1.0</v>
      </c>
      <c r="AF542" s="210">
        <v>2.0</v>
      </c>
      <c r="AG542" s="210">
        <v>2.0</v>
      </c>
      <c r="AH542" s="210">
        <v>0.0</v>
      </c>
      <c r="AI542" s="210" t="s">
        <v>137</v>
      </c>
      <c r="AJ542" s="210" t="s">
        <v>284</v>
      </c>
      <c r="AK542" s="210" t="s">
        <v>284</v>
      </c>
      <c r="AL542" s="210" t="s">
        <v>284</v>
      </c>
      <c r="AM542" s="210" t="s">
        <v>284</v>
      </c>
      <c r="AN542" s="210" t="s">
        <v>285</v>
      </c>
      <c r="AO542" s="210" t="s">
        <v>284</v>
      </c>
      <c r="AP542" s="210" t="s">
        <v>284</v>
      </c>
      <c r="AQ542" s="210" t="s">
        <v>284</v>
      </c>
      <c r="AR542" s="210" t="s">
        <v>285</v>
      </c>
      <c r="AS542" s="210" t="s">
        <v>285</v>
      </c>
      <c r="AT542" s="209"/>
      <c r="AU542" s="209"/>
      <c r="AV542" s="209"/>
      <c r="AW542" s="209"/>
      <c r="AX542" s="209"/>
      <c r="AY542" s="209"/>
      <c r="AZ542" s="209"/>
      <c r="BA542" s="209"/>
      <c r="BB542" s="209"/>
      <c r="BC542" s="209"/>
      <c r="BD542" s="209"/>
      <c r="BE542" s="209"/>
      <c r="BF542" s="209"/>
      <c r="BG542" s="210"/>
      <c r="BH542" s="209"/>
    </row>
    <row r="543">
      <c r="A543" s="211">
        <v>45250.7</v>
      </c>
      <c r="B543" s="211">
        <v>45250.7</v>
      </c>
      <c r="C543" s="210" t="s">
        <v>281</v>
      </c>
      <c r="D543" s="209"/>
      <c r="E543" s="212">
        <v>100.0</v>
      </c>
      <c r="F543" s="212">
        <v>0.0</v>
      </c>
      <c r="G543" s="210" t="b">
        <v>1</v>
      </c>
      <c r="H543" s="211">
        <v>45250.7</v>
      </c>
      <c r="I543" s="210" t="s">
        <v>825</v>
      </c>
      <c r="J543" s="209"/>
      <c r="K543" s="209"/>
      <c r="L543" s="209"/>
      <c r="M543" s="209"/>
      <c r="N543" s="209"/>
      <c r="O543" s="209"/>
      <c r="P543" s="210" t="s">
        <v>283</v>
      </c>
      <c r="Q543" s="209"/>
      <c r="R543" s="210" t="s">
        <v>45</v>
      </c>
      <c r="S543" s="210">
        <v>11.0</v>
      </c>
      <c r="T543" s="212">
        <v>11.0</v>
      </c>
      <c r="U543" s="212">
        <v>0.0</v>
      </c>
      <c r="V543" s="212">
        <v>12.0</v>
      </c>
      <c r="W543" s="210">
        <v>24.0</v>
      </c>
      <c r="X543" s="210">
        <v>0.0</v>
      </c>
      <c r="Y543" s="210">
        <v>1.0</v>
      </c>
      <c r="Z543" s="210">
        <v>3.0</v>
      </c>
      <c r="AA543" s="210">
        <v>1.0</v>
      </c>
      <c r="AB543" s="210">
        <v>2.0</v>
      </c>
      <c r="AC543" s="210">
        <v>2.0</v>
      </c>
      <c r="AD543" s="210">
        <v>0.0</v>
      </c>
      <c r="AE543" s="210">
        <v>0.0</v>
      </c>
      <c r="AF543" s="210">
        <v>2.0</v>
      </c>
      <c r="AG543" s="210">
        <v>0.0</v>
      </c>
      <c r="AH543" s="210">
        <v>0.0</v>
      </c>
      <c r="AI543" s="210" t="s">
        <v>138</v>
      </c>
      <c r="AJ543" s="210" t="s">
        <v>285</v>
      </c>
      <c r="AK543" s="210" t="s">
        <v>285</v>
      </c>
      <c r="AL543" s="210" t="s">
        <v>284</v>
      </c>
      <c r="AM543" s="210" t="s">
        <v>284</v>
      </c>
      <c r="AN543" s="210" t="s">
        <v>285</v>
      </c>
      <c r="AO543" s="210" t="s">
        <v>284</v>
      </c>
      <c r="AP543" s="210" t="s">
        <v>285</v>
      </c>
      <c r="AQ543" s="210" t="s">
        <v>285</v>
      </c>
      <c r="AR543" s="210" t="s">
        <v>285</v>
      </c>
      <c r="AS543" s="210" t="s">
        <v>285</v>
      </c>
      <c r="AT543" s="209"/>
      <c r="AU543" s="209"/>
      <c r="AV543" s="209"/>
      <c r="AW543" s="209"/>
      <c r="AX543" s="209"/>
      <c r="AY543" s="209"/>
      <c r="AZ543" s="209"/>
      <c r="BA543" s="209"/>
      <c r="BB543" s="209"/>
      <c r="BC543" s="209"/>
      <c r="BD543" s="209"/>
      <c r="BE543" s="209"/>
      <c r="BF543" s="209"/>
      <c r="BG543" s="210"/>
      <c r="BH543" s="209"/>
    </row>
    <row r="544">
      <c r="A544" s="211">
        <v>45250.7</v>
      </c>
      <c r="B544" s="211">
        <v>45250.7</v>
      </c>
      <c r="C544" s="210" t="s">
        <v>281</v>
      </c>
      <c r="D544" s="209"/>
      <c r="E544" s="212">
        <v>100.0</v>
      </c>
      <c r="F544" s="212">
        <v>0.0</v>
      </c>
      <c r="G544" s="210" t="b">
        <v>1</v>
      </c>
      <c r="H544" s="211">
        <v>45250.7</v>
      </c>
      <c r="I544" s="210" t="s">
        <v>826</v>
      </c>
      <c r="J544" s="209"/>
      <c r="K544" s="209"/>
      <c r="L544" s="209"/>
      <c r="M544" s="209"/>
      <c r="N544" s="209"/>
      <c r="O544" s="209"/>
      <c r="P544" s="210" t="s">
        <v>283</v>
      </c>
      <c r="Q544" s="209"/>
      <c r="R544" s="72" t="s">
        <v>33</v>
      </c>
      <c r="S544" s="210">
        <v>11.0</v>
      </c>
      <c r="T544" s="212">
        <v>5.0</v>
      </c>
      <c r="U544" s="212">
        <v>6.0</v>
      </c>
      <c r="V544" s="212">
        <v>12.0</v>
      </c>
      <c r="W544" s="210">
        <v>32.0</v>
      </c>
      <c r="X544" s="210">
        <v>0.0</v>
      </c>
      <c r="Y544" s="210">
        <v>0.0</v>
      </c>
      <c r="Z544" s="210">
        <v>0.0</v>
      </c>
      <c r="AA544" s="210">
        <v>3.0</v>
      </c>
      <c r="AB544" s="210">
        <v>0.0</v>
      </c>
      <c r="AC544" s="210">
        <v>2.0</v>
      </c>
      <c r="AD544" s="210">
        <v>1.0</v>
      </c>
      <c r="AE544" s="210">
        <v>3.0</v>
      </c>
      <c r="AF544" s="210">
        <v>1.0</v>
      </c>
      <c r="AG544" s="210">
        <v>0.0</v>
      </c>
      <c r="AH544" s="210">
        <v>3.0</v>
      </c>
      <c r="AI544" s="210" t="s">
        <v>137</v>
      </c>
      <c r="AJ544" s="210" t="s">
        <v>284</v>
      </c>
      <c r="AK544" s="210" t="s">
        <v>284</v>
      </c>
      <c r="AL544" s="210" t="s">
        <v>285</v>
      </c>
      <c r="AM544" s="210" t="s">
        <v>284</v>
      </c>
      <c r="AN544" s="210" t="s">
        <v>284</v>
      </c>
      <c r="AO544" s="210" t="s">
        <v>285</v>
      </c>
      <c r="AP544" s="210" t="s">
        <v>285</v>
      </c>
      <c r="AQ544" s="210" t="s">
        <v>285</v>
      </c>
      <c r="AR544" s="210" t="s">
        <v>285</v>
      </c>
      <c r="AS544" s="210" t="s">
        <v>284</v>
      </c>
      <c r="AT544" s="209"/>
      <c r="AU544" s="209"/>
      <c r="AV544" s="209"/>
      <c r="AW544" s="209"/>
      <c r="AX544" s="209"/>
      <c r="AY544" s="209"/>
      <c r="AZ544" s="209"/>
      <c r="BA544" s="209"/>
      <c r="BB544" s="209"/>
      <c r="BC544" s="209"/>
      <c r="BD544" s="209"/>
      <c r="BE544" s="209"/>
      <c r="BF544" s="209"/>
      <c r="BG544" s="210"/>
      <c r="BH544" s="209"/>
    </row>
    <row r="545">
      <c r="A545" s="211">
        <v>45250.7</v>
      </c>
      <c r="B545" s="211">
        <v>45250.7</v>
      </c>
      <c r="C545" s="210" t="s">
        <v>281</v>
      </c>
      <c r="D545" s="209"/>
      <c r="E545" s="212">
        <v>100.0</v>
      </c>
      <c r="F545" s="212">
        <v>0.0</v>
      </c>
      <c r="G545" s="210" t="b">
        <v>1</v>
      </c>
      <c r="H545" s="211">
        <v>45250.7</v>
      </c>
      <c r="I545" s="210" t="s">
        <v>827</v>
      </c>
      <c r="J545" s="209"/>
      <c r="K545" s="209"/>
      <c r="L545" s="209"/>
      <c r="M545" s="209"/>
      <c r="N545" s="209"/>
      <c r="O545" s="209"/>
      <c r="P545" s="210" t="s">
        <v>283</v>
      </c>
      <c r="Q545" s="209"/>
      <c r="R545" s="210" t="s">
        <v>104</v>
      </c>
      <c r="S545" s="210">
        <v>3.0</v>
      </c>
      <c r="T545" s="212">
        <v>1.0</v>
      </c>
      <c r="U545" s="212">
        <v>2.0</v>
      </c>
      <c r="V545" s="212">
        <v>12.0</v>
      </c>
      <c r="W545" s="210">
        <v>16.0</v>
      </c>
      <c r="X545" s="210">
        <v>0.0</v>
      </c>
      <c r="Y545" s="210">
        <v>3.0</v>
      </c>
      <c r="Z545" s="210">
        <v>2.0</v>
      </c>
      <c r="AA545" s="210">
        <v>0.0</v>
      </c>
      <c r="AB545" s="210">
        <v>0.0</v>
      </c>
      <c r="AC545" s="210">
        <v>1.0</v>
      </c>
      <c r="AD545" s="210">
        <v>1.0</v>
      </c>
      <c r="AE545" s="210">
        <v>2.0</v>
      </c>
      <c r="AF545" s="210">
        <v>0.0</v>
      </c>
      <c r="AG545" s="210">
        <v>0.0</v>
      </c>
      <c r="AH545" s="210">
        <v>1.0</v>
      </c>
      <c r="AI545" s="210" t="s">
        <v>138</v>
      </c>
      <c r="AJ545" s="210" t="s">
        <v>284</v>
      </c>
      <c r="AK545" s="210" t="s">
        <v>285</v>
      </c>
      <c r="AL545" s="210" t="s">
        <v>285</v>
      </c>
      <c r="AM545" s="210" t="s">
        <v>284</v>
      </c>
      <c r="AN545" s="210" t="s">
        <v>284</v>
      </c>
      <c r="AO545" s="210" t="s">
        <v>285</v>
      </c>
      <c r="AP545" s="210" t="s">
        <v>285</v>
      </c>
      <c r="AQ545" s="210" t="s">
        <v>284</v>
      </c>
      <c r="AR545" s="210" t="s">
        <v>284</v>
      </c>
      <c r="AS545" s="210" t="s">
        <v>285</v>
      </c>
      <c r="AT545" s="209"/>
      <c r="AU545" s="209"/>
      <c r="AV545" s="209"/>
      <c r="AW545" s="209"/>
      <c r="AX545" s="209"/>
      <c r="AY545" s="209"/>
      <c r="AZ545" s="209"/>
      <c r="BA545" s="209"/>
      <c r="BB545" s="209"/>
      <c r="BC545" s="209"/>
      <c r="BD545" s="209"/>
      <c r="BE545" s="209"/>
      <c r="BF545" s="209"/>
      <c r="BG545" s="210"/>
      <c r="BH545" s="209"/>
    </row>
    <row r="546">
      <c r="A546" s="211">
        <v>45250.7</v>
      </c>
      <c r="B546" s="211">
        <v>45250.7</v>
      </c>
      <c r="C546" s="210" t="s">
        <v>281</v>
      </c>
      <c r="D546" s="209"/>
      <c r="E546" s="212">
        <v>100.0</v>
      </c>
      <c r="F546" s="212">
        <v>0.0</v>
      </c>
      <c r="G546" s="210" t="b">
        <v>1</v>
      </c>
      <c r="H546" s="211">
        <v>45250.7</v>
      </c>
      <c r="I546" s="210" t="s">
        <v>828</v>
      </c>
      <c r="J546" s="209"/>
      <c r="K546" s="209"/>
      <c r="L546" s="209"/>
      <c r="M546" s="209"/>
      <c r="N546" s="209"/>
      <c r="O546" s="209"/>
      <c r="P546" s="210" t="s">
        <v>283</v>
      </c>
      <c r="Q546" s="209"/>
      <c r="R546" s="210" t="s">
        <v>43</v>
      </c>
      <c r="S546" s="210">
        <v>3.0</v>
      </c>
      <c r="T546" s="212">
        <v>1.0</v>
      </c>
      <c r="U546" s="212">
        <v>2.0</v>
      </c>
      <c r="V546" s="212">
        <v>12.0</v>
      </c>
      <c r="W546" s="210">
        <v>14.0</v>
      </c>
      <c r="X546" s="210">
        <v>2.0</v>
      </c>
      <c r="Y546" s="210">
        <v>1.0</v>
      </c>
      <c r="Z546" s="210">
        <v>0.0</v>
      </c>
      <c r="AA546" s="210">
        <v>1.0</v>
      </c>
      <c r="AB546" s="210">
        <v>3.0</v>
      </c>
      <c r="AC546" s="210">
        <v>3.0</v>
      </c>
      <c r="AD546" s="210">
        <v>3.0</v>
      </c>
      <c r="AE546" s="210">
        <v>2.0</v>
      </c>
      <c r="AF546" s="210">
        <v>0.0</v>
      </c>
      <c r="AG546" s="210">
        <v>2.0</v>
      </c>
      <c r="AH546" s="210">
        <v>2.0</v>
      </c>
      <c r="AI546" s="210" t="s">
        <v>138</v>
      </c>
      <c r="AJ546" s="210" t="s">
        <v>285</v>
      </c>
      <c r="AK546" s="210" t="s">
        <v>284</v>
      </c>
      <c r="AL546" s="210" t="s">
        <v>285</v>
      </c>
      <c r="AM546" s="210" t="s">
        <v>285</v>
      </c>
      <c r="AN546" s="210" t="s">
        <v>285</v>
      </c>
      <c r="AO546" s="210" t="s">
        <v>285</v>
      </c>
      <c r="AP546" s="210" t="s">
        <v>285</v>
      </c>
      <c r="AQ546" s="210" t="s">
        <v>285</v>
      </c>
      <c r="AR546" s="210" t="s">
        <v>284</v>
      </c>
      <c r="AS546" s="210" t="s">
        <v>284</v>
      </c>
      <c r="AT546" s="209"/>
      <c r="AU546" s="209"/>
      <c r="AV546" s="209"/>
      <c r="AW546" s="209"/>
      <c r="AX546" s="209"/>
      <c r="AY546" s="209"/>
      <c r="AZ546" s="209"/>
      <c r="BA546" s="209"/>
      <c r="BB546" s="209"/>
      <c r="BC546" s="209"/>
      <c r="BD546" s="209"/>
      <c r="BE546" s="209"/>
      <c r="BF546" s="209"/>
      <c r="BG546" s="210"/>
      <c r="BH546" s="209"/>
    </row>
    <row r="547">
      <c r="A547" s="211">
        <v>45250.7</v>
      </c>
      <c r="B547" s="211">
        <v>45250.7</v>
      </c>
      <c r="C547" s="210" t="s">
        <v>281</v>
      </c>
      <c r="D547" s="209"/>
      <c r="E547" s="212">
        <v>100.0</v>
      </c>
      <c r="F547" s="212">
        <v>1.0</v>
      </c>
      <c r="G547" s="210" t="b">
        <v>1</v>
      </c>
      <c r="H547" s="211">
        <v>45250.7</v>
      </c>
      <c r="I547" s="210" t="s">
        <v>829</v>
      </c>
      <c r="J547" s="209"/>
      <c r="K547" s="209"/>
      <c r="L547" s="209"/>
      <c r="M547" s="209"/>
      <c r="N547" s="209"/>
      <c r="O547" s="209"/>
      <c r="P547" s="210" t="s">
        <v>283</v>
      </c>
      <c r="Q547" s="209"/>
      <c r="R547" s="210" t="s">
        <v>86</v>
      </c>
      <c r="S547" s="210">
        <v>4.0</v>
      </c>
      <c r="T547" s="212">
        <v>3.0</v>
      </c>
      <c r="U547" s="212">
        <v>1.0</v>
      </c>
      <c r="V547" s="212">
        <v>12.0</v>
      </c>
      <c r="W547" s="213"/>
      <c r="X547" s="210">
        <v>1.0</v>
      </c>
      <c r="Y547" s="210">
        <v>2.0</v>
      </c>
      <c r="Z547" s="210">
        <v>3.0</v>
      </c>
      <c r="AA547" s="210">
        <v>3.0</v>
      </c>
      <c r="AB547" s="210">
        <v>0.0</v>
      </c>
      <c r="AC547" s="210">
        <v>3.0</v>
      </c>
      <c r="AD547" s="210">
        <v>1.0</v>
      </c>
      <c r="AE547" s="210">
        <v>2.0</v>
      </c>
      <c r="AF547" s="210">
        <v>3.0</v>
      </c>
      <c r="AG547" s="210">
        <v>0.0</v>
      </c>
      <c r="AH547" s="210">
        <v>2.0</v>
      </c>
      <c r="AI547" s="210" t="s">
        <v>138</v>
      </c>
      <c r="AJ547" s="210" t="s">
        <v>284</v>
      </c>
      <c r="AK547" s="210" t="s">
        <v>285</v>
      </c>
      <c r="AL547" s="210" t="s">
        <v>284</v>
      </c>
      <c r="AM547" s="210" t="s">
        <v>284</v>
      </c>
      <c r="AN547" s="210" t="s">
        <v>285</v>
      </c>
      <c r="AO547" s="210" t="s">
        <v>284</v>
      </c>
      <c r="AP547" s="210" t="s">
        <v>285</v>
      </c>
      <c r="AQ547" s="210" t="s">
        <v>284</v>
      </c>
      <c r="AR547" s="210" t="s">
        <v>284</v>
      </c>
      <c r="AS547" s="210" t="s">
        <v>284</v>
      </c>
      <c r="AT547" s="209"/>
      <c r="AU547" s="209"/>
      <c r="AV547" s="209"/>
      <c r="AW547" s="209"/>
      <c r="AX547" s="209"/>
      <c r="AY547" s="209"/>
      <c r="AZ547" s="209"/>
      <c r="BA547" s="209"/>
      <c r="BB547" s="209"/>
      <c r="BC547" s="209"/>
      <c r="BD547" s="209"/>
      <c r="BE547" s="209"/>
      <c r="BF547" s="209"/>
      <c r="BG547" s="210"/>
      <c r="BH547" s="209"/>
    </row>
    <row r="548">
      <c r="A548" s="211">
        <v>45250.7</v>
      </c>
      <c r="B548" s="211">
        <v>45250.7</v>
      </c>
      <c r="C548" s="210" t="s">
        <v>281</v>
      </c>
      <c r="D548" s="209"/>
      <c r="E548" s="212">
        <v>100.0</v>
      </c>
      <c r="F548" s="212">
        <v>0.0</v>
      </c>
      <c r="G548" s="210" t="b">
        <v>1</v>
      </c>
      <c r="H548" s="211">
        <v>45250.7</v>
      </c>
      <c r="I548" s="210" t="s">
        <v>830</v>
      </c>
      <c r="J548" s="209"/>
      <c r="K548" s="209"/>
      <c r="L548" s="209"/>
      <c r="M548" s="209"/>
      <c r="N548" s="209"/>
      <c r="O548" s="209"/>
      <c r="P548" s="210" t="s">
        <v>283</v>
      </c>
      <c r="Q548" s="209"/>
      <c r="R548" s="72" t="s">
        <v>33</v>
      </c>
      <c r="S548" s="210">
        <v>12.0</v>
      </c>
      <c r="T548" s="212">
        <v>9.0</v>
      </c>
      <c r="U548" s="212">
        <v>3.0</v>
      </c>
      <c r="V548" s="212">
        <v>12.0</v>
      </c>
      <c r="W548" s="210">
        <v>4.0</v>
      </c>
      <c r="X548" s="210">
        <v>1.0</v>
      </c>
      <c r="Y548" s="210">
        <v>1.0</v>
      </c>
      <c r="Z548" s="210">
        <v>0.0</v>
      </c>
      <c r="AA548" s="210">
        <v>3.0</v>
      </c>
      <c r="AB548" s="210">
        <v>0.0</v>
      </c>
      <c r="AC548" s="210">
        <v>2.0</v>
      </c>
      <c r="AD548" s="210">
        <v>3.0</v>
      </c>
      <c r="AE548" s="210">
        <v>1.0</v>
      </c>
      <c r="AF548" s="210">
        <v>3.0</v>
      </c>
      <c r="AG548" s="210">
        <v>3.0</v>
      </c>
      <c r="AH548" s="210">
        <v>0.0</v>
      </c>
      <c r="AI548" s="210" t="s">
        <v>137</v>
      </c>
      <c r="AJ548" s="210" t="s">
        <v>284</v>
      </c>
      <c r="AK548" s="210" t="s">
        <v>284</v>
      </c>
      <c r="AL548" s="210" t="s">
        <v>285</v>
      </c>
      <c r="AM548" s="210" t="s">
        <v>285</v>
      </c>
      <c r="AN548" s="210" t="s">
        <v>285</v>
      </c>
      <c r="AO548" s="210" t="s">
        <v>284</v>
      </c>
      <c r="AP548" s="210" t="s">
        <v>284</v>
      </c>
      <c r="AQ548" s="210" t="s">
        <v>285</v>
      </c>
      <c r="AR548" s="210" t="s">
        <v>285</v>
      </c>
      <c r="AS548" s="210" t="s">
        <v>284</v>
      </c>
      <c r="AT548" s="209"/>
      <c r="AU548" s="209"/>
      <c r="AV548" s="209"/>
      <c r="AW548" s="209"/>
      <c r="AX548" s="209"/>
      <c r="AY548" s="209"/>
      <c r="AZ548" s="209"/>
      <c r="BA548" s="209"/>
      <c r="BB548" s="209"/>
      <c r="BC548" s="209"/>
      <c r="BD548" s="209"/>
      <c r="BE548" s="209"/>
      <c r="BF548" s="209"/>
      <c r="BG548" s="210"/>
      <c r="BH548" s="209"/>
    </row>
    <row r="549">
      <c r="A549" s="211">
        <v>45250.7</v>
      </c>
      <c r="B549" s="211">
        <v>45250.7</v>
      </c>
      <c r="C549" s="210" t="s">
        <v>281</v>
      </c>
      <c r="D549" s="209"/>
      <c r="E549" s="212">
        <v>100.0</v>
      </c>
      <c r="F549" s="212">
        <v>0.0</v>
      </c>
      <c r="G549" s="210" t="b">
        <v>1</v>
      </c>
      <c r="H549" s="211">
        <v>45250.7</v>
      </c>
      <c r="I549" s="210" t="s">
        <v>831</v>
      </c>
      <c r="J549" s="209"/>
      <c r="K549" s="209"/>
      <c r="L549" s="209"/>
      <c r="M549" s="209"/>
      <c r="N549" s="209"/>
      <c r="O549" s="209"/>
      <c r="P549" s="210" t="s">
        <v>283</v>
      </c>
      <c r="Q549" s="209"/>
      <c r="R549" s="210" t="s">
        <v>75</v>
      </c>
      <c r="S549" s="210">
        <v>5.0</v>
      </c>
      <c r="T549" s="212">
        <v>5.0</v>
      </c>
      <c r="U549" s="212">
        <v>0.0</v>
      </c>
      <c r="V549" s="212">
        <v>12.0</v>
      </c>
      <c r="W549" s="210">
        <v>14.0</v>
      </c>
      <c r="X549" s="210">
        <v>3.0</v>
      </c>
      <c r="Y549" s="210">
        <v>2.0</v>
      </c>
      <c r="Z549" s="210">
        <v>2.0</v>
      </c>
      <c r="AA549" s="210">
        <v>3.0</v>
      </c>
      <c r="AB549" s="210">
        <v>0.0</v>
      </c>
      <c r="AC549" s="210">
        <v>0.0</v>
      </c>
      <c r="AD549" s="210">
        <v>1.0</v>
      </c>
      <c r="AE549" s="210">
        <v>2.0</v>
      </c>
      <c r="AF549" s="210">
        <v>2.0</v>
      </c>
      <c r="AG549" s="210">
        <v>0.0</v>
      </c>
      <c r="AH549" s="210">
        <v>1.0</v>
      </c>
      <c r="AI549" s="210" t="s">
        <v>138</v>
      </c>
      <c r="AJ549" s="210" t="s">
        <v>284</v>
      </c>
      <c r="AK549" s="210" t="s">
        <v>284</v>
      </c>
      <c r="AL549" s="210" t="s">
        <v>285</v>
      </c>
      <c r="AM549" s="210" t="s">
        <v>284</v>
      </c>
      <c r="AN549" s="210" t="s">
        <v>285</v>
      </c>
      <c r="AO549" s="210" t="s">
        <v>285</v>
      </c>
      <c r="AP549" s="210" t="s">
        <v>284</v>
      </c>
      <c r="AQ549" s="210" t="s">
        <v>285</v>
      </c>
      <c r="AR549" s="210" t="s">
        <v>284</v>
      </c>
      <c r="AS549" s="210" t="s">
        <v>284</v>
      </c>
      <c r="AT549" s="209"/>
      <c r="AU549" s="209"/>
      <c r="AV549" s="209"/>
      <c r="AW549" s="209"/>
      <c r="AX549" s="209"/>
      <c r="AY549" s="209"/>
      <c r="AZ549" s="209"/>
      <c r="BA549" s="209"/>
      <c r="BB549" s="209"/>
      <c r="BC549" s="209"/>
      <c r="BD549" s="209"/>
      <c r="BE549" s="209"/>
      <c r="BF549" s="209"/>
      <c r="BG549" s="210"/>
      <c r="BH549" s="209"/>
    </row>
    <row r="550">
      <c r="A550" s="211">
        <v>45250.7</v>
      </c>
      <c r="B550" s="211">
        <v>45250.7</v>
      </c>
      <c r="C550" s="210" t="s">
        <v>281</v>
      </c>
      <c r="D550" s="209"/>
      <c r="E550" s="212">
        <v>100.0</v>
      </c>
      <c r="F550" s="212">
        <v>0.0</v>
      </c>
      <c r="G550" s="210" t="b">
        <v>1</v>
      </c>
      <c r="H550" s="211">
        <v>45250.7</v>
      </c>
      <c r="I550" s="210" t="s">
        <v>832</v>
      </c>
      <c r="J550" s="209"/>
      <c r="K550" s="209"/>
      <c r="L550" s="209"/>
      <c r="M550" s="209"/>
      <c r="N550" s="209"/>
      <c r="O550" s="209"/>
      <c r="P550" s="210" t="s">
        <v>283</v>
      </c>
      <c r="Q550" s="209"/>
      <c r="R550" s="210" t="s">
        <v>70</v>
      </c>
      <c r="S550" s="210">
        <v>4.0</v>
      </c>
      <c r="T550" s="212">
        <v>1.0</v>
      </c>
      <c r="U550" s="212">
        <v>3.0</v>
      </c>
      <c r="V550" s="212">
        <v>12.0</v>
      </c>
      <c r="W550" s="210">
        <v>16.0</v>
      </c>
      <c r="X550" s="210">
        <v>0.0</v>
      </c>
      <c r="Y550" s="210">
        <v>0.0</v>
      </c>
      <c r="Z550" s="210">
        <v>3.0</v>
      </c>
      <c r="AA550" s="210">
        <v>2.0</v>
      </c>
      <c r="AB550" s="210">
        <v>1.0</v>
      </c>
      <c r="AC550" s="210">
        <v>2.0</v>
      </c>
      <c r="AD550" s="210">
        <v>1.0</v>
      </c>
      <c r="AE550" s="210">
        <v>3.0</v>
      </c>
      <c r="AF550" s="210">
        <v>2.0</v>
      </c>
      <c r="AG550" s="210">
        <v>2.0</v>
      </c>
      <c r="AH550" s="210">
        <v>0.0</v>
      </c>
      <c r="AI550" s="210" t="s">
        <v>138</v>
      </c>
      <c r="AJ550" s="210" t="s">
        <v>285</v>
      </c>
      <c r="AK550" s="210" t="s">
        <v>285</v>
      </c>
      <c r="AL550" s="210" t="s">
        <v>284</v>
      </c>
      <c r="AM550" s="210" t="s">
        <v>284</v>
      </c>
      <c r="AN550" s="210" t="s">
        <v>285</v>
      </c>
      <c r="AO550" s="210" t="s">
        <v>285</v>
      </c>
      <c r="AP550" s="210" t="s">
        <v>285</v>
      </c>
      <c r="AQ550" s="210" t="s">
        <v>285</v>
      </c>
      <c r="AR550" s="210" t="s">
        <v>284</v>
      </c>
      <c r="AS550" s="210" t="s">
        <v>284</v>
      </c>
      <c r="AT550" s="209"/>
      <c r="AU550" s="209"/>
      <c r="AV550" s="209"/>
      <c r="AW550" s="209"/>
      <c r="AX550" s="209"/>
      <c r="AY550" s="209"/>
      <c r="AZ550" s="209"/>
      <c r="BA550" s="209"/>
      <c r="BB550" s="209"/>
      <c r="BC550" s="209"/>
      <c r="BD550" s="209"/>
      <c r="BE550" s="209"/>
      <c r="BF550" s="209"/>
      <c r="BG550" s="210"/>
      <c r="BH550" s="209"/>
    </row>
    <row r="551">
      <c r="A551" s="211">
        <v>45250.7</v>
      </c>
      <c r="B551" s="211">
        <v>45250.7</v>
      </c>
      <c r="C551" s="210" t="s">
        <v>281</v>
      </c>
      <c r="D551" s="209"/>
      <c r="E551" s="212">
        <v>100.0</v>
      </c>
      <c r="F551" s="212">
        <v>0.0</v>
      </c>
      <c r="G551" s="210" t="b">
        <v>1</v>
      </c>
      <c r="H551" s="211">
        <v>45250.7</v>
      </c>
      <c r="I551" s="210" t="s">
        <v>833</v>
      </c>
      <c r="J551" s="209"/>
      <c r="K551" s="209"/>
      <c r="L551" s="209"/>
      <c r="M551" s="209"/>
      <c r="N551" s="209"/>
      <c r="O551" s="209"/>
      <c r="P551" s="210" t="s">
        <v>283</v>
      </c>
      <c r="Q551" s="209"/>
      <c r="R551" s="210" t="s">
        <v>62</v>
      </c>
      <c r="S551" s="210">
        <v>8.0</v>
      </c>
      <c r="T551" s="212">
        <v>4.0</v>
      </c>
      <c r="U551" s="212">
        <v>4.0</v>
      </c>
      <c r="V551" s="212">
        <v>12.0</v>
      </c>
      <c r="W551" s="210">
        <v>24.0</v>
      </c>
      <c r="X551" s="210">
        <v>1.0</v>
      </c>
      <c r="Y551" s="210">
        <v>3.0</v>
      </c>
      <c r="Z551" s="210">
        <v>2.0</v>
      </c>
      <c r="AA551" s="210">
        <v>1.0</v>
      </c>
      <c r="AB551" s="210">
        <v>0.0</v>
      </c>
      <c r="AC551" s="210">
        <v>1.0</v>
      </c>
      <c r="AD551" s="210">
        <v>1.0</v>
      </c>
      <c r="AE551" s="210">
        <v>2.0</v>
      </c>
      <c r="AF551" s="210">
        <v>3.0</v>
      </c>
      <c r="AG551" s="210">
        <v>0.0</v>
      </c>
      <c r="AH551" s="210">
        <v>1.0</v>
      </c>
      <c r="AI551" s="210" t="s">
        <v>137</v>
      </c>
      <c r="AJ551" s="210" t="s">
        <v>284</v>
      </c>
      <c r="AK551" s="210" t="s">
        <v>285</v>
      </c>
      <c r="AL551" s="210" t="s">
        <v>284</v>
      </c>
      <c r="AM551" s="210" t="s">
        <v>285</v>
      </c>
      <c r="AN551" s="210" t="s">
        <v>284</v>
      </c>
      <c r="AO551" s="210" t="s">
        <v>285</v>
      </c>
      <c r="AP551" s="210" t="s">
        <v>285</v>
      </c>
      <c r="AQ551" s="210" t="s">
        <v>284</v>
      </c>
      <c r="AR551" s="210" t="s">
        <v>285</v>
      </c>
      <c r="AS551" s="210" t="s">
        <v>285</v>
      </c>
      <c r="AT551" s="209"/>
      <c r="AU551" s="209"/>
      <c r="AV551" s="209"/>
      <c r="AW551" s="209"/>
      <c r="AX551" s="209"/>
      <c r="AY551" s="209"/>
      <c r="AZ551" s="209"/>
      <c r="BA551" s="209"/>
      <c r="BB551" s="209"/>
      <c r="BC551" s="209"/>
      <c r="BD551" s="209"/>
      <c r="BE551" s="209"/>
      <c r="BF551" s="209"/>
      <c r="BG551" s="210"/>
      <c r="BH551" s="209"/>
    </row>
    <row r="552">
      <c r="A552" s="211">
        <v>45250.7</v>
      </c>
      <c r="B552" s="211">
        <v>45250.7</v>
      </c>
      <c r="C552" s="210" t="s">
        <v>281</v>
      </c>
      <c r="D552" s="209"/>
      <c r="E552" s="212">
        <v>100.0</v>
      </c>
      <c r="F552" s="212">
        <v>0.0</v>
      </c>
      <c r="G552" s="210" t="b">
        <v>1</v>
      </c>
      <c r="H552" s="211">
        <v>45250.7</v>
      </c>
      <c r="I552" s="210" t="s">
        <v>834</v>
      </c>
      <c r="J552" s="209"/>
      <c r="K552" s="209"/>
      <c r="L552" s="209"/>
      <c r="M552" s="209"/>
      <c r="N552" s="209"/>
      <c r="O552" s="209"/>
      <c r="P552" s="210" t="s">
        <v>283</v>
      </c>
      <c r="Q552" s="209"/>
      <c r="R552" s="72" t="s">
        <v>33</v>
      </c>
      <c r="S552" s="210">
        <v>1.0</v>
      </c>
      <c r="T552" s="212">
        <v>1.0</v>
      </c>
      <c r="U552" s="212">
        <v>0.0</v>
      </c>
      <c r="V552" s="212">
        <v>12.0</v>
      </c>
      <c r="W552" s="210">
        <v>18.0</v>
      </c>
      <c r="X552" s="210">
        <v>2.0</v>
      </c>
      <c r="Y552" s="210">
        <v>2.0</v>
      </c>
      <c r="Z552" s="210">
        <v>3.0</v>
      </c>
      <c r="AA552" s="210">
        <v>0.0</v>
      </c>
      <c r="AB552" s="210">
        <v>2.0</v>
      </c>
      <c r="AC552" s="210">
        <v>1.0</v>
      </c>
      <c r="AD552" s="210">
        <v>0.0</v>
      </c>
      <c r="AE552" s="210">
        <v>1.0</v>
      </c>
      <c r="AF552" s="210">
        <v>2.0</v>
      </c>
      <c r="AG552" s="210">
        <v>3.0</v>
      </c>
      <c r="AH552" s="210">
        <v>3.0</v>
      </c>
      <c r="AI552" s="210" t="s">
        <v>138</v>
      </c>
      <c r="AJ552" s="210" t="s">
        <v>284</v>
      </c>
      <c r="AK552" s="210" t="s">
        <v>285</v>
      </c>
      <c r="AL552" s="210" t="s">
        <v>284</v>
      </c>
      <c r="AM552" s="210" t="s">
        <v>284</v>
      </c>
      <c r="AN552" s="210" t="s">
        <v>284</v>
      </c>
      <c r="AO552" s="210" t="s">
        <v>285</v>
      </c>
      <c r="AP552" s="210" t="s">
        <v>284</v>
      </c>
      <c r="AQ552" s="210" t="s">
        <v>284</v>
      </c>
      <c r="AR552" s="210" t="s">
        <v>284</v>
      </c>
      <c r="AS552" s="210" t="s">
        <v>284</v>
      </c>
      <c r="AT552" s="209"/>
      <c r="AU552" s="209"/>
      <c r="AV552" s="209"/>
      <c r="AW552" s="209"/>
      <c r="AX552" s="209"/>
      <c r="AY552" s="209"/>
      <c r="AZ552" s="209"/>
      <c r="BA552" s="209"/>
      <c r="BB552" s="209"/>
      <c r="BC552" s="209"/>
      <c r="BD552" s="209"/>
      <c r="BE552" s="209"/>
      <c r="BF552" s="209"/>
      <c r="BG552" s="210"/>
      <c r="BH552" s="209"/>
    </row>
    <row r="553">
      <c r="A553" s="211">
        <v>45250.7</v>
      </c>
      <c r="B553" s="211">
        <v>45250.7</v>
      </c>
      <c r="C553" s="210" t="s">
        <v>281</v>
      </c>
      <c r="D553" s="209"/>
      <c r="E553" s="212">
        <v>100.0</v>
      </c>
      <c r="F553" s="212">
        <v>0.0</v>
      </c>
      <c r="G553" s="210" t="b">
        <v>1</v>
      </c>
      <c r="H553" s="211">
        <v>45250.7</v>
      </c>
      <c r="I553" s="210" t="s">
        <v>835</v>
      </c>
      <c r="J553" s="209"/>
      <c r="K553" s="209"/>
      <c r="L553" s="209"/>
      <c r="M553" s="209"/>
      <c r="N553" s="209"/>
      <c r="O553" s="209"/>
      <c r="P553" s="210" t="s">
        <v>283</v>
      </c>
      <c r="Q553" s="209"/>
      <c r="R553" s="210" t="s">
        <v>90</v>
      </c>
      <c r="S553" s="210">
        <v>10.0</v>
      </c>
      <c r="T553" s="212">
        <v>9.0</v>
      </c>
      <c r="U553" s="212">
        <v>1.0</v>
      </c>
      <c r="V553" s="212">
        <v>12.0</v>
      </c>
      <c r="W553" s="210">
        <v>8.0</v>
      </c>
      <c r="X553" s="210">
        <v>1.0</v>
      </c>
      <c r="Y553" s="210">
        <v>0.0</v>
      </c>
      <c r="Z553" s="210">
        <v>0.0</v>
      </c>
      <c r="AA553" s="210">
        <v>2.0</v>
      </c>
      <c r="AB553" s="210">
        <v>3.0</v>
      </c>
      <c r="AC553" s="210">
        <v>1.0</v>
      </c>
      <c r="AD553" s="210">
        <v>0.0</v>
      </c>
      <c r="AE553" s="210">
        <v>0.0</v>
      </c>
      <c r="AF553" s="210">
        <v>3.0</v>
      </c>
      <c r="AG553" s="210">
        <v>1.0</v>
      </c>
      <c r="AH553" s="210">
        <v>2.0</v>
      </c>
      <c r="AI553" s="210" t="s">
        <v>137</v>
      </c>
      <c r="AJ553" s="210" t="s">
        <v>285</v>
      </c>
      <c r="AK553" s="210" t="s">
        <v>284</v>
      </c>
      <c r="AL553" s="210" t="s">
        <v>284</v>
      </c>
      <c r="AM553" s="210" t="s">
        <v>284</v>
      </c>
      <c r="AN553" s="210" t="s">
        <v>285</v>
      </c>
      <c r="AO553" s="210" t="s">
        <v>285</v>
      </c>
      <c r="AP553" s="210" t="s">
        <v>285</v>
      </c>
      <c r="AQ553" s="210" t="s">
        <v>285</v>
      </c>
      <c r="AR553" s="210" t="s">
        <v>285</v>
      </c>
      <c r="AS553" s="210" t="s">
        <v>285</v>
      </c>
      <c r="AT553" s="209"/>
      <c r="AU553" s="209"/>
      <c r="AV553" s="209"/>
      <c r="AW553" s="209"/>
      <c r="AX553" s="209"/>
      <c r="AY553" s="209"/>
      <c r="AZ553" s="209"/>
      <c r="BA553" s="209"/>
      <c r="BB553" s="209"/>
      <c r="BC553" s="209"/>
      <c r="BD553" s="209"/>
      <c r="BE553" s="209"/>
      <c r="BF553" s="209"/>
      <c r="BG553" s="210"/>
      <c r="BH553" s="209"/>
    </row>
    <row r="554">
      <c r="A554" s="211">
        <v>45250.7</v>
      </c>
      <c r="B554" s="211">
        <v>45250.7</v>
      </c>
      <c r="C554" s="210" t="s">
        <v>281</v>
      </c>
      <c r="D554" s="209"/>
      <c r="E554" s="212">
        <v>100.0</v>
      </c>
      <c r="F554" s="212">
        <v>0.0</v>
      </c>
      <c r="G554" s="210" t="b">
        <v>1</v>
      </c>
      <c r="H554" s="211">
        <v>45250.7</v>
      </c>
      <c r="I554" s="210" t="s">
        <v>836</v>
      </c>
      <c r="J554" s="209"/>
      <c r="K554" s="209"/>
      <c r="L554" s="209"/>
      <c r="M554" s="209"/>
      <c r="N554" s="209"/>
      <c r="O554" s="209"/>
      <c r="P554" s="210" t="s">
        <v>283</v>
      </c>
      <c r="Q554" s="209"/>
      <c r="R554" s="210" t="s">
        <v>102</v>
      </c>
      <c r="S554" s="210">
        <v>9.0</v>
      </c>
      <c r="T554" s="212">
        <v>8.0</v>
      </c>
      <c r="U554" s="212">
        <v>1.0</v>
      </c>
      <c r="V554" s="212">
        <v>12.0</v>
      </c>
      <c r="W554" s="210">
        <v>1.0</v>
      </c>
      <c r="X554" s="210">
        <v>1.0</v>
      </c>
      <c r="Y554" s="210">
        <v>1.0</v>
      </c>
      <c r="Z554" s="210">
        <v>3.0</v>
      </c>
      <c r="AA554" s="210">
        <v>3.0</v>
      </c>
      <c r="AB554" s="210">
        <v>0.0</v>
      </c>
      <c r="AC554" s="210">
        <v>1.0</v>
      </c>
      <c r="AD554" s="210">
        <v>1.0</v>
      </c>
      <c r="AE554" s="210">
        <v>1.0</v>
      </c>
      <c r="AF554" s="210">
        <v>3.0</v>
      </c>
      <c r="AG554" s="210">
        <v>0.0</v>
      </c>
      <c r="AH554" s="210">
        <v>1.0</v>
      </c>
      <c r="AI554" s="210" t="s">
        <v>138</v>
      </c>
      <c r="AJ554" s="210" t="s">
        <v>285</v>
      </c>
      <c r="AK554" s="210" t="s">
        <v>285</v>
      </c>
      <c r="AL554" s="210" t="s">
        <v>285</v>
      </c>
      <c r="AM554" s="210" t="s">
        <v>284</v>
      </c>
      <c r="AN554" s="210" t="s">
        <v>284</v>
      </c>
      <c r="AO554" s="210" t="s">
        <v>284</v>
      </c>
      <c r="AP554" s="210" t="s">
        <v>284</v>
      </c>
      <c r="AQ554" s="210" t="s">
        <v>285</v>
      </c>
      <c r="AR554" s="210" t="s">
        <v>285</v>
      </c>
      <c r="AS554" s="210" t="s">
        <v>284</v>
      </c>
      <c r="AT554" s="209"/>
      <c r="AU554" s="209"/>
      <c r="AV554" s="209"/>
      <c r="AW554" s="209"/>
      <c r="AX554" s="209"/>
      <c r="AY554" s="209"/>
      <c r="AZ554" s="209"/>
      <c r="BA554" s="209"/>
      <c r="BB554" s="209"/>
      <c r="BC554" s="209"/>
      <c r="BD554" s="209"/>
      <c r="BE554" s="209"/>
      <c r="BF554" s="209"/>
      <c r="BG554" s="210"/>
      <c r="BH554" s="209"/>
    </row>
    <row r="555">
      <c r="A555" s="211">
        <v>45250.7</v>
      </c>
      <c r="B555" s="211">
        <v>45250.7</v>
      </c>
      <c r="C555" s="210" t="s">
        <v>281</v>
      </c>
      <c r="D555" s="209"/>
      <c r="E555" s="212">
        <v>100.0</v>
      </c>
      <c r="F555" s="212">
        <v>0.0</v>
      </c>
      <c r="G555" s="210" t="b">
        <v>1</v>
      </c>
      <c r="H555" s="211">
        <v>45250.7</v>
      </c>
      <c r="I555" s="210" t="s">
        <v>837</v>
      </c>
      <c r="J555" s="209"/>
      <c r="K555" s="209"/>
      <c r="L555" s="209"/>
      <c r="M555" s="209"/>
      <c r="N555" s="209"/>
      <c r="O555" s="209"/>
      <c r="P555" s="210" t="s">
        <v>283</v>
      </c>
      <c r="Q555" s="209"/>
      <c r="R555" s="210" t="s">
        <v>70</v>
      </c>
      <c r="S555" s="210">
        <v>10.0</v>
      </c>
      <c r="T555" s="212">
        <v>1.0</v>
      </c>
      <c r="U555" s="212">
        <v>9.0</v>
      </c>
      <c r="V555" s="212">
        <v>12.0</v>
      </c>
      <c r="W555" s="210">
        <v>22.0</v>
      </c>
      <c r="X555" s="210">
        <v>1.0</v>
      </c>
      <c r="Y555" s="210">
        <v>1.0</v>
      </c>
      <c r="Z555" s="210">
        <v>3.0</v>
      </c>
      <c r="AA555" s="210">
        <v>1.0</v>
      </c>
      <c r="AB555" s="210">
        <v>1.0</v>
      </c>
      <c r="AC555" s="210">
        <v>0.0</v>
      </c>
      <c r="AD555" s="210">
        <v>3.0</v>
      </c>
      <c r="AE555" s="210">
        <v>0.0</v>
      </c>
      <c r="AF555" s="210">
        <v>1.0</v>
      </c>
      <c r="AG555" s="210">
        <v>0.0</v>
      </c>
      <c r="AH555" s="210">
        <v>1.0</v>
      </c>
      <c r="AI555" s="210" t="s">
        <v>138</v>
      </c>
      <c r="AJ555" s="210" t="s">
        <v>285</v>
      </c>
      <c r="AK555" s="210" t="s">
        <v>285</v>
      </c>
      <c r="AL555" s="210" t="s">
        <v>284</v>
      </c>
      <c r="AM555" s="210" t="s">
        <v>284</v>
      </c>
      <c r="AN555" s="210" t="s">
        <v>284</v>
      </c>
      <c r="AO555" s="210" t="s">
        <v>285</v>
      </c>
      <c r="AP555" s="210" t="s">
        <v>285</v>
      </c>
      <c r="AQ555" s="210" t="s">
        <v>284</v>
      </c>
      <c r="AR555" s="210" t="s">
        <v>285</v>
      </c>
      <c r="AS555" s="210" t="s">
        <v>285</v>
      </c>
      <c r="AT555" s="209"/>
      <c r="AU555" s="209"/>
      <c r="AV555" s="209"/>
      <c r="AW555" s="209"/>
      <c r="AX555" s="209"/>
      <c r="AY555" s="209"/>
      <c r="AZ555" s="209"/>
      <c r="BA555" s="209"/>
      <c r="BB555" s="209"/>
      <c r="BC555" s="209"/>
      <c r="BD555" s="209"/>
      <c r="BE555" s="209"/>
      <c r="BF555" s="209"/>
      <c r="BG555" s="210"/>
      <c r="BH555" s="209"/>
    </row>
    <row r="556">
      <c r="A556" s="211">
        <v>45250.7</v>
      </c>
      <c r="B556" s="211">
        <v>45250.7</v>
      </c>
      <c r="C556" s="210" t="s">
        <v>281</v>
      </c>
      <c r="D556" s="209"/>
      <c r="E556" s="212">
        <v>100.0</v>
      </c>
      <c r="F556" s="212">
        <v>0.0</v>
      </c>
      <c r="G556" s="210" t="b">
        <v>1</v>
      </c>
      <c r="H556" s="211">
        <v>45250.7</v>
      </c>
      <c r="I556" s="210" t="s">
        <v>838</v>
      </c>
      <c r="J556" s="209"/>
      <c r="K556" s="209"/>
      <c r="L556" s="209"/>
      <c r="M556" s="209"/>
      <c r="N556" s="209"/>
      <c r="O556" s="209"/>
      <c r="P556" s="210" t="s">
        <v>283</v>
      </c>
      <c r="Q556" s="209"/>
      <c r="R556" s="72" t="s">
        <v>33</v>
      </c>
      <c r="S556" s="210">
        <v>5.0</v>
      </c>
      <c r="T556" s="212">
        <v>5.0</v>
      </c>
      <c r="U556" s="212">
        <v>0.0</v>
      </c>
      <c r="V556" s="212">
        <v>12.0</v>
      </c>
      <c r="W556" s="210">
        <v>35.0</v>
      </c>
      <c r="X556" s="210">
        <v>2.0</v>
      </c>
      <c r="Y556" s="210">
        <v>1.0</v>
      </c>
      <c r="Z556" s="210">
        <v>3.0</v>
      </c>
      <c r="AA556" s="210">
        <v>2.0</v>
      </c>
      <c r="AB556" s="210">
        <v>0.0</v>
      </c>
      <c r="AC556" s="210">
        <v>3.0</v>
      </c>
      <c r="AD556" s="210">
        <v>3.0</v>
      </c>
      <c r="AE556" s="210">
        <v>0.0</v>
      </c>
      <c r="AF556" s="210">
        <v>1.0</v>
      </c>
      <c r="AG556" s="210">
        <v>3.0</v>
      </c>
      <c r="AH556" s="210">
        <v>3.0</v>
      </c>
      <c r="AI556" s="210" t="s">
        <v>137</v>
      </c>
      <c r="AJ556" s="210" t="s">
        <v>285</v>
      </c>
      <c r="AK556" s="210" t="s">
        <v>284</v>
      </c>
      <c r="AL556" s="210" t="s">
        <v>285</v>
      </c>
      <c r="AM556" s="210" t="s">
        <v>285</v>
      </c>
      <c r="AN556" s="210" t="s">
        <v>284</v>
      </c>
      <c r="AO556" s="210" t="s">
        <v>284</v>
      </c>
      <c r="AP556" s="210" t="s">
        <v>285</v>
      </c>
      <c r="AQ556" s="210" t="s">
        <v>285</v>
      </c>
      <c r="AR556" s="210" t="s">
        <v>284</v>
      </c>
      <c r="AS556" s="210" t="s">
        <v>284</v>
      </c>
      <c r="AT556" s="209"/>
      <c r="AU556" s="209"/>
      <c r="AV556" s="209"/>
      <c r="AW556" s="209"/>
      <c r="AX556" s="209"/>
      <c r="AY556" s="209"/>
      <c r="AZ556" s="209"/>
      <c r="BA556" s="209"/>
      <c r="BB556" s="209"/>
      <c r="BC556" s="209"/>
      <c r="BD556" s="209"/>
      <c r="BE556" s="209"/>
      <c r="BF556" s="209"/>
      <c r="BG556" s="210"/>
      <c r="BH556" s="209"/>
    </row>
    <row r="557">
      <c r="A557" s="211">
        <v>45250.7</v>
      </c>
      <c r="B557" s="211">
        <v>45250.7</v>
      </c>
      <c r="C557" s="210" t="s">
        <v>281</v>
      </c>
      <c r="D557" s="209"/>
      <c r="E557" s="212">
        <v>100.0</v>
      </c>
      <c r="F557" s="212">
        <v>0.0</v>
      </c>
      <c r="G557" s="210" t="b">
        <v>1</v>
      </c>
      <c r="H557" s="211">
        <v>45250.7</v>
      </c>
      <c r="I557" s="210" t="s">
        <v>839</v>
      </c>
      <c r="J557" s="209"/>
      <c r="K557" s="209"/>
      <c r="L557" s="209"/>
      <c r="M557" s="209"/>
      <c r="N557" s="209"/>
      <c r="O557" s="209"/>
      <c r="P557" s="210" t="s">
        <v>283</v>
      </c>
      <c r="Q557" s="209"/>
      <c r="R557" s="210" t="s">
        <v>36</v>
      </c>
      <c r="S557" s="210">
        <v>8.0</v>
      </c>
      <c r="T557" s="212">
        <v>1.0</v>
      </c>
      <c r="U557" s="212">
        <v>7.0</v>
      </c>
      <c r="V557" s="212">
        <v>12.0</v>
      </c>
      <c r="W557" s="210">
        <v>15.0</v>
      </c>
      <c r="X557" s="210">
        <v>2.0</v>
      </c>
      <c r="Y557" s="210">
        <v>2.0</v>
      </c>
      <c r="Z557" s="210">
        <v>2.0</v>
      </c>
      <c r="AA557" s="210">
        <v>2.0</v>
      </c>
      <c r="AB557" s="210">
        <v>1.0</v>
      </c>
      <c r="AC557" s="210">
        <v>2.0</v>
      </c>
      <c r="AD557" s="210">
        <v>2.0</v>
      </c>
      <c r="AE557" s="210">
        <v>1.0</v>
      </c>
      <c r="AF557" s="210">
        <v>3.0</v>
      </c>
      <c r="AG557" s="210">
        <v>3.0</v>
      </c>
      <c r="AH557" s="210">
        <v>2.0</v>
      </c>
      <c r="AI557" s="210" t="s">
        <v>137</v>
      </c>
      <c r="AJ557" s="210" t="s">
        <v>284</v>
      </c>
      <c r="AK557" s="210" t="s">
        <v>284</v>
      </c>
      <c r="AL557" s="210" t="s">
        <v>284</v>
      </c>
      <c r="AM557" s="210" t="s">
        <v>285</v>
      </c>
      <c r="AN557" s="210" t="s">
        <v>284</v>
      </c>
      <c r="AO557" s="210" t="s">
        <v>284</v>
      </c>
      <c r="AP557" s="210" t="s">
        <v>285</v>
      </c>
      <c r="AQ557" s="210" t="s">
        <v>285</v>
      </c>
      <c r="AR557" s="210" t="s">
        <v>285</v>
      </c>
      <c r="AS557" s="210" t="s">
        <v>284</v>
      </c>
      <c r="AT557" s="209"/>
      <c r="AU557" s="209"/>
      <c r="AV557" s="209"/>
      <c r="AW557" s="209"/>
      <c r="AX557" s="209"/>
      <c r="AY557" s="209"/>
      <c r="AZ557" s="209"/>
      <c r="BA557" s="209"/>
      <c r="BB557" s="209"/>
      <c r="BC557" s="209"/>
      <c r="BD557" s="209"/>
      <c r="BE557" s="209"/>
      <c r="BF557" s="209"/>
      <c r="BG557" s="210"/>
      <c r="BH557" s="209"/>
    </row>
    <row r="558">
      <c r="A558" s="211">
        <v>45250.7</v>
      </c>
      <c r="B558" s="211">
        <v>45250.7</v>
      </c>
      <c r="C558" s="210" t="s">
        <v>281</v>
      </c>
      <c r="D558" s="209"/>
      <c r="E558" s="212">
        <v>100.0</v>
      </c>
      <c r="F558" s="212">
        <v>0.0</v>
      </c>
      <c r="G558" s="210" t="b">
        <v>1</v>
      </c>
      <c r="H558" s="211">
        <v>45250.7</v>
      </c>
      <c r="I558" s="210" t="s">
        <v>840</v>
      </c>
      <c r="J558" s="209"/>
      <c r="K558" s="209"/>
      <c r="L558" s="209"/>
      <c r="M558" s="209"/>
      <c r="N558" s="209"/>
      <c r="O558" s="209"/>
      <c r="P558" s="210" t="s">
        <v>283</v>
      </c>
      <c r="Q558" s="209"/>
      <c r="R558" s="72" t="s">
        <v>33</v>
      </c>
      <c r="S558" s="210">
        <v>7.0</v>
      </c>
      <c r="T558" s="212">
        <v>5.0</v>
      </c>
      <c r="U558" s="212">
        <v>2.0</v>
      </c>
      <c r="V558" s="212">
        <v>12.0</v>
      </c>
      <c r="W558" s="210">
        <v>11.0</v>
      </c>
      <c r="X558" s="210">
        <v>1.0</v>
      </c>
      <c r="Y558" s="210">
        <v>2.0</v>
      </c>
      <c r="Z558" s="210">
        <v>3.0</v>
      </c>
      <c r="AA558" s="210">
        <v>3.0</v>
      </c>
      <c r="AB558" s="210">
        <v>3.0</v>
      </c>
      <c r="AC558" s="210">
        <v>0.0</v>
      </c>
      <c r="AD558" s="210">
        <v>2.0</v>
      </c>
      <c r="AE558" s="210">
        <v>0.0</v>
      </c>
      <c r="AF558" s="210">
        <v>3.0</v>
      </c>
      <c r="AG558" s="210">
        <v>3.0</v>
      </c>
      <c r="AH558" s="210">
        <v>0.0</v>
      </c>
      <c r="AI558" s="210" t="s">
        <v>138</v>
      </c>
      <c r="AJ558" s="210" t="s">
        <v>284</v>
      </c>
      <c r="AK558" s="210" t="s">
        <v>284</v>
      </c>
      <c r="AL558" s="210" t="s">
        <v>284</v>
      </c>
      <c r="AM558" s="210" t="s">
        <v>285</v>
      </c>
      <c r="AN558" s="210" t="s">
        <v>285</v>
      </c>
      <c r="AO558" s="210" t="s">
        <v>285</v>
      </c>
      <c r="AP558" s="210" t="s">
        <v>285</v>
      </c>
      <c r="AQ558" s="210" t="s">
        <v>284</v>
      </c>
      <c r="AR558" s="210" t="s">
        <v>284</v>
      </c>
      <c r="AS558" s="210" t="s">
        <v>284</v>
      </c>
      <c r="AT558" s="209"/>
      <c r="AU558" s="209"/>
      <c r="AV558" s="209"/>
      <c r="AW558" s="209"/>
      <c r="AX558" s="209"/>
      <c r="AY558" s="209"/>
      <c r="AZ558" s="209"/>
      <c r="BA558" s="209"/>
      <c r="BB558" s="209"/>
      <c r="BC558" s="209"/>
      <c r="BD558" s="209"/>
      <c r="BE558" s="209"/>
      <c r="BF558" s="209"/>
      <c r="BG558" s="210"/>
      <c r="BH558" s="209"/>
    </row>
    <row r="559">
      <c r="A559" s="211">
        <v>45250.7</v>
      </c>
      <c r="B559" s="211">
        <v>45250.7</v>
      </c>
      <c r="C559" s="210" t="s">
        <v>281</v>
      </c>
      <c r="D559" s="209"/>
      <c r="E559" s="212">
        <v>100.0</v>
      </c>
      <c r="F559" s="212">
        <v>0.0</v>
      </c>
      <c r="G559" s="210" t="b">
        <v>1</v>
      </c>
      <c r="H559" s="211">
        <v>45250.7</v>
      </c>
      <c r="I559" s="210" t="s">
        <v>841</v>
      </c>
      <c r="J559" s="209"/>
      <c r="K559" s="209"/>
      <c r="L559" s="209"/>
      <c r="M559" s="209"/>
      <c r="N559" s="209"/>
      <c r="O559" s="209"/>
      <c r="P559" s="210" t="s">
        <v>283</v>
      </c>
      <c r="Q559" s="209"/>
      <c r="R559" s="210" t="s">
        <v>90</v>
      </c>
      <c r="S559" s="210">
        <v>8.0</v>
      </c>
      <c r="T559" s="212">
        <v>7.0</v>
      </c>
      <c r="U559" s="212">
        <v>1.0</v>
      </c>
      <c r="V559" s="212">
        <v>12.0</v>
      </c>
      <c r="W559" s="210">
        <v>32.0</v>
      </c>
      <c r="X559" s="210">
        <v>2.0</v>
      </c>
      <c r="Y559" s="210">
        <v>0.0</v>
      </c>
      <c r="Z559" s="210">
        <v>2.0</v>
      </c>
      <c r="AA559" s="210">
        <v>0.0</v>
      </c>
      <c r="AB559" s="210">
        <v>3.0</v>
      </c>
      <c r="AC559" s="210">
        <v>3.0</v>
      </c>
      <c r="AD559" s="210">
        <v>0.0</v>
      </c>
      <c r="AE559" s="210">
        <v>0.0</v>
      </c>
      <c r="AF559" s="210">
        <v>3.0</v>
      </c>
      <c r="AG559" s="210">
        <v>2.0</v>
      </c>
      <c r="AH559" s="210">
        <v>0.0</v>
      </c>
      <c r="AI559" s="210" t="s">
        <v>138</v>
      </c>
      <c r="AJ559" s="210" t="s">
        <v>285</v>
      </c>
      <c r="AK559" s="210" t="s">
        <v>285</v>
      </c>
      <c r="AL559" s="210" t="s">
        <v>284</v>
      </c>
      <c r="AM559" s="210" t="s">
        <v>285</v>
      </c>
      <c r="AN559" s="210" t="s">
        <v>285</v>
      </c>
      <c r="AO559" s="210" t="s">
        <v>285</v>
      </c>
      <c r="AP559" s="210" t="s">
        <v>284</v>
      </c>
      <c r="AQ559" s="210" t="s">
        <v>284</v>
      </c>
      <c r="AR559" s="210" t="s">
        <v>284</v>
      </c>
      <c r="AS559" s="210" t="s">
        <v>285</v>
      </c>
      <c r="AT559" s="209"/>
      <c r="AU559" s="209"/>
      <c r="AV559" s="209"/>
      <c r="AW559" s="209"/>
      <c r="AX559" s="209"/>
      <c r="AY559" s="209"/>
      <c r="AZ559" s="209"/>
      <c r="BA559" s="209"/>
      <c r="BB559" s="209"/>
      <c r="BC559" s="209"/>
      <c r="BD559" s="209"/>
      <c r="BE559" s="209"/>
      <c r="BF559" s="209"/>
      <c r="BG559" s="210"/>
      <c r="BH559" s="209"/>
    </row>
    <row r="560">
      <c r="A560" s="211">
        <v>45250.7</v>
      </c>
      <c r="B560" s="211">
        <v>45250.7</v>
      </c>
      <c r="C560" s="210" t="s">
        <v>281</v>
      </c>
      <c r="D560" s="209"/>
      <c r="E560" s="212">
        <v>100.0</v>
      </c>
      <c r="F560" s="212">
        <v>0.0</v>
      </c>
      <c r="G560" s="210" t="b">
        <v>1</v>
      </c>
      <c r="H560" s="211">
        <v>45250.7</v>
      </c>
      <c r="I560" s="210" t="s">
        <v>842</v>
      </c>
      <c r="J560" s="209"/>
      <c r="K560" s="209"/>
      <c r="L560" s="209"/>
      <c r="M560" s="209"/>
      <c r="N560" s="209"/>
      <c r="O560" s="209"/>
      <c r="P560" s="210" t="s">
        <v>283</v>
      </c>
      <c r="Q560" s="209"/>
      <c r="R560" s="72" t="s">
        <v>33</v>
      </c>
      <c r="S560" s="210">
        <v>2.0</v>
      </c>
      <c r="T560" s="212">
        <v>1.0</v>
      </c>
      <c r="U560" s="212">
        <v>1.0</v>
      </c>
      <c r="V560" s="212">
        <v>12.0</v>
      </c>
      <c r="W560" s="210">
        <v>36.0</v>
      </c>
      <c r="X560" s="210">
        <v>2.0</v>
      </c>
      <c r="Y560" s="210">
        <v>3.0</v>
      </c>
      <c r="Z560" s="210">
        <v>1.0</v>
      </c>
      <c r="AA560" s="210">
        <v>1.0</v>
      </c>
      <c r="AB560" s="210">
        <v>0.0</v>
      </c>
      <c r="AC560" s="210">
        <v>1.0</v>
      </c>
      <c r="AD560" s="210">
        <v>1.0</v>
      </c>
      <c r="AE560" s="210">
        <v>1.0</v>
      </c>
      <c r="AF560" s="210">
        <v>1.0</v>
      </c>
      <c r="AG560" s="210">
        <v>3.0</v>
      </c>
      <c r="AH560" s="210">
        <v>3.0</v>
      </c>
      <c r="AI560" s="210" t="s">
        <v>138</v>
      </c>
      <c r="AJ560" s="210" t="s">
        <v>285</v>
      </c>
      <c r="AK560" s="210" t="s">
        <v>285</v>
      </c>
      <c r="AL560" s="210" t="s">
        <v>285</v>
      </c>
      <c r="AM560" s="210" t="s">
        <v>284</v>
      </c>
      <c r="AN560" s="210" t="s">
        <v>284</v>
      </c>
      <c r="AO560" s="210" t="s">
        <v>284</v>
      </c>
      <c r="AP560" s="210" t="s">
        <v>284</v>
      </c>
      <c r="AQ560" s="210" t="s">
        <v>284</v>
      </c>
      <c r="AR560" s="210" t="s">
        <v>285</v>
      </c>
      <c r="AS560" s="210" t="s">
        <v>284</v>
      </c>
      <c r="AT560" s="209"/>
      <c r="AU560" s="209"/>
      <c r="AV560" s="209"/>
      <c r="AW560" s="209"/>
      <c r="AX560" s="209"/>
      <c r="AY560" s="209"/>
      <c r="AZ560" s="209"/>
      <c r="BA560" s="209"/>
      <c r="BB560" s="209"/>
      <c r="BC560" s="209"/>
      <c r="BD560" s="209"/>
      <c r="BE560" s="209"/>
      <c r="BF560" s="209"/>
      <c r="BG560" s="210"/>
      <c r="BH560" s="209"/>
    </row>
    <row r="561">
      <c r="A561" s="211">
        <v>45250.7</v>
      </c>
      <c r="B561" s="211">
        <v>45250.7</v>
      </c>
      <c r="C561" s="210" t="s">
        <v>281</v>
      </c>
      <c r="D561" s="209"/>
      <c r="E561" s="212">
        <v>100.0</v>
      </c>
      <c r="F561" s="212">
        <v>0.0</v>
      </c>
      <c r="G561" s="210" t="b">
        <v>1</v>
      </c>
      <c r="H561" s="211">
        <v>45250.7</v>
      </c>
      <c r="I561" s="210" t="s">
        <v>843</v>
      </c>
      <c r="J561" s="209"/>
      <c r="K561" s="209"/>
      <c r="L561" s="209"/>
      <c r="M561" s="209"/>
      <c r="N561" s="209"/>
      <c r="O561" s="209"/>
      <c r="P561" s="210" t="s">
        <v>283</v>
      </c>
      <c r="Q561" s="209"/>
      <c r="R561" s="210" t="s">
        <v>61</v>
      </c>
      <c r="S561" s="210">
        <v>10.0</v>
      </c>
      <c r="T561" s="212">
        <v>4.0</v>
      </c>
      <c r="U561" s="212">
        <v>6.0</v>
      </c>
      <c r="V561" s="212">
        <v>12.0</v>
      </c>
      <c r="W561" s="210">
        <v>12.0</v>
      </c>
      <c r="X561" s="210">
        <v>3.0</v>
      </c>
      <c r="Y561" s="210">
        <v>3.0</v>
      </c>
      <c r="Z561" s="210">
        <v>2.0</v>
      </c>
      <c r="AA561" s="210">
        <v>3.0</v>
      </c>
      <c r="AB561" s="210">
        <v>1.0</v>
      </c>
      <c r="AC561" s="210">
        <v>2.0</v>
      </c>
      <c r="AD561" s="210">
        <v>0.0</v>
      </c>
      <c r="AE561" s="210">
        <v>0.0</v>
      </c>
      <c r="AF561" s="210">
        <v>0.0</v>
      </c>
      <c r="AG561" s="210">
        <v>1.0</v>
      </c>
      <c r="AH561" s="210">
        <v>3.0</v>
      </c>
      <c r="AI561" s="210" t="s">
        <v>137</v>
      </c>
      <c r="AJ561" s="210" t="s">
        <v>285</v>
      </c>
      <c r="AK561" s="210" t="s">
        <v>284</v>
      </c>
      <c r="AL561" s="210" t="s">
        <v>284</v>
      </c>
      <c r="AM561" s="210" t="s">
        <v>284</v>
      </c>
      <c r="AN561" s="210" t="s">
        <v>285</v>
      </c>
      <c r="AO561" s="210" t="s">
        <v>285</v>
      </c>
      <c r="AP561" s="210" t="s">
        <v>284</v>
      </c>
      <c r="AQ561" s="210" t="s">
        <v>284</v>
      </c>
      <c r="AR561" s="210" t="s">
        <v>285</v>
      </c>
      <c r="AS561" s="210" t="s">
        <v>285</v>
      </c>
      <c r="AT561" s="209"/>
      <c r="AU561" s="209"/>
      <c r="AV561" s="209"/>
      <c r="AW561" s="209"/>
      <c r="AX561" s="209"/>
      <c r="AY561" s="209"/>
      <c r="AZ561" s="209"/>
      <c r="BA561" s="209"/>
      <c r="BB561" s="209"/>
      <c r="BC561" s="209"/>
      <c r="BD561" s="209"/>
      <c r="BE561" s="209"/>
      <c r="BF561" s="209"/>
      <c r="BG561" s="210"/>
      <c r="BH561" s="209"/>
    </row>
    <row r="562">
      <c r="A562" s="211">
        <v>45250.7</v>
      </c>
      <c r="B562" s="211">
        <v>45250.7</v>
      </c>
      <c r="C562" s="210" t="s">
        <v>281</v>
      </c>
      <c r="D562" s="209"/>
      <c r="E562" s="212">
        <v>100.0</v>
      </c>
      <c r="F562" s="212">
        <v>0.0</v>
      </c>
      <c r="G562" s="210" t="b">
        <v>1</v>
      </c>
      <c r="H562" s="211">
        <v>45250.7</v>
      </c>
      <c r="I562" s="210" t="s">
        <v>844</v>
      </c>
      <c r="J562" s="209"/>
      <c r="K562" s="209"/>
      <c r="L562" s="209"/>
      <c r="M562" s="209"/>
      <c r="N562" s="209"/>
      <c r="O562" s="209"/>
      <c r="P562" s="210" t="s">
        <v>283</v>
      </c>
      <c r="Q562" s="209"/>
      <c r="R562" s="210" t="s">
        <v>50</v>
      </c>
      <c r="S562" s="210">
        <v>12.0</v>
      </c>
      <c r="T562" s="212">
        <v>8.0</v>
      </c>
      <c r="U562" s="212">
        <v>4.0</v>
      </c>
      <c r="V562" s="212">
        <v>12.0</v>
      </c>
      <c r="W562" s="210">
        <v>14.0</v>
      </c>
      <c r="X562" s="210">
        <v>0.0</v>
      </c>
      <c r="Y562" s="210">
        <v>3.0</v>
      </c>
      <c r="Z562" s="210">
        <v>1.0</v>
      </c>
      <c r="AA562" s="210">
        <v>0.0</v>
      </c>
      <c r="AB562" s="210">
        <v>1.0</v>
      </c>
      <c r="AC562" s="210">
        <v>1.0</v>
      </c>
      <c r="AD562" s="210">
        <v>0.0</v>
      </c>
      <c r="AE562" s="210">
        <v>2.0</v>
      </c>
      <c r="AF562" s="210">
        <v>1.0</v>
      </c>
      <c r="AG562" s="210">
        <v>3.0</v>
      </c>
      <c r="AH562" s="210">
        <v>2.0</v>
      </c>
      <c r="AI562" s="210" t="s">
        <v>137</v>
      </c>
      <c r="AJ562" s="210" t="s">
        <v>285</v>
      </c>
      <c r="AK562" s="210" t="s">
        <v>285</v>
      </c>
      <c r="AL562" s="210" t="s">
        <v>285</v>
      </c>
      <c r="AM562" s="210" t="s">
        <v>284</v>
      </c>
      <c r="AN562" s="210" t="s">
        <v>284</v>
      </c>
      <c r="AO562" s="210" t="s">
        <v>284</v>
      </c>
      <c r="AP562" s="210" t="s">
        <v>284</v>
      </c>
      <c r="AQ562" s="210" t="s">
        <v>284</v>
      </c>
      <c r="AR562" s="210" t="s">
        <v>284</v>
      </c>
      <c r="AS562" s="210" t="s">
        <v>284</v>
      </c>
      <c r="AT562" s="209"/>
      <c r="AU562" s="209"/>
      <c r="AV562" s="209"/>
      <c r="AW562" s="209"/>
      <c r="AX562" s="209"/>
      <c r="AY562" s="209"/>
      <c r="AZ562" s="209"/>
      <c r="BA562" s="209"/>
      <c r="BB562" s="209"/>
      <c r="BC562" s="209"/>
      <c r="BD562" s="209"/>
      <c r="BE562" s="209"/>
      <c r="BF562" s="209"/>
      <c r="BG562" s="210"/>
      <c r="BH562" s="209"/>
    </row>
    <row r="563">
      <c r="A563" s="211">
        <v>45250.7</v>
      </c>
      <c r="B563" s="211">
        <v>45250.7</v>
      </c>
      <c r="C563" s="210" t="s">
        <v>281</v>
      </c>
      <c r="D563" s="209"/>
      <c r="E563" s="212">
        <v>100.0</v>
      </c>
      <c r="F563" s="212">
        <v>0.0</v>
      </c>
      <c r="G563" s="210" t="b">
        <v>1</v>
      </c>
      <c r="H563" s="211">
        <v>45250.7</v>
      </c>
      <c r="I563" s="210" t="s">
        <v>845</v>
      </c>
      <c r="J563" s="209"/>
      <c r="K563" s="209"/>
      <c r="L563" s="209"/>
      <c r="M563" s="209"/>
      <c r="N563" s="209"/>
      <c r="O563" s="209"/>
      <c r="P563" s="210" t="s">
        <v>283</v>
      </c>
      <c r="Q563" s="209"/>
      <c r="R563" s="210" t="s">
        <v>44</v>
      </c>
      <c r="S563" s="210">
        <v>7.0</v>
      </c>
      <c r="T563" s="212">
        <v>1.0</v>
      </c>
      <c r="U563" s="212">
        <v>6.0</v>
      </c>
      <c r="V563" s="212">
        <v>12.0</v>
      </c>
      <c r="W563" s="210">
        <v>16.0</v>
      </c>
      <c r="X563" s="210">
        <v>0.0</v>
      </c>
      <c r="Y563" s="210">
        <v>0.0</v>
      </c>
      <c r="Z563" s="210">
        <v>3.0</v>
      </c>
      <c r="AA563" s="210">
        <v>1.0</v>
      </c>
      <c r="AB563" s="210">
        <v>1.0</v>
      </c>
      <c r="AC563" s="210">
        <v>2.0</v>
      </c>
      <c r="AD563" s="210">
        <v>3.0</v>
      </c>
      <c r="AE563" s="210">
        <v>2.0</v>
      </c>
      <c r="AF563" s="210">
        <v>1.0</v>
      </c>
      <c r="AG563" s="210">
        <v>3.0</v>
      </c>
      <c r="AH563" s="210">
        <v>1.0</v>
      </c>
      <c r="AI563" s="210" t="s">
        <v>138</v>
      </c>
      <c r="AJ563" s="210" t="s">
        <v>285</v>
      </c>
      <c r="AK563" s="210" t="s">
        <v>285</v>
      </c>
      <c r="AL563" s="210" t="s">
        <v>285</v>
      </c>
      <c r="AM563" s="210" t="s">
        <v>284</v>
      </c>
      <c r="AN563" s="210" t="s">
        <v>284</v>
      </c>
      <c r="AO563" s="210" t="s">
        <v>285</v>
      </c>
      <c r="AP563" s="210" t="s">
        <v>285</v>
      </c>
      <c r="AQ563" s="210" t="s">
        <v>285</v>
      </c>
      <c r="AR563" s="210" t="s">
        <v>285</v>
      </c>
      <c r="AS563" s="210" t="s">
        <v>285</v>
      </c>
      <c r="AT563" s="209"/>
      <c r="AU563" s="209"/>
      <c r="AV563" s="209"/>
      <c r="AW563" s="209"/>
      <c r="AX563" s="209"/>
      <c r="AY563" s="209"/>
      <c r="AZ563" s="209"/>
      <c r="BA563" s="209"/>
      <c r="BB563" s="209"/>
      <c r="BC563" s="209"/>
      <c r="BD563" s="209"/>
      <c r="BE563" s="209"/>
      <c r="BF563" s="209"/>
      <c r="BG563" s="210"/>
      <c r="BH563" s="209"/>
    </row>
    <row r="564">
      <c r="A564" s="211">
        <v>45250.7</v>
      </c>
      <c r="B564" s="211">
        <v>45250.7</v>
      </c>
      <c r="C564" s="210" t="s">
        <v>281</v>
      </c>
      <c r="D564" s="209"/>
      <c r="E564" s="212">
        <v>100.0</v>
      </c>
      <c r="F564" s="212">
        <v>0.0</v>
      </c>
      <c r="G564" s="210" t="b">
        <v>1</v>
      </c>
      <c r="H564" s="211">
        <v>45250.7</v>
      </c>
      <c r="I564" s="210" t="s">
        <v>846</v>
      </c>
      <c r="J564" s="209"/>
      <c r="K564" s="209"/>
      <c r="L564" s="209"/>
      <c r="M564" s="209"/>
      <c r="N564" s="209"/>
      <c r="O564" s="209"/>
      <c r="P564" s="210" t="s">
        <v>283</v>
      </c>
      <c r="Q564" s="209"/>
      <c r="R564" s="210" t="s">
        <v>99</v>
      </c>
      <c r="S564" s="210">
        <v>7.0</v>
      </c>
      <c r="T564" s="212">
        <v>7.0</v>
      </c>
      <c r="U564" s="212">
        <v>0.0</v>
      </c>
      <c r="V564" s="212">
        <v>12.0</v>
      </c>
      <c r="W564" s="210">
        <v>20.0</v>
      </c>
      <c r="X564" s="210">
        <v>0.0</v>
      </c>
      <c r="Y564" s="210">
        <v>1.0</v>
      </c>
      <c r="Z564" s="210">
        <v>1.0</v>
      </c>
      <c r="AA564" s="210">
        <v>2.0</v>
      </c>
      <c r="AB564" s="210">
        <v>3.0</v>
      </c>
      <c r="AC564" s="210">
        <v>2.0</v>
      </c>
      <c r="AD564" s="210">
        <v>3.0</v>
      </c>
      <c r="AE564" s="210">
        <v>3.0</v>
      </c>
      <c r="AF564" s="210">
        <v>1.0</v>
      </c>
      <c r="AG564" s="210">
        <v>0.0</v>
      </c>
      <c r="AH564" s="210">
        <v>0.0</v>
      </c>
      <c r="AI564" s="210" t="s">
        <v>137</v>
      </c>
      <c r="AJ564" s="210" t="s">
        <v>284</v>
      </c>
      <c r="AK564" s="210" t="s">
        <v>284</v>
      </c>
      <c r="AL564" s="210" t="s">
        <v>285</v>
      </c>
      <c r="AM564" s="210" t="s">
        <v>285</v>
      </c>
      <c r="AN564" s="210" t="s">
        <v>285</v>
      </c>
      <c r="AO564" s="210" t="s">
        <v>285</v>
      </c>
      <c r="AP564" s="210" t="s">
        <v>284</v>
      </c>
      <c r="AQ564" s="210" t="s">
        <v>284</v>
      </c>
      <c r="AR564" s="210" t="s">
        <v>284</v>
      </c>
      <c r="AS564" s="210" t="s">
        <v>284</v>
      </c>
      <c r="AT564" s="209"/>
      <c r="AU564" s="209"/>
      <c r="AV564" s="209"/>
      <c r="AW564" s="209"/>
      <c r="AX564" s="209"/>
      <c r="AY564" s="209"/>
      <c r="AZ564" s="209"/>
      <c r="BA564" s="209"/>
      <c r="BB564" s="209"/>
      <c r="BC564" s="209"/>
      <c r="BD564" s="209"/>
      <c r="BE564" s="209"/>
      <c r="BF564" s="209"/>
      <c r="BG564" s="210"/>
      <c r="BH564" s="209"/>
    </row>
    <row r="565">
      <c r="A565" s="211">
        <v>45250.7</v>
      </c>
      <c r="B565" s="211">
        <v>45250.7</v>
      </c>
      <c r="C565" s="210" t="s">
        <v>281</v>
      </c>
      <c r="D565" s="209"/>
      <c r="E565" s="212">
        <v>100.0</v>
      </c>
      <c r="F565" s="212">
        <v>0.0</v>
      </c>
      <c r="G565" s="210" t="b">
        <v>1</v>
      </c>
      <c r="H565" s="211">
        <v>45250.7</v>
      </c>
      <c r="I565" s="210" t="s">
        <v>847</v>
      </c>
      <c r="J565" s="209"/>
      <c r="K565" s="209"/>
      <c r="L565" s="209"/>
      <c r="M565" s="209"/>
      <c r="N565" s="209"/>
      <c r="O565" s="209"/>
      <c r="P565" s="210" t="s">
        <v>283</v>
      </c>
      <c r="Q565" s="209"/>
      <c r="R565" s="210" t="s">
        <v>77</v>
      </c>
      <c r="S565" s="210">
        <v>10.0</v>
      </c>
      <c r="T565" s="212">
        <v>10.0</v>
      </c>
      <c r="U565" s="212">
        <v>0.0</v>
      </c>
      <c r="V565" s="212">
        <v>12.0</v>
      </c>
      <c r="W565" s="210">
        <v>31.0</v>
      </c>
      <c r="X565" s="210">
        <v>1.0</v>
      </c>
      <c r="Y565" s="210">
        <v>0.0</v>
      </c>
      <c r="Z565" s="210">
        <v>3.0</v>
      </c>
      <c r="AA565" s="210">
        <v>0.0</v>
      </c>
      <c r="AB565" s="210">
        <v>3.0</v>
      </c>
      <c r="AC565" s="210">
        <v>1.0</v>
      </c>
      <c r="AD565" s="210">
        <v>2.0</v>
      </c>
      <c r="AE565" s="210">
        <v>0.0</v>
      </c>
      <c r="AF565" s="210">
        <v>1.0</v>
      </c>
      <c r="AG565" s="210">
        <v>3.0</v>
      </c>
      <c r="AH565" s="210">
        <v>2.0</v>
      </c>
      <c r="AI565" s="210" t="s">
        <v>138</v>
      </c>
      <c r="AJ565" s="210" t="s">
        <v>284</v>
      </c>
      <c r="AK565" s="210" t="s">
        <v>284</v>
      </c>
      <c r="AL565" s="210" t="s">
        <v>285</v>
      </c>
      <c r="AM565" s="210" t="s">
        <v>285</v>
      </c>
      <c r="AN565" s="210" t="s">
        <v>285</v>
      </c>
      <c r="AO565" s="210" t="s">
        <v>285</v>
      </c>
      <c r="AP565" s="210" t="s">
        <v>285</v>
      </c>
      <c r="AQ565" s="210" t="s">
        <v>284</v>
      </c>
      <c r="AR565" s="210" t="s">
        <v>284</v>
      </c>
      <c r="AS565" s="210" t="s">
        <v>285</v>
      </c>
      <c r="AT565" s="209"/>
      <c r="AU565" s="209"/>
      <c r="AV565" s="209"/>
      <c r="AW565" s="209"/>
      <c r="AX565" s="209"/>
      <c r="AY565" s="209"/>
      <c r="AZ565" s="209"/>
      <c r="BA565" s="209"/>
      <c r="BB565" s="209"/>
      <c r="BC565" s="209"/>
      <c r="BD565" s="209"/>
      <c r="BE565" s="209"/>
      <c r="BF565" s="209"/>
      <c r="BG565" s="210"/>
      <c r="BH565" s="209"/>
    </row>
    <row r="566">
      <c r="A566" s="211">
        <v>45250.7</v>
      </c>
      <c r="B566" s="211">
        <v>45250.7</v>
      </c>
      <c r="C566" s="210" t="s">
        <v>281</v>
      </c>
      <c r="D566" s="209"/>
      <c r="E566" s="212">
        <v>100.0</v>
      </c>
      <c r="F566" s="212">
        <v>0.0</v>
      </c>
      <c r="G566" s="210" t="b">
        <v>1</v>
      </c>
      <c r="H566" s="211">
        <v>45250.7</v>
      </c>
      <c r="I566" s="210" t="s">
        <v>848</v>
      </c>
      <c r="J566" s="209"/>
      <c r="K566" s="209"/>
      <c r="L566" s="209"/>
      <c r="M566" s="209"/>
      <c r="N566" s="209"/>
      <c r="O566" s="209"/>
      <c r="P566" s="210" t="s">
        <v>283</v>
      </c>
      <c r="Q566" s="209"/>
      <c r="R566" s="210" t="s">
        <v>34</v>
      </c>
      <c r="S566" s="210">
        <v>12.0</v>
      </c>
      <c r="T566" s="212">
        <v>5.0</v>
      </c>
      <c r="U566" s="212">
        <v>7.0</v>
      </c>
      <c r="V566" s="212">
        <v>12.0</v>
      </c>
      <c r="W566" s="210">
        <v>34.0</v>
      </c>
      <c r="X566" s="210">
        <v>1.0</v>
      </c>
      <c r="Y566" s="210">
        <v>1.0</v>
      </c>
      <c r="Z566" s="210">
        <v>3.0</v>
      </c>
      <c r="AA566" s="210">
        <v>1.0</v>
      </c>
      <c r="AB566" s="210">
        <v>1.0</v>
      </c>
      <c r="AC566" s="210">
        <v>0.0</v>
      </c>
      <c r="AD566" s="210">
        <v>3.0</v>
      </c>
      <c r="AE566" s="210">
        <v>3.0</v>
      </c>
      <c r="AF566" s="210">
        <v>3.0</v>
      </c>
      <c r="AG566" s="210">
        <v>1.0</v>
      </c>
      <c r="AH566" s="210">
        <v>1.0</v>
      </c>
      <c r="AI566" s="210" t="s">
        <v>137</v>
      </c>
      <c r="AJ566" s="210" t="s">
        <v>284</v>
      </c>
      <c r="AK566" s="210" t="s">
        <v>284</v>
      </c>
      <c r="AL566" s="210" t="s">
        <v>285</v>
      </c>
      <c r="AM566" s="210" t="s">
        <v>284</v>
      </c>
      <c r="AN566" s="210" t="s">
        <v>284</v>
      </c>
      <c r="AO566" s="210" t="s">
        <v>285</v>
      </c>
      <c r="AP566" s="210" t="s">
        <v>285</v>
      </c>
      <c r="AQ566" s="210" t="s">
        <v>285</v>
      </c>
      <c r="AR566" s="210" t="s">
        <v>284</v>
      </c>
      <c r="AS566" s="210" t="s">
        <v>284</v>
      </c>
      <c r="AT566" s="209"/>
      <c r="AU566" s="209"/>
      <c r="AV566" s="209"/>
      <c r="AW566" s="209"/>
      <c r="AX566" s="209"/>
      <c r="AY566" s="209"/>
      <c r="AZ566" s="209"/>
      <c r="BA566" s="209"/>
      <c r="BB566" s="209"/>
      <c r="BC566" s="209"/>
      <c r="BD566" s="209"/>
      <c r="BE566" s="209"/>
      <c r="BF566" s="209"/>
      <c r="BG566" s="210"/>
      <c r="BH566" s="209"/>
    </row>
    <row r="567">
      <c r="A567" s="211">
        <v>45250.7</v>
      </c>
      <c r="B567" s="211">
        <v>45250.7</v>
      </c>
      <c r="C567" s="210" t="s">
        <v>281</v>
      </c>
      <c r="D567" s="209"/>
      <c r="E567" s="212">
        <v>100.0</v>
      </c>
      <c r="F567" s="212">
        <v>0.0</v>
      </c>
      <c r="G567" s="210" t="b">
        <v>1</v>
      </c>
      <c r="H567" s="211">
        <v>45250.7</v>
      </c>
      <c r="I567" s="210" t="s">
        <v>849</v>
      </c>
      <c r="J567" s="209"/>
      <c r="K567" s="209"/>
      <c r="L567" s="209"/>
      <c r="M567" s="209"/>
      <c r="N567" s="209"/>
      <c r="O567" s="209"/>
      <c r="P567" s="210" t="s">
        <v>283</v>
      </c>
      <c r="Q567" s="209"/>
      <c r="R567" s="210" t="s">
        <v>41</v>
      </c>
      <c r="S567" s="210">
        <v>11.0</v>
      </c>
      <c r="T567" s="212">
        <v>4.0</v>
      </c>
      <c r="U567" s="212">
        <v>7.0</v>
      </c>
      <c r="V567" s="212">
        <v>12.0</v>
      </c>
      <c r="W567" s="210">
        <v>18.0</v>
      </c>
      <c r="X567" s="210">
        <v>3.0</v>
      </c>
      <c r="Y567" s="210">
        <v>3.0</v>
      </c>
      <c r="Z567" s="210">
        <v>3.0</v>
      </c>
      <c r="AA567" s="210">
        <v>1.0</v>
      </c>
      <c r="AB567" s="210">
        <v>2.0</v>
      </c>
      <c r="AC567" s="210">
        <v>1.0</v>
      </c>
      <c r="AD567" s="210">
        <v>3.0</v>
      </c>
      <c r="AE567" s="210">
        <v>2.0</v>
      </c>
      <c r="AF567" s="210">
        <v>3.0</v>
      </c>
      <c r="AG567" s="210">
        <v>2.0</v>
      </c>
      <c r="AH567" s="210">
        <v>0.0</v>
      </c>
      <c r="AI567" s="210" t="s">
        <v>138</v>
      </c>
      <c r="AJ567" s="210" t="s">
        <v>285</v>
      </c>
      <c r="AK567" s="210" t="s">
        <v>284</v>
      </c>
      <c r="AL567" s="210" t="s">
        <v>285</v>
      </c>
      <c r="AM567" s="210" t="s">
        <v>285</v>
      </c>
      <c r="AN567" s="210" t="s">
        <v>284</v>
      </c>
      <c r="AO567" s="210" t="s">
        <v>284</v>
      </c>
      <c r="AP567" s="210" t="s">
        <v>285</v>
      </c>
      <c r="AQ567" s="210" t="s">
        <v>284</v>
      </c>
      <c r="AR567" s="210" t="s">
        <v>285</v>
      </c>
      <c r="AS567" s="210" t="s">
        <v>284</v>
      </c>
      <c r="AT567" s="209"/>
      <c r="AU567" s="209"/>
      <c r="AV567" s="209"/>
      <c r="AW567" s="209"/>
      <c r="AX567" s="209"/>
      <c r="AY567" s="209"/>
      <c r="AZ567" s="209"/>
      <c r="BA567" s="209"/>
      <c r="BB567" s="209"/>
      <c r="BC567" s="209"/>
      <c r="BD567" s="209"/>
      <c r="BE567" s="209"/>
      <c r="BF567" s="209"/>
      <c r="BG567" s="210"/>
      <c r="BH567" s="209"/>
    </row>
    <row r="568">
      <c r="A568" s="211">
        <v>45250.7</v>
      </c>
      <c r="B568" s="211">
        <v>45250.7</v>
      </c>
      <c r="C568" s="210" t="s">
        <v>281</v>
      </c>
      <c r="D568" s="209"/>
      <c r="E568" s="212">
        <v>100.0</v>
      </c>
      <c r="F568" s="212">
        <v>0.0</v>
      </c>
      <c r="G568" s="210" t="b">
        <v>1</v>
      </c>
      <c r="H568" s="211">
        <v>45250.7</v>
      </c>
      <c r="I568" s="210" t="s">
        <v>850</v>
      </c>
      <c r="J568" s="209"/>
      <c r="K568" s="209"/>
      <c r="L568" s="209"/>
      <c r="M568" s="209"/>
      <c r="N568" s="209"/>
      <c r="O568" s="209"/>
      <c r="P568" s="210" t="s">
        <v>283</v>
      </c>
      <c r="Q568" s="209"/>
      <c r="R568" s="210" t="s">
        <v>96</v>
      </c>
      <c r="S568" s="210">
        <v>4.0</v>
      </c>
      <c r="T568" s="212">
        <v>3.0</v>
      </c>
      <c r="U568" s="212">
        <v>1.0</v>
      </c>
      <c r="V568" s="212">
        <v>12.0</v>
      </c>
      <c r="W568" s="210">
        <v>32.0</v>
      </c>
      <c r="X568" s="210">
        <v>1.0</v>
      </c>
      <c r="Y568" s="210">
        <v>0.0</v>
      </c>
      <c r="Z568" s="210">
        <v>3.0</v>
      </c>
      <c r="AA568" s="210">
        <v>0.0</v>
      </c>
      <c r="AB568" s="210">
        <v>1.0</v>
      </c>
      <c r="AC568" s="210">
        <v>3.0</v>
      </c>
      <c r="AD568" s="210">
        <v>3.0</v>
      </c>
      <c r="AE568" s="210">
        <v>1.0</v>
      </c>
      <c r="AF568" s="210">
        <v>2.0</v>
      </c>
      <c r="AG568" s="210">
        <v>1.0</v>
      </c>
      <c r="AH568" s="210">
        <v>3.0</v>
      </c>
      <c r="AI568" s="210" t="s">
        <v>138</v>
      </c>
      <c r="AJ568" s="210" t="s">
        <v>285</v>
      </c>
      <c r="AK568" s="210" t="s">
        <v>285</v>
      </c>
      <c r="AL568" s="210" t="s">
        <v>284</v>
      </c>
      <c r="AM568" s="210" t="s">
        <v>284</v>
      </c>
      <c r="AN568" s="210" t="s">
        <v>285</v>
      </c>
      <c r="AO568" s="210" t="s">
        <v>285</v>
      </c>
      <c r="AP568" s="210" t="s">
        <v>284</v>
      </c>
      <c r="AQ568" s="210" t="s">
        <v>284</v>
      </c>
      <c r="AR568" s="210" t="s">
        <v>285</v>
      </c>
      <c r="AS568" s="210" t="s">
        <v>285</v>
      </c>
      <c r="AT568" s="209"/>
      <c r="AU568" s="209"/>
      <c r="AV568" s="209"/>
      <c r="AW568" s="209"/>
      <c r="AX568" s="209"/>
      <c r="AY568" s="209"/>
      <c r="AZ568" s="209"/>
      <c r="BA568" s="209"/>
      <c r="BB568" s="209"/>
      <c r="BC568" s="209"/>
      <c r="BD568" s="209"/>
      <c r="BE568" s="209"/>
      <c r="BF568" s="209"/>
      <c r="BG568" s="210"/>
      <c r="BH568" s="209"/>
    </row>
    <row r="569">
      <c r="A569" s="211">
        <v>45250.7</v>
      </c>
      <c r="B569" s="211">
        <v>45250.7</v>
      </c>
      <c r="C569" s="210" t="s">
        <v>281</v>
      </c>
      <c r="D569" s="209"/>
      <c r="E569" s="212">
        <v>100.0</v>
      </c>
      <c r="F569" s="212">
        <v>0.0</v>
      </c>
      <c r="G569" s="210" t="b">
        <v>1</v>
      </c>
      <c r="H569" s="211">
        <v>45250.7</v>
      </c>
      <c r="I569" s="210" t="s">
        <v>851</v>
      </c>
      <c r="J569" s="209"/>
      <c r="K569" s="209"/>
      <c r="L569" s="209"/>
      <c r="M569" s="209"/>
      <c r="N569" s="209"/>
      <c r="O569" s="209"/>
      <c r="P569" s="210" t="s">
        <v>283</v>
      </c>
      <c r="Q569" s="209"/>
      <c r="R569" s="210" t="s">
        <v>51</v>
      </c>
      <c r="S569" s="210">
        <v>3.0</v>
      </c>
      <c r="T569" s="212">
        <v>2.0</v>
      </c>
      <c r="U569" s="212">
        <v>1.0</v>
      </c>
      <c r="V569" s="212">
        <v>12.0</v>
      </c>
      <c r="W569" s="210">
        <v>17.0</v>
      </c>
      <c r="X569" s="210">
        <v>1.0</v>
      </c>
      <c r="Y569" s="210">
        <v>2.0</v>
      </c>
      <c r="Z569" s="210">
        <v>3.0</v>
      </c>
      <c r="AA569" s="210">
        <v>0.0</v>
      </c>
      <c r="AB569" s="210">
        <v>1.0</v>
      </c>
      <c r="AC569" s="210">
        <v>0.0</v>
      </c>
      <c r="AD569" s="210">
        <v>0.0</v>
      </c>
      <c r="AE569" s="210">
        <v>3.0</v>
      </c>
      <c r="AF569" s="210">
        <v>2.0</v>
      </c>
      <c r="AG569" s="210">
        <v>0.0</v>
      </c>
      <c r="AH569" s="210">
        <v>1.0</v>
      </c>
      <c r="AI569" s="210" t="s">
        <v>137</v>
      </c>
      <c r="AJ569" s="210" t="s">
        <v>285</v>
      </c>
      <c r="AK569" s="210" t="s">
        <v>285</v>
      </c>
      <c r="AL569" s="210" t="s">
        <v>284</v>
      </c>
      <c r="AM569" s="210" t="s">
        <v>285</v>
      </c>
      <c r="AN569" s="210" t="s">
        <v>284</v>
      </c>
      <c r="AO569" s="210" t="s">
        <v>284</v>
      </c>
      <c r="AP569" s="210" t="s">
        <v>285</v>
      </c>
      <c r="AQ569" s="210" t="s">
        <v>284</v>
      </c>
      <c r="AR569" s="210" t="s">
        <v>285</v>
      </c>
      <c r="AS569" s="210" t="s">
        <v>284</v>
      </c>
      <c r="AT569" s="209"/>
      <c r="AU569" s="209"/>
      <c r="AV569" s="209"/>
      <c r="AW569" s="209"/>
      <c r="AX569" s="209"/>
      <c r="AY569" s="209"/>
      <c r="AZ569" s="209"/>
      <c r="BA569" s="209"/>
      <c r="BB569" s="209"/>
      <c r="BC569" s="209"/>
      <c r="BD569" s="209"/>
      <c r="BE569" s="209"/>
      <c r="BF569" s="209"/>
      <c r="BG569" s="210"/>
      <c r="BH569" s="209"/>
    </row>
    <row r="570">
      <c r="A570" s="211">
        <v>45250.7</v>
      </c>
      <c r="B570" s="211">
        <v>45250.7</v>
      </c>
      <c r="C570" s="210" t="s">
        <v>281</v>
      </c>
      <c r="D570" s="209"/>
      <c r="E570" s="212">
        <v>100.0</v>
      </c>
      <c r="F570" s="212">
        <v>0.0</v>
      </c>
      <c r="G570" s="210" t="b">
        <v>1</v>
      </c>
      <c r="H570" s="211">
        <v>45250.7</v>
      </c>
      <c r="I570" s="210" t="s">
        <v>852</v>
      </c>
      <c r="J570" s="209"/>
      <c r="K570" s="209"/>
      <c r="L570" s="209"/>
      <c r="M570" s="209"/>
      <c r="N570" s="209"/>
      <c r="O570" s="209"/>
      <c r="P570" s="210" t="s">
        <v>283</v>
      </c>
      <c r="Q570" s="209"/>
      <c r="R570" s="210" t="s">
        <v>55</v>
      </c>
      <c r="S570" s="210">
        <v>12.0</v>
      </c>
      <c r="T570" s="212">
        <v>2.0</v>
      </c>
      <c r="U570" s="212">
        <v>10.0</v>
      </c>
      <c r="V570" s="212">
        <v>12.0</v>
      </c>
      <c r="W570" s="210">
        <v>10.0</v>
      </c>
      <c r="X570" s="210">
        <v>2.0</v>
      </c>
      <c r="Y570" s="210">
        <v>1.0</v>
      </c>
      <c r="Z570" s="210">
        <v>0.0</v>
      </c>
      <c r="AA570" s="210">
        <v>2.0</v>
      </c>
      <c r="AB570" s="210">
        <v>3.0</v>
      </c>
      <c r="AC570" s="210">
        <v>0.0</v>
      </c>
      <c r="AD570" s="210">
        <v>1.0</v>
      </c>
      <c r="AE570" s="210">
        <v>2.0</v>
      </c>
      <c r="AF570" s="210">
        <v>0.0</v>
      </c>
      <c r="AG570" s="210">
        <v>1.0</v>
      </c>
      <c r="AH570" s="210">
        <v>0.0</v>
      </c>
      <c r="AI570" s="210" t="s">
        <v>137</v>
      </c>
      <c r="AJ570" s="210" t="s">
        <v>284</v>
      </c>
      <c r="AK570" s="210" t="s">
        <v>285</v>
      </c>
      <c r="AL570" s="210" t="s">
        <v>285</v>
      </c>
      <c r="AM570" s="210" t="s">
        <v>285</v>
      </c>
      <c r="AN570" s="210" t="s">
        <v>284</v>
      </c>
      <c r="AO570" s="210" t="s">
        <v>284</v>
      </c>
      <c r="AP570" s="210" t="s">
        <v>285</v>
      </c>
      <c r="AQ570" s="210" t="s">
        <v>285</v>
      </c>
      <c r="AR570" s="210" t="s">
        <v>284</v>
      </c>
      <c r="AS570" s="210" t="s">
        <v>285</v>
      </c>
      <c r="AT570" s="209"/>
      <c r="AU570" s="209"/>
      <c r="AV570" s="209"/>
      <c r="AW570" s="209"/>
      <c r="AX570" s="209"/>
      <c r="AY570" s="209"/>
      <c r="AZ570" s="209"/>
      <c r="BA570" s="209"/>
      <c r="BB570" s="209"/>
      <c r="BC570" s="209"/>
      <c r="BD570" s="209"/>
      <c r="BE570" s="209"/>
      <c r="BF570" s="209"/>
      <c r="BG570" s="210"/>
      <c r="BH570" s="209"/>
    </row>
    <row r="571">
      <c r="A571" s="211">
        <v>45250.7</v>
      </c>
      <c r="B571" s="211">
        <v>45250.7</v>
      </c>
      <c r="C571" s="210" t="s">
        <v>281</v>
      </c>
      <c r="D571" s="209"/>
      <c r="E571" s="212">
        <v>100.0</v>
      </c>
      <c r="F571" s="212">
        <v>0.0</v>
      </c>
      <c r="G571" s="210" t="b">
        <v>1</v>
      </c>
      <c r="H571" s="211">
        <v>45250.7</v>
      </c>
      <c r="I571" s="210" t="s">
        <v>853</v>
      </c>
      <c r="J571" s="209"/>
      <c r="K571" s="209"/>
      <c r="L571" s="209"/>
      <c r="M571" s="209"/>
      <c r="N571" s="209"/>
      <c r="O571" s="209"/>
      <c r="P571" s="210" t="s">
        <v>283</v>
      </c>
      <c r="Q571" s="209"/>
      <c r="R571" s="210" t="s">
        <v>62</v>
      </c>
      <c r="S571" s="210">
        <v>11.0</v>
      </c>
      <c r="T571" s="212">
        <v>9.0</v>
      </c>
      <c r="U571" s="212">
        <v>2.0</v>
      </c>
      <c r="V571" s="212">
        <v>12.0</v>
      </c>
      <c r="W571" s="210">
        <v>9.0</v>
      </c>
      <c r="X571" s="210">
        <v>0.0</v>
      </c>
      <c r="Y571" s="210">
        <v>1.0</v>
      </c>
      <c r="Z571" s="210">
        <v>0.0</v>
      </c>
      <c r="AA571" s="210">
        <v>0.0</v>
      </c>
      <c r="AB571" s="210">
        <v>1.0</v>
      </c>
      <c r="AC571" s="210">
        <v>2.0</v>
      </c>
      <c r="AD571" s="210">
        <v>2.0</v>
      </c>
      <c r="AE571" s="210">
        <v>2.0</v>
      </c>
      <c r="AF571" s="210">
        <v>1.0</v>
      </c>
      <c r="AG571" s="210">
        <v>2.0</v>
      </c>
      <c r="AH571" s="210">
        <v>2.0</v>
      </c>
      <c r="AI571" s="210" t="s">
        <v>137</v>
      </c>
      <c r="AJ571" s="210" t="s">
        <v>285</v>
      </c>
      <c r="AK571" s="210" t="s">
        <v>284</v>
      </c>
      <c r="AL571" s="210" t="s">
        <v>284</v>
      </c>
      <c r="AM571" s="210" t="s">
        <v>284</v>
      </c>
      <c r="AN571" s="210" t="s">
        <v>285</v>
      </c>
      <c r="AO571" s="210" t="s">
        <v>285</v>
      </c>
      <c r="AP571" s="210" t="s">
        <v>285</v>
      </c>
      <c r="AQ571" s="210" t="s">
        <v>284</v>
      </c>
      <c r="AR571" s="210" t="s">
        <v>284</v>
      </c>
      <c r="AS571" s="210" t="s">
        <v>284</v>
      </c>
      <c r="AT571" s="209"/>
      <c r="AU571" s="209"/>
      <c r="AV571" s="209"/>
      <c r="AW571" s="209"/>
      <c r="AX571" s="209"/>
      <c r="AY571" s="209"/>
      <c r="AZ571" s="209"/>
      <c r="BA571" s="209"/>
      <c r="BB571" s="209"/>
      <c r="BC571" s="209"/>
      <c r="BD571" s="209"/>
      <c r="BE571" s="209"/>
      <c r="BF571" s="209"/>
      <c r="BG571" s="210"/>
      <c r="BH571" s="209"/>
    </row>
    <row r="572">
      <c r="A572" s="211">
        <v>45250.7</v>
      </c>
      <c r="B572" s="211">
        <v>45250.7</v>
      </c>
      <c r="C572" s="210" t="s">
        <v>281</v>
      </c>
      <c r="D572" s="209"/>
      <c r="E572" s="212">
        <v>100.0</v>
      </c>
      <c r="F572" s="212">
        <v>0.0</v>
      </c>
      <c r="G572" s="210" t="b">
        <v>1</v>
      </c>
      <c r="H572" s="211">
        <v>45250.7</v>
      </c>
      <c r="I572" s="210" t="s">
        <v>854</v>
      </c>
      <c r="J572" s="209"/>
      <c r="K572" s="209"/>
      <c r="L572" s="209"/>
      <c r="M572" s="209"/>
      <c r="N572" s="209"/>
      <c r="O572" s="209"/>
      <c r="P572" s="210" t="s">
        <v>283</v>
      </c>
      <c r="Q572" s="209"/>
      <c r="R572" s="210" t="s">
        <v>93</v>
      </c>
      <c r="S572" s="210">
        <v>2.0</v>
      </c>
      <c r="T572" s="212">
        <v>2.0</v>
      </c>
      <c r="U572" s="212">
        <v>0.0</v>
      </c>
      <c r="V572" s="212">
        <v>12.0</v>
      </c>
      <c r="W572" s="210">
        <v>28.0</v>
      </c>
      <c r="X572" s="210">
        <v>1.0</v>
      </c>
      <c r="Y572" s="210">
        <v>2.0</v>
      </c>
      <c r="Z572" s="210">
        <v>2.0</v>
      </c>
      <c r="AA572" s="210">
        <v>1.0</v>
      </c>
      <c r="AB572" s="210">
        <v>3.0</v>
      </c>
      <c r="AC572" s="210">
        <v>2.0</v>
      </c>
      <c r="AD572" s="210">
        <v>2.0</v>
      </c>
      <c r="AE572" s="210">
        <v>1.0</v>
      </c>
      <c r="AF572" s="210">
        <v>1.0</v>
      </c>
      <c r="AG572" s="210">
        <v>2.0</v>
      </c>
      <c r="AH572" s="210">
        <v>0.0</v>
      </c>
      <c r="AI572" s="210" t="s">
        <v>138</v>
      </c>
      <c r="AJ572" s="210" t="s">
        <v>284</v>
      </c>
      <c r="AK572" s="210" t="s">
        <v>285</v>
      </c>
      <c r="AL572" s="210" t="s">
        <v>285</v>
      </c>
      <c r="AM572" s="210" t="s">
        <v>284</v>
      </c>
      <c r="AN572" s="210" t="s">
        <v>285</v>
      </c>
      <c r="AO572" s="210" t="s">
        <v>285</v>
      </c>
      <c r="AP572" s="210" t="s">
        <v>285</v>
      </c>
      <c r="AQ572" s="210" t="s">
        <v>285</v>
      </c>
      <c r="AR572" s="210" t="s">
        <v>285</v>
      </c>
      <c r="AS572" s="210" t="s">
        <v>284</v>
      </c>
      <c r="AT572" s="209"/>
      <c r="AU572" s="209"/>
      <c r="AV572" s="209"/>
      <c r="AW572" s="209"/>
      <c r="AX572" s="209"/>
      <c r="AY572" s="209"/>
      <c r="AZ572" s="209"/>
      <c r="BA572" s="209"/>
      <c r="BB572" s="209"/>
      <c r="BC572" s="209"/>
      <c r="BD572" s="209"/>
      <c r="BE572" s="209"/>
      <c r="BF572" s="209"/>
      <c r="BG572" s="210"/>
      <c r="BH572" s="209"/>
    </row>
    <row r="573">
      <c r="A573" s="211">
        <v>45250.7</v>
      </c>
      <c r="B573" s="211">
        <v>45250.7</v>
      </c>
      <c r="C573" s="210" t="s">
        <v>281</v>
      </c>
      <c r="D573" s="209"/>
      <c r="E573" s="212">
        <v>100.0</v>
      </c>
      <c r="F573" s="212">
        <v>0.0</v>
      </c>
      <c r="G573" s="210" t="b">
        <v>1</v>
      </c>
      <c r="H573" s="211">
        <v>45250.7</v>
      </c>
      <c r="I573" s="210" t="s">
        <v>855</v>
      </c>
      <c r="J573" s="209"/>
      <c r="K573" s="209"/>
      <c r="L573" s="209"/>
      <c r="M573" s="209"/>
      <c r="N573" s="209"/>
      <c r="O573" s="209"/>
      <c r="P573" s="210" t="s">
        <v>283</v>
      </c>
      <c r="Q573" s="209"/>
      <c r="R573" s="210" t="s">
        <v>54</v>
      </c>
      <c r="S573" s="210">
        <v>4.0</v>
      </c>
      <c r="T573" s="212">
        <v>3.0</v>
      </c>
      <c r="U573" s="212">
        <v>1.0</v>
      </c>
      <c r="V573" s="212">
        <v>12.0</v>
      </c>
      <c r="W573" s="210">
        <v>21.0</v>
      </c>
      <c r="X573" s="210">
        <v>1.0</v>
      </c>
      <c r="Y573" s="210">
        <v>3.0</v>
      </c>
      <c r="Z573" s="210">
        <v>3.0</v>
      </c>
      <c r="AA573" s="210">
        <v>2.0</v>
      </c>
      <c r="AB573" s="210">
        <v>2.0</v>
      </c>
      <c r="AC573" s="210">
        <v>3.0</v>
      </c>
      <c r="AD573" s="210">
        <v>2.0</v>
      </c>
      <c r="AE573" s="210">
        <v>1.0</v>
      </c>
      <c r="AF573" s="210">
        <v>3.0</v>
      </c>
      <c r="AG573" s="210">
        <v>0.0</v>
      </c>
      <c r="AH573" s="210">
        <v>2.0</v>
      </c>
      <c r="AI573" s="210" t="s">
        <v>138</v>
      </c>
      <c r="AJ573" s="210" t="s">
        <v>284</v>
      </c>
      <c r="AK573" s="210" t="s">
        <v>285</v>
      </c>
      <c r="AL573" s="210" t="s">
        <v>284</v>
      </c>
      <c r="AM573" s="210" t="s">
        <v>285</v>
      </c>
      <c r="AN573" s="210" t="s">
        <v>285</v>
      </c>
      <c r="AO573" s="210" t="s">
        <v>285</v>
      </c>
      <c r="AP573" s="210" t="s">
        <v>284</v>
      </c>
      <c r="AQ573" s="210" t="s">
        <v>284</v>
      </c>
      <c r="AR573" s="210" t="s">
        <v>284</v>
      </c>
      <c r="AS573" s="210" t="s">
        <v>285</v>
      </c>
      <c r="AT573" s="209"/>
      <c r="AU573" s="209"/>
      <c r="AV573" s="209"/>
      <c r="AW573" s="209"/>
      <c r="AX573" s="209"/>
      <c r="AY573" s="209"/>
      <c r="AZ573" s="209"/>
      <c r="BA573" s="209"/>
      <c r="BB573" s="209"/>
      <c r="BC573" s="209"/>
      <c r="BD573" s="209"/>
      <c r="BE573" s="209"/>
      <c r="BF573" s="209"/>
      <c r="BG573" s="210"/>
      <c r="BH573" s="209"/>
    </row>
    <row r="574">
      <c r="A574" s="211">
        <v>45250.7</v>
      </c>
      <c r="B574" s="211">
        <v>45250.7</v>
      </c>
      <c r="C574" s="210" t="s">
        <v>281</v>
      </c>
      <c r="D574" s="209"/>
      <c r="E574" s="212">
        <v>100.0</v>
      </c>
      <c r="F574" s="212">
        <v>0.0</v>
      </c>
      <c r="G574" s="210" t="b">
        <v>1</v>
      </c>
      <c r="H574" s="211">
        <v>45250.7</v>
      </c>
      <c r="I574" s="210" t="s">
        <v>856</v>
      </c>
      <c r="J574" s="209"/>
      <c r="K574" s="209"/>
      <c r="L574" s="209"/>
      <c r="M574" s="209"/>
      <c r="N574" s="209"/>
      <c r="O574" s="209"/>
      <c r="P574" s="210" t="s">
        <v>283</v>
      </c>
      <c r="Q574" s="209"/>
      <c r="R574" s="210" t="s">
        <v>77</v>
      </c>
      <c r="S574" s="210">
        <v>11.0</v>
      </c>
      <c r="T574" s="212">
        <v>1.0</v>
      </c>
      <c r="U574" s="212">
        <v>10.0</v>
      </c>
      <c r="V574" s="212">
        <v>12.0</v>
      </c>
      <c r="W574" s="210">
        <v>4.0</v>
      </c>
      <c r="X574" s="210">
        <v>0.0</v>
      </c>
      <c r="Y574" s="210">
        <v>1.0</v>
      </c>
      <c r="Z574" s="210">
        <v>3.0</v>
      </c>
      <c r="AA574" s="210">
        <v>3.0</v>
      </c>
      <c r="AB574" s="210">
        <v>0.0</v>
      </c>
      <c r="AC574" s="210">
        <v>0.0</v>
      </c>
      <c r="AD574" s="210">
        <v>0.0</v>
      </c>
      <c r="AE574" s="210">
        <v>3.0</v>
      </c>
      <c r="AF574" s="210">
        <v>3.0</v>
      </c>
      <c r="AG574" s="210">
        <v>1.0</v>
      </c>
      <c r="AH574" s="210">
        <v>3.0</v>
      </c>
      <c r="AI574" s="210" t="s">
        <v>137</v>
      </c>
      <c r="AJ574" s="210" t="s">
        <v>284</v>
      </c>
      <c r="AK574" s="210" t="s">
        <v>285</v>
      </c>
      <c r="AL574" s="210" t="s">
        <v>284</v>
      </c>
      <c r="AM574" s="210" t="s">
        <v>285</v>
      </c>
      <c r="AN574" s="210" t="s">
        <v>285</v>
      </c>
      <c r="AO574" s="210" t="s">
        <v>285</v>
      </c>
      <c r="AP574" s="210" t="s">
        <v>285</v>
      </c>
      <c r="AQ574" s="210" t="s">
        <v>284</v>
      </c>
      <c r="AR574" s="210" t="s">
        <v>284</v>
      </c>
      <c r="AS574" s="210" t="s">
        <v>284</v>
      </c>
      <c r="AT574" s="209"/>
      <c r="AU574" s="209"/>
      <c r="AV574" s="209"/>
      <c r="AW574" s="209"/>
      <c r="AX574" s="209"/>
      <c r="AY574" s="209"/>
      <c r="AZ574" s="209"/>
      <c r="BA574" s="209"/>
      <c r="BB574" s="209"/>
      <c r="BC574" s="209"/>
      <c r="BD574" s="209"/>
      <c r="BE574" s="209"/>
      <c r="BF574" s="209"/>
      <c r="BG574" s="210"/>
      <c r="BH574" s="209"/>
    </row>
    <row r="575">
      <c r="A575" s="211">
        <v>45250.7</v>
      </c>
      <c r="B575" s="211">
        <v>45250.7</v>
      </c>
      <c r="C575" s="210" t="s">
        <v>281</v>
      </c>
      <c r="D575" s="209"/>
      <c r="E575" s="212">
        <v>100.0</v>
      </c>
      <c r="F575" s="212">
        <v>0.0</v>
      </c>
      <c r="G575" s="210" t="b">
        <v>1</v>
      </c>
      <c r="H575" s="211">
        <v>45250.7</v>
      </c>
      <c r="I575" s="210" t="s">
        <v>857</v>
      </c>
      <c r="J575" s="209"/>
      <c r="K575" s="209"/>
      <c r="L575" s="209"/>
      <c r="M575" s="209"/>
      <c r="N575" s="209"/>
      <c r="O575" s="209"/>
      <c r="P575" s="210" t="s">
        <v>283</v>
      </c>
      <c r="Q575" s="209"/>
      <c r="R575" s="210" t="s">
        <v>100</v>
      </c>
      <c r="S575" s="210">
        <v>4.0</v>
      </c>
      <c r="T575" s="212">
        <v>4.0</v>
      </c>
      <c r="U575" s="212">
        <v>0.0</v>
      </c>
      <c r="V575" s="212">
        <v>12.0</v>
      </c>
      <c r="W575" s="210">
        <v>16.0</v>
      </c>
      <c r="X575" s="210">
        <v>3.0</v>
      </c>
      <c r="Y575" s="210">
        <v>2.0</v>
      </c>
      <c r="Z575" s="210">
        <v>1.0</v>
      </c>
      <c r="AA575" s="210">
        <v>1.0</v>
      </c>
      <c r="AB575" s="210">
        <v>2.0</v>
      </c>
      <c r="AC575" s="210">
        <v>2.0</v>
      </c>
      <c r="AD575" s="210">
        <v>3.0</v>
      </c>
      <c r="AE575" s="210">
        <v>3.0</v>
      </c>
      <c r="AF575" s="210">
        <v>2.0</v>
      </c>
      <c r="AG575" s="210">
        <v>1.0</v>
      </c>
      <c r="AH575" s="210">
        <v>2.0</v>
      </c>
      <c r="AI575" s="210" t="s">
        <v>138</v>
      </c>
      <c r="AJ575" s="210" t="s">
        <v>285</v>
      </c>
      <c r="AK575" s="210" t="s">
        <v>284</v>
      </c>
      <c r="AL575" s="210" t="s">
        <v>284</v>
      </c>
      <c r="AM575" s="210" t="s">
        <v>284</v>
      </c>
      <c r="AN575" s="210" t="s">
        <v>285</v>
      </c>
      <c r="AO575" s="210" t="s">
        <v>284</v>
      </c>
      <c r="AP575" s="210" t="s">
        <v>284</v>
      </c>
      <c r="AQ575" s="210" t="s">
        <v>285</v>
      </c>
      <c r="AR575" s="210" t="s">
        <v>285</v>
      </c>
      <c r="AS575" s="210" t="s">
        <v>284</v>
      </c>
      <c r="AT575" s="209"/>
      <c r="AU575" s="209"/>
      <c r="AV575" s="209"/>
      <c r="AW575" s="209"/>
      <c r="AX575" s="209"/>
      <c r="AY575" s="209"/>
      <c r="AZ575" s="209"/>
      <c r="BA575" s="209"/>
      <c r="BB575" s="209"/>
      <c r="BC575" s="209"/>
      <c r="BD575" s="209"/>
      <c r="BE575" s="209"/>
      <c r="BF575" s="209"/>
      <c r="BG575" s="210"/>
      <c r="BH575" s="209"/>
    </row>
    <row r="576">
      <c r="A576" s="211">
        <v>45250.7</v>
      </c>
      <c r="B576" s="211">
        <v>45250.7</v>
      </c>
      <c r="C576" s="210" t="s">
        <v>281</v>
      </c>
      <c r="D576" s="209"/>
      <c r="E576" s="212">
        <v>100.0</v>
      </c>
      <c r="F576" s="212">
        <v>0.0</v>
      </c>
      <c r="G576" s="210" t="b">
        <v>1</v>
      </c>
      <c r="H576" s="211">
        <v>45250.7</v>
      </c>
      <c r="I576" s="210" t="s">
        <v>858</v>
      </c>
      <c r="J576" s="209"/>
      <c r="K576" s="209"/>
      <c r="L576" s="209"/>
      <c r="M576" s="209"/>
      <c r="N576" s="209"/>
      <c r="O576" s="209"/>
      <c r="P576" s="210" t="s">
        <v>283</v>
      </c>
      <c r="Q576" s="209"/>
      <c r="R576" s="210" t="s">
        <v>58</v>
      </c>
      <c r="S576" s="210">
        <v>6.0</v>
      </c>
      <c r="T576" s="212">
        <v>5.0</v>
      </c>
      <c r="U576" s="212">
        <v>1.0</v>
      </c>
      <c r="V576" s="212">
        <v>12.0</v>
      </c>
      <c r="W576" s="210">
        <v>6.0</v>
      </c>
      <c r="X576" s="210">
        <v>3.0</v>
      </c>
      <c r="Y576" s="210">
        <v>0.0</v>
      </c>
      <c r="Z576" s="210">
        <v>3.0</v>
      </c>
      <c r="AA576" s="210">
        <v>1.0</v>
      </c>
      <c r="AB576" s="210">
        <v>1.0</v>
      </c>
      <c r="AC576" s="210">
        <v>1.0</v>
      </c>
      <c r="AD576" s="210">
        <v>2.0</v>
      </c>
      <c r="AE576" s="210">
        <v>0.0</v>
      </c>
      <c r="AF576" s="210">
        <v>0.0</v>
      </c>
      <c r="AG576" s="210">
        <v>0.0</v>
      </c>
      <c r="AH576" s="210">
        <v>3.0</v>
      </c>
      <c r="AI576" s="210" t="s">
        <v>138</v>
      </c>
      <c r="AJ576" s="210" t="s">
        <v>285</v>
      </c>
      <c r="AK576" s="210" t="s">
        <v>284</v>
      </c>
      <c r="AL576" s="210" t="s">
        <v>285</v>
      </c>
      <c r="AM576" s="210" t="s">
        <v>285</v>
      </c>
      <c r="AN576" s="210" t="s">
        <v>284</v>
      </c>
      <c r="AO576" s="210" t="s">
        <v>284</v>
      </c>
      <c r="AP576" s="210" t="s">
        <v>284</v>
      </c>
      <c r="AQ576" s="210" t="s">
        <v>285</v>
      </c>
      <c r="AR576" s="210" t="s">
        <v>284</v>
      </c>
      <c r="AS576" s="210" t="s">
        <v>285</v>
      </c>
      <c r="AT576" s="209"/>
      <c r="AU576" s="209"/>
      <c r="AV576" s="209"/>
      <c r="AW576" s="209"/>
      <c r="AX576" s="209"/>
      <c r="AY576" s="209"/>
      <c r="AZ576" s="209"/>
      <c r="BA576" s="209"/>
      <c r="BB576" s="209"/>
      <c r="BC576" s="209"/>
      <c r="BD576" s="209"/>
      <c r="BE576" s="209"/>
      <c r="BF576" s="209"/>
      <c r="BG576" s="210"/>
      <c r="BH576" s="209"/>
    </row>
    <row r="577">
      <c r="A577" s="211">
        <v>45250.7</v>
      </c>
      <c r="B577" s="211">
        <v>45250.7</v>
      </c>
      <c r="C577" s="210" t="s">
        <v>281</v>
      </c>
      <c r="D577" s="209"/>
      <c r="E577" s="212">
        <v>100.0</v>
      </c>
      <c r="F577" s="212">
        <v>0.0</v>
      </c>
      <c r="G577" s="210" t="b">
        <v>1</v>
      </c>
      <c r="H577" s="211">
        <v>45250.7</v>
      </c>
      <c r="I577" s="210" t="s">
        <v>859</v>
      </c>
      <c r="J577" s="209"/>
      <c r="K577" s="209"/>
      <c r="L577" s="209"/>
      <c r="M577" s="209"/>
      <c r="N577" s="209"/>
      <c r="O577" s="209"/>
      <c r="P577" s="210" t="s">
        <v>283</v>
      </c>
      <c r="Q577" s="209"/>
      <c r="R577" s="72" t="s">
        <v>33</v>
      </c>
      <c r="S577" s="210">
        <v>8.0</v>
      </c>
      <c r="T577" s="212">
        <v>2.0</v>
      </c>
      <c r="U577" s="212">
        <v>6.0</v>
      </c>
      <c r="V577" s="212">
        <v>12.0</v>
      </c>
      <c r="W577" s="210">
        <v>31.0</v>
      </c>
      <c r="X577" s="210">
        <v>2.0</v>
      </c>
      <c r="Y577" s="210">
        <v>2.0</v>
      </c>
      <c r="Z577" s="210">
        <v>2.0</v>
      </c>
      <c r="AA577" s="210">
        <v>0.0</v>
      </c>
      <c r="AB577" s="210">
        <v>3.0</v>
      </c>
      <c r="AC577" s="210">
        <v>1.0</v>
      </c>
      <c r="AD577" s="210">
        <v>0.0</v>
      </c>
      <c r="AE577" s="210">
        <v>0.0</v>
      </c>
      <c r="AF577" s="210">
        <v>2.0</v>
      </c>
      <c r="AG577" s="210">
        <v>0.0</v>
      </c>
      <c r="AH577" s="210">
        <v>3.0</v>
      </c>
      <c r="AI577" s="210" t="s">
        <v>137</v>
      </c>
      <c r="AJ577" s="210" t="s">
        <v>285</v>
      </c>
      <c r="AK577" s="210" t="s">
        <v>285</v>
      </c>
      <c r="AL577" s="210" t="s">
        <v>285</v>
      </c>
      <c r="AM577" s="210" t="s">
        <v>285</v>
      </c>
      <c r="AN577" s="210" t="s">
        <v>284</v>
      </c>
      <c r="AO577" s="210" t="s">
        <v>284</v>
      </c>
      <c r="AP577" s="210" t="s">
        <v>285</v>
      </c>
      <c r="AQ577" s="210" t="s">
        <v>285</v>
      </c>
      <c r="AR577" s="210" t="s">
        <v>284</v>
      </c>
      <c r="AS577" s="210" t="s">
        <v>284</v>
      </c>
      <c r="AT577" s="209"/>
      <c r="AU577" s="209"/>
      <c r="AV577" s="209"/>
      <c r="AW577" s="209"/>
      <c r="AX577" s="209"/>
      <c r="AY577" s="209"/>
      <c r="AZ577" s="209"/>
      <c r="BA577" s="209"/>
      <c r="BB577" s="209"/>
      <c r="BC577" s="209"/>
      <c r="BD577" s="209"/>
      <c r="BE577" s="209"/>
      <c r="BF577" s="209"/>
      <c r="BG577" s="210"/>
      <c r="BH577" s="209"/>
    </row>
    <row r="578">
      <c r="A578" s="211">
        <v>45250.7</v>
      </c>
      <c r="B578" s="211">
        <v>45250.7</v>
      </c>
      <c r="C578" s="210" t="s">
        <v>281</v>
      </c>
      <c r="D578" s="209"/>
      <c r="E578" s="212">
        <v>100.0</v>
      </c>
      <c r="F578" s="212">
        <v>0.0</v>
      </c>
      <c r="G578" s="210" t="b">
        <v>1</v>
      </c>
      <c r="H578" s="211">
        <v>45250.7</v>
      </c>
      <c r="I578" s="210" t="s">
        <v>860</v>
      </c>
      <c r="J578" s="209"/>
      <c r="K578" s="209"/>
      <c r="L578" s="209"/>
      <c r="M578" s="209"/>
      <c r="N578" s="209"/>
      <c r="O578" s="209"/>
      <c r="P578" s="210" t="s">
        <v>283</v>
      </c>
      <c r="Q578" s="209"/>
      <c r="R578" s="210" t="s">
        <v>98</v>
      </c>
      <c r="S578" s="210">
        <v>4.0</v>
      </c>
      <c r="T578" s="212">
        <v>2.0</v>
      </c>
      <c r="U578" s="212">
        <v>2.0</v>
      </c>
      <c r="V578" s="212">
        <v>12.0</v>
      </c>
      <c r="W578" s="210">
        <v>13.0</v>
      </c>
      <c r="X578" s="210">
        <v>1.0</v>
      </c>
      <c r="Y578" s="210">
        <v>3.0</v>
      </c>
      <c r="Z578" s="210">
        <v>1.0</v>
      </c>
      <c r="AA578" s="210">
        <v>0.0</v>
      </c>
      <c r="AB578" s="210">
        <v>1.0</v>
      </c>
      <c r="AC578" s="210">
        <v>0.0</v>
      </c>
      <c r="AD578" s="210">
        <v>0.0</v>
      </c>
      <c r="AE578" s="210">
        <v>3.0</v>
      </c>
      <c r="AF578" s="210">
        <v>3.0</v>
      </c>
      <c r="AG578" s="210">
        <v>2.0</v>
      </c>
      <c r="AH578" s="210">
        <v>1.0</v>
      </c>
      <c r="AI578" s="210" t="s">
        <v>137</v>
      </c>
      <c r="AJ578" s="210" t="s">
        <v>285</v>
      </c>
      <c r="AK578" s="210" t="s">
        <v>285</v>
      </c>
      <c r="AL578" s="210" t="s">
        <v>285</v>
      </c>
      <c r="AM578" s="210" t="s">
        <v>284</v>
      </c>
      <c r="AN578" s="210" t="s">
        <v>284</v>
      </c>
      <c r="AO578" s="210" t="s">
        <v>284</v>
      </c>
      <c r="AP578" s="210" t="s">
        <v>284</v>
      </c>
      <c r="AQ578" s="210" t="s">
        <v>285</v>
      </c>
      <c r="AR578" s="210" t="s">
        <v>284</v>
      </c>
      <c r="AS578" s="210" t="s">
        <v>285</v>
      </c>
      <c r="AT578" s="209"/>
      <c r="AU578" s="209"/>
      <c r="AV578" s="209"/>
      <c r="AW578" s="209"/>
      <c r="AX578" s="209"/>
      <c r="AY578" s="209"/>
      <c r="AZ578" s="209"/>
      <c r="BA578" s="209"/>
      <c r="BB578" s="209"/>
      <c r="BC578" s="209"/>
      <c r="BD578" s="209"/>
      <c r="BE578" s="209"/>
      <c r="BF578" s="209"/>
      <c r="BG578" s="210"/>
      <c r="BH578" s="209"/>
    </row>
    <row r="579">
      <c r="A579" s="211">
        <v>45250.7</v>
      </c>
      <c r="B579" s="211">
        <v>45250.7</v>
      </c>
      <c r="C579" s="210" t="s">
        <v>281</v>
      </c>
      <c r="D579" s="209"/>
      <c r="E579" s="212">
        <v>100.0</v>
      </c>
      <c r="F579" s="212">
        <v>0.0</v>
      </c>
      <c r="G579" s="210" t="b">
        <v>1</v>
      </c>
      <c r="H579" s="211">
        <v>45250.7</v>
      </c>
      <c r="I579" s="210" t="s">
        <v>861</v>
      </c>
      <c r="J579" s="209"/>
      <c r="K579" s="209"/>
      <c r="L579" s="209"/>
      <c r="M579" s="209"/>
      <c r="N579" s="209"/>
      <c r="O579" s="209"/>
      <c r="P579" s="210" t="s">
        <v>283</v>
      </c>
      <c r="Q579" s="209"/>
      <c r="R579" s="72" t="s">
        <v>33</v>
      </c>
      <c r="S579" s="210">
        <v>5.0</v>
      </c>
      <c r="T579" s="212">
        <v>1.0</v>
      </c>
      <c r="U579" s="212">
        <v>4.0</v>
      </c>
      <c r="V579" s="212">
        <v>12.0</v>
      </c>
      <c r="W579" s="210">
        <v>12.0</v>
      </c>
      <c r="X579" s="210">
        <v>2.0</v>
      </c>
      <c r="Y579" s="210">
        <v>2.0</v>
      </c>
      <c r="Z579" s="210">
        <v>0.0</v>
      </c>
      <c r="AA579" s="210">
        <v>2.0</v>
      </c>
      <c r="AB579" s="210">
        <v>0.0</v>
      </c>
      <c r="AC579" s="210">
        <v>1.0</v>
      </c>
      <c r="AD579" s="210">
        <v>3.0</v>
      </c>
      <c r="AE579" s="210">
        <v>1.0</v>
      </c>
      <c r="AF579" s="210">
        <v>0.0</v>
      </c>
      <c r="AG579" s="210">
        <v>2.0</v>
      </c>
      <c r="AH579" s="210">
        <v>3.0</v>
      </c>
      <c r="AI579" s="210" t="s">
        <v>138</v>
      </c>
      <c r="AJ579" s="210" t="s">
        <v>284</v>
      </c>
      <c r="AK579" s="210" t="s">
        <v>285</v>
      </c>
      <c r="AL579" s="210" t="s">
        <v>284</v>
      </c>
      <c r="AM579" s="210" t="s">
        <v>285</v>
      </c>
      <c r="AN579" s="210" t="s">
        <v>284</v>
      </c>
      <c r="AO579" s="210" t="s">
        <v>284</v>
      </c>
      <c r="AP579" s="210" t="s">
        <v>285</v>
      </c>
      <c r="AQ579" s="210" t="s">
        <v>284</v>
      </c>
      <c r="AR579" s="210" t="s">
        <v>284</v>
      </c>
      <c r="AS579" s="210" t="s">
        <v>285</v>
      </c>
      <c r="AT579" s="209"/>
      <c r="AU579" s="209"/>
      <c r="AV579" s="209"/>
      <c r="AW579" s="209"/>
      <c r="AX579" s="209"/>
      <c r="AY579" s="209"/>
      <c r="AZ579" s="209"/>
      <c r="BA579" s="209"/>
      <c r="BB579" s="209"/>
      <c r="BC579" s="209"/>
      <c r="BD579" s="209"/>
      <c r="BE579" s="209"/>
      <c r="BF579" s="209"/>
      <c r="BG579" s="210"/>
      <c r="BH579" s="209"/>
    </row>
    <row r="580">
      <c r="A580" s="211">
        <v>45250.7</v>
      </c>
      <c r="B580" s="211">
        <v>45250.7</v>
      </c>
      <c r="C580" s="210" t="s">
        <v>281</v>
      </c>
      <c r="D580" s="209"/>
      <c r="E580" s="212">
        <v>100.0</v>
      </c>
      <c r="F580" s="212">
        <v>0.0</v>
      </c>
      <c r="G580" s="210" t="b">
        <v>1</v>
      </c>
      <c r="H580" s="211">
        <v>45250.7</v>
      </c>
      <c r="I580" s="210" t="s">
        <v>862</v>
      </c>
      <c r="J580" s="209"/>
      <c r="K580" s="209"/>
      <c r="L580" s="209"/>
      <c r="M580" s="209"/>
      <c r="N580" s="209"/>
      <c r="O580" s="209"/>
      <c r="P580" s="210" t="s">
        <v>283</v>
      </c>
      <c r="Q580" s="209"/>
      <c r="R580" s="210" t="s">
        <v>54</v>
      </c>
      <c r="S580" s="210">
        <v>10.0</v>
      </c>
      <c r="T580" s="212">
        <v>2.0</v>
      </c>
      <c r="U580" s="212">
        <v>8.0</v>
      </c>
      <c r="V580" s="212">
        <v>12.0</v>
      </c>
      <c r="W580" s="210">
        <v>39.0</v>
      </c>
      <c r="X580" s="210">
        <v>2.0</v>
      </c>
      <c r="Y580" s="210">
        <v>2.0</v>
      </c>
      <c r="Z580" s="210">
        <v>1.0</v>
      </c>
      <c r="AA580" s="210">
        <v>0.0</v>
      </c>
      <c r="AB580" s="210">
        <v>0.0</v>
      </c>
      <c r="AC580" s="210">
        <v>2.0</v>
      </c>
      <c r="AD580" s="210">
        <v>1.0</v>
      </c>
      <c r="AE580" s="210">
        <v>0.0</v>
      </c>
      <c r="AF580" s="210">
        <v>0.0</v>
      </c>
      <c r="AG580" s="210">
        <v>1.0</v>
      </c>
      <c r="AH580" s="210">
        <v>3.0</v>
      </c>
      <c r="AI580" s="210" t="s">
        <v>137</v>
      </c>
      <c r="AJ580" s="210" t="s">
        <v>285</v>
      </c>
      <c r="AK580" s="210" t="s">
        <v>284</v>
      </c>
      <c r="AL580" s="210" t="s">
        <v>284</v>
      </c>
      <c r="AM580" s="210" t="s">
        <v>285</v>
      </c>
      <c r="AN580" s="210" t="s">
        <v>285</v>
      </c>
      <c r="AO580" s="210" t="s">
        <v>284</v>
      </c>
      <c r="AP580" s="210" t="s">
        <v>285</v>
      </c>
      <c r="AQ580" s="210" t="s">
        <v>284</v>
      </c>
      <c r="AR580" s="210" t="s">
        <v>284</v>
      </c>
      <c r="AS580" s="210" t="s">
        <v>284</v>
      </c>
      <c r="AT580" s="209"/>
      <c r="AU580" s="209"/>
      <c r="AV580" s="209"/>
      <c r="AW580" s="209"/>
      <c r="AX580" s="209"/>
      <c r="AY580" s="209"/>
      <c r="AZ580" s="209"/>
      <c r="BA580" s="209"/>
      <c r="BB580" s="209"/>
      <c r="BC580" s="209"/>
      <c r="BD580" s="209"/>
      <c r="BE580" s="209"/>
      <c r="BF580" s="209"/>
      <c r="BG580" s="210"/>
      <c r="BH580" s="209"/>
    </row>
    <row r="581">
      <c r="A581" s="211">
        <v>45250.7</v>
      </c>
      <c r="B581" s="211">
        <v>45250.7</v>
      </c>
      <c r="C581" s="210" t="s">
        <v>281</v>
      </c>
      <c r="D581" s="209"/>
      <c r="E581" s="212">
        <v>100.0</v>
      </c>
      <c r="F581" s="212">
        <v>0.0</v>
      </c>
      <c r="G581" s="210" t="b">
        <v>1</v>
      </c>
      <c r="H581" s="211">
        <v>45250.7</v>
      </c>
      <c r="I581" s="210" t="s">
        <v>863</v>
      </c>
      <c r="J581" s="209"/>
      <c r="K581" s="209"/>
      <c r="L581" s="209"/>
      <c r="M581" s="209"/>
      <c r="N581" s="209"/>
      <c r="O581" s="209"/>
      <c r="P581" s="210" t="s">
        <v>283</v>
      </c>
      <c r="Q581" s="209"/>
      <c r="R581" s="210" t="s">
        <v>80</v>
      </c>
      <c r="S581" s="210">
        <v>4.0</v>
      </c>
      <c r="T581" s="212">
        <v>3.0</v>
      </c>
      <c r="U581" s="212">
        <v>1.0</v>
      </c>
      <c r="V581" s="212">
        <v>12.0</v>
      </c>
      <c r="W581" s="210">
        <v>36.0</v>
      </c>
      <c r="X581" s="210">
        <v>1.0</v>
      </c>
      <c r="Y581" s="210">
        <v>0.0</v>
      </c>
      <c r="Z581" s="210">
        <v>2.0</v>
      </c>
      <c r="AA581" s="210">
        <v>3.0</v>
      </c>
      <c r="AB581" s="210">
        <v>0.0</v>
      </c>
      <c r="AC581" s="210">
        <v>2.0</v>
      </c>
      <c r="AD581" s="210">
        <v>2.0</v>
      </c>
      <c r="AE581" s="210">
        <v>0.0</v>
      </c>
      <c r="AF581" s="210">
        <v>2.0</v>
      </c>
      <c r="AG581" s="210">
        <v>1.0</v>
      </c>
      <c r="AH581" s="210">
        <v>0.0</v>
      </c>
      <c r="AI581" s="210" t="s">
        <v>138</v>
      </c>
      <c r="AJ581" s="210" t="s">
        <v>285</v>
      </c>
      <c r="AK581" s="210" t="s">
        <v>285</v>
      </c>
      <c r="AL581" s="210" t="s">
        <v>285</v>
      </c>
      <c r="AM581" s="210" t="s">
        <v>285</v>
      </c>
      <c r="AN581" s="210" t="s">
        <v>285</v>
      </c>
      <c r="AO581" s="210" t="s">
        <v>285</v>
      </c>
      <c r="AP581" s="210" t="s">
        <v>284</v>
      </c>
      <c r="AQ581" s="210" t="s">
        <v>284</v>
      </c>
      <c r="AR581" s="210" t="s">
        <v>285</v>
      </c>
      <c r="AS581" s="210" t="s">
        <v>284</v>
      </c>
      <c r="AT581" s="209"/>
      <c r="AU581" s="209"/>
      <c r="AV581" s="209"/>
      <c r="AW581" s="209"/>
      <c r="AX581" s="209"/>
      <c r="AY581" s="209"/>
      <c r="AZ581" s="209"/>
      <c r="BA581" s="209"/>
      <c r="BB581" s="209"/>
      <c r="BC581" s="209"/>
      <c r="BD581" s="209"/>
      <c r="BE581" s="209"/>
      <c r="BF581" s="209"/>
      <c r="BG581" s="210"/>
      <c r="BH581" s="209"/>
    </row>
    <row r="582">
      <c r="A582" s="211">
        <v>45250.7</v>
      </c>
      <c r="B582" s="211">
        <v>45250.7</v>
      </c>
      <c r="C582" s="210" t="s">
        <v>281</v>
      </c>
      <c r="D582" s="209"/>
      <c r="E582" s="212">
        <v>100.0</v>
      </c>
      <c r="F582" s="212">
        <v>0.0</v>
      </c>
      <c r="G582" s="210" t="b">
        <v>1</v>
      </c>
      <c r="H582" s="211">
        <v>45250.7</v>
      </c>
      <c r="I582" s="210" t="s">
        <v>864</v>
      </c>
      <c r="J582" s="209"/>
      <c r="K582" s="209"/>
      <c r="L582" s="209"/>
      <c r="M582" s="209"/>
      <c r="N582" s="209"/>
      <c r="O582" s="209"/>
      <c r="P582" s="210" t="s">
        <v>283</v>
      </c>
      <c r="Q582" s="209"/>
      <c r="R582" s="210" t="s">
        <v>61</v>
      </c>
      <c r="S582" s="210">
        <v>5.0</v>
      </c>
      <c r="T582" s="212">
        <v>3.0</v>
      </c>
      <c r="U582" s="212">
        <v>2.0</v>
      </c>
      <c r="V582" s="212">
        <v>12.0</v>
      </c>
      <c r="W582" s="210">
        <v>37.0</v>
      </c>
      <c r="X582" s="210">
        <v>1.0</v>
      </c>
      <c r="Y582" s="210">
        <v>2.0</v>
      </c>
      <c r="Z582" s="210">
        <v>2.0</v>
      </c>
      <c r="AA582" s="210">
        <v>2.0</v>
      </c>
      <c r="AB582" s="210">
        <v>1.0</v>
      </c>
      <c r="AC582" s="210">
        <v>1.0</v>
      </c>
      <c r="AD582" s="210">
        <v>2.0</v>
      </c>
      <c r="AE582" s="210">
        <v>3.0</v>
      </c>
      <c r="AF582" s="210">
        <v>2.0</v>
      </c>
      <c r="AG582" s="210">
        <v>2.0</v>
      </c>
      <c r="AH582" s="210">
        <v>2.0</v>
      </c>
      <c r="AI582" s="210" t="s">
        <v>138</v>
      </c>
      <c r="AJ582" s="210" t="s">
        <v>284</v>
      </c>
      <c r="AK582" s="210" t="s">
        <v>285</v>
      </c>
      <c r="AL582" s="210" t="s">
        <v>284</v>
      </c>
      <c r="AM582" s="210" t="s">
        <v>284</v>
      </c>
      <c r="AN582" s="210" t="s">
        <v>285</v>
      </c>
      <c r="AO582" s="210" t="s">
        <v>285</v>
      </c>
      <c r="AP582" s="210" t="s">
        <v>285</v>
      </c>
      <c r="AQ582" s="210" t="s">
        <v>285</v>
      </c>
      <c r="AR582" s="210" t="s">
        <v>284</v>
      </c>
      <c r="AS582" s="210" t="s">
        <v>285</v>
      </c>
      <c r="AT582" s="209"/>
      <c r="AU582" s="209"/>
      <c r="AV582" s="209"/>
      <c r="AW582" s="209"/>
      <c r="AX582" s="209"/>
      <c r="AY582" s="209"/>
      <c r="AZ582" s="209"/>
      <c r="BA582" s="209"/>
      <c r="BB582" s="209"/>
      <c r="BC582" s="209"/>
      <c r="BD582" s="209"/>
      <c r="BE582" s="209"/>
      <c r="BF582" s="209"/>
      <c r="BG582" s="210"/>
      <c r="BH582" s="209"/>
    </row>
    <row r="583">
      <c r="A583" s="211">
        <v>45250.7</v>
      </c>
      <c r="B583" s="211">
        <v>45250.7</v>
      </c>
      <c r="C583" s="210" t="s">
        <v>281</v>
      </c>
      <c r="D583" s="209"/>
      <c r="E583" s="212">
        <v>100.0</v>
      </c>
      <c r="F583" s="212">
        <v>0.0</v>
      </c>
      <c r="G583" s="210" t="b">
        <v>1</v>
      </c>
      <c r="H583" s="211">
        <v>45250.7</v>
      </c>
      <c r="I583" s="210" t="s">
        <v>865</v>
      </c>
      <c r="J583" s="209"/>
      <c r="K583" s="209"/>
      <c r="L583" s="209"/>
      <c r="M583" s="209"/>
      <c r="N583" s="209"/>
      <c r="O583" s="209"/>
      <c r="P583" s="210" t="s">
        <v>283</v>
      </c>
      <c r="Q583" s="209"/>
      <c r="R583" s="210" t="s">
        <v>102</v>
      </c>
      <c r="S583" s="210">
        <v>5.0</v>
      </c>
      <c r="T583" s="212">
        <v>2.0</v>
      </c>
      <c r="U583" s="212">
        <v>3.0</v>
      </c>
      <c r="V583" s="212">
        <v>12.0</v>
      </c>
      <c r="W583" s="210">
        <v>15.0</v>
      </c>
      <c r="X583" s="210">
        <v>0.0</v>
      </c>
      <c r="Y583" s="210">
        <v>3.0</v>
      </c>
      <c r="Z583" s="210">
        <v>2.0</v>
      </c>
      <c r="AA583" s="210">
        <v>1.0</v>
      </c>
      <c r="AB583" s="210">
        <v>0.0</v>
      </c>
      <c r="AC583" s="210">
        <v>2.0</v>
      </c>
      <c r="AD583" s="210">
        <v>0.0</v>
      </c>
      <c r="AE583" s="210">
        <v>1.0</v>
      </c>
      <c r="AF583" s="210">
        <v>3.0</v>
      </c>
      <c r="AG583" s="210">
        <v>3.0</v>
      </c>
      <c r="AH583" s="210">
        <v>2.0</v>
      </c>
      <c r="AI583" s="210" t="s">
        <v>138</v>
      </c>
      <c r="AJ583" s="210" t="s">
        <v>285</v>
      </c>
      <c r="AK583" s="210" t="s">
        <v>284</v>
      </c>
      <c r="AL583" s="210" t="s">
        <v>284</v>
      </c>
      <c r="AM583" s="210" t="s">
        <v>284</v>
      </c>
      <c r="AN583" s="210" t="s">
        <v>284</v>
      </c>
      <c r="AO583" s="210" t="s">
        <v>284</v>
      </c>
      <c r="AP583" s="210" t="s">
        <v>284</v>
      </c>
      <c r="AQ583" s="210" t="s">
        <v>284</v>
      </c>
      <c r="AR583" s="210" t="s">
        <v>285</v>
      </c>
      <c r="AS583" s="210" t="s">
        <v>285</v>
      </c>
      <c r="AT583" s="209"/>
      <c r="AU583" s="209"/>
      <c r="AV583" s="209"/>
      <c r="AW583" s="209"/>
      <c r="AX583" s="209"/>
      <c r="AY583" s="209"/>
      <c r="AZ583" s="209"/>
      <c r="BA583" s="209"/>
      <c r="BB583" s="209"/>
      <c r="BC583" s="209"/>
      <c r="BD583" s="209"/>
      <c r="BE583" s="209"/>
      <c r="BF583" s="209"/>
      <c r="BG583" s="210"/>
      <c r="BH583" s="209"/>
    </row>
    <row r="584">
      <c r="A584" s="211">
        <v>45250.7</v>
      </c>
      <c r="B584" s="211">
        <v>45250.7</v>
      </c>
      <c r="C584" s="210" t="s">
        <v>281</v>
      </c>
      <c r="D584" s="209"/>
      <c r="E584" s="212">
        <v>100.0</v>
      </c>
      <c r="F584" s="212">
        <v>0.0</v>
      </c>
      <c r="G584" s="210" t="b">
        <v>1</v>
      </c>
      <c r="H584" s="211">
        <v>45250.7</v>
      </c>
      <c r="I584" s="210" t="s">
        <v>866</v>
      </c>
      <c r="J584" s="209"/>
      <c r="K584" s="209"/>
      <c r="L584" s="209"/>
      <c r="M584" s="209"/>
      <c r="N584" s="209"/>
      <c r="O584" s="209"/>
      <c r="P584" s="210" t="s">
        <v>283</v>
      </c>
      <c r="Q584" s="209"/>
      <c r="R584" s="210" t="s">
        <v>33</v>
      </c>
      <c r="S584" s="210">
        <v>5.0</v>
      </c>
      <c r="T584" s="212">
        <v>3.0</v>
      </c>
      <c r="U584" s="212">
        <v>2.0</v>
      </c>
      <c r="V584" s="212">
        <v>12.0</v>
      </c>
      <c r="W584" s="210">
        <v>11.0</v>
      </c>
      <c r="X584" s="210">
        <v>2.0</v>
      </c>
      <c r="Y584" s="210">
        <v>0.0</v>
      </c>
      <c r="Z584" s="210">
        <v>2.0</v>
      </c>
      <c r="AA584" s="210">
        <v>0.0</v>
      </c>
      <c r="AB584" s="210">
        <v>0.0</v>
      </c>
      <c r="AC584" s="210">
        <v>2.0</v>
      </c>
      <c r="AD584" s="210">
        <v>2.0</v>
      </c>
      <c r="AE584" s="210">
        <v>0.0</v>
      </c>
      <c r="AF584" s="210">
        <v>0.0</v>
      </c>
      <c r="AG584" s="210">
        <v>2.0</v>
      </c>
      <c r="AH584" s="210">
        <v>3.0</v>
      </c>
      <c r="AI584" s="210" t="s">
        <v>137</v>
      </c>
      <c r="AJ584" s="210" t="s">
        <v>285</v>
      </c>
      <c r="AK584" s="210" t="s">
        <v>285</v>
      </c>
      <c r="AL584" s="210" t="s">
        <v>285</v>
      </c>
      <c r="AM584" s="210" t="s">
        <v>284</v>
      </c>
      <c r="AN584" s="210" t="s">
        <v>285</v>
      </c>
      <c r="AO584" s="210" t="s">
        <v>284</v>
      </c>
      <c r="AP584" s="210" t="s">
        <v>284</v>
      </c>
      <c r="AQ584" s="210" t="s">
        <v>285</v>
      </c>
      <c r="AR584" s="210" t="s">
        <v>285</v>
      </c>
      <c r="AS584" s="210" t="s">
        <v>285</v>
      </c>
      <c r="AT584" s="209"/>
      <c r="AU584" s="209"/>
      <c r="AV584" s="209"/>
      <c r="AW584" s="209"/>
      <c r="AX584" s="209"/>
      <c r="AY584" s="209"/>
      <c r="AZ584" s="209"/>
      <c r="BA584" s="209"/>
      <c r="BB584" s="209"/>
      <c r="BC584" s="209"/>
      <c r="BD584" s="209"/>
      <c r="BE584" s="209"/>
      <c r="BF584" s="209"/>
      <c r="BG584" s="210"/>
      <c r="BH584" s="209"/>
    </row>
    <row r="585">
      <c r="A585" s="211">
        <v>45250.7</v>
      </c>
      <c r="B585" s="211">
        <v>45250.7</v>
      </c>
      <c r="C585" s="210" t="s">
        <v>281</v>
      </c>
      <c r="D585" s="209"/>
      <c r="E585" s="212">
        <v>100.0</v>
      </c>
      <c r="F585" s="212">
        <v>0.0</v>
      </c>
      <c r="G585" s="210" t="b">
        <v>1</v>
      </c>
      <c r="H585" s="211">
        <v>45250.7</v>
      </c>
      <c r="I585" s="210" t="s">
        <v>867</v>
      </c>
      <c r="J585" s="209"/>
      <c r="K585" s="209"/>
      <c r="L585" s="209"/>
      <c r="M585" s="209"/>
      <c r="N585" s="209"/>
      <c r="O585" s="209"/>
      <c r="P585" s="210" t="s">
        <v>283</v>
      </c>
      <c r="Q585" s="209"/>
      <c r="R585" s="210" t="s">
        <v>95</v>
      </c>
      <c r="S585" s="210">
        <v>4.0</v>
      </c>
      <c r="T585" s="212">
        <v>4.0</v>
      </c>
      <c r="U585" s="212">
        <v>0.0</v>
      </c>
      <c r="V585" s="212">
        <v>12.0</v>
      </c>
      <c r="W585" s="210">
        <v>28.0</v>
      </c>
      <c r="X585" s="210">
        <v>2.0</v>
      </c>
      <c r="Y585" s="210">
        <v>0.0</v>
      </c>
      <c r="Z585" s="210">
        <v>1.0</v>
      </c>
      <c r="AA585" s="210">
        <v>2.0</v>
      </c>
      <c r="AB585" s="210">
        <v>0.0</v>
      </c>
      <c r="AC585" s="210">
        <v>2.0</v>
      </c>
      <c r="AD585" s="210">
        <v>1.0</v>
      </c>
      <c r="AE585" s="210">
        <v>1.0</v>
      </c>
      <c r="AF585" s="210">
        <v>2.0</v>
      </c>
      <c r="AG585" s="210">
        <v>2.0</v>
      </c>
      <c r="AH585" s="210">
        <v>3.0</v>
      </c>
      <c r="AI585" s="210" t="s">
        <v>137</v>
      </c>
      <c r="AJ585" s="210" t="s">
        <v>284</v>
      </c>
      <c r="AK585" s="210" t="s">
        <v>284</v>
      </c>
      <c r="AL585" s="210" t="s">
        <v>284</v>
      </c>
      <c r="AM585" s="210" t="s">
        <v>284</v>
      </c>
      <c r="AN585" s="210" t="s">
        <v>284</v>
      </c>
      <c r="AO585" s="210" t="s">
        <v>285</v>
      </c>
      <c r="AP585" s="210" t="s">
        <v>285</v>
      </c>
      <c r="AQ585" s="210" t="s">
        <v>284</v>
      </c>
      <c r="AR585" s="210" t="s">
        <v>285</v>
      </c>
      <c r="AS585" s="210" t="s">
        <v>284</v>
      </c>
      <c r="AT585" s="209"/>
      <c r="AU585" s="209"/>
      <c r="AV585" s="209"/>
      <c r="AW585" s="209"/>
      <c r="AX585" s="209"/>
      <c r="AY585" s="209"/>
      <c r="AZ585" s="209"/>
      <c r="BA585" s="209"/>
      <c r="BB585" s="209"/>
      <c r="BC585" s="209"/>
      <c r="BD585" s="209"/>
      <c r="BE585" s="209"/>
      <c r="BF585" s="209"/>
      <c r="BG585" s="210"/>
      <c r="BH585" s="209"/>
    </row>
    <row r="586">
      <c r="A586" s="211">
        <v>45250.7</v>
      </c>
      <c r="B586" s="211">
        <v>45250.7</v>
      </c>
      <c r="C586" s="210" t="s">
        <v>281</v>
      </c>
      <c r="D586" s="209"/>
      <c r="E586" s="212">
        <v>100.0</v>
      </c>
      <c r="F586" s="212">
        <v>0.0</v>
      </c>
      <c r="G586" s="210" t="b">
        <v>1</v>
      </c>
      <c r="H586" s="211">
        <v>45250.7</v>
      </c>
      <c r="I586" s="210" t="s">
        <v>868</v>
      </c>
      <c r="J586" s="209"/>
      <c r="K586" s="209"/>
      <c r="L586" s="209"/>
      <c r="M586" s="209"/>
      <c r="N586" s="209"/>
      <c r="O586" s="209"/>
      <c r="P586" s="210" t="s">
        <v>283</v>
      </c>
      <c r="Q586" s="209"/>
      <c r="R586" s="210" t="s">
        <v>66</v>
      </c>
      <c r="S586" s="210">
        <v>10.0</v>
      </c>
      <c r="T586" s="212">
        <v>5.0</v>
      </c>
      <c r="U586" s="212">
        <v>5.0</v>
      </c>
      <c r="V586" s="212">
        <v>12.0</v>
      </c>
      <c r="W586" s="210">
        <v>38.0</v>
      </c>
      <c r="X586" s="210">
        <v>0.0</v>
      </c>
      <c r="Y586" s="210">
        <v>1.0</v>
      </c>
      <c r="Z586" s="210">
        <v>2.0</v>
      </c>
      <c r="AA586" s="210">
        <v>1.0</v>
      </c>
      <c r="AB586" s="210">
        <v>0.0</v>
      </c>
      <c r="AC586" s="210">
        <v>0.0</v>
      </c>
      <c r="AD586" s="210">
        <v>2.0</v>
      </c>
      <c r="AE586" s="210">
        <v>0.0</v>
      </c>
      <c r="AF586" s="210">
        <v>0.0</v>
      </c>
      <c r="AG586" s="210">
        <v>0.0</v>
      </c>
      <c r="AH586" s="210">
        <v>0.0</v>
      </c>
      <c r="AI586" s="210" t="s">
        <v>138</v>
      </c>
      <c r="AJ586" s="210" t="s">
        <v>284</v>
      </c>
      <c r="AK586" s="210" t="s">
        <v>285</v>
      </c>
      <c r="AL586" s="210" t="s">
        <v>285</v>
      </c>
      <c r="AM586" s="210" t="s">
        <v>284</v>
      </c>
      <c r="AN586" s="210" t="s">
        <v>285</v>
      </c>
      <c r="AO586" s="210" t="s">
        <v>284</v>
      </c>
      <c r="AP586" s="210" t="s">
        <v>284</v>
      </c>
      <c r="AQ586" s="210" t="s">
        <v>284</v>
      </c>
      <c r="AR586" s="210" t="s">
        <v>285</v>
      </c>
      <c r="AS586" s="210" t="s">
        <v>285</v>
      </c>
      <c r="AT586" s="209"/>
      <c r="AU586" s="209"/>
      <c r="AV586" s="209"/>
      <c r="AW586" s="209"/>
      <c r="AX586" s="209"/>
      <c r="AY586" s="209"/>
      <c r="AZ586" s="209"/>
      <c r="BA586" s="209"/>
      <c r="BB586" s="209"/>
      <c r="BC586" s="209"/>
      <c r="BD586" s="209"/>
      <c r="BE586" s="209"/>
      <c r="BF586" s="209"/>
      <c r="BG586" s="210"/>
      <c r="BH586" s="209"/>
    </row>
    <row r="587">
      <c r="A587" s="211">
        <v>45250.7</v>
      </c>
      <c r="B587" s="211">
        <v>45250.7</v>
      </c>
      <c r="C587" s="210" t="s">
        <v>281</v>
      </c>
      <c r="D587" s="209"/>
      <c r="E587" s="212">
        <v>100.0</v>
      </c>
      <c r="F587" s="212">
        <v>0.0</v>
      </c>
      <c r="G587" s="210" t="b">
        <v>1</v>
      </c>
      <c r="H587" s="211">
        <v>45250.7</v>
      </c>
      <c r="I587" s="210" t="s">
        <v>869</v>
      </c>
      <c r="J587" s="209"/>
      <c r="K587" s="209"/>
      <c r="L587" s="209"/>
      <c r="M587" s="209"/>
      <c r="N587" s="209"/>
      <c r="O587" s="209"/>
      <c r="P587" s="210" t="s">
        <v>283</v>
      </c>
      <c r="Q587" s="209"/>
      <c r="R587" s="210" t="s">
        <v>89</v>
      </c>
      <c r="S587" s="210">
        <v>4.0</v>
      </c>
      <c r="T587" s="212">
        <v>3.0</v>
      </c>
      <c r="U587" s="212">
        <v>1.0</v>
      </c>
      <c r="V587" s="212">
        <v>12.0</v>
      </c>
      <c r="W587" s="210">
        <v>39.0</v>
      </c>
      <c r="X587" s="210">
        <v>3.0</v>
      </c>
      <c r="Y587" s="210">
        <v>3.0</v>
      </c>
      <c r="Z587" s="210">
        <v>0.0</v>
      </c>
      <c r="AA587" s="210">
        <v>2.0</v>
      </c>
      <c r="AB587" s="210">
        <v>2.0</v>
      </c>
      <c r="AC587" s="210">
        <v>3.0</v>
      </c>
      <c r="AD587" s="210">
        <v>1.0</v>
      </c>
      <c r="AE587" s="210">
        <v>3.0</v>
      </c>
      <c r="AF587" s="210">
        <v>1.0</v>
      </c>
      <c r="AG587" s="210">
        <v>2.0</v>
      </c>
      <c r="AH587" s="210">
        <v>3.0</v>
      </c>
      <c r="AI587" s="210" t="s">
        <v>138</v>
      </c>
      <c r="AJ587" s="210" t="s">
        <v>284</v>
      </c>
      <c r="AK587" s="210" t="s">
        <v>284</v>
      </c>
      <c r="AL587" s="210" t="s">
        <v>285</v>
      </c>
      <c r="AM587" s="210" t="s">
        <v>285</v>
      </c>
      <c r="AN587" s="210" t="s">
        <v>284</v>
      </c>
      <c r="AO587" s="210" t="s">
        <v>284</v>
      </c>
      <c r="AP587" s="210" t="s">
        <v>285</v>
      </c>
      <c r="AQ587" s="210" t="s">
        <v>284</v>
      </c>
      <c r="AR587" s="210" t="s">
        <v>284</v>
      </c>
      <c r="AS587" s="210" t="s">
        <v>284</v>
      </c>
      <c r="AT587" s="209"/>
      <c r="AU587" s="209"/>
      <c r="AV587" s="209"/>
      <c r="AW587" s="209"/>
      <c r="AX587" s="209"/>
      <c r="AY587" s="209"/>
      <c r="AZ587" s="209"/>
      <c r="BA587" s="209"/>
      <c r="BB587" s="209"/>
      <c r="BC587" s="209"/>
      <c r="BD587" s="209"/>
      <c r="BE587" s="209"/>
      <c r="BF587" s="209"/>
      <c r="BG587" s="210"/>
      <c r="BH587" s="209"/>
    </row>
    <row r="588">
      <c r="A588" s="211">
        <v>45250.7</v>
      </c>
      <c r="B588" s="211">
        <v>45250.7</v>
      </c>
      <c r="C588" s="210" t="s">
        <v>281</v>
      </c>
      <c r="D588" s="209"/>
      <c r="E588" s="212">
        <v>100.0</v>
      </c>
      <c r="F588" s="212">
        <v>0.0</v>
      </c>
      <c r="G588" s="210" t="b">
        <v>1</v>
      </c>
      <c r="H588" s="211">
        <v>45250.7</v>
      </c>
      <c r="I588" s="210" t="s">
        <v>870</v>
      </c>
      <c r="J588" s="209"/>
      <c r="K588" s="209"/>
      <c r="L588" s="209"/>
      <c r="M588" s="209"/>
      <c r="N588" s="209"/>
      <c r="O588" s="209"/>
      <c r="P588" s="210" t="s">
        <v>283</v>
      </c>
      <c r="Q588" s="209"/>
      <c r="R588" s="72" t="s">
        <v>33</v>
      </c>
      <c r="S588" s="210">
        <v>11.0</v>
      </c>
      <c r="T588" s="212">
        <v>4.0</v>
      </c>
      <c r="U588" s="212">
        <v>7.0</v>
      </c>
      <c r="V588" s="212">
        <v>12.0</v>
      </c>
      <c r="W588" s="210">
        <v>19.0</v>
      </c>
      <c r="X588" s="210">
        <v>1.0</v>
      </c>
      <c r="Y588" s="210">
        <v>0.0</v>
      </c>
      <c r="Z588" s="210">
        <v>2.0</v>
      </c>
      <c r="AA588" s="210">
        <v>0.0</v>
      </c>
      <c r="AB588" s="210">
        <v>1.0</v>
      </c>
      <c r="AC588" s="210">
        <v>1.0</v>
      </c>
      <c r="AD588" s="210">
        <v>1.0</v>
      </c>
      <c r="AE588" s="210">
        <v>0.0</v>
      </c>
      <c r="AF588" s="210">
        <v>3.0</v>
      </c>
      <c r="AG588" s="210">
        <v>1.0</v>
      </c>
      <c r="AH588" s="210">
        <v>3.0</v>
      </c>
      <c r="AI588" s="210" t="s">
        <v>137</v>
      </c>
      <c r="AJ588" s="210" t="s">
        <v>285</v>
      </c>
      <c r="AK588" s="210" t="s">
        <v>284</v>
      </c>
      <c r="AL588" s="210" t="s">
        <v>285</v>
      </c>
      <c r="AM588" s="210" t="s">
        <v>284</v>
      </c>
      <c r="AN588" s="210" t="s">
        <v>285</v>
      </c>
      <c r="AO588" s="210" t="s">
        <v>284</v>
      </c>
      <c r="AP588" s="210" t="s">
        <v>284</v>
      </c>
      <c r="AQ588" s="210" t="s">
        <v>285</v>
      </c>
      <c r="AR588" s="210" t="s">
        <v>284</v>
      </c>
      <c r="AS588" s="210" t="s">
        <v>284</v>
      </c>
      <c r="AT588" s="209"/>
      <c r="AU588" s="209"/>
      <c r="AV588" s="209"/>
      <c r="AW588" s="209"/>
      <c r="AX588" s="209"/>
      <c r="AY588" s="209"/>
      <c r="AZ588" s="209"/>
      <c r="BA588" s="209"/>
      <c r="BB588" s="209"/>
      <c r="BC588" s="209"/>
      <c r="BD588" s="209"/>
      <c r="BE588" s="209"/>
      <c r="BF588" s="209"/>
      <c r="BG588" s="210"/>
      <c r="BH588" s="209"/>
    </row>
    <row r="589">
      <c r="A589" s="211">
        <v>45250.7</v>
      </c>
      <c r="B589" s="211">
        <v>45250.7</v>
      </c>
      <c r="C589" s="210" t="s">
        <v>281</v>
      </c>
      <c r="D589" s="209"/>
      <c r="E589" s="212">
        <v>100.0</v>
      </c>
      <c r="F589" s="212">
        <v>0.0</v>
      </c>
      <c r="G589" s="210" t="b">
        <v>1</v>
      </c>
      <c r="H589" s="211">
        <v>45250.7</v>
      </c>
      <c r="I589" s="210" t="s">
        <v>871</v>
      </c>
      <c r="J589" s="209"/>
      <c r="K589" s="209"/>
      <c r="L589" s="209"/>
      <c r="M589" s="209"/>
      <c r="N589" s="209"/>
      <c r="O589" s="209"/>
      <c r="P589" s="210" t="s">
        <v>283</v>
      </c>
      <c r="Q589" s="209"/>
      <c r="R589" s="210" t="s">
        <v>77</v>
      </c>
      <c r="S589" s="210">
        <v>10.0</v>
      </c>
      <c r="T589" s="212">
        <v>2.0</v>
      </c>
      <c r="U589" s="212">
        <v>8.0</v>
      </c>
      <c r="V589" s="212">
        <v>12.0</v>
      </c>
      <c r="W589" s="213"/>
      <c r="X589" s="210">
        <v>1.0</v>
      </c>
      <c r="Y589" s="210">
        <v>0.0</v>
      </c>
      <c r="Z589" s="210">
        <v>1.0</v>
      </c>
      <c r="AA589" s="210">
        <v>1.0</v>
      </c>
      <c r="AB589" s="210">
        <v>3.0</v>
      </c>
      <c r="AC589" s="210">
        <v>0.0</v>
      </c>
      <c r="AD589" s="210">
        <v>0.0</v>
      </c>
      <c r="AE589" s="210">
        <v>3.0</v>
      </c>
      <c r="AF589" s="210">
        <v>0.0</v>
      </c>
      <c r="AG589" s="210">
        <v>0.0</v>
      </c>
      <c r="AH589" s="210">
        <v>1.0</v>
      </c>
      <c r="AI589" s="210" t="s">
        <v>138</v>
      </c>
      <c r="AJ589" s="210" t="s">
        <v>285</v>
      </c>
      <c r="AK589" s="210" t="s">
        <v>285</v>
      </c>
      <c r="AL589" s="210" t="s">
        <v>284</v>
      </c>
      <c r="AM589" s="210" t="s">
        <v>285</v>
      </c>
      <c r="AN589" s="210" t="s">
        <v>285</v>
      </c>
      <c r="AO589" s="210" t="s">
        <v>285</v>
      </c>
      <c r="AP589" s="210" t="s">
        <v>285</v>
      </c>
      <c r="AQ589" s="210" t="s">
        <v>284</v>
      </c>
      <c r="AR589" s="210" t="s">
        <v>284</v>
      </c>
      <c r="AS589" s="210" t="s">
        <v>284</v>
      </c>
      <c r="AT589" s="209"/>
      <c r="AU589" s="209"/>
      <c r="AV589" s="209"/>
      <c r="AW589" s="209"/>
      <c r="AX589" s="209"/>
      <c r="AY589" s="209"/>
      <c r="AZ589" s="209"/>
      <c r="BA589" s="209"/>
      <c r="BB589" s="209"/>
      <c r="BC589" s="209"/>
      <c r="BD589" s="209"/>
      <c r="BE589" s="209"/>
      <c r="BF589" s="209"/>
      <c r="BG589" s="210"/>
      <c r="BH589" s="209"/>
    </row>
    <row r="590">
      <c r="A590" s="211">
        <v>45250.7</v>
      </c>
      <c r="B590" s="211">
        <v>45250.7</v>
      </c>
      <c r="C590" s="210" t="s">
        <v>281</v>
      </c>
      <c r="D590" s="209"/>
      <c r="E590" s="212">
        <v>100.0</v>
      </c>
      <c r="F590" s="212">
        <v>0.0</v>
      </c>
      <c r="G590" s="210" t="b">
        <v>1</v>
      </c>
      <c r="H590" s="211">
        <v>45250.7</v>
      </c>
      <c r="I590" s="210" t="s">
        <v>872</v>
      </c>
      <c r="J590" s="209"/>
      <c r="K590" s="209"/>
      <c r="L590" s="209"/>
      <c r="M590" s="209"/>
      <c r="N590" s="209"/>
      <c r="O590" s="209"/>
      <c r="P590" s="210" t="s">
        <v>283</v>
      </c>
      <c r="Q590" s="209"/>
      <c r="R590" s="210" t="s">
        <v>61</v>
      </c>
      <c r="S590" s="210">
        <v>9.0</v>
      </c>
      <c r="T590" s="212">
        <v>9.0</v>
      </c>
      <c r="U590" s="212">
        <v>0.0</v>
      </c>
      <c r="V590" s="212">
        <v>12.0</v>
      </c>
      <c r="W590" s="210">
        <v>20.0</v>
      </c>
      <c r="X590" s="210">
        <v>3.0</v>
      </c>
      <c r="Y590" s="210">
        <v>1.0</v>
      </c>
      <c r="Z590" s="210">
        <v>3.0</v>
      </c>
      <c r="AA590" s="210">
        <v>3.0</v>
      </c>
      <c r="AB590" s="210">
        <v>0.0</v>
      </c>
      <c r="AC590" s="210">
        <v>3.0</v>
      </c>
      <c r="AD590" s="210">
        <v>0.0</v>
      </c>
      <c r="AE590" s="210">
        <v>0.0</v>
      </c>
      <c r="AF590" s="210">
        <v>3.0</v>
      </c>
      <c r="AG590" s="210">
        <v>2.0</v>
      </c>
      <c r="AH590" s="210">
        <v>3.0</v>
      </c>
      <c r="AI590" s="210" t="s">
        <v>137</v>
      </c>
      <c r="AJ590" s="210" t="s">
        <v>284</v>
      </c>
      <c r="AK590" s="210" t="s">
        <v>284</v>
      </c>
      <c r="AL590" s="210" t="s">
        <v>285</v>
      </c>
      <c r="AM590" s="210" t="s">
        <v>284</v>
      </c>
      <c r="AN590" s="210" t="s">
        <v>284</v>
      </c>
      <c r="AO590" s="210" t="s">
        <v>285</v>
      </c>
      <c r="AP590" s="210" t="s">
        <v>285</v>
      </c>
      <c r="AQ590" s="210" t="s">
        <v>285</v>
      </c>
      <c r="AR590" s="210" t="s">
        <v>285</v>
      </c>
      <c r="AS590" s="210" t="s">
        <v>285</v>
      </c>
      <c r="AT590" s="209"/>
      <c r="AU590" s="209"/>
      <c r="AV590" s="209"/>
      <c r="AW590" s="209"/>
      <c r="AX590" s="209"/>
      <c r="AY590" s="209"/>
      <c r="AZ590" s="209"/>
      <c r="BA590" s="209"/>
      <c r="BB590" s="209"/>
      <c r="BC590" s="209"/>
      <c r="BD590" s="209"/>
      <c r="BE590" s="209"/>
      <c r="BF590" s="209"/>
      <c r="BG590" s="210"/>
      <c r="BH590" s="209"/>
    </row>
    <row r="591">
      <c r="A591" s="211">
        <v>45250.7</v>
      </c>
      <c r="B591" s="211">
        <v>45250.7</v>
      </c>
      <c r="C591" s="210" t="s">
        <v>281</v>
      </c>
      <c r="D591" s="209"/>
      <c r="E591" s="212">
        <v>100.0</v>
      </c>
      <c r="F591" s="212">
        <v>0.0</v>
      </c>
      <c r="G591" s="210" t="b">
        <v>1</v>
      </c>
      <c r="H591" s="211">
        <v>45250.7</v>
      </c>
      <c r="I591" s="210" t="s">
        <v>873</v>
      </c>
      <c r="J591" s="209"/>
      <c r="K591" s="209"/>
      <c r="L591" s="209"/>
      <c r="M591" s="209"/>
      <c r="N591" s="209"/>
      <c r="O591" s="209"/>
      <c r="P591" s="210" t="s">
        <v>283</v>
      </c>
      <c r="Q591" s="209"/>
      <c r="R591" s="72" t="s">
        <v>33</v>
      </c>
      <c r="S591" s="210">
        <v>6.0</v>
      </c>
      <c r="T591" s="212">
        <v>1.0</v>
      </c>
      <c r="U591" s="212">
        <v>5.0</v>
      </c>
      <c r="V591" s="212">
        <v>12.0</v>
      </c>
      <c r="W591" s="210">
        <v>32.0</v>
      </c>
      <c r="X591" s="210">
        <v>2.0</v>
      </c>
      <c r="Y591" s="210">
        <v>2.0</v>
      </c>
      <c r="Z591" s="210">
        <v>3.0</v>
      </c>
      <c r="AA591" s="210">
        <v>0.0</v>
      </c>
      <c r="AB591" s="210">
        <v>1.0</v>
      </c>
      <c r="AC591" s="210">
        <v>0.0</v>
      </c>
      <c r="AD591" s="210">
        <v>3.0</v>
      </c>
      <c r="AE591" s="210">
        <v>2.0</v>
      </c>
      <c r="AF591" s="210">
        <v>1.0</v>
      </c>
      <c r="AG591" s="210">
        <v>0.0</v>
      </c>
      <c r="AH591" s="210">
        <v>0.0</v>
      </c>
      <c r="AI591" s="210" t="s">
        <v>138</v>
      </c>
      <c r="AJ591" s="210" t="s">
        <v>284</v>
      </c>
      <c r="AK591" s="210" t="s">
        <v>284</v>
      </c>
      <c r="AL591" s="210" t="s">
        <v>284</v>
      </c>
      <c r="AM591" s="210" t="s">
        <v>285</v>
      </c>
      <c r="AN591" s="210" t="s">
        <v>284</v>
      </c>
      <c r="AO591" s="210" t="s">
        <v>284</v>
      </c>
      <c r="AP591" s="210" t="s">
        <v>285</v>
      </c>
      <c r="AQ591" s="210" t="s">
        <v>284</v>
      </c>
      <c r="AR591" s="210" t="s">
        <v>285</v>
      </c>
      <c r="AS591" s="210" t="s">
        <v>284</v>
      </c>
      <c r="AT591" s="209"/>
      <c r="AU591" s="209"/>
      <c r="AV591" s="209"/>
      <c r="AW591" s="209"/>
      <c r="AX591" s="209"/>
      <c r="AY591" s="209"/>
      <c r="AZ591" s="209"/>
      <c r="BA591" s="209"/>
      <c r="BB591" s="209"/>
      <c r="BC591" s="209"/>
      <c r="BD591" s="209"/>
      <c r="BE591" s="209"/>
      <c r="BF591" s="209"/>
      <c r="BG591" s="210"/>
      <c r="BH591" s="209"/>
    </row>
    <row r="592">
      <c r="A592" s="211">
        <v>45250.7</v>
      </c>
      <c r="B592" s="211">
        <v>45250.7</v>
      </c>
      <c r="C592" s="210" t="s">
        <v>281</v>
      </c>
      <c r="D592" s="209"/>
      <c r="E592" s="212">
        <v>100.0</v>
      </c>
      <c r="F592" s="212">
        <v>0.0</v>
      </c>
      <c r="G592" s="210" t="b">
        <v>1</v>
      </c>
      <c r="H592" s="211">
        <v>45250.7</v>
      </c>
      <c r="I592" s="210" t="s">
        <v>874</v>
      </c>
      <c r="J592" s="209"/>
      <c r="K592" s="209"/>
      <c r="L592" s="209"/>
      <c r="M592" s="209"/>
      <c r="N592" s="209"/>
      <c r="O592" s="209"/>
      <c r="P592" s="210" t="s">
        <v>283</v>
      </c>
      <c r="Q592" s="209"/>
      <c r="R592" s="72" t="s">
        <v>33</v>
      </c>
      <c r="S592" s="210">
        <v>1.0</v>
      </c>
      <c r="T592" s="212">
        <v>1.0</v>
      </c>
      <c r="U592" s="212">
        <v>0.0</v>
      </c>
      <c r="V592" s="212">
        <v>12.0</v>
      </c>
      <c r="W592" s="210">
        <v>24.0</v>
      </c>
      <c r="X592" s="210">
        <v>3.0</v>
      </c>
      <c r="Y592" s="210">
        <v>2.0</v>
      </c>
      <c r="Z592" s="210">
        <v>1.0</v>
      </c>
      <c r="AA592" s="210">
        <v>0.0</v>
      </c>
      <c r="AB592" s="210">
        <v>1.0</v>
      </c>
      <c r="AC592" s="210">
        <v>2.0</v>
      </c>
      <c r="AD592" s="210">
        <v>2.0</v>
      </c>
      <c r="AE592" s="210">
        <v>0.0</v>
      </c>
      <c r="AF592" s="210">
        <v>0.0</v>
      </c>
      <c r="AG592" s="210">
        <v>2.0</v>
      </c>
      <c r="AH592" s="210">
        <v>3.0</v>
      </c>
      <c r="AI592" s="210" t="s">
        <v>138</v>
      </c>
      <c r="AJ592" s="210" t="s">
        <v>284</v>
      </c>
      <c r="AK592" s="210" t="s">
        <v>285</v>
      </c>
      <c r="AL592" s="210" t="s">
        <v>285</v>
      </c>
      <c r="AM592" s="210" t="s">
        <v>285</v>
      </c>
      <c r="AN592" s="210" t="s">
        <v>285</v>
      </c>
      <c r="AO592" s="210" t="s">
        <v>285</v>
      </c>
      <c r="AP592" s="210" t="s">
        <v>285</v>
      </c>
      <c r="AQ592" s="210" t="s">
        <v>285</v>
      </c>
      <c r="AR592" s="210" t="s">
        <v>285</v>
      </c>
      <c r="AS592" s="210" t="s">
        <v>285</v>
      </c>
      <c r="AT592" s="209"/>
      <c r="AU592" s="209"/>
      <c r="AV592" s="209"/>
      <c r="AW592" s="209"/>
      <c r="AX592" s="209"/>
      <c r="AY592" s="209"/>
      <c r="AZ592" s="209"/>
      <c r="BA592" s="209"/>
      <c r="BB592" s="209"/>
      <c r="BC592" s="209"/>
      <c r="BD592" s="209"/>
      <c r="BE592" s="209"/>
      <c r="BF592" s="209"/>
      <c r="BG592" s="210"/>
      <c r="BH592" s="209"/>
    </row>
    <row r="593">
      <c r="A593" s="211">
        <v>45250.7</v>
      </c>
      <c r="B593" s="211">
        <v>45250.7</v>
      </c>
      <c r="C593" s="210" t="s">
        <v>281</v>
      </c>
      <c r="D593" s="209"/>
      <c r="E593" s="212">
        <v>100.0</v>
      </c>
      <c r="F593" s="212">
        <v>0.0</v>
      </c>
      <c r="G593" s="210" t="b">
        <v>1</v>
      </c>
      <c r="H593" s="211">
        <v>45250.7</v>
      </c>
      <c r="I593" s="210" t="s">
        <v>875</v>
      </c>
      <c r="J593" s="209"/>
      <c r="K593" s="209"/>
      <c r="L593" s="209"/>
      <c r="M593" s="209"/>
      <c r="N593" s="209"/>
      <c r="O593" s="209"/>
      <c r="P593" s="210" t="s">
        <v>283</v>
      </c>
      <c r="Q593" s="209"/>
      <c r="R593" s="72" t="s">
        <v>33</v>
      </c>
      <c r="S593" s="210">
        <v>11.0</v>
      </c>
      <c r="T593" s="212">
        <v>8.0</v>
      </c>
      <c r="U593" s="212">
        <v>3.0</v>
      </c>
      <c r="V593" s="212">
        <v>12.0</v>
      </c>
      <c r="W593" s="210">
        <v>18.0</v>
      </c>
      <c r="X593" s="210">
        <v>2.0</v>
      </c>
      <c r="Y593" s="210">
        <v>3.0</v>
      </c>
      <c r="Z593" s="210">
        <v>1.0</v>
      </c>
      <c r="AA593" s="210">
        <v>0.0</v>
      </c>
      <c r="AB593" s="210">
        <v>2.0</v>
      </c>
      <c r="AC593" s="210">
        <v>3.0</v>
      </c>
      <c r="AD593" s="210">
        <v>2.0</v>
      </c>
      <c r="AE593" s="210">
        <v>3.0</v>
      </c>
      <c r="AF593" s="210">
        <v>2.0</v>
      </c>
      <c r="AG593" s="210">
        <v>3.0</v>
      </c>
      <c r="AH593" s="210">
        <v>0.0</v>
      </c>
      <c r="AI593" s="210" t="s">
        <v>138</v>
      </c>
      <c r="AJ593" s="210" t="s">
        <v>285</v>
      </c>
      <c r="AK593" s="210" t="s">
        <v>284</v>
      </c>
      <c r="AL593" s="210" t="s">
        <v>285</v>
      </c>
      <c r="AM593" s="210" t="s">
        <v>284</v>
      </c>
      <c r="AN593" s="210" t="s">
        <v>285</v>
      </c>
      <c r="AO593" s="210" t="s">
        <v>284</v>
      </c>
      <c r="AP593" s="210" t="s">
        <v>284</v>
      </c>
      <c r="AQ593" s="210" t="s">
        <v>285</v>
      </c>
      <c r="AR593" s="210" t="s">
        <v>284</v>
      </c>
      <c r="AS593" s="210" t="s">
        <v>285</v>
      </c>
      <c r="AT593" s="209"/>
      <c r="AU593" s="209"/>
      <c r="AV593" s="209"/>
      <c r="AW593" s="209"/>
      <c r="AX593" s="209"/>
      <c r="AY593" s="209"/>
      <c r="AZ593" s="209"/>
      <c r="BA593" s="209"/>
      <c r="BB593" s="209"/>
      <c r="BC593" s="209"/>
      <c r="BD593" s="209"/>
      <c r="BE593" s="209"/>
      <c r="BF593" s="209"/>
      <c r="BG593" s="210"/>
      <c r="BH593" s="209"/>
    </row>
    <row r="594">
      <c r="A594" s="211">
        <v>45250.7</v>
      </c>
      <c r="B594" s="211">
        <v>45250.7</v>
      </c>
      <c r="C594" s="210" t="s">
        <v>281</v>
      </c>
      <c r="D594" s="209"/>
      <c r="E594" s="212">
        <v>100.0</v>
      </c>
      <c r="F594" s="212">
        <v>0.0</v>
      </c>
      <c r="G594" s="210" t="b">
        <v>1</v>
      </c>
      <c r="H594" s="211">
        <v>45250.7</v>
      </c>
      <c r="I594" s="210" t="s">
        <v>876</v>
      </c>
      <c r="J594" s="209"/>
      <c r="K594" s="209"/>
      <c r="L594" s="209"/>
      <c r="M594" s="209"/>
      <c r="N594" s="209"/>
      <c r="O594" s="209"/>
      <c r="P594" s="210" t="s">
        <v>283</v>
      </c>
      <c r="Q594" s="209"/>
      <c r="R594" s="72" t="s">
        <v>33</v>
      </c>
      <c r="S594" s="210">
        <v>11.0</v>
      </c>
      <c r="T594" s="212">
        <v>9.0</v>
      </c>
      <c r="U594" s="212">
        <v>2.0</v>
      </c>
      <c r="V594" s="212">
        <v>12.0</v>
      </c>
      <c r="W594" s="210">
        <v>6.0</v>
      </c>
      <c r="X594" s="210">
        <v>0.0</v>
      </c>
      <c r="Y594" s="210">
        <v>2.0</v>
      </c>
      <c r="Z594" s="210">
        <v>0.0</v>
      </c>
      <c r="AA594" s="210">
        <v>0.0</v>
      </c>
      <c r="AB594" s="210">
        <v>3.0</v>
      </c>
      <c r="AC594" s="210">
        <v>0.0</v>
      </c>
      <c r="AD594" s="210">
        <v>3.0</v>
      </c>
      <c r="AE594" s="210">
        <v>0.0</v>
      </c>
      <c r="AF594" s="210">
        <v>2.0</v>
      </c>
      <c r="AG594" s="210">
        <v>2.0</v>
      </c>
      <c r="AH594" s="210">
        <v>1.0</v>
      </c>
      <c r="AI594" s="210" t="s">
        <v>137</v>
      </c>
      <c r="AJ594" s="210" t="s">
        <v>285</v>
      </c>
      <c r="AK594" s="210" t="s">
        <v>284</v>
      </c>
      <c r="AL594" s="210" t="s">
        <v>284</v>
      </c>
      <c r="AM594" s="210" t="s">
        <v>285</v>
      </c>
      <c r="AN594" s="210" t="s">
        <v>285</v>
      </c>
      <c r="AO594" s="210" t="s">
        <v>284</v>
      </c>
      <c r="AP594" s="210" t="s">
        <v>284</v>
      </c>
      <c r="AQ594" s="210" t="s">
        <v>285</v>
      </c>
      <c r="AR594" s="210" t="s">
        <v>285</v>
      </c>
      <c r="AS594" s="210" t="s">
        <v>285</v>
      </c>
      <c r="AT594" s="209"/>
      <c r="AU594" s="209"/>
      <c r="AV594" s="209"/>
      <c r="AW594" s="209"/>
      <c r="AX594" s="209"/>
      <c r="AY594" s="209"/>
      <c r="AZ594" s="209"/>
      <c r="BA594" s="209"/>
      <c r="BB594" s="209"/>
      <c r="BC594" s="209"/>
      <c r="BD594" s="209"/>
      <c r="BE594" s="209"/>
      <c r="BF594" s="209"/>
      <c r="BG594" s="210"/>
      <c r="BH594" s="209"/>
    </row>
    <row r="595">
      <c r="A595" s="211">
        <v>45250.7</v>
      </c>
      <c r="B595" s="211">
        <v>45250.7</v>
      </c>
      <c r="C595" s="210" t="s">
        <v>281</v>
      </c>
      <c r="D595" s="209"/>
      <c r="E595" s="212">
        <v>100.0</v>
      </c>
      <c r="F595" s="212">
        <v>0.0</v>
      </c>
      <c r="G595" s="210" t="b">
        <v>1</v>
      </c>
      <c r="H595" s="211">
        <v>45250.7</v>
      </c>
      <c r="I595" s="210" t="s">
        <v>877</v>
      </c>
      <c r="J595" s="209"/>
      <c r="K595" s="209"/>
      <c r="L595" s="209"/>
      <c r="M595" s="209"/>
      <c r="N595" s="209"/>
      <c r="O595" s="209"/>
      <c r="P595" s="210" t="s">
        <v>283</v>
      </c>
      <c r="Q595" s="209"/>
      <c r="R595" s="72" t="s">
        <v>33</v>
      </c>
      <c r="S595" s="210">
        <v>5.0</v>
      </c>
      <c r="T595" s="212">
        <v>3.0</v>
      </c>
      <c r="U595" s="212">
        <v>2.0</v>
      </c>
      <c r="V595" s="212">
        <v>12.0</v>
      </c>
      <c r="W595" s="210">
        <v>10.0</v>
      </c>
      <c r="X595" s="210">
        <v>2.0</v>
      </c>
      <c r="Y595" s="210">
        <v>0.0</v>
      </c>
      <c r="Z595" s="210">
        <v>0.0</v>
      </c>
      <c r="AA595" s="210">
        <v>1.0</v>
      </c>
      <c r="AB595" s="210">
        <v>0.0</v>
      </c>
      <c r="AC595" s="210">
        <v>2.0</v>
      </c>
      <c r="AD595" s="210">
        <v>2.0</v>
      </c>
      <c r="AE595" s="210">
        <v>3.0</v>
      </c>
      <c r="AF595" s="210">
        <v>1.0</v>
      </c>
      <c r="AG595" s="210">
        <v>1.0</v>
      </c>
      <c r="AH595" s="210">
        <v>3.0</v>
      </c>
      <c r="AI595" s="210" t="s">
        <v>137</v>
      </c>
      <c r="AJ595" s="210" t="s">
        <v>284</v>
      </c>
      <c r="AK595" s="210" t="s">
        <v>285</v>
      </c>
      <c r="AL595" s="210" t="s">
        <v>285</v>
      </c>
      <c r="AM595" s="210" t="s">
        <v>285</v>
      </c>
      <c r="AN595" s="210" t="s">
        <v>285</v>
      </c>
      <c r="AO595" s="210" t="s">
        <v>284</v>
      </c>
      <c r="AP595" s="210" t="s">
        <v>284</v>
      </c>
      <c r="AQ595" s="210" t="s">
        <v>284</v>
      </c>
      <c r="AR595" s="210" t="s">
        <v>284</v>
      </c>
      <c r="AS595" s="210" t="s">
        <v>284</v>
      </c>
      <c r="AT595" s="209"/>
      <c r="AU595" s="209"/>
      <c r="AV595" s="209"/>
      <c r="AW595" s="209"/>
      <c r="AX595" s="209"/>
      <c r="AY595" s="209"/>
      <c r="AZ595" s="209"/>
      <c r="BA595" s="209"/>
      <c r="BB595" s="209"/>
      <c r="BC595" s="209"/>
      <c r="BD595" s="209"/>
      <c r="BE595" s="209"/>
      <c r="BF595" s="209"/>
      <c r="BG595" s="210"/>
      <c r="BH595" s="209"/>
    </row>
    <row r="596">
      <c r="A596" s="211">
        <v>45250.7</v>
      </c>
      <c r="B596" s="211">
        <v>45250.7</v>
      </c>
      <c r="C596" s="210" t="s">
        <v>281</v>
      </c>
      <c r="D596" s="209"/>
      <c r="E596" s="212">
        <v>100.0</v>
      </c>
      <c r="F596" s="212">
        <v>0.0</v>
      </c>
      <c r="G596" s="210" t="b">
        <v>1</v>
      </c>
      <c r="H596" s="211">
        <v>45250.7</v>
      </c>
      <c r="I596" s="210" t="s">
        <v>878</v>
      </c>
      <c r="J596" s="209"/>
      <c r="K596" s="209"/>
      <c r="L596" s="209"/>
      <c r="M596" s="209"/>
      <c r="N596" s="209"/>
      <c r="O596" s="209"/>
      <c r="P596" s="210" t="s">
        <v>283</v>
      </c>
      <c r="Q596" s="209"/>
      <c r="R596" s="210" t="s">
        <v>82</v>
      </c>
      <c r="S596" s="210">
        <v>5.0</v>
      </c>
      <c r="T596" s="212">
        <v>2.0</v>
      </c>
      <c r="U596" s="212">
        <v>3.0</v>
      </c>
      <c r="V596" s="212">
        <v>12.0</v>
      </c>
      <c r="W596" s="210">
        <v>31.0</v>
      </c>
      <c r="X596" s="210">
        <v>1.0</v>
      </c>
      <c r="Y596" s="210">
        <v>2.0</v>
      </c>
      <c r="Z596" s="210">
        <v>0.0</v>
      </c>
      <c r="AA596" s="210">
        <v>0.0</v>
      </c>
      <c r="AB596" s="210">
        <v>0.0</v>
      </c>
      <c r="AC596" s="210">
        <v>3.0</v>
      </c>
      <c r="AD596" s="210">
        <v>1.0</v>
      </c>
      <c r="AE596" s="210">
        <v>0.0</v>
      </c>
      <c r="AF596" s="210">
        <v>0.0</v>
      </c>
      <c r="AG596" s="210">
        <v>2.0</v>
      </c>
      <c r="AH596" s="210">
        <v>1.0</v>
      </c>
      <c r="AI596" s="210" t="s">
        <v>137</v>
      </c>
      <c r="AJ596" s="210" t="s">
        <v>285</v>
      </c>
      <c r="AK596" s="210" t="s">
        <v>285</v>
      </c>
      <c r="AL596" s="210" t="s">
        <v>284</v>
      </c>
      <c r="AM596" s="210" t="s">
        <v>285</v>
      </c>
      <c r="AN596" s="210" t="s">
        <v>285</v>
      </c>
      <c r="AO596" s="210" t="s">
        <v>284</v>
      </c>
      <c r="AP596" s="210" t="s">
        <v>284</v>
      </c>
      <c r="AQ596" s="210" t="s">
        <v>284</v>
      </c>
      <c r="AR596" s="210" t="s">
        <v>285</v>
      </c>
      <c r="AS596" s="210" t="s">
        <v>285</v>
      </c>
      <c r="AT596" s="209"/>
      <c r="AU596" s="209"/>
      <c r="AV596" s="209"/>
      <c r="AW596" s="209"/>
      <c r="AX596" s="209"/>
      <c r="AY596" s="209"/>
      <c r="AZ596" s="209"/>
      <c r="BA596" s="209"/>
      <c r="BB596" s="209"/>
      <c r="BC596" s="209"/>
      <c r="BD596" s="209"/>
      <c r="BE596" s="209"/>
      <c r="BF596" s="209"/>
      <c r="BG596" s="210"/>
      <c r="BH596" s="209"/>
    </row>
    <row r="597">
      <c r="A597" s="211">
        <v>45250.7</v>
      </c>
      <c r="B597" s="211">
        <v>45250.7</v>
      </c>
      <c r="C597" s="210" t="s">
        <v>281</v>
      </c>
      <c r="D597" s="209"/>
      <c r="E597" s="212">
        <v>100.0</v>
      </c>
      <c r="F597" s="212">
        <v>0.0</v>
      </c>
      <c r="G597" s="210" t="b">
        <v>1</v>
      </c>
      <c r="H597" s="211">
        <v>45250.7</v>
      </c>
      <c r="I597" s="210" t="s">
        <v>879</v>
      </c>
      <c r="J597" s="209"/>
      <c r="K597" s="209"/>
      <c r="L597" s="209"/>
      <c r="M597" s="209"/>
      <c r="N597" s="209"/>
      <c r="O597" s="209"/>
      <c r="P597" s="210" t="s">
        <v>283</v>
      </c>
      <c r="Q597" s="209"/>
      <c r="R597" s="210" t="s">
        <v>63</v>
      </c>
      <c r="S597" s="210">
        <v>9.0</v>
      </c>
      <c r="T597" s="212">
        <v>7.0</v>
      </c>
      <c r="U597" s="212">
        <v>2.0</v>
      </c>
      <c r="V597" s="212">
        <v>12.0</v>
      </c>
      <c r="W597" s="210">
        <v>37.0</v>
      </c>
      <c r="X597" s="210">
        <v>1.0</v>
      </c>
      <c r="Y597" s="210">
        <v>0.0</v>
      </c>
      <c r="Z597" s="210">
        <v>0.0</v>
      </c>
      <c r="AA597" s="210">
        <v>2.0</v>
      </c>
      <c r="AB597" s="210">
        <v>0.0</v>
      </c>
      <c r="AC597" s="210">
        <v>1.0</v>
      </c>
      <c r="AD597" s="210">
        <v>1.0</v>
      </c>
      <c r="AE597" s="210">
        <v>3.0</v>
      </c>
      <c r="AF597" s="210">
        <v>3.0</v>
      </c>
      <c r="AG597" s="210">
        <v>3.0</v>
      </c>
      <c r="AH597" s="210">
        <v>2.0</v>
      </c>
      <c r="AI597" s="210" t="s">
        <v>137</v>
      </c>
      <c r="AJ597" s="210" t="s">
        <v>284</v>
      </c>
      <c r="AK597" s="210" t="s">
        <v>284</v>
      </c>
      <c r="AL597" s="210" t="s">
        <v>284</v>
      </c>
      <c r="AM597" s="210" t="s">
        <v>285</v>
      </c>
      <c r="AN597" s="210" t="s">
        <v>285</v>
      </c>
      <c r="AO597" s="210" t="s">
        <v>284</v>
      </c>
      <c r="AP597" s="210" t="s">
        <v>284</v>
      </c>
      <c r="AQ597" s="210" t="s">
        <v>284</v>
      </c>
      <c r="AR597" s="210" t="s">
        <v>284</v>
      </c>
      <c r="AS597" s="210" t="s">
        <v>285</v>
      </c>
      <c r="AT597" s="209"/>
      <c r="AU597" s="209"/>
      <c r="AV597" s="209"/>
      <c r="AW597" s="209"/>
      <c r="AX597" s="209"/>
      <c r="AY597" s="209"/>
      <c r="AZ597" s="209"/>
      <c r="BA597" s="209"/>
      <c r="BB597" s="209"/>
      <c r="BC597" s="209"/>
      <c r="BD597" s="209"/>
      <c r="BE597" s="209"/>
      <c r="BF597" s="209"/>
      <c r="BG597" s="210"/>
      <c r="BH597" s="209"/>
    </row>
    <row r="598">
      <c r="A598" s="211">
        <v>45250.7</v>
      </c>
      <c r="B598" s="211">
        <v>45250.7</v>
      </c>
      <c r="C598" s="210" t="s">
        <v>281</v>
      </c>
      <c r="D598" s="209"/>
      <c r="E598" s="212">
        <v>100.0</v>
      </c>
      <c r="F598" s="212">
        <v>0.0</v>
      </c>
      <c r="G598" s="210" t="b">
        <v>1</v>
      </c>
      <c r="H598" s="211">
        <v>45250.7</v>
      </c>
      <c r="I598" s="210" t="s">
        <v>880</v>
      </c>
      <c r="J598" s="209"/>
      <c r="K598" s="209"/>
      <c r="L598" s="209"/>
      <c r="M598" s="209"/>
      <c r="N598" s="209"/>
      <c r="O598" s="209"/>
      <c r="P598" s="210" t="s">
        <v>283</v>
      </c>
      <c r="Q598" s="209"/>
      <c r="R598" s="210" t="s">
        <v>87</v>
      </c>
      <c r="S598" s="210">
        <v>3.0</v>
      </c>
      <c r="T598" s="212">
        <v>1.0</v>
      </c>
      <c r="U598" s="212">
        <v>2.0</v>
      </c>
      <c r="V598" s="212">
        <v>12.0</v>
      </c>
      <c r="W598" s="210">
        <v>14.0</v>
      </c>
      <c r="X598" s="210">
        <v>2.0</v>
      </c>
      <c r="Y598" s="210">
        <v>3.0</v>
      </c>
      <c r="Z598" s="210">
        <v>2.0</v>
      </c>
      <c r="AA598" s="210">
        <v>0.0</v>
      </c>
      <c r="AB598" s="210">
        <v>1.0</v>
      </c>
      <c r="AC598" s="210">
        <v>0.0</v>
      </c>
      <c r="AD598" s="210">
        <v>2.0</v>
      </c>
      <c r="AE598" s="210">
        <v>3.0</v>
      </c>
      <c r="AF598" s="210">
        <v>3.0</v>
      </c>
      <c r="AG598" s="210">
        <v>2.0</v>
      </c>
      <c r="AH598" s="210">
        <v>3.0</v>
      </c>
      <c r="AI598" s="210" t="s">
        <v>137</v>
      </c>
      <c r="AJ598" s="210" t="s">
        <v>284</v>
      </c>
      <c r="AK598" s="210" t="s">
        <v>285</v>
      </c>
      <c r="AL598" s="210" t="s">
        <v>285</v>
      </c>
      <c r="AM598" s="210" t="s">
        <v>284</v>
      </c>
      <c r="AN598" s="210" t="s">
        <v>284</v>
      </c>
      <c r="AO598" s="210" t="s">
        <v>285</v>
      </c>
      <c r="AP598" s="210" t="s">
        <v>284</v>
      </c>
      <c r="AQ598" s="210" t="s">
        <v>285</v>
      </c>
      <c r="AR598" s="210" t="s">
        <v>284</v>
      </c>
      <c r="AS598" s="210" t="s">
        <v>284</v>
      </c>
      <c r="AT598" s="209"/>
      <c r="AU598" s="209"/>
      <c r="AV598" s="209"/>
      <c r="AW598" s="209"/>
      <c r="AX598" s="209"/>
      <c r="AY598" s="209"/>
      <c r="AZ598" s="209"/>
      <c r="BA598" s="209"/>
      <c r="BB598" s="209"/>
      <c r="BC598" s="209"/>
      <c r="BD598" s="209"/>
      <c r="BE598" s="209"/>
      <c r="BF598" s="209"/>
      <c r="BG598" s="210"/>
      <c r="BH598" s="209"/>
    </row>
    <row r="599">
      <c r="A599" s="211">
        <v>45250.7</v>
      </c>
      <c r="B599" s="211">
        <v>45250.7</v>
      </c>
      <c r="C599" s="210" t="s">
        <v>281</v>
      </c>
      <c r="D599" s="209"/>
      <c r="E599" s="212">
        <v>100.0</v>
      </c>
      <c r="F599" s="212">
        <v>0.0</v>
      </c>
      <c r="G599" s="210" t="b">
        <v>1</v>
      </c>
      <c r="H599" s="211">
        <v>45250.7</v>
      </c>
      <c r="I599" s="210" t="s">
        <v>881</v>
      </c>
      <c r="J599" s="209"/>
      <c r="K599" s="209"/>
      <c r="L599" s="209"/>
      <c r="M599" s="209"/>
      <c r="N599" s="209"/>
      <c r="O599" s="209"/>
      <c r="P599" s="210" t="s">
        <v>283</v>
      </c>
      <c r="Q599" s="209"/>
      <c r="R599" s="210" t="s">
        <v>62</v>
      </c>
      <c r="S599" s="210">
        <v>6.0</v>
      </c>
      <c r="T599" s="212">
        <v>1.0</v>
      </c>
      <c r="U599" s="212">
        <v>5.0</v>
      </c>
      <c r="V599" s="212">
        <v>12.0</v>
      </c>
      <c r="W599" s="210">
        <v>6.0</v>
      </c>
      <c r="X599" s="210">
        <v>3.0</v>
      </c>
      <c r="Y599" s="210">
        <v>3.0</v>
      </c>
      <c r="Z599" s="210">
        <v>1.0</v>
      </c>
      <c r="AA599" s="210">
        <v>1.0</v>
      </c>
      <c r="AB599" s="210">
        <v>0.0</v>
      </c>
      <c r="AC599" s="210">
        <v>3.0</v>
      </c>
      <c r="AD599" s="210">
        <v>3.0</v>
      </c>
      <c r="AE599" s="210">
        <v>3.0</v>
      </c>
      <c r="AF599" s="210">
        <v>0.0</v>
      </c>
      <c r="AG599" s="210">
        <v>3.0</v>
      </c>
      <c r="AH599" s="210">
        <v>2.0</v>
      </c>
      <c r="AI599" s="210" t="s">
        <v>138</v>
      </c>
      <c r="AJ599" s="210" t="s">
        <v>285</v>
      </c>
      <c r="AK599" s="210" t="s">
        <v>285</v>
      </c>
      <c r="AL599" s="210" t="s">
        <v>285</v>
      </c>
      <c r="AM599" s="210" t="s">
        <v>284</v>
      </c>
      <c r="AN599" s="210" t="s">
        <v>285</v>
      </c>
      <c r="AO599" s="210" t="s">
        <v>285</v>
      </c>
      <c r="AP599" s="210" t="s">
        <v>284</v>
      </c>
      <c r="AQ599" s="210" t="s">
        <v>284</v>
      </c>
      <c r="AR599" s="210" t="s">
        <v>285</v>
      </c>
      <c r="AS599" s="210" t="s">
        <v>285</v>
      </c>
      <c r="AT599" s="209"/>
      <c r="AU599" s="209"/>
      <c r="AV599" s="209"/>
      <c r="AW599" s="209"/>
      <c r="AX599" s="209"/>
      <c r="AY599" s="209"/>
      <c r="AZ599" s="209"/>
      <c r="BA599" s="209"/>
      <c r="BB599" s="209"/>
      <c r="BC599" s="209"/>
      <c r="BD599" s="209"/>
      <c r="BE599" s="209"/>
      <c r="BF599" s="209"/>
      <c r="BG599" s="210"/>
      <c r="BH599" s="209"/>
    </row>
    <row r="600">
      <c r="A600" s="211">
        <v>45250.7</v>
      </c>
      <c r="B600" s="211">
        <v>45250.7</v>
      </c>
      <c r="C600" s="210" t="s">
        <v>281</v>
      </c>
      <c r="D600" s="209"/>
      <c r="E600" s="212">
        <v>100.0</v>
      </c>
      <c r="F600" s="212">
        <v>0.0</v>
      </c>
      <c r="G600" s="210" t="b">
        <v>1</v>
      </c>
      <c r="H600" s="211">
        <v>45250.7</v>
      </c>
      <c r="I600" s="210" t="s">
        <v>882</v>
      </c>
      <c r="J600" s="209"/>
      <c r="K600" s="209"/>
      <c r="L600" s="209"/>
      <c r="M600" s="209"/>
      <c r="N600" s="209"/>
      <c r="O600" s="209"/>
      <c r="P600" s="210" t="s">
        <v>283</v>
      </c>
      <c r="Q600" s="209"/>
      <c r="R600" s="210" t="s">
        <v>84</v>
      </c>
      <c r="S600" s="210">
        <v>1.0</v>
      </c>
      <c r="T600" s="212">
        <v>1.0</v>
      </c>
      <c r="U600" s="212">
        <v>0.0</v>
      </c>
      <c r="V600" s="212">
        <v>12.0</v>
      </c>
      <c r="W600" s="210">
        <v>2.0</v>
      </c>
      <c r="X600" s="210">
        <v>3.0</v>
      </c>
      <c r="Y600" s="210">
        <v>0.0</v>
      </c>
      <c r="Z600" s="210">
        <v>2.0</v>
      </c>
      <c r="AA600" s="210">
        <v>1.0</v>
      </c>
      <c r="AB600" s="210">
        <v>1.0</v>
      </c>
      <c r="AC600" s="210">
        <v>0.0</v>
      </c>
      <c r="AD600" s="210">
        <v>2.0</v>
      </c>
      <c r="AE600" s="210">
        <v>0.0</v>
      </c>
      <c r="AF600" s="210">
        <v>1.0</v>
      </c>
      <c r="AG600" s="210">
        <v>1.0</v>
      </c>
      <c r="AH600" s="210">
        <v>0.0</v>
      </c>
      <c r="AI600" s="210" t="s">
        <v>137</v>
      </c>
      <c r="AJ600" s="210" t="s">
        <v>284</v>
      </c>
      <c r="AK600" s="210" t="s">
        <v>285</v>
      </c>
      <c r="AL600" s="210" t="s">
        <v>285</v>
      </c>
      <c r="AM600" s="210" t="s">
        <v>284</v>
      </c>
      <c r="AN600" s="210" t="s">
        <v>284</v>
      </c>
      <c r="AO600" s="210" t="s">
        <v>284</v>
      </c>
      <c r="AP600" s="210" t="s">
        <v>285</v>
      </c>
      <c r="AQ600" s="210" t="s">
        <v>284</v>
      </c>
      <c r="AR600" s="210" t="s">
        <v>284</v>
      </c>
      <c r="AS600" s="210" t="s">
        <v>285</v>
      </c>
      <c r="AT600" s="209"/>
      <c r="AU600" s="209"/>
      <c r="AV600" s="209"/>
      <c r="AW600" s="209"/>
      <c r="AX600" s="209"/>
      <c r="AY600" s="209"/>
      <c r="AZ600" s="209"/>
      <c r="BA600" s="209"/>
      <c r="BB600" s="209"/>
      <c r="BC600" s="209"/>
      <c r="BD600" s="209"/>
      <c r="BE600" s="209"/>
      <c r="BF600" s="209"/>
      <c r="BG600" s="210"/>
      <c r="BH600" s="209"/>
    </row>
    <row r="601">
      <c r="A601" s="211">
        <v>45250.7</v>
      </c>
      <c r="B601" s="211">
        <v>45250.7</v>
      </c>
      <c r="C601" s="210" t="s">
        <v>281</v>
      </c>
      <c r="D601" s="209"/>
      <c r="E601" s="212">
        <v>100.0</v>
      </c>
      <c r="F601" s="212">
        <v>0.0</v>
      </c>
      <c r="G601" s="210" t="b">
        <v>1</v>
      </c>
      <c r="H601" s="211">
        <v>45250.7</v>
      </c>
      <c r="I601" s="210" t="s">
        <v>883</v>
      </c>
      <c r="J601" s="209"/>
      <c r="K601" s="209"/>
      <c r="L601" s="209"/>
      <c r="M601" s="209"/>
      <c r="N601" s="209"/>
      <c r="O601" s="209"/>
      <c r="P601" s="210" t="s">
        <v>283</v>
      </c>
      <c r="Q601" s="209"/>
      <c r="R601" s="210" t="s">
        <v>85</v>
      </c>
      <c r="S601" s="210">
        <v>9.0</v>
      </c>
      <c r="T601" s="212">
        <v>8.0</v>
      </c>
      <c r="U601" s="212">
        <v>1.0</v>
      </c>
      <c r="V601" s="212">
        <v>12.0</v>
      </c>
      <c r="W601" s="210">
        <v>14.0</v>
      </c>
      <c r="X601" s="210">
        <v>1.0</v>
      </c>
      <c r="Y601" s="210">
        <v>3.0</v>
      </c>
      <c r="Z601" s="210">
        <v>0.0</v>
      </c>
      <c r="AA601" s="210">
        <v>0.0</v>
      </c>
      <c r="AB601" s="210">
        <v>0.0</v>
      </c>
      <c r="AC601" s="210">
        <v>2.0</v>
      </c>
      <c r="AD601" s="210">
        <v>3.0</v>
      </c>
      <c r="AE601" s="210">
        <v>2.0</v>
      </c>
      <c r="AF601" s="210">
        <v>2.0</v>
      </c>
      <c r="AG601" s="210">
        <v>0.0</v>
      </c>
      <c r="AH601" s="210">
        <v>1.0</v>
      </c>
      <c r="AI601" s="210" t="s">
        <v>137</v>
      </c>
      <c r="AJ601" s="210" t="s">
        <v>284</v>
      </c>
      <c r="AK601" s="210" t="s">
        <v>285</v>
      </c>
      <c r="AL601" s="210" t="s">
        <v>284</v>
      </c>
      <c r="AM601" s="210" t="s">
        <v>284</v>
      </c>
      <c r="AN601" s="210" t="s">
        <v>284</v>
      </c>
      <c r="AO601" s="210" t="s">
        <v>285</v>
      </c>
      <c r="AP601" s="210" t="s">
        <v>284</v>
      </c>
      <c r="AQ601" s="210" t="s">
        <v>284</v>
      </c>
      <c r="AR601" s="210" t="s">
        <v>284</v>
      </c>
      <c r="AS601" s="210" t="s">
        <v>284</v>
      </c>
      <c r="AT601" s="209"/>
      <c r="AU601" s="209"/>
      <c r="AV601" s="209"/>
      <c r="AW601" s="209"/>
      <c r="AX601" s="209"/>
      <c r="AY601" s="209"/>
      <c r="AZ601" s="209"/>
      <c r="BA601" s="209"/>
      <c r="BB601" s="209"/>
      <c r="BC601" s="209"/>
      <c r="BD601" s="209"/>
      <c r="BE601" s="209"/>
      <c r="BF601" s="209"/>
      <c r="BG601" s="210"/>
      <c r="BH601" s="209"/>
    </row>
    <row r="602">
      <c r="A602" s="211">
        <v>45250.7</v>
      </c>
      <c r="B602" s="211">
        <v>45250.7</v>
      </c>
      <c r="C602" s="210" t="s">
        <v>281</v>
      </c>
      <c r="D602" s="209"/>
      <c r="E602" s="212">
        <v>100.0</v>
      </c>
      <c r="F602" s="212">
        <v>0.0</v>
      </c>
      <c r="G602" s="210" t="b">
        <v>1</v>
      </c>
      <c r="H602" s="211">
        <v>45250.7</v>
      </c>
      <c r="I602" s="210" t="s">
        <v>884</v>
      </c>
      <c r="J602" s="209"/>
      <c r="K602" s="209"/>
      <c r="L602" s="209"/>
      <c r="M602" s="209"/>
      <c r="N602" s="209"/>
      <c r="O602" s="209"/>
      <c r="P602" s="210" t="s">
        <v>283</v>
      </c>
      <c r="Q602" s="209"/>
      <c r="R602" s="210" t="s">
        <v>56</v>
      </c>
      <c r="S602" s="210">
        <v>9.0</v>
      </c>
      <c r="T602" s="212">
        <v>4.0</v>
      </c>
      <c r="U602" s="212">
        <v>5.0</v>
      </c>
      <c r="V602" s="212">
        <v>12.0</v>
      </c>
      <c r="W602" s="210">
        <v>28.0</v>
      </c>
      <c r="X602" s="210">
        <v>3.0</v>
      </c>
      <c r="Y602" s="210">
        <v>2.0</v>
      </c>
      <c r="Z602" s="210">
        <v>3.0</v>
      </c>
      <c r="AA602" s="210">
        <v>1.0</v>
      </c>
      <c r="AB602" s="210">
        <v>1.0</v>
      </c>
      <c r="AC602" s="210">
        <v>2.0</v>
      </c>
      <c r="AD602" s="210">
        <v>3.0</v>
      </c>
      <c r="AE602" s="210">
        <v>0.0</v>
      </c>
      <c r="AF602" s="210">
        <v>2.0</v>
      </c>
      <c r="AG602" s="210">
        <v>0.0</v>
      </c>
      <c r="AH602" s="210">
        <v>1.0</v>
      </c>
      <c r="AI602" s="210" t="s">
        <v>138</v>
      </c>
      <c r="AJ602" s="210" t="s">
        <v>284</v>
      </c>
      <c r="AK602" s="210" t="s">
        <v>285</v>
      </c>
      <c r="AL602" s="210" t="s">
        <v>284</v>
      </c>
      <c r="AM602" s="210" t="s">
        <v>285</v>
      </c>
      <c r="AN602" s="210" t="s">
        <v>285</v>
      </c>
      <c r="AO602" s="210" t="s">
        <v>285</v>
      </c>
      <c r="AP602" s="210" t="s">
        <v>285</v>
      </c>
      <c r="AQ602" s="210" t="s">
        <v>285</v>
      </c>
      <c r="AR602" s="210" t="s">
        <v>285</v>
      </c>
      <c r="AS602" s="210" t="s">
        <v>284</v>
      </c>
      <c r="AT602" s="209"/>
      <c r="AU602" s="209"/>
      <c r="AV602" s="209"/>
      <c r="AW602" s="209"/>
      <c r="AX602" s="209"/>
      <c r="AY602" s="209"/>
      <c r="AZ602" s="209"/>
      <c r="BA602" s="209"/>
      <c r="BB602" s="209"/>
      <c r="BC602" s="209"/>
      <c r="BD602" s="209"/>
      <c r="BE602" s="209"/>
      <c r="BF602" s="209"/>
      <c r="BG602" s="210"/>
      <c r="BH602" s="209"/>
    </row>
    <row r="603">
      <c r="A603" s="211">
        <v>45250.7</v>
      </c>
      <c r="B603" s="211">
        <v>45250.7</v>
      </c>
      <c r="C603" s="210" t="s">
        <v>281</v>
      </c>
      <c r="D603" s="209"/>
      <c r="E603" s="212">
        <v>100.0</v>
      </c>
      <c r="F603" s="212">
        <v>0.0</v>
      </c>
      <c r="G603" s="210" t="b">
        <v>1</v>
      </c>
      <c r="H603" s="211">
        <v>45250.7</v>
      </c>
      <c r="I603" s="210" t="s">
        <v>885</v>
      </c>
      <c r="J603" s="209"/>
      <c r="K603" s="209"/>
      <c r="L603" s="209"/>
      <c r="M603" s="209"/>
      <c r="N603" s="209"/>
      <c r="O603" s="209"/>
      <c r="P603" s="210" t="s">
        <v>283</v>
      </c>
      <c r="Q603" s="209"/>
      <c r="R603" s="210" t="s">
        <v>85</v>
      </c>
      <c r="S603" s="210">
        <v>9.0</v>
      </c>
      <c r="T603" s="212">
        <v>9.0</v>
      </c>
      <c r="U603" s="212">
        <v>0.0</v>
      </c>
      <c r="V603" s="212">
        <v>12.0</v>
      </c>
      <c r="W603" s="210">
        <v>20.0</v>
      </c>
      <c r="X603" s="210">
        <v>0.0</v>
      </c>
      <c r="Y603" s="210">
        <v>3.0</v>
      </c>
      <c r="Z603" s="210">
        <v>1.0</v>
      </c>
      <c r="AA603" s="210">
        <v>0.0</v>
      </c>
      <c r="AB603" s="210">
        <v>3.0</v>
      </c>
      <c r="AC603" s="210">
        <v>0.0</v>
      </c>
      <c r="AD603" s="210">
        <v>0.0</v>
      </c>
      <c r="AE603" s="210">
        <v>1.0</v>
      </c>
      <c r="AF603" s="210">
        <v>0.0</v>
      </c>
      <c r="AG603" s="210">
        <v>2.0</v>
      </c>
      <c r="AH603" s="210">
        <v>0.0</v>
      </c>
      <c r="AI603" s="210" t="s">
        <v>137</v>
      </c>
      <c r="AJ603" s="210" t="s">
        <v>285</v>
      </c>
      <c r="AK603" s="210" t="s">
        <v>285</v>
      </c>
      <c r="AL603" s="210" t="s">
        <v>285</v>
      </c>
      <c r="AM603" s="210" t="s">
        <v>284</v>
      </c>
      <c r="AN603" s="210" t="s">
        <v>285</v>
      </c>
      <c r="AO603" s="210" t="s">
        <v>284</v>
      </c>
      <c r="AP603" s="210" t="s">
        <v>285</v>
      </c>
      <c r="AQ603" s="210" t="s">
        <v>285</v>
      </c>
      <c r="AR603" s="210" t="s">
        <v>284</v>
      </c>
      <c r="AS603" s="210" t="s">
        <v>284</v>
      </c>
      <c r="AT603" s="209"/>
      <c r="AU603" s="209"/>
      <c r="AV603" s="209"/>
      <c r="AW603" s="209"/>
      <c r="AX603" s="209"/>
      <c r="AY603" s="209"/>
      <c r="AZ603" s="209"/>
      <c r="BA603" s="209"/>
      <c r="BB603" s="209"/>
      <c r="BC603" s="209"/>
      <c r="BD603" s="209"/>
      <c r="BE603" s="209"/>
      <c r="BF603" s="209"/>
      <c r="BG603" s="210"/>
      <c r="BH603" s="209"/>
    </row>
    <row r="604">
      <c r="A604" s="211">
        <v>45250.7</v>
      </c>
      <c r="B604" s="211">
        <v>45250.7</v>
      </c>
      <c r="C604" s="210" t="s">
        <v>281</v>
      </c>
      <c r="D604" s="209"/>
      <c r="E604" s="212">
        <v>100.0</v>
      </c>
      <c r="F604" s="212">
        <v>0.0</v>
      </c>
      <c r="G604" s="210" t="b">
        <v>1</v>
      </c>
      <c r="H604" s="211">
        <v>45250.7</v>
      </c>
      <c r="I604" s="210" t="s">
        <v>886</v>
      </c>
      <c r="J604" s="209"/>
      <c r="K604" s="209"/>
      <c r="L604" s="209"/>
      <c r="M604" s="209"/>
      <c r="N604" s="209"/>
      <c r="O604" s="209"/>
      <c r="P604" s="210" t="s">
        <v>283</v>
      </c>
      <c r="Q604" s="209"/>
      <c r="R604" s="210" t="s">
        <v>33</v>
      </c>
      <c r="S604" s="210">
        <v>7.0</v>
      </c>
      <c r="T604" s="212">
        <v>4.0</v>
      </c>
      <c r="U604" s="212">
        <v>3.0</v>
      </c>
      <c r="V604" s="212">
        <v>12.0</v>
      </c>
      <c r="W604" s="210">
        <v>13.0</v>
      </c>
      <c r="X604" s="210">
        <v>1.0</v>
      </c>
      <c r="Y604" s="210">
        <v>2.0</v>
      </c>
      <c r="Z604" s="210">
        <v>2.0</v>
      </c>
      <c r="AA604" s="210">
        <v>1.0</v>
      </c>
      <c r="AB604" s="210">
        <v>1.0</v>
      </c>
      <c r="AC604" s="210">
        <v>2.0</v>
      </c>
      <c r="AD604" s="210">
        <v>1.0</v>
      </c>
      <c r="AE604" s="210">
        <v>0.0</v>
      </c>
      <c r="AF604" s="210">
        <v>1.0</v>
      </c>
      <c r="AG604" s="210">
        <v>1.0</v>
      </c>
      <c r="AH604" s="210">
        <v>3.0</v>
      </c>
      <c r="AI604" s="210" t="s">
        <v>137</v>
      </c>
      <c r="AJ604" s="210" t="s">
        <v>285</v>
      </c>
      <c r="AK604" s="210" t="s">
        <v>284</v>
      </c>
      <c r="AL604" s="210" t="s">
        <v>284</v>
      </c>
      <c r="AM604" s="210" t="s">
        <v>284</v>
      </c>
      <c r="AN604" s="210" t="s">
        <v>285</v>
      </c>
      <c r="AO604" s="210" t="s">
        <v>284</v>
      </c>
      <c r="AP604" s="210" t="s">
        <v>285</v>
      </c>
      <c r="AQ604" s="210" t="s">
        <v>284</v>
      </c>
      <c r="AR604" s="210" t="s">
        <v>284</v>
      </c>
      <c r="AS604" s="210" t="s">
        <v>285</v>
      </c>
      <c r="AT604" s="209"/>
      <c r="AU604" s="209"/>
      <c r="AV604" s="209"/>
      <c r="AW604" s="209"/>
      <c r="AX604" s="209"/>
      <c r="AY604" s="209"/>
      <c r="AZ604" s="209"/>
      <c r="BA604" s="209"/>
      <c r="BB604" s="209"/>
      <c r="BC604" s="209"/>
      <c r="BD604" s="209"/>
      <c r="BE604" s="209"/>
      <c r="BF604" s="209"/>
      <c r="BG604" s="210"/>
      <c r="BH604" s="209"/>
    </row>
    <row r="605">
      <c r="A605" s="211">
        <v>45250.7</v>
      </c>
      <c r="B605" s="211">
        <v>45250.7</v>
      </c>
      <c r="C605" s="210" t="s">
        <v>281</v>
      </c>
      <c r="D605" s="209"/>
      <c r="E605" s="212">
        <v>100.0</v>
      </c>
      <c r="F605" s="212">
        <v>0.0</v>
      </c>
      <c r="G605" s="210" t="b">
        <v>1</v>
      </c>
      <c r="H605" s="211">
        <v>45250.7</v>
      </c>
      <c r="I605" s="210" t="s">
        <v>887</v>
      </c>
      <c r="J605" s="209"/>
      <c r="K605" s="209"/>
      <c r="L605" s="209"/>
      <c r="M605" s="209"/>
      <c r="N605" s="209"/>
      <c r="O605" s="209"/>
      <c r="P605" s="210" t="s">
        <v>283</v>
      </c>
      <c r="Q605" s="209"/>
      <c r="R605" s="72" t="s">
        <v>33</v>
      </c>
      <c r="S605" s="210">
        <v>2.0</v>
      </c>
      <c r="T605" s="212">
        <v>2.0</v>
      </c>
      <c r="U605" s="212">
        <v>0.0</v>
      </c>
      <c r="V605" s="212">
        <v>12.0</v>
      </c>
      <c r="W605" s="210">
        <v>9.0</v>
      </c>
      <c r="X605" s="210">
        <v>1.0</v>
      </c>
      <c r="Y605" s="210">
        <v>1.0</v>
      </c>
      <c r="Z605" s="210">
        <v>1.0</v>
      </c>
      <c r="AA605" s="210">
        <v>3.0</v>
      </c>
      <c r="AB605" s="210">
        <v>1.0</v>
      </c>
      <c r="AC605" s="210">
        <v>0.0</v>
      </c>
      <c r="AD605" s="210">
        <v>2.0</v>
      </c>
      <c r="AE605" s="210">
        <v>2.0</v>
      </c>
      <c r="AF605" s="210">
        <v>3.0</v>
      </c>
      <c r="AG605" s="210">
        <v>3.0</v>
      </c>
      <c r="AH605" s="210">
        <v>1.0</v>
      </c>
      <c r="AI605" s="210" t="s">
        <v>138</v>
      </c>
      <c r="AJ605" s="210" t="s">
        <v>284</v>
      </c>
      <c r="AK605" s="210" t="s">
        <v>284</v>
      </c>
      <c r="AL605" s="210" t="s">
        <v>284</v>
      </c>
      <c r="AM605" s="210" t="s">
        <v>285</v>
      </c>
      <c r="AN605" s="210" t="s">
        <v>284</v>
      </c>
      <c r="AO605" s="210" t="s">
        <v>284</v>
      </c>
      <c r="AP605" s="210" t="s">
        <v>284</v>
      </c>
      <c r="AQ605" s="210" t="s">
        <v>284</v>
      </c>
      <c r="AR605" s="210" t="s">
        <v>284</v>
      </c>
      <c r="AS605" s="210" t="s">
        <v>285</v>
      </c>
      <c r="AT605" s="209"/>
      <c r="AU605" s="209"/>
      <c r="AV605" s="209"/>
      <c r="AW605" s="209"/>
      <c r="AX605" s="209"/>
      <c r="AY605" s="209"/>
      <c r="AZ605" s="209"/>
      <c r="BA605" s="209"/>
      <c r="BB605" s="209"/>
      <c r="BC605" s="209"/>
      <c r="BD605" s="209"/>
      <c r="BE605" s="209"/>
      <c r="BF605" s="209"/>
      <c r="BG605" s="210"/>
      <c r="BH605" s="209"/>
    </row>
    <row r="606">
      <c r="A606" s="211">
        <v>45250.7</v>
      </c>
      <c r="B606" s="211">
        <v>45250.7</v>
      </c>
      <c r="C606" s="210" t="s">
        <v>281</v>
      </c>
      <c r="D606" s="209"/>
      <c r="E606" s="212">
        <v>100.0</v>
      </c>
      <c r="F606" s="212">
        <v>0.0</v>
      </c>
      <c r="G606" s="210" t="b">
        <v>1</v>
      </c>
      <c r="H606" s="211">
        <v>45250.7</v>
      </c>
      <c r="I606" s="210" t="s">
        <v>888</v>
      </c>
      <c r="J606" s="209"/>
      <c r="K606" s="209"/>
      <c r="L606" s="209"/>
      <c r="M606" s="209"/>
      <c r="N606" s="209"/>
      <c r="O606" s="209"/>
      <c r="P606" s="210" t="s">
        <v>283</v>
      </c>
      <c r="Q606" s="209"/>
      <c r="R606" s="210" t="s">
        <v>49</v>
      </c>
      <c r="S606" s="210">
        <v>6.0</v>
      </c>
      <c r="T606" s="212">
        <v>5.0</v>
      </c>
      <c r="U606" s="212">
        <v>1.0</v>
      </c>
      <c r="V606" s="212">
        <v>12.0</v>
      </c>
      <c r="W606" s="210">
        <v>16.0</v>
      </c>
      <c r="X606" s="210">
        <v>1.0</v>
      </c>
      <c r="Y606" s="210">
        <v>2.0</v>
      </c>
      <c r="Z606" s="210">
        <v>0.0</v>
      </c>
      <c r="AA606" s="210">
        <v>3.0</v>
      </c>
      <c r="AB606" s="210">
        <v>0.0</v>
      </c>
      <c r="AC606" s="210">
        <v>2.0</v>
      </c>
      <c r="AD606" s="210">
        <v>1.0</v>
      </c>
      <c r="AE606" s="210">
        <v>0.0</v>
      </c>
      <c r="AF606" s="210">
        <v>2.0</v>
      </c>
      <c r="AG606" s="210">
        <v>2.0</v>
      </c>
      <c r="AH606" s="210">
        <v>0.0</v>
      </c>
      <c r="AI606" s="210" t="s">
        <v>138</v>
      </c>
      <c r="AJ606" s="210" t="s">
        <v>284</v>
      </c>
      <c r="AK606" s="210" t="s">
        <v>284</v>
      </c>
      <c r="AL606" s="210" t="s">
        <v>285</v>
      </c>
      <c r="AM606" s="210" t="s">
        <v>285</v>
      </c>
      <c r="AN606" s="210" t="s">
        <v>284</v>
      </c>
      <c r="AO606" s="210" t="s">
        <v>284</v>
      </c>
      <c r="AP606" s="210" t="s">
        <v>284</v>
      </c>
      <c r="AQ606" s="210" t="s">
        <v>284</v>
      </c>
      <c r="AR606" s="210" t="s">
        <v>285</v>
      </c>
      <c r="AS606" s="210" t="s">
        <v>284</v>
      </c>
      <c r="AT606" s="209"/>
      <c r="AU606" s="209"/>
      <c r="AV606" s="209"/>
      <c r="AW606" s="209"/>
      <c r="AX606" s="209"/>
      <c r="AY606" s="209"/>
      <c r="AZ606" s="209"/>
      <c r="BA606" s="209"/>
      <c r="BB606" s="209"/>
      <c r="BC606" s="209"/>
      <c r="BD606" s="209"/>
      <c r="BE606" s="209"/>
      <c r="BF606" s="209"/>
      <c r="BG606" s="210"/>
      <c r="BH606" s="209"/>
    </row>
    <row r="607">
      <c r="A607" s="211">
        <v>45250.7</v>
      </c>
      <c r="B607" s="211">
        <v>45250.7</v>
      </c>
      <c r="C607" s="210" t="s">
        <v>281</v>
      </c>
      <c r="D607" s="209"/>
      <c r="E607" s="212">
        <v>100.0</v>
      </c>
      <c r="F607" s="212">
        <v>0.0</v>
      </c>
      <c r="G607" s="210" t="b">
        <v>1</v>
      </c>
      <c r="H607" s="211">
        <v>45250.7</v>
      </c>
      <c r="I607" s="210" t="s">
        <v>889</v>
      </c>
      <c r="J607" s="209"/>
      <c r="K607" s="209"/>
      <c r="L607" s="209"/>
      <c r="M607" s="209"/>
      <c r="N607" s="209"/>
      <c r="O607" s="209"/>
      <c r="P607" s="210" t="s">
        <v>283</v>
      </c>
      <c r="Q607" s="209"/>
      <c r="R607" s="210" t="s">
        <v>58</v>
      </c>
      <c r="S607" s="210">
        <v>8.0</v>
      </c>
      <c r="T607" s="212">
        <v>2.0</v>
      </c>
      <c r="U607" s="212">
        <v>6.0</v>
      </c>
      <c r="V607" s="212">
        <v>12.0</v>
      </c>
      <c r="W607" s="210">
        <v>38.0</v>
      </c>
      <c r="X607" s="210">
        <v>1.0</v>
      </c>
      <c r="Y607" s="210">
        <v>3.0</v>
      </c>
      <c r="Z607" s="210">
        <v>1.0</v>
      </c>
      <c r="AA607" s="210">
        <v>2.0</v>
      </c>
      <c r="AB607" s="210">
        <v>0.0</v>
      </c>
      <c r="AC607" s="210">
        <v>1.0</v>
      </c>
      <c r="AD607" s="210">
        <v>3.0</v>
      </c>
      <c r="AE607" s="210">
        <v>2.0</v>
      </c>
      <c r="AF607" s="210">
        <v>3.0</v>
      </c>
      <c r="AG607" s="210">
        <v>3.0</v>
      </c>
      <c r="AH607" s="210">
        <v>0.0</v>
      </c>
      <c r="AI607" s="210" t="s">
        <v>138</v>
      </c>
      <c r="AJ607" s="210" t="s">
        <v>284</v>
      </c>
      <c r="AK607" s="210" t="s">
        <v>284</v>
      </c>
      <c r="AL607" s="210" t="s">
        <v>284</v>
      </c>
      <c r="AM607" s="210" t="s">
        <v>284</v>
      </c>
      <c r="AN607" s="210" t="s">
        <v>284</v>
      </c>
      <c r="AO607" s="210" t="s">
        <v>285</v>
      </c>
      <c r="AP607" s="210" t="s">
        <v>284</v>
      </c>
      <c r="AQ607" s="210" t="s">
        <v>285</v>
      </c>
      <c r="AR607" s="210" t="s">
        <v>284</v>
      </c>
      <c r="AS607" s="210" t="s">
        <v>285</v>
      </c>
      <c r="AT607" s="209"/>
      <c r="AU607" s="209"/>
      <c r="AV607" s="209"/>
      <c r="AW607" s="209"/>
      <c r="AX607" s="209"/>
      <c r="AY607" s="209"/>
      <c r="AZ607" s="209"/>
      <c r="BA607" s="209"/>
      <c r="BB607" s="209"/>
      <c r="BC607" s="209"/>
      <c r="BD607" s="209"/>
      <c r="BE607" s="209"/>
      <c r="BF607" s="209"/>
      <c r="BG607" s="210"/>
      <c r="BH607" s="209"/>
    </row>
    <row r="608">
      <c r="A608" s="211">
        <v>45250.7</v>
      </c>
      <c r="B608" s="211">
        <v>45250.7</v>
      </c>
      <c r="C608" s="210" t="s">
        <v>281</v>
      </c>
      <c r="D608" s="209"/>
      <c r="E608" s="212">
        <v>100.0</v>
      </c>
      <c r="F608" s="212">
        <v>0.0</v>
      </c>
      <c r="G608" s="210" t="b">
        <v>1</v>
      </c>
      <c r="H608" s="211">
        <v>45250.7</v>
      </c>
      <c r="I608" s="210" t="s">
        <v>890</v>
      </c>
      <c r="J608" s="209"/>
      <c r="K608" s="209"/>
      <c r="L608" s="209"/>
      <c r="M608" s="209"/>
      <c r="N608" s="209"/>
      <c r="O608" s="209"/>
      <c r="P608" s="210" t="s">
        <v>283</v>
      </c>
      <c r="Q608" s="209"/>
      <c r="R608" s="72" t="s">
        <v>33</v>
      </c>
      <c r="S608" s="210">
        <v>3.0</v>
      </c>
      <c r="T608" s="212">
        <v>2.0</v>
      </c>
      <c r="U608" s="212">
        <v>1.0</v>
      </c>
      <c r="V608" s="212">
        <v>12.0</v>
      </c>
      <c r="W608" s="210">
        <v>20.0</v>
      </c>
      <c r="X608" s="210">
        <v>2.0</v>
      </c>
      <c r="Y608" s="210">
        <v>3.0</v>
      </c>
      <c r="Z608" s="210">
        <v>2.0</v>
      </c>
      <c r="AA608" s="210">
        <v>1.0</v>
      </c>
      <c r="AB608" s="210">
        <v>2.0</v>
      </c>
      <c r="AC608" s="210">
        <v>1.0</v>
      </c>
      <c r="AD608" s="210">
        <v>3.0</v>
      </c>
      <c r="AE608" s="210">
        <v>1.0</v>
      </c>
      <c r="AF608" s="210">
        <v>2.0</v>
      </c>
      <c r="AG608" s="210">
        <v>0.0</v>
      </c>
      <c r="AH608" s="210">
        <v>2.0</v>
      </c>
      <c r="AI608" s="210" t="s">
        <v>137</v>
      </c>
      <c r="AJ608" s="210" t="s">
        <v>285</v>
      </c>
      <c r="AK608" s="210" t="s">
        <v>285</v>
      </c>
      <c r="AL608" s="210" t="s">
        <v>285</v>
      </c>
      <c r="AM608" s="210" t="s">
        <v>284</v>
      </c>
      <c r="AN608" s="210" t="s">
        <v>284</v>
      </c>
      <c r="AO608" s="210" t="s">
        <v>285</v>
      </c>
      <c r="AP608" s="210" t="s">
        <v>285</v>
      </c>
      <c r="AQ608" s="210" t="s">
        <v>285</v>
      </c>
      <c r="AR608" s="210" t="s">
        <v>285</v>
      </c>
      <c r="AS608" s="210" t="s">
        <v>284</v>
      </c>
      <c r="AT608" s="209"/>
      <c r="AU608" s="209"/>
      <c r="AV608" s="209"/>
      <c r="AW608" s="209"/>
      <c r="AX608" s="209"/>
      <c r="AY608" s="209"/>
      <c r="AZ608" s="209"/>
      <c r="BA608" s="209"/>
      <c r="BB608" s="209"/>
      <c r="BC608" s="209"/>
      <c r="BD608" s="209"/>
      <c r="BE608" s="209"/>
      <c r="BF608" s="209"/>
      <c r="BG608" s="210"/>
      <c r="BH608" s="209"/>
    </row>
    <row r="609">
      <c r="A609" s="211">
        <v>45250.7</v>
      </c>
      <c r="B609" s="211">
        <v>45250.7</v>
      </c>
      <c r="C609" s="210" t="s">
        <v>281</v>
      </c>
      <c r="D609" s="209"/>
      <c r="E609" s="212">
        <v>100.0</v>
      </c>
      <c r="F609" s="212">
        <v>0.0</v>
      </c>
      <c r="G609" s="210" t="b">
        <v>1</v>
      </c>
      <c r="H609" s="211">
        <v>45250.7</v>
      </c>
      <c r="I609" s="210" t="s">
        <v>891</v>
      </c>
      <c r="J609" s="209"/>
      <c r="K609" s="209"/>
      <c r="L609" s="209"/>
      <c r="M609" s="209"/>
      <c r="N609" s="209"/>
      <c r="O609" s="209"/>
      <c r="P609" s="210" t="s">
        <v>283</v>
      </c>
      <c r="Q609" s="209"/>
      <c r="R609" s="210" t="s">
        <v>98</v>
      </c>
      <c r="S609" s="210">
        <v>12.0</v>
      </c>
      <c r="T609" s="212">
        <v>12.0</v>
      </c>
      <c r="U609" s="212">
        <v>0.0</v>
      </c>
      <c r="V609" s="212">
        <v>12.0</v>
      </c>
      <c r="W609" s="210">
        <v>3.0</v>
      </c>
      <c r="X609" s="210">
        <v>3.0</v>
      </c>
      <c r="Y609" s="210">
        <v>3.0</v>
      </c>
      <c r="Z609" s="210">
        <v>1.0</v>
      </c>
      <c r="AA609" s="210">
        <v>2.0</v>
      </c>
      <c r="AB609" s="210">
        <v>1.0</v>
      </c>
      <c r="AC609" s="210">
        <v>3.0</v>
      </c>
      <c r="AD609" s="210">
        <v>0.0</v>
      </c>
      <c r="AE609" s="210">
        <v>2.0</v>
      </c>
      <c r="AF609" s="210">
        <v>0.0</v>
      </c>
      <c r="AG609" s="210">
        <v>0.0</v>
      </c>
      <c r="AH609" s="210">
        <v>2.0</v>
      </c>
      <c r="AI609" s="210" t="s">
        <v>138</v>
      </c>
      <c r="AJ609" s="210" t="s">
        <v>285</v>
      </c>
      <c r="AK609" s="210" t="s">
        <v>284</v>
      </c>
      <c r="AL609" s="210" t="s">
        <v>284</v>
      </c>
      <c r="AM609" s="210" t="s">
        <v>285</v>
      </c>
      <c r="AN609" s="210" t="s">
        <v>285</v>
      </c>
      <c r="AO609" s="210" t="s">
        <v>284</v>
      </c>
      <c r="AP609" s="210" t="s">
        <v>284</v>
      </c>
      <c r="AQ609" s="210" t="s">
        <v>284</v>
      </c>
      <c r="AR609" s="210" t="s">
        <v>284</v>
      </c>
      <c r="AS609" s="210" t="s">
        <v>285</v>
      </c>
      <c r="AT609" s="209"/>
      <c r="AU609" s="209"/>
      <c r="AV609" s="209"/>
      <c r="AW609" s="209"/>
      <c r="AX609" s="209"/>
      <c r="AY609" s="209"/>
      <c r="AZ609" s="209"/>
      <c r="BA609" s="209"/>
      <c r="BB609" s="209"/>
      <c r="BC609" s="209"/>
      <c r="BD609" s="209"/>
      <c r="BE609" s="209"/>
      <c r="BF609" s="209"/>
      <c r="BG609" s="210"/>
      <c r="BH609" s="209"/>
    </row>
    <row r="610">
      <c r="A610" s="211">
        <v>45250.7</v>
      </c>
      <c r="B610" s="211">
        <v>45250.7</v>
      </c>
      <c r="C610" s="210" t="s">
        <v>281</v>
      </c>
      <c r="D610" s="209"/>
      <c r="E610" s="212">
        <v>100.0</v>
      </c>
      <c r="F610" s="212">
        <v>0.0</v>
      </c>
      <c r="G610" s="210" t="b">
        <v>1</v>
      </c>
      <c r="H610" s="211">
        <v>45250.7</v>
      </c>
      <c r="I610" s="210" t="s">
        <v>892</v>
      </c>
      <c r="J610" s="209"/>
      <c r="K610" s="209"/>
      <c r="L610" s="209"/>
      <c r="M610" s="209"/>
      <c r="N610" s="209"/>
      <c r="O610" s="209"/>
      <c r="P610" s="210" t="s">
        <v>283</v>
      </c>
      <c r="Q610" s="209"/>
      <c r="R610" s="210" t="s">
        <v>54</v>
      </c>
      <c r="S610" s="210">
        <v>2.0</v>
      </c>
      <c r="T610" s="212">
        <v>2.0</v>
      </c>
      <c r="U610" s="212">
        <v>0.0</v>
      </c>
      <c r="V610" s="212">
        <v>12.0</v>
      </c>
      <c r="W610" s="210">
        <v>27.0</v>
      </c>
      <c r="X610" s="210">
        <v>3.0</v>
      </c>
      <c r="Y610" s="210">
        <v>3.0</v>
      </c>
      <c r="Z610" s="210">
        <v>2.0</v>
      </c>
      <c r="AA610" s="210">
        <v>2.0</v>
      </c>
      <c r="AB610" s="210">
        <v>2.0</v>
      </c>
      <c r="AC610" s="210">
        <v>0.0</v>
      </c>
      <c r="AD610" s="210">
        <v>2.0</v>
      </c>
      <c r="AE610" s="210">
        <v>0.0</v>
      </c>
      <c r="AF610" s="210">
        <v>3.0</v>
      </c>
      <c r="AG610" s="210">
        <v>2.0</v>
      </c>
      <c r="AH610" s="210">
        <v>0.0</v>
      </c>
      <c r="AI610" s="210" t="s">
        <v>138</v>
      </c>
      <c r="AJ610" s="210" t="s">
        <v>284</v>
      </c>
      <c r="AK610" s="210" t="s">
        <v>284</v>
      </c>
      <c r="AL610" s="210" t="s">
        <v>285</v>
      </c>
      <c r="AM610" s="210" t="s">
        <v>284</v>
      </c>
      <c r="AN610" s="210" t="s">
        <v>284</v>
      </c>
      <c r="AO610" s="210" t="s">
        <v>285</v>
      </c>
      <c r="AP610" s="210" t="s">
        <v>285</v>
      </c>
      <c r="AQ610" s="210" t="s">
        <v>284</v>
      </c>
      <c r="AR610" s="210" t="s">
        <v>285</v>
      </c>
      <c r="AS610" s="210" t="s">
        <v>284</v>
      </c>
      <c r="AT610" s="209"/>
      <c r="AU610" s="209"/>
      <c r="AV610" s="209"/>
      <c r="AW610" s="209"/>
      <c r="AX610" s="209"/>
      <c r="AY610" s="209"/>
      <c r="AZ610" s="209"/>
      <c r="BA610" s="209"/>
      <c r="BB610" s="209"/>
      <c r="BC610" s="209"/>
      <c r="BD610" s="209"/>
      <c r="BE610" s="209"/>
      <c r="BF610" s="209"/>
      <c r="BG610" s="210"/>
      <c r="BH610" s="209"/>
    </row>
    <row r="611">
      <c r="A611" s="211">
        <v>45250.7</v>
      </c>
      <c r="B611" s="211">
        <v>45250.7</v>
      </c>
      <c r="C611" s="210" t="s">
        <v>281</v>
      </c>
      <c r="D611" s="209"/>
      <c r="E611" s="212">
        <v>100.0</v>
      </c>
      <c r="F611" s="212">
        <v>0.0</v>
      </c>
      <c r="G611" s="210" t="b">
        <v>1</v>
      </c>
      <c r="H611" s="211">
        <v>45250.7</v>
      </c>
      <c r="I611" s="210" t="s">
        <v>893</v>
      </c>
      <c r="J611" s="209"/>
      <c r="K611" s="209"/>
      <c r="L611" s="209"/>
      <c r="M611" s="209"/>
      <c r="N611" s="209"/>
      <c r="O611" s="209"/>
      <c r="P611" s="210" t="s">
        <v>283</v>
      </c>
      <c r="Q611" s="209"/>
      <c r="R611" s="210" t="s">
        <v>100</v>
      </c>
      <c r="S611" s="210">
        <v>12.0</v>
      </c>
      <c r="T611" s="212">
        <v>5.0</v>
      </c>
      <c r="U611" s="212">
        <v>7.0</v>
      </c>
      <c r="V611" s="212">
        <v>12.0</v>
      </c>
      <c r="W611" s="210">
        <v>26.0</v>
      </c>
      <c r="X611" s="210">
        <v>2.0</v>
      </c>
      <c r="Y611" s="210">
        <v>0.0</v>
      </c>
      <c r="Z611" s="210">
        <v>0.0</v>
      </c>
      <c r="AA611" s="210">
        <v>2.0</v>
      </c>
      <c r="AB611" s="210">
        <v>0.0</v>
      </c>
      <c r="AC611" s="210">
        <v>2.0</v>
      </c>
      <c r="AD611" s="210">
        <v>0.0</v>
      </c>
      <c r="AE611" s="210">
        <v>3.0</v>
      </c>
      <c r="AF611" s="210">
        <v>2.0</v>
      </c>
      <c r="AG611" s="210">
        <v>0.0</v>
      </c>
      <c r="AH611" s="210">
        <v>3.0</v>
      </c>
      <c r="AI611" s="210" t="s">
        <v>138</v>
      </c>
      <c r="AJ611" s="210" t="s">
        <v>285</v>
      </c>
      <c r="AK611" s="210" t="s">
        <v>284</v>
      </c>
      <c r="AL611" s="210" t="s">
        <v>285</v>
      </c>
      <c r="AM611" s="210" t="s">
        <v>285</v>
      </c>
      <c r="AN611" s="210" t="s">
        <v>285</v>
      </c>
      <c r="AO611" s="210" t="s">
        <v>285</v>
      </c>
      <c r="AP611" s="210" t="s">
        <v>284</v>
      </c>
      <c r="AQ611" s="210" t="s">
        <v>285</v>
      </c>
      <c r="AR611" s="210" t="s">
        <v>285</v>
      </c>
      <c r="AS611" s="210" t="s">
        <v>285</v>
      </c>
      <c r="AT611" s="209"/>
      <c r="AU611" s="209"/>
      <c r="AV611" s="209"/>
      <c r="AW611" s="209"/>
      <c r="AX611" s="209"/>
      <c r="AY611" s="209"/>
      <c r="AZ611" s="209"/>
      <c r="BA611" s="209"/>
      <c r="BB611" s="209"/>
      <c r="BC611" s="209"/>
      <c r="BD611" s="209"/>
      <c r="BE611" s="209"/>
      <c r="BF611" s="209"/>
      <c r="BG611" s="210"/>
      <c r="BH611" s="209"/>
    </row>
    <row r="612">
      <c r="A612" s="211">
        <v>45250.7</v>
      </c>
      <c r="B612" s="211">
        <v>45250.7</v>
      </c>
      <c r="C612" s="210" t="s">
        <v>281</v>
      </c>
      <c r="D612" s="209"/>
      <c r="E612" s="212">
        <v>100.0</v>
      </c>
      <c r="F612" s="212">
        <v>0.0</v>
      </c>
      <c r="G612" s="210" t="b">
        <v>1</v>
      </c>
      <c r="H612" s="211">
        <v>45250.7</v>
      </c>
      <c r="I612" s="210" t="s">
        <v>894</v>
      </c>
      <c r="J612" s="209"/>
      <c r="K612" s="209"/>
      <c r="L612" s="209"/>
      <c r="M612" s="209"/>
      <c r="N612" s="209"/>
      <c r="O612" s="209"/>
      <c r="P612" s="210" t="s">
        <v>283</v>
      </c>
      <c r="Q612" s="209"/>
      <c r="R612" s="210" t="s">
        <v>58</v>
      </c>
      <c r="S612" s="210">
        <v>4.0</v>
      </c>
      <c r="T612" s="212">
        <v>2.0</v>
      </c>
      <c r="U612" s="212">
        <v>2.0</v>
      </c>
      <c r="V612" s="212">
        <v>12.0</v>
      </c>
      <c r="W612" s="210">
        <v>11.0</v>
      </c>
      <c r="X612" s="210">
        <v>3.0</v>
      </c>
      <c r="Y612" s="210">
        <v>1.0</v>
      </c>
      <c r="Z612" s="210">
        <v>3.0</v>
      </c>
      <c r="AA612" s="210">
        <v>2.0</v>
      </c>
      <c r="AB612" s="210">
        <v>2.0</v>
      </c>
      <c r="AC612" s="210">
        <v>0.0</v>
      </c>
      <c r="AD612" s="210">
        <v>3.0</v>
      </c>
      <c r="AE612" s="210">
        <v>3.0</v>
      </c>
      <c r="AF612" s="210">
        <v>3.0</v>
      </c>
      <c r="AG612" s="210">
        <v>2.0</v>
      </c>
      <c r="AH612" s="210">
        <v>0.0</v>
      </c>
      <c r="AI612" s="210" t="s">
        <v>137</v>
      </c>
      <c r="AJ612" s="210" t="s">
        <v>284</v>
      </c>
      <c r="AK612" s="210" t="s">
        <v>284</v>
      </c>
      <c r="AL612" s="210" t="s">
        <v>285</v>
      </c>
      <c r="AM612" s="210" t="s">
        <v>285</v>
      </c>
      <c r="AN612" s="210" t="s">
        <v>284</v>
      </c>
      <c r="AO612" s="210" t="s">
        <v>285</v>
      </c>
      <c r="AP612" s="210" t="s">
        <v>284</v>
      </c>
      <c r="AQ612" s="210" t="s">
        <v>284</v>
      </c>
      <c r="AR612" s="210" t="s">
        <v>284</v>
      </c>
      <c r="AS612" s="210" t="s">
        <v>284</v>
      </c>
      <c r="AT612" s="209"/>
      <c r="AU612" s="209"/>
      <c r="AV612" s="209"/>
      <c r="AW612" s="209"/>
      <c r="AX612" s="209"/>
      <c r="AY612" s="209"/>
      <c r="AZ612" s="209"/>
      <c r="BA612" s="209"/>
      <c r="BB612" s="209"/>
      <c r="BC612" s="209"/>
      <c r="BD612" s="209"/>
      <c r="BE612" s="209"/>
      <c r="BF612" s="209"/>
      <c r="BG612" s="210"/>
      <c r="BH612" s="209"/>
    </row>
    <row r="613">
      <c r="A613" s="211">
        <v>45250.7</v>
      </c>
      <c r="B613" s="211">
        <v>45250.7</v>
      </c>
      <c r="C613" s="210" t="s">
        <v>281</v>
      </c>
      <c r="D613" s="209"/>
      <c r="E613" s="212">
        <v>100.0</v>
      </c>
      <c r="F613" s="212">
        <v>0.0</v>
      </c>
      <c r="G613" s="210" t="b">
        <v>1</v>
      </c>
      <c r="H613" s="211">
        <v>45250.7</v>
      </c>
      <c r="I613" s="210" t="s">
        <v>895</v>
      </c>
      <c r="J613" s="209"/>
      <c r="K613" s="209"/>
      <c r="L613" s="209"/>
      <c r="M613" s="209"/>
      <c r="N613" s="209"/>
      <c r="O613" s="209"/>
      <c r="P613" s="210" t="s">
        <v>283</v>
      </c>
      <c r="Q613" s="209"/>
      <c r="R613" s="72" t="s">
        <v>33</v>
      </c>
      <c r="S613" s="210">
        <v>3.0</v>
      </c>
      <c r="T613" s="212">
        <v>3.0</v>
      </c>
      <c r="U613" s="212">
        <v>0.0</v>
      </c>
      <c r="V613" s="212">
        <v>12.0</v>
      </c>
      <c r="W613" s="210">
        <v>26.0</v>
      </c>
      <c r="X613" s="210">
        <v>1.0</v>
      </c>
      <c r="Y613" s="210">
        <v>3.0</v>
      </c>
      <c r="Z613" s="210">
        <v>2.0</v>
      </c>
      <c r="AA613" s="210">
        <v>0.0</v>
      </c>
      <c r="AB613" s="210">
        <v>1.0</v>
      </c>
      <c r="AC613" s="210">
        <v>0.0</v>
      </c>
      <c r="AD613" s="210">
        <v>2.0</v>
      </c>
      <c r="AE613" s="210">
        <v>2.0</v>
      </c>
      <c r="AF613" s="210">
        <v>2.0</v>
      </c>
      <c r="AG613" s="210">
        <v>1.0</v>
      </c>
      <c r="AH613" s="210">
        <v>3.0</v>
      </c>
      <c r="AI613" s="210" t="s">
        <v>137</v>
      </c>
      <c r="AJ613" s="210" t="s">
        <v>285</v>
      </c>
      <c r="AK613" s="210" t="s">
        <v>284</v>
      </c>
      <c r="AL613" s="210" t="s">
        <v>284</v>
      </c>
      <c r="AM613" s="210" t="s">
        <v>284</v>
      </c>
      <c r="AN613" s="210" t="s">
        <v>284</v>
      </c>
      <c r="AO613" s="210" t="s">
        <v>284</v>
      </c>
      <c r="AP613" s="210" t="s">
        <v>284</v>
      </c>
      <c r="AQ613" s="210" t="s">
        <v>285</v>
      </c>
      <c r="AR613" s="210" t="s">
        <v>284</v>
      </c>
      <c r="AS613" s="210" t="s">
        <v>285</v>
      </c>
      <c r="AT613" s="209"/>
      <c r="AU613" s="209"/>
      <c r="AV613" s="209"/>
      <c r="AW613" s="209"/>
      <c r="AX613" s="209"/>
      <c r="AY613" s="209"/>
      <c r="AZ613" s="209"/>
      <c r="BA613" s="209"/>
      <c r="BB613" s="209"/>
      <c r="BC613" s="209"/>
      <c r="BD613" s="209"/>
      <c r="BE613" s="209"/>
      <c r="BF613" s="209"/>
      <c r="BG613" s="210"/>
      <c r="BH613" s="209"/>
    </row>
    <row r="614">
      <c r="A614" s="211">
        <v>45250.7</v>
      </c>
      <c r="B614" s="211">
        <v>45250.7</v>
      </c>
      <c r="C614" s="210" t="s">
        <v>281</v>
      </c>
      <c r="D614" s="209"/>
      <c r="E614" s="212">
        <v>100.0</v>
      </c>
      <c r="F614" s="212">
        <v>0.0</v>
      </c>
      <c r="G614" s="210" t="b">
        <v>1</v>
      </c>
      <c r="H614" s="211">
        <v>45250.7</v>
      </c>
      <c r="I614" s="210" t="s">
        <v>896</v>
      </c>
      <c r="J614" s="209"/>
      <c r="K614" s="209"/>
      <c r="L614" s="209"/>
      <c r="M614" s="209"/>
      <c r="N614" s="209"/>
      <c r="O614" s="209"/>
      <c r="P614" s="210" t="s">
        <v>283</v>
      </c>
      <c r="Q614" s="209"/>
      <c r="R614" s="210" t="s">
        <v>78</v>
      </c>
      <c r="S614" s="210">
        <v>3.0</v>
      </c>
      <c r="T614" s="212">
        <v>2.0</v>
      </c>
      <c r="U614" s="212">
        <v>1.0</v>
      </c>
      <c r="V614" s="212">
        <v>12.0</v>
      </c>
      <c r="W614" s="210">
        <v>24.0</v>
      </c>
      <c r="X614" s="210">
        <v>2.0</v>
      </c>
      <c r="Y614" s="210">
        <v>0.0</v>
      </c>
      <c r="Z614" s="210">
        <v>0.0</v>
      </c>
      <c r="AA614" s="210">
        <v>0.0</v>
      </c>
      <c r="AB614" s="210">
        <v>3.0</v>
      </c>
      <c r="AC614" s="210">
        <v>3.0</v>
      </c>
      <c r="AD614" s="210">
        <v>0.0</v>
      </c>
      <c r="AE614" s="210">
        <v>1.0</v>
      </c>
      <c r="AF614" s="210">
        <v>1.0</v>
      </c>
      <c r="AG614" s="210">
        <v>3.0</v>
      </c>
      <c r="AH614" s="210">
        <v>1.0</v>
      </c>
      <c r="AI614" s="210" t="s">
        <v>138</v>
      </c>
      <c r="AJ614" s="210" t="s">
        <v>284</v>
      </c>
      <c r="AK614" s="210" t="s">
        <v>285</v>
      </c>
      <c r="AL614" s="210" t="s">
        <v>284</v>
      </c>
      <c r="AM614" s="210" t="s">
        <v>285</v>
      </c>
      <c r="AN614" s="210" t="s">
        <v>284</v>
      </c>
      <c r="AO614" s="210" t="s">
        <v>284</v>
      </c>
      <c r="AP614" s="210" t="s">
        <v>285</v>
      </c>
      <c r="AQ614" s="210" t="s">
        <v>285</v>
      </c>
      <c r="AR614" s="210" t="s">
        <v>285</v>
      </c>
      <c r="AS614" s="210" t="s">
        <v>284</v>
      </c>
      <c r="AT614" s="209"/>
      <c r="AU614" s="209"/>
      <c r="AV614" s="209"/>
      <c r="AW614" s="209"/>
      <c r="AX614" s="209"/>
      <c r="AY614" s="209"/>
      <c r="AZ614" s="209"/>
      <c r="BA614" s="209"/>
      <c r="BB614" s="209"/>
      <c r="BC614" s="209"/>
      <c r="BD614" s="209"/>
      <c r="BE614" s="209"/>
      <c r="BF614" s="209"/>
      <c r="BG614" s="210"/>
      <c r="BH614" s="209"/>
    </row>
    <row r="615">
      <c r="A615" s="211">
        <v>45250.7</v>
      </c>
      <c r="B615" s="211">
        <v>45250.7</v>
      </c>
      <c r="C615" s="210" t="s">
        <v>281</v>
      </c>
      <c r="D615" s="209"/>
      <c r="E615" s="212">
        <v>100.0</v>
      </c>
      <c r="F615" s="212">
        <v>0.0</v>
      </c>
      <c r="G615" s="210" t="b">
        <v>1</v>
      </c>
      <c r="H615" s="211">
        <v>45250.7</v>
      </c>
      <c r="I615" s="210" t="s">
        <v>897</v>
      </c>
      <c r="J615" s="209"/>
      <c r="K615" s="209"/>
      <c r="L615" s="209"/>
      <c r="M615" s="209"/>
      <c r="N615" s="209"/>
      <c r="O615" s="209"/>
      <c r="P615" s="210" t="s">
        <v>283</v>
      </c>
      <c r="Q615" s="209"/>
      <c r="R615" s="210" t="s">
        <v>72</v>
      </c>
      <c r="S615" s="210">
        <v>6.0</v>
      </c>
      <c r="T615" s="212">
        <v>1.0</v>
      </c>
      <c r="U615" s="212">
        <v>5.0</v>
      </c>
      <c r="V615" s="212">
        <v>12.0</v>
      </c>
      <c r="W615" s="210">
        <v>15.0</v>
      </c>
      <c r="X615" s="210">
        <v>3.0</v>
      </c>
      <c r="Y615" s="210">
        <v>3.0</v>
      </c>
      <c r="Z615" s="210">
        <v>3.0</v>
      </c>
      <c r="AA615" s="210">
        <v>0.0</v>
      </c>
      <c r="AB615" s="210">
        <v>1.0</v>
      </c>
      <c r="AC615" s="210">
        <v>3.0</v>
      </c>
      <c r="AD615" s="210">
        <v>2.0</v>
      </c>
      <c r="AE615" s="210">
        <v>3.0</v>
      </c>
      <c r="AF615" s="210">
        <v>1.0</v>
      </c>
      <c r="AG615" s="210">
        <v>1.0</v>
      </c>
      <c r="AH615" s="210">
        <v>0.0</v>
      </c>
      <c r="AI615" s="210" t="s">
        <v>138</v>
      </c>
      <c r="AJ615" s="210" t="s">
        <v>284</v>
      </c>
      <c r="AK615" s="210" t="s">
        <v>284</v>
      </c>
      <c r="AL615" s="210" t="s">
        <v>285</v>
      </c>
      <c r="AM615" s="210" t="s">
        <v>284</v>
      </c>
      <c r="AN615" s="210" t="s">
        <v>284</v>
      </c>
      <c r="AO615" s="210" t="s">
        <v>284</v>
      </c>
      <c r="AP615" s="210" t="s">
        <v>284</v>
      </c>
      <c r="AQ615" s="210" t="s">
        <v>284</v>
      </c>
      <c r="AR615" s="210" t="s">
        <v>285</v>
      </c>
      <c r="AS615" s="210" t="s">
        <v>284</v>
      </c>
      <c r="AT615" s="209"/>
      <c r="AU615" s="209"/>
      <c r="AV615" s="209"/>
      <c r="AW615" s="209"/>
      <c r="AX615" s="209"/>
      <c r="AY615" s="209"/>
      <c r="AZ615" s="209"/>
      <c r="BA615" s="209"/>
      <c r="BB615" s="209"/>
      <c r="BC615" s="209"/>
      <c r="BD615" s="209"/>
      <c r="BE615" s="209"/>
      <c r="BF615" s="209"/>
      <c r="BG615" s="210"/>
      <c r="BH615" s="209"/>
    </row>
    <row r="616">
      <c r="A616" s="211">
        <v>45250.7</v>
      </c>
      <c r="B616" s="211">
        <v>45250.7</v>
      </c>
      <c r="C616" s="210" t="s">
        <v>281</v>
      </c>
      <c r="D616" s="209"/>
      <c r="E616" s="212">
        <v>100.0</v>
      </c>
      <c r="F616" s="212">
        <v>0.0</v>
      </c>
      <c r="G616" s="210" t="b">
        <v>1</v>
      </c>
      <c r="H616" s="211">
        <v>45250.7</v>
      </c>
      <c r="I616" s="210" t="s">
        <v>898</v>
      </c>
      <c r="J616" s="209"/>
      <c r="K616" s="209"/>
      <c r="L616" s="209"/>
      <c r="M616" s="209"/>
      <c r="N616" s="209"/>
      <c r="O616" s="209"/>
      <c r="P616" s="210" t="s">
        <v>283</v>
      </c>
      <c r="Q616" s="209"/>
      <c r="R616" s="210" t="s">
        <v>98</v>
      </c>
      <c r="S616" s="210">
        <v>8.0</v>
      </c>
      <c r="T616" s="212">
        <v>7.0</v>
      </c>
      <c r="U616" s="212">
        <v>1.0</v>
      </c>
      <c r="V616" s="212">
        <v>12.0</v>
      </c>
      <c r="W616" s="210">
        <v>15.0</v>
      </c>
      <c r="X616" s="210">
        <v>3.0</v>
      </c>
      <c r="Y616" s="210">
        <v>2.0</v>
      </c>
      <c r="Z616" s="210">
        <v>2.0</v>
      </c>
      <c r="AA616" s="210">
        <v>0.0</v>
      </c>
      <c r="AB616" s="210">
        <v>3.0</v>
      </c>
      <c r="AC616" s="210">
        <v>1.0</v>
      </c>
      <c r="AD616" s="210">
        <v>1.0</v>
      </c>
      <c r="AE616" s="210">
        <v>2.0</v>
      </c>
      <c r="AF616" s="210">
        <v>3.0</v>
      </c>
      <c r="AG616" s="210">
        <v>1.0</v>
      </c>
      <c r="AH616" s="210">
        <v>2.0</v>
      </c>
      <c r="AI616" s="210" t="s">
        <v>138</v>
      </c>
      <c r="AJ616" s="210" t="s">
        <v>285</v>
      </c>
      <c r="AK616" s="210" t="s">
        <v>284</v>
      </c>
      <c r="AL616" s="210" t="s">
        <v>285</v>
      </c>
      <c r="AM616" s="210" t="s">
        <v>285</v>
      </c>
      <c r="AN616" s="210" t="s">
        <v>284</v>
      </c>
      <c r="AO616" s="210" t="s">
        <v>284</v>
      </c>
      <c r="AP616" s="210" t="s">
        <v>284</v>
      </c>
      <c r="AQ616" s="210" t="s">
        <v>285</v>
      </c>
      <c r="AR616" s="210" t="s">
        <v>285</v>
      </c>
      <c r="AS616" s="210" t="s">
        <v>285</v>
      </c>
      <c r="AT616" s="209"/>
      <c r="AU616" s="209"/>
      <c r="AV616" s="209"/>
      <c r="AW616" s="209"/>
      <c r="AX616" s="209"/>
      <c r="AY616" s="209"/>
      <c r="AZ616" s="209"/>
      <c r="BA616" s="209"/>
      <c r="BB616" s="209"/>
      <c r="BC616" s="209"/>
      <c r="BD616" s="209"/>
      <c r="BE616" s="209"/>
      <c r="BF616" s="209"/>
      <c r="BG616" s="210"/>
      <c r="BH616" s="209"/>
    </row>
    <row r="617">
      <c r="A617" s="211">
        <v>45250.7</v>
      </c>
      <c r="B617" s="211">
        <v>45250.7</v>
      </c>
      <c r="C617" s="210" t="s">
        <v>281</v>
      </c>
      <c r="D617" s="209"/>
      <c r="E617" s="212">
        <v>100.0</v>
      </c>
      <c r="F617" s="212">
        <v>0.0</v>
      </c>
      <c r="G617" s="210" t="b">
        <v>1</v>
      </c>
      <c r="H617" s="211">
        <v>45250.7</v>
      </c>
      <c r="I617" s="210" t="s">
        <v>899</v>
      </c>
      <c r="J617" s="209"/>
      <c r="K617" s="209"/>
      <c r="L617" s="209"/>
      <c r="M617" s="209"/>
      <c r="N617" s="209"/>
      <c r="O617" s="209"/>
      <c r="P617" s="210" t="s">
        <v>283</v>
      </c>
      <c r="Q617" s="209"/>
      <c r="R617" s="210" t="s">
        <v>57</v>
      </c>
      <c r="S617" s="210">
        <v>6.0</v>
      </c>
      <c r="T617" s="212">
        <v>6.0</v>
      </c>
      <c r="U617" s="212">
        <v>0.0</v>
      </c>
      <c r="V617" s="212">
        <v>12.0</v>
      </c>
      <c r="W617" s="210">
        <v>11.0</v>
      </c>
      <c r="X617" s="210">
        <v>3.0</v>
      </c>
      <c r="Y617" s="210">
        <v>2.0</v>
      </c>
      <c r="Z617" s="210">
        <v>0.0</v>
      </c>
      <c r="AA617" s="210">
        <v>2.0</v>
      </c>
      <c r="AB617" s="210">
        <v>1.0</v>
      </c>
      <c r="AC617" s="210">
        <v>2.0</v>
      </c>
      <c r="AD617" s="210">
        <v>1.0</v>
      </c>
      <c r="AE617" s="210">
        <v>1.0</v>
      </c>
      <c r="AF617" s="210">
        <v>3.0</v>
      </c>
      <c r="AG617" s="210">
        <v>0.0</v>
      </c>
      <c r="AH617" s="210">
        <v>0.0</v>
      </c>
      <c r="AI617" s="210" t="s">
        <v>137</v>
      </c>
      <c r="AJ617" s="210" t="s">
        <v>285</v>
      </c>
      <c r="AK617" s="210" t="s">
        <v>285</v>
      </c>
      <c r="AL617" s="210" t="s">
        <v>284</v>
      </c>
      <c r="AM617" s="210" t="s">
        <v>284</v>
      </c>
      <c r="AN617" s="210" t="s">
        <v>284</v>
      </c>
      <c r="AO617" s="210" t="s">
        <v>285</v>
      </c>
      <c r="AP617" s="210" t="s">
        <v>284</v>
      </c>
      <c r="AQ617" s="210" t="s">
        <v>285</v>
      </c>
      <c r="AR617" s="210" t="s">
        <v>284</v>
      </c>
      <c r="AS617" s="210" t="s">
        <v>284</v>
      </c>
      <c r="AT617" s="209"/>
      <c r="AU617" s="209"/>
      <c r="AV617" s="209"/>
      <c r="AW617" s="209"/>
      <c r="AX617" s="209"/>
      <c r="AY617" s="209"/>
      <c r="AZ617" s="209"/>
      <c r="BA617" s="209"/>
      <c r="BB617" s="209"/>
      <c r="BC617" s="209"/>
      <c r="BD617" s="209"/>
      <c r="BE617" s="209"/>
      <c r="BF617" s="209"/>
      <c r="BG617" s="210"/>
      <c r="BH617" s="209"/>
    </row>
    <row r="618">
      <c r="A618" s="211">
        <v>45250.7</v>
      </c>
      <c r="B618" s="211">
        <v>45250.7</v>
      </c>
      <c r="C618" s="210" t="s">
        <v>281</v>
      </c>
      <c r="D618" s="209"/>
      <c r="E618" s="212">
        <v>100.0</v>
      </c>
      <c r="F618" s="212">
        <v>0.0</v>
      </c>
      <c r="G618" s="210" t="b">
        <v>1</v>
      </c>
      <c r="H618" s="211">
        <v>45250.7</v>
      </c>
      <c r="I618" s="210" t="s">
        <v>900</v>
      </c>
      <c r="J618" s="209"/>
      <c r="K618" s="209"/>
      <c r="L618" s="209"/>
      <c r="M618" s="209"/>
      <c r="N618" s="209"/>
      <c r="O618" s="209"/>
      <c r="P618" s="210" t="s">
        <v>283</v>
      </c>
      <c r="Q618" s="209"/>
      <c r="R618" s="72" t="s">
        <v>33</v>
      </c>
      <c r="S618" s="210">
        <v>5.0</v>
      </c>
      <c r="T618" s="212">
        <v>5.0</v>
      </c>
      <c r="U618" s="212">
        <v>0.0</v>
      </c>
      <c r="V618" s="212">
        <v>12.0</v>
      </c>
      <c r="W618" s="210">
        <v>31.0</v>
      </c>
      <c r="X618" s="210">
        <v>1.0</v>
      </c>
      <c r="Y618" s="210">
        <v>0.0</v>
      </c>
      <c r="Z618" s="210">
        <v>2.0</v>
      </c>
      <c r="AA618" s="210">
        <v>2.0</v>
      </c>
      <c r="AB618" s="210">
        <v>2.0</v>
      </c>
      <c r="AC618" s="210">
        <v>2.0</v>
      </c>
      <c r="AD618" s="210">
        <v>0.0</v>
      </c>
      <c r="AE618" s="210">
        <v>0.0</v>
      </c>
      <c r="AF618" s="210">
        <v>0.0</v>
      </c>
      <c r="AG618" s="210">
        <v>3.0</v>
      </c>
      <c r="AH618" s="210">
        <v>2.0</v>
      </c>
      <c r="AI618" s="210" t="s">
        <v>138</v>
      </c>
      <c r="AJ618" s="210" t="s">
        <v>285</v>
      </c>
      <c r="AK618" s="210" t="s">
        <v>285</v>
      </c>
      <c r="AL618" s="210" t="s">
        <v>285</v>
      </c>
      <c r="AM618" s="210" t="s">
        <v>285</v>
      </c>
      <c r="AN618" s="210" t="s">
        <v>284</v>
      </c>
      <c r="AO618" s="210" t="s">
        <v>285</v>
      </c>
      <c r="AP618" s="210" t="s">
        <v>285</v>
      </c>
      <c r="AQ618" s="210" t="s">
        <v>285</v>
      </c>
      <c r="AR618" s="210" t="s">
        <v>285</v>
      </c>
      <c r="AS618" s="210" t="s">
        <v>285</v>
      </c>
      <c r="AT618" s="209"/>
      <c r="AU618" s="209"/>
      <c r="AV618" s="209"/>
      <c r="AW618" s="209"/>
      <c r="AX618" s="209"/>
      <c r="AY618" s="209"/>
      <c r="AZ618" s="209"/>
      <c r="BA618" s="209"/>
      <c r="BB618" s="209"/>
      <c r="BC618" s="209"/>
      <c r="BD618" s="209"/>
      <c r="BE618" s="209"/>
      <c r="BF618" s="209"/>
      <c r="BG618" s="210"/>
      <c r="BH618" s="209"/>
    </row>
    <row r="619">
      <c r="A619" s="211">
        <v>45250.7</v>
      </c>
      <c r="B619" s="211">
        <v>45250.7</v>
      </c>
      <c r="C619" s="210" t="s">
        <v>281</v>
      </c>
      <c r="D619" s="209"/>
      <c r="E619" s="212">
        <v>100.0</v>
      </c>
      <c r="F619" s="212">
        <v>0.0</v>
      </c>
      <c r="G619" s="210" t="b">
        <v>1</v>
      </c>
      <c r="H619" s="211">
        <v>45250.7</v>
      </c>
      <c r="I619" s="210" t="s">
        <v>901</v>
      </c>
      <c r="J619" s="209"/>
      <c r="K619" s="209"/>
      <c r="L619" s="209"/>
      <c r="M619" s="209"/>
      <c r="N619" s="209"/>
      <c r="O619" s="209"/>
      <c r="P619" s="210" t="s">
        <v>283</v>
      </c>
      <c r="Q619" s="209"/>
      <c r="R619" s="210" t="s">
        <v>56</v>
      </c>
      <c r="S619" s="210">
        <v>6.0</v>
      </c>
      <c r="T619" s="212">
        <v>2.0</v>
      </c>
      <c r="U619" s="212">
        <v>4.0</v>
      </c>
      <c r="V619" s="212">
        <v>12.0</v>
      </c>
      <c r="W619" s="210">
        <v>33.0</v>
      </c>
      <c r="X619" s="210">
        <v>0.0</v>
      </c>
      <c r="Y619" s="210">
        <v>1.0</v>
      </c>
      <c r="Z619" s="210">
        <v>3.0</v>
      </c>
      <c r="AA619" s="210">
        <v>3.0</v>
      </c>
      <c r="AB619" s="210">
        <v>1.0</v>
      </c>
      <c r="AC619" s="210">
        <v>1.0</v>
      </c>
      <c r="AD619" s="210">
        <v>1.0</v>
      </c>
      <c r="AE619" s="210">
        <v>0.0</v>
      </c>
      <c r="AF619" s="210">
        <v>0.0</v>
      </c>
      <c r="AG619" s="210">
        <v>2.0</v>
      </c>
      <c r="AH619" s="210">
        <v>0.0</v>
      </c>
      <c r="AI619" s="210" t="s">
        <v>138</v>
      </c>
      <c r="AJ619" s="210" t="s">
        <v>285</v>
      </c>
      <c r="AK619" s="210" t="s">
        <v>285</v>
      </c>
      <c r="AL619" s="210" t="s">
        <v>284</v>
      </c>
      <c r="AM619" s="210" t="s">
        <v>285</v>
      </c>
      <c r="AN619" s="210" t="s">
        <v>284</v>
      </c>
      <c r="AO619" s="210" t="s">
        <v>285</v>
      </c>
      <c r="AP619" s="210" t="s">
        <v>285</v>
      </c>
      <c r="AQ619" s="210" t="s">
        <v>284</v>
      </c>
      <c r="AR619" s="210" t="s">
        <v>284</v>
      </c>
      <c r="AS619" s="210" t="s">
        <v>284</v>
      </c>
      <c r="AT619" s="209"/>
      <c r="AU619" s="209"/>
      <c r="AV619" s="209"/>
      <c r="AW619" s="209"/>
      <c r="AX619" s="209"/>
      <c r="AY619" s="209"/>
      <c r="AZ619" s="209"/>
      <c r="BA619" s="209"/>
      <c r="BB619" s="209"/>
      <c r="BC619" s="209"/>
      <c r="BD619" s="209"/>
      <c r="BE619" s="209"/>
      <c r="BF619" s="209"/>
      <c r="BG619" s="210"/>
      <c r="BH619" s="209"/>
    </row>
    <row r="620">
      <c r="A620" s="211">
        <v>45250.7</v>
      </c>
      <c r="B620" s="211">
        <v>45250.7</v>
      </c>
      <c r="C620" s="210" t="s">
        <v>281</v>
      </c>
      <c r="D620" s="209"/>
      <c r="E620" s="212">
        <v>100.0</v>
      </c>
      <c r="F620" s="212">
        <v>0.0</v>
      </c>
      <c r="G620" s="210" t="b">
        <v>1</v>
      </c>
      <c r="H620" s="211">
        <v>45250.7</v>
      </c>
      <c r="I620" s="210" t="s">
        <v>902</v>
      </c>
      <c r="J620" s="209"/>
      <c r="K620" s="209"/>
      <c r="L620" s="209"/>
      <c r="M620" s="209"/>
      <c r="N620" s="209"/>
      <c r="O620" s="209"/>
      <c r="P620" s="210" t="s">
        <v>283</v>
      </c>
      <c r="Q620" s="209"/>
      <c r="R620" s="72" t="s">
        <v>33</v>
      </c>
      <c r="S620" s="210">
        <v>1.0</v>
      </c>
      <c r="T620" s="212">
        <v>1.0</v>
      </c>
      <c r="U620" s="212">
        <v>0.0</v>
      </c>
      <c r="V620" s="212">
        <v>12.0</v>
      </c>
      <c r="W620" s="210">
        <v>3.0</v>
      </c>
      <c r="X620" s="210">
        <v>0.0</v>
      </c>
      <c r="Y620" s="210">
        <v>1.0</v>
      </c>
      <c r="Z620" s="210">
        <v>3.0</v>
      </c>
      <c r="AA620" s="210">
        <v>0.0</v>
      </c>
      <c r="AB620" s="210">
        <v>1.0</v>
      </c>
      <c r="AC620" s="210">
        <v>1.0</v>
      </c>
      <c r="AD620" s="210">
        <v>3.0</v>
      </c>
      <c r="AE620" s="210">
        <v>2.0</v>
      </c>
      <c r="AF620" s="210">
        <v>0.0</v>
      </c>
      <c r="AG620" s="210">
        <v>1.0</v>
      </c>
      <c r="AH620" s="210">
        <v>2.0</v>
      </c>
      <c r="AI620" s="210" t="s">
        <v>137</v>
      </c>
      <c r="AJ620" s="210" t="s">
        <v>284</v>
      </c>
      <c r="AK620" s="210" t="s">
        <v>285</v>
      </c>
      <c r="AL620" s="210" t="s">
        <v>285</v>
      </c>
      <c r="AM620" s="210" t="s">
        <v>285</v>
      </c>
      <c r="AN620" s="210" t="s">
        <v>284</v>
      </c>
      <c r="AO620" s="210" t="s">
        <v>284</v>
      </c>
      <c r="AP620" s="210" t="s">
        <v>284</v>
      </c>
      <c r="AQ620" s="210" t="s">
        <v>285</v>
      </c>
      <c r="AR620" s="210" t="s">
        <v>284</v>
      </c>
      <c r="AS620" s="210" t="s">
        <v>285</v>
      </c>
      <c r="AT620" s="209"/>
      <c r="AU620" s="209"/>
      <c r="AV620" s="209"/>
      <c r="AW620" s="209"/>
      <c r="AX620" s="209"/>
      <c r="AY620" s="209"/>
      <c r="AZ620" s="209"/>
      <c r="BA620" s="209"/>
      <c r="BB620" s="209"/>
      <c r="BC620" s="209"/>
      <c r="BD620" s="209"/>
      <c r="BE620" s="209"/>
      <c r="BF620" s="209"/>
      <c r="BG620" s="210"/>
      <c r="BH620" s="209"/>
    </row>
    <row r="621">
      <c r="A621" s="211">
        <v>45250.7</v>
      </c>
      <c r="B621" s="211">
        <v>45250.7</v>
      </c>
      <c r="C621" s="210" t="s">
        <v>281</v>
      </c>
      <c r="D621" s="209"/>
      <c r="E621" s="212">
        <v>100.0</v>
      </c>
      <c r="F621" s="212">
        <v>0.0</v>
      </c>
      <c r="G621" s="210" t="b">
        <v>1</v>
      </c>
      <c r="H621" s="211">
        <v>45250.7</v>
      </c>
      <c r="I621" s="210" t="s">
        <v>903</v>
      </c>
      <c r="J621" s="209"/>
      <c r="K621" s="209"/>
      <c r="L621" s="209"/>
      <c r="M621" s="209"/>
      <c r="N621" s="209"/>
      <c r="O621" s="209"/>
      <c r="P621" s="210" t="s">
        <v>283</v>
      </c>
      <c r="Q621" s="209"/>
      <c r="R621" s="210" t="s">
        <v>66</v>
      </c>
      <c r="S621" s="210">
        <v>7.0</v>
      </c>
      <c r="T621" s="212">
        <v>7.0</v>
      </c>
      <c r="U621" s="212">
        <v>0.0</v>
      </c>
      <c r="V621" s="212">
        <v>12.0</v>
      </c>
      <c r="W621" s="210">
        <v>7.0</v>
      </c>
      <c r="X621" s="210">
        <v>2.0</v>
      </c>
      <c r="Y621" s="210">
        <v>0.0</v>
      </c>
      <c r="Z621" s="210">
        <v>0.0</v>
      </c>
      <c r="AA621" s="210">
        <v>1.0</v>
      </c>
      <c r="AB621" s="210">
        <v>2.0</v>
      </c>
      <c r="AC621" s="210">
        <v>3.0</v>
      </c>
      <c r="AD621" s="210">
        <v>0.0</v>
      </c>
      <c r="AE621" s="210">
        <v>0.0</v>
      </c>
      <c r="AF621" s="210">
        <v>0.0</v>
      </c>
      <c r="AG621" s="210">
        <v>0.0</v>
      </c>
      <c r="AH621" s="210">
        <v>3.0</v>
      </c>
      <c r="AI621" s="210" t="s">
        <v>137</v>
      </c>
      <c r="AJ621" s="210" t="s">
        <v>285</v>
      </c>
      <c r="AK621" s="210" t="s">
        <v>284</v>
      </c>
      <c r="AL621" s="210" t="s">
        <v>284</v>
      </c>
      <c r="AM621" s="210" t="s">
        <v>285</v>
      </c>
      <c r="AN621" s="210" t="s">
        <v>284</v>
      </c>
      <c r="AO621" s="210" t="s">
        <v>284</v>
      </c>
      <c r="AP621" s="210" t="s">
        <v>284</v>
      </c>
      <c r="AQ621" s="210" t="s">
        <v>284</v>
      </c>
      <c r="AR621" s="210" t="s">
        <v>284</v>
      </c>
      <c r="AS621" s="210" t="s">
        <v>285</v>
      </c>
      <c r="AT621" s="209"/>
      <c r="AU621" s="209"/>
      <c r="AV621" s="209"/>
      <c r="AW621" s="209"/>
      <c r="AX621" s="209"/>
      <c r="AY621" s="209"/>
      <c r="AZ621" s="209"/>
      <c r="BA621" s="209"/>
      <c r="BB621" s="209"/>
      <c r="BC621" s="209"/>
      <c r="BD621" s="209"/>
      <c r="BE621" s="209"/>
      <c r="BF621" s="209"/>
      <c r="BG621" s="210"/>
      <c r="BH621" s="209"/>
    </row>
    <row r="622">
      <c r="A622" s="211">
        <v>45250.7</v>
      </c>
      <c r="B622" s="211">
        <v>45250.7</v>
      </c>
      <c r="C622" s="210" t="s">
        <v>281</v>
      </c>
      <c r="D622" s="209"/>
      <c r="E622" s="212">
        <v>100.0</v>
      </c>
      <c r="F622" s="212">
        <v>0.0</v>
      </c>
      <c r="G622" s="210" t="b">
        <v>1</v>
      </c>
      <c r="H622" s="211">
        <v>45250.7</v>
      </c>
      <c r="I622" s="210" t="s">
        <v>904</v>
      </c>
      <c r="J622" s="209"/>
      <c r="K622" s="209"/>
      <c r="L622" s="209"/>
      <c r="M622" s="209"/>
      <c r="N622" s="209"/>
      <c r="O622" s="209"/>
      <c r="P622" s="210" t="s">
        <v>283</v>
      </c>
      <c r="Q622" s="209"/>
      <c r="R622" s="210" t="s">
        <v>98</v>
      </c>
      <c r="S622" s="210">
        <v>8.0</v>
      </c>
      <c r="T622" s="212">
        <v>2.0</v>
      </c>
      <c r="U622" s="212">
        <v>6.0</v>
      </c>
      <c r="V622" s="212">
        <v>12.0</v>
      </c>
      <c r="W622" s="210">
        <v>37.0</v>
      </c>
      <c r="X622" s="210">
        <v>0.0</v>
      </c>
      <c r="Y622" s="210">
        <v>3.0</v>
      </c>
      <c r="Z622" s="210">
        <v>3.0</v>
      </c>
      <c r="AA622" s="210">
        <v>1.0</v>
      </c>
      <c r="AB622" s="210">
        <v>2.0</v>
      </c>
      <c r="AC622" s="210">
        <v>3.0</v>
      </c>
      <c r="AD622" s="210">
        <v>2.0</v>
      </c>
      <c r="AE622" s="210">
        <v>3.0</v>
      </c>
      <c r="AF622" s="210">
        <v>2.0</v>
      </c>
      <c r="AG622" s="210">
        <v>0.0</v>
      </c>
      <c r="AH622" s="210">
        <v>3.0</v>
      </c>
      <c r="AI622" s="210" t="s">
        <v>138</v>
      </c>
      <c r="AJ622" s="210" t="s">
        <v>284</v>
      </c>
      <c r="AK622" s="210" t="s">
        <v>285</v>
      </c>
      <c r="AL622" s="210" t="s">
        <v>284</v>
      </c>
      <c r="AM622" s="210" t="s">
        <v>285</v>
      </c>
      <c r="AN622" s="210" t="s">
        <v>284</v>
      </c>
      <c r="AO622" s="210" t="s">
        <v>285</v>
      </c>
      <c r="AP622" s="210" t="s">
        <v>284</v>
      </c>
      <c r="AQ622" s="210" t="s">
        <v>285</v>
      </c>
      <c r="AR622" s="210" t="s">
        <v>284</v>
      </c>
      <c r="AS622" s="210" t="s">
        <v>285</v>
      </c>
      <c r="AT622" s="209"/>
      <c r="AU622" s="209"/>
      <c r="AV622" s="209"/>
      <c r="AW622" s="209"/>
      <c r="AX622" s="209"/>
      <c r="AY622" s="209"/>
      <c r="AZ622" s="209"/>
      <c r="BA622" s="209"/>
      <c r="BB622" s="209"/>
      <c r="BC622" s="209"/>
      <c r="BD622" s="209"/>
      <c r="BE622" s="209"/>
      <c r="BF622" s="209"/>
      <c r="BG622" s="210"/>
      <c r="BH622" s="209"/>
    </row>
    <row r="623">
      <c r="A623" s="211">
        <v>45250.7</v>
      </c>
      <c r="B623" s="211">
        <v>45250.7</v>
      </c>
      <c r="C623" s="210" t="s">
        <v>281</v>
      </c>
      <c r="D623" s="209"/>
      <c r="E623" s="212">
        <v>100.0</v>
      </c>
      <c r="F623" s="212">
        <v>0.0</v>
      </c>
      <c r="G623" s="210" t="b">
        <v>1</v>
      </c>
      <c r="H623" s="211">
        <v>45250.7</v>
      </c>
      <c r="I623" s="210" t="s">
        <v>905</v>
      </c>
      <c r="J623" s="209"/>
      <c r="K623" s="209"/>
      <c r="L623" s="209"/>
      <c r="M623" s="209"/>
      <c r="N623" s="209"/>
      <c r="O623" s="209"/>
      <c r="P623" s="210" t="s">
        <v>283</v>
      </c>
      <c r="Q623" s="209"/>
      <c r="R623" s="72" t="s">
        <v>33</v>
      </c>
      <c r="S623" s="210">
        <v>8.0</v>
      </c>
      <c r="T623" s="212">
        <v>5.0</v>
      </c>
      <c r="U623" s="212">
        <v>3.0</v>
      </c>
      <c r="V623" s="212">
        <v>12.0</v>
      </c>
      <c r="W623" s="210">
        <v>11.0</v>
      </c>
      <c r="X623" s="210">
        <v>1.0</v>
      </c>
      <c r="Y623" s="210">
        <v>0.0</v>
      </c>
      <c r="Z623" s="210">
        <v>3.0</v>
      </c>
      <c r="AA623" s="210">
        <v>3.0</v>
      </c>
      <c r="AB623" s="210">
        <v>1.0</v>
      </c>
      <c r="AC623" s="210">
        <v>0.0</v>
      </c>
      <c r="AD623" s="210">
        <v>0.0</v>
      </c>
      <c r="AE623" s="210">
        <v>2.0</v>
      </c>
      <c r="AF623" s="210">
        <v>2.0</v>
      </c>
      <c r="AG623" s="210">
        <v>2.0</v>
      </c>
      <c r="AH623" s="210">
        <v>1.0</v>
      </c>
      <c r="AI623" s="210" t="s">
        <v>138</v>
      </c>
      <c r="AJ623" s="210" t="s">
        <v>285</v>
      </c>
      <c r="AK623" s="210" t="s">
        <v>285</v>
      </c>
      <c r="AL623" s="210" t="s">
        <v>285</v>
      </c>
      <c r="AM623" s="210" t="s">
        <v>285</v>
      </c>
      <c r="AN623" s="210" t="s">
        <v>284</v>
      </c>
      <c r="AO623" s="210" t="s">
        <v>285</v>
      </c>
      <c r="AP623" s="210" t="s">
        <v>284</v>
      </c>
      <c r="AQ623" s="210" t="s">
        <v>285</v>
      </c>
      <c r="AR623" s="210" t="s">
        <v>284</v>
      </c>
      <c r="AS623" s="210" t="s">
        <v>284</v>
      </c>
      <c r="AT623" s="209"/>
      <c r="AU623" s="209"/>
      <c r="AV623" s="209"/>
      <c r="AW623" s="209"/>
      <c r="AX623" s="209"/>
      <c r="AY623" s="209"/>
      <c r="AZ623" s="209"/>
      <c r="BA623" s="209"/>
      <c r="BB623" s="209"/>
      <c r="BC623" s="209"/>
      <c r="BD623" s="209"/>
      <c r="BE623" s="209"/>
      <c r="BF623" s="209"/>
      <c r="BG623" s="210"/>
      <c r="BH623" s="209"/>
    </row>
    <row r="624">
      <c r="A624" s="211">
        <v>45250.7</v>
      </c>
      <c r="B624" s="211">
        <v>45250.7</v>
      </c>
      <c r="C624" s="210" t="s">
        <v>281</v>
      </c>
      <c r="D624" s="209"/>
      <c r="E624" s="212">
        <v>100.0</v>
      </c>
      <c r="F624" s="212">
        <v>0.0</v>
      </c>
      <c r="G624" s="210" t="b">
        <v>1</v>
      </c>
      <c r="H624" s="211">
        <v>45250.7</v>
      </c>
      <c r="I624" s="210" t="s">
        <v>906</v>
      </c>
      <c r="J624" s="209"/>
      <c r="K624" s="209"/>
      <c r="L624" s="209"/>
      <c r="M624" s="209"/>
      <c r="N624" s="209"/>
      <c r="O624" s="209"/>
      <c r="P624" s="210" t="s">
        <v>283</v>
      </c>
      <c r="Q624" s="209"/>
      <c r="R624" s="210" t="s">
        <v>78</v>
      </c>
      <c r="S624" s="210">
        <v>9.0</v>
      </c>
      <c r="T624" s="212">
        <v>1.0</v>
      </c>
      <c r="U624" s="212">
        <v>8.0</v>
      </c>
      <c r="V624" s="212">
        <v>12.0</v>
      </c>
      <c r="W624" s="210">
        <v>4.0</v>
      </c>
      <c r="X624" s="210">
        <v>3.0</v>
      </c>
      <c r="Y624" s="210">
        <v>2.0</v>
      </c>
      <c r="Z624" s="210">
        <v>0.0</v>
      </c>
      <c r="AA624" s="210">
        <v>2.0</v>
      </c>
      <c r="AB624" s="210">
        <v>2.0</v>
      </c>
      <c r="AC624" s="210">
        <v>0.0</v>
      </c>
      <c r="AD624" s="210">
        <v>0.0</v>
      </c>
      <c r="AE624" s="210">
        <v>2.0</v>
      </c>
      <c r="AF624" s="210">
        <v>3.0</v>
      </c>
      <c r="AG624" s="210">
        <v>0.0</v>
      </c>
      <c r="AH624" s="210">
        <v>1.0</v>
      </c>
      <c r="AI624" s="210" t="s">
        <v>137</v>
      </c>
      <c r="AJ624" s="210" t="s">
        <v>284</v>
      </c>
      <c r="AK624" s="210" t="s">
        <v>285</v>
      </c>
      <c r="AL624" s="210" t="s">
        <v>284</v>
      </c>
      <c r="AM624" s="210" t="s">
        <v>284</v>
      </c>
      <c r="AN624" s="210" t="s">
        <v>285</v>
      </c>
      <c r="AO624" s="210" t="s">
        <v>285</v>
      </c>
      <c r="AP624" s="210" t="s">
        <v>284</v>
      </c>
      <c r="AQ624" s="210" t="s">
        <v>284</v>
      </c>
      <c r="AR624" s="210" t="s">
        <v>285</v>
      </c>
      <c r="AS624" s="210" t="s">
        <v>284</v>
      </c>
      <c r="AT624" s="209"/>
      <c r="AU624" s="209"/>
      <c r="AV624" s="209"/>
      <c r="AW624" s="209"/>
      <c r="AX624" s="209"/>
      <c r="AY624" s="209"/>
      <c r="AZ624" s="209"/>
      <c r="BA624" s="209"/>
      <c r="BB624" s="209"/>
      <c r="BC624" s="209"/>
      <c r="BD624" s="209"/>
      <c r="BE624" s="209"/>
      <c r="BF624" s="209"/>
      <c r="BG624" s="210"/>
      <c r="BH624" s="209"/>
    </row>
    <row r="625">
      <c r="A625" s="211">
        <v>45250.7</v>
      </c>
      <c r="B625" s="211">
        <v>45250.7</v>
      </c>
      <c r="C625" s="210" t="s">
        <v>281</v>
      </c>
      <c r="D625" s="209"/>
      <c r="E625" s="212">
        <v>100.0</v>
      </c>
      <c r="F625" s="212">
        <v>0.0</v>
      </c>
      <c r="G625" s="210" t="b">
        <v>1</v>
      </c>
      <c r="H625" s="211">
        <v>45250.7</v>
      </c>
      <c r="I625" s="210" t="s">
        <v>907</v>
      </c>
      <c r="J625" s="209"/>
      <c r="K625" s="209"/>
      <c r="L625" s="209"/>
      <c r="M625" s="209"/>
      <c r="N625" s="209"/>
      <c r="O625" s="209"/>
      <c r="P625" s="210" t="s">
        <v>283</v>
      </c>
      <c r="Q625" s="209"/>
      <c r="R625" s="72" t="s">
        <v>33</v>
      </c>
      <c r="S625" s="210">
        <v>3.0</v>
      </c>
      <c r="T625" s="212">
        <v>1.0</v>
      </c>
      <c r="U625" s="212">
        <v>2.0</v>
      </c>
      <c r="V625" s="212">
        <v>12.0</v>
      </c>
      <c r="W625" s="210">
        <v>25.0</v>
      </c>
      <c r="X625" s="210">
        <v>1.0</v>
      </c>
      <c r="Y625" s="210">
        <v>1.0</v>
      </c>
      <c r="Z625" s="210">
        <v>0.0</v>
      </c>
      <c r="AA625" s="210">
        <v>3.0</v>
      </c>
      <c r="AB625" s="210">
        <v>1.0</v>
      </c>
      <c r="AC625" s="210">
        <v>3.0</v>
      </c>
      <c r="AD625" s="210">
        <v>2.0</v>
      </c>
      <c r="AE625" s="210">
        <v>0.0</v>
      </c>
      <c r="AF625" s="210">
        <v>1.0</v>
      </c>
      <c r="AG625" s="210">
        <v>1.0</v>
      </c>
      <c r="AH625" s="210">
        <v>1.0</v>
      </c>
      <c r="AI625" s="210" t="s">
        <v>138</v>
      </c>
      <c r="AJ625" s="210" t="s">
        <v>284</v>
      </c>
      <c r="AK625" s="210" t="s">
        <v>284</v>
      </c>
      <c r="AL625" s="210" t="s">
        <v>285</v>
      </c>
      <c r="AM625" s="210" t="s">
        <v>285</v>
      </c>
      <c r="AN625" s="210" t="s">
        <v>284</v>
      </c>
      <c r="AO625" s="210" t="s">
        <v>284</v>
      </c>
      <c r="AP625" s="210" t="s">
        <v>285</v>
      </c>
      <c r="AQ625" s="210" t="s">
        <v>285</v>
      </c>
      <c r="AR625" s="210" t="s">
        <v>284</v>
      </c>
      <c r="AS625" s="210" t="s">
        <v>285</v>
      </c>
      <c r="AT625" s="209"/>
      <c r="AU625" s="209"/>
      <c r="AV625" s="209"/>
      <c r="AW625" s="209"/>
      <c r="AX625" s="209"/>
      <c r="AY625" s="209"/>
      <c r="AZ625" s="209"/>
      <c r="BA625" s="209"/>
      <c r="BB625" s="209"/>
      <c r="BC625" s="209"/>
      <c r="BD625" s="209"/>
      <c r="BE625" s="209"/>
      <c r="BF625" s="209"/>
      <c r="BG625" s="210"/>
      <c r="BH625" s="209"/>
    </row>
    <row r="626">
      <c r="A626" s="211">
        <v>45250.7</v>
      </c>
      <c r="B626" s="211">
        <v>45250.7</v>
      </c>
      <c r="C626" s="210" t="s">
        <v>281</v>
      </c>
      <c r="D626" s="209"/>
      <c r="E626" s="212">
        <v>100.0</v>
      </c>
      <c r="F626" s="212">
        <v>0.0</v>
      </c>
      <c r="G626" s="210" t="b">
        <v>1</v>
      </c>
      <c r="H626" s="211">
        <v>45250.700694444444</v>
      </c>
      <c r="I626" s="210" t="s">
        <v>908</v>
      </c>
      <c r="J626" s="209"/>
      <c r="K626" s="209"/>
      <c r="L626" s="209"/>
      <c r="M626" s="209"/>
      <c r="N626" s="209"/>
      <c r="O626" s="209"/>
      <c r="P626" s="210" t="s">
        <v>283</v>
      </c>
      <c r="Q626" s="209"/>
      <c r="R626" s="72" t="s">
        <v>33</v>
      </c>
      <c r="S626" s="210">
        <v>4.0</v>
      </c>
      <c r="T626" s="212">
        <v>1.0</v>
      </c>
      <c r="U626" s="212">
        <v>3.0</v>
      </c>
      <c r="V626" s="212">
        <v>12.0</v>
      </c>
      <c r="W626" s="210">
        <v>28.0</v>
      </c>
      <c r="X626" s="210">
        <v>2.0</v>
      </c>
      <c r="Y626" s="210">
        <v>2.0</v>
      </c>
      <c r="Z626" s="210">
        <v>3.0</v>
      </c>
      <c r="AA626" s="210">
        <v>2.0</v>
      </c>
      <c r="AB626" s="210">
        <v>3.0</v>
      </c>
      <c r="AC626" s="210">
        <v>0.0</v>
      </c>
      <c r="AD626" s="210">
        <v>1.0</v>
      </c>
      <c r="AE626" s="210">
        <v>0.0</v>
      </c>
      <c r="AF626" s="210">
        <v>3.0</v>
      </c>
      <c r="AG626" s="210">
        <v>0.0</v>
      </c>
      <c r="AH626" s="210">
        <v>2.0</v>
      </c>
      <c r="AI626" s="210" t="s">
        <v>137</v>
      </c>
      <c r="AJ626" s="210" t="s">
        <v>284</v>
      </c>
      <c r="AK626" s="210" t="s">
        <v>285</v>
      </c>
      <c r="AL626" s="210" t="s">
        <v>284</v>
      </c>
      <c r="AM626" s="210" t="s">
        <v>284</v>
      </c>
      <c r="AN626" s="210" t="s">
        <v>284</v>
      </c>
      <c r="AO626" s="210" t="s">
        <v>285</v>
      </c>
      <c r="AP626" s="210" t="s">
        <v>285</v>
      </c>
      <c r="AQ626" s="210" t="s">
        <v>285</v>
      </c>
      <c r="AR626" s="210" t="s">
        <v>284</v>
      </c>
      <c r="AS626" s="210" t="s">
        <v>284</v>
      </c>
      <c r="AT626" s="209"/>
      <c r="AU626" s="209"/>
      <c r="AV626" s="209"/>
      <c r="AW626" s="209"/>
      <c r="AX626" s="209"/>
      <c r="AY626" s="209"/>
      <c r="AZ626" s="209"/>
      <c r="BA626" s="209"/>
      <c r="BB626" s="209"/>
      <c r="BC626" s="209"/>
      <c r="BD626" s="209"/>
      <c r="BE626" s="209"/>
      <c r="BF626" s="209"/>
      <c r="BG626" s="210"/>
      <c r="BH626" s="209"/>
    </row>
    <row r="627">
      <c r="A627" s="211">
        <v>45250.7</v>
      </c>
      <c r="B627" s="211">
        <v>45250.7</v>
      </c>
      <c r="C627" s="210" t="s">
        <v>281</v>
      </c>
      <c r="D627" s="209"/>
      <c r="E627" s="212">
        <v>100.0</v>
      </c>
      <c r="F627" s="212">
        <v>0.0</v>
      </c>
      <c r="G627" s="210" t="b">
        <v>1</v>
      </c>
      <c r="H627" s="211">
        <v>45250.700694444444</v>
      </c>
      <c r="I627" s="210" t="s">
        <v>909</v>
      </c>
      <c r="J627" s="209"/>
      <c r="K627" s="209"/>
      <c r="L627" s="209"/>
      <c r="M627" s="209"/>
      <c r="N627" s="209"/>
      <c r="O627" s="209"/>
      <c r="P627" s="210" t="s">
        <v>283</v>
      </c>
      <c r="Q627" s="209"/>
      <c r="R627" s="210" t="s">
        <v>122</v>
      </c>
      <c r="S627" s="210">
        <v>4.0</v>
      </c>
      <c r="T627" s="212">
        <v>1.0</v>
      </c>
      <c r="U627" s="212">
        <v>3.0</v>
      </c>
      <c r="V627" s="212">
        <v>12.0</v>
      </c>
      <c r="W627" s="210">
        <v>4.0</v>
      </c>
      <c r="X627" s="210">
        <v>0.0</v>
      </c>
      <c r="Y627" s="210">
        <v>1.0</v>
      </c>
      <c r="Z627" s="210">
        <v>1.0</v>
      </c>
      <c r="AA627" s="210">
        <v>1.0</v>
      </c>
      <c r="AB627" s="210">
        <v>3.0</v>
      </c>
      <c r="AC627" s="210">
        <v>2.0</v>
      </c>
      <c r="AD627" s="210">
        <v>3.0</v>
      </c>
      <c r="AE627" s="210">
        <v>1.0</v>
      </c>
      <c r="AF627" s="210">
        <v>1.0</v>
      </c>
      <c r="AG627" s="210">
        <v>2.0</v>
      </c>
      <c r="AH627" s="210">
        <v>0.0</v>
      </c>
      <c r="AI627" s="210" t="s">
        <v>137</v>
      </c>
      <c r="AJ627" s="210" t="s">
        <v>285</v>
      </c>
      <c r="AK627" s="210" t="s">
        <v>284</v>
      </c>
      <c r="AL627" s="210" t="s">
        <v>284</v>
      </c>
      <c r="AM627" s="210" t="s">
        <v>284</v>
      </c>
      <c r="AN627" s="210" t="s">
        <v>284</v>
      </c>
      <c r="AO627" s="210" t="s">
        <v>285</v>
      </c>
      <c r="AP627" s="210" t="s">
        <v>285</v>
      </c>
      <c r="AQ627" s="210" t="s">
        <v>285</v>
      </c>
      <c r="AR627" s="210" t="s">
        <v>285</v>
      </c>
      <c r="AS627" s="210" t="s">
        <v>285</v>
      </c>
      <c r="AT627" s="209"/>
      <c r="AU627" s="209"/>
      <c r="AV627" s="209"/>
      <c r="AW627" s="209"/>
      <c r="AX627" s="209"/>
      <c r="AY627" s="209"/>
      <c r="AZ627" s="209"/>
      <c r="BA627" s="209"/>
      <c r="BB627" s="209"/>
      <c r="BC627" s="209"/>
      <c r="BD627" s="209"/>
      <c r="BE627" s="209"/>
      <c r="BF627" s="209"/>
      <c r="BG627" s="210"/>
      <c r="BH627" s="209"/>
    </row>
    <row r="628">
      <c r="A628" s="211">
        <v>45250.7</v>
      </c>
      <c r="B628" s="211">
        <v>45250.7</v>
      </c>
      <c r="C628" s="210" t="s">
        <v>281</v>
      </c>
      <c r="D628" s="209"/>
      <c r="E628" s="212">
        <v>100.0</v>
      </c>
      <c r="F628" s="212">
        <v>0.0</v>
      </c>
      <c r="G628" s="210" t="b">
        <v>1</v>
      </c>
      <c r="H628" s="211">
        <v>45250.700694444444</v>
      </c>
      <c r="I628" s="210" t="s">
        <v>910</v>
      </c>
      <c r="J628" s="209"/>
      <c r="K628" s="209"/>
      <c r="L628" s="209"/>
      <c r="M628" s="209"/>
      <c r="N628" s="209"/>
      <c r="O628" s="209"/>
      <c r="P628" s="210" t="s">
        <v>283</v>
      </c>
      <c r="Q628" s="209"/>
      <c r="R628" s="72" t="s">
        <v>33</v>
      </c>
      <c r="S628" s="210">
        <v>4.0</v>
      </c>
      <c r="T628" s="212">
        <v>1.0</v>
      </c>
      <c r="U628" s="212">
        <v>3.0</v>
      </c>
      <c r="V628" s="212">
        <v>12.0</v>
      </c>
      <c r="W628" s="210">
        <v>30.0</v>
      </c>
      <c r="X628" s="210">
        <v>1.0</v>
      </c>
      <c r="Y628" s="210">
        <v>1.0</v>
      </c>
      <c r="Z628" s="210">
        <v>0.0</v>
      </c>
      <c r="AA628" s="210">
        <v>3.0</v>
      </c>
      <c r="AB628" s="210">
        <v>3.0</v>
      </c>
      <c r="AC628" s="210">
        <v>1.0</v>
      </c>
      <c r="AD628" s="210">
        <v>3.0</v>
      </c>
      <c r="AE628" s="210">
        <v>1.0</v>
      </c>
      <c r="AF628" s="210">
        <v>3.0</v>
      </c>
      <c r="AG628" s="210">
        <v>2.0</v>
      </c>
      <c r="AH628" s="210">
        <v>2.0</v>
      </c>
      <c r="AI628" s="210" t="s">
        <v>137</v>
      </c>
      <c r="AJ628" s="210" t="s">
        <v>285</v>
      </c>
      <c r="AK628" s="210" t="s">
        <v>284</v>
      </c>
      <c r="AL628" s="210" t="s">
        <v>285</v>
      </c>
      <c r="AM628" s="210" t="s">
        <v>285</v>
      </c>
      <c r="AN628" s="210" t="s">
        <v>284</v>
      </c>
      <c r="AO628" s="210" t="s">
        <v>285</v>
      </c>
      <c r="AP628" s="210" t="s">
        <v>284</v>
      </c>
      <c r="AQ628" s="210" t="s">
        <v>285</v>
      </c>
      <c r="AR628" s="210" t="s">
        <v>285</v>
      </c>
      <c r="AS628" s="210" t="s">
        <v>285</v>
      </c>
      <c r="AT628" s="209"/>
      <c r="AU628" s="209"/>
      <c r="AV628" s="209"/>
      <c r="AW628" s="209"/>
      <c r="AX628" s="209"/>
      <c r="AY628" s="209"/>
      <c r="AZ628" s="209"/>
      <c r="BA628" s="209"/>
      <c r="BB628" s="209"/>
      <c r="BC628" s="209"/>
      <c r="BD628" s="209"/>
      <c r="BE628" s="209"/>
      <c r="BF628" s="209"/>
      <c r="BG628" s="210"/>
      <c r="BH628" s="209"/>
    </row>
    <row r="629">
      <c r="A629" s="211">
        <v>45250.700694444444</v>
      </c>
      <c r="B629" s="211">
        <v>45250.700694444444</v>
      </c>
      <c r="C629" s="210" t="s">
        <v>281</v>
      </c>
      <c r="D629" s="209"/>
      <c r="E629" s="212">
        <v>100.0</v>
      </c>
      <c r="F629" s="212">
        <v>0.0</v>
      </c>
      <c r="G629" s="210" t="b">
        <v>1</v>
      </c>
      <c r="H629" s="211">
        <v>45250.700694444444</v>
      </c>
      <c r="I629" s="210" t="s">
        <v>911</v>
      </c>
      <c r="J629" s="209"/>
      <c r="K629" s="209"/>
      <c r="L629" s="209"/>
      <c r="M629" s="209"/>
      <c r="N629" s="209"/>
      <c r="O629" s="209"/>
      <c r="P629" s="210" t="s">
        <v>283</v>
      </c>
      <c r="Q629" s="209"/>
      <c r="R629" s="210" t="s">
        <v>91</v>
      </c>
      <c r="S629" s="210">
        <v>5.0</v>
      </c>
      <c r="T629" s="212">
        <v>5.0</v>
      </c>
      <c r="U629" s="212">
        <v>0.0</v>
      </c>
      <c r="V629" s="212">
        <v>12.0</v>
      </c>
      <c r="W629" s="210">
        <v>25.0</v>
      </c>
      <c r="X629" s="210">
        <v>1.0</v>
      </c>
      <c r="Y629" s="210">
        <v>0.0</v>
      </c>
      <c r="Z629" s="210">
        <v>0.0</v>
      </c>
      <c r="AA629" s="210">
        <v>0.0</v>
      </c>
      <c r="AB629" s="210">
        <v>3.0</v>
      </c>
      <c r="AC629" s="210">
        <v>0.0</v>
      </c>
      <c r="AD629" s="210">
        <v>3.0</v>
      </c>
      <c r="AE629" s="210">
        <v>0.0</v>
      </c>
      <c r="AF629" s="210">
        <v>1.0</v>
      </c>
      <c r="AG629" s="210">
        <v>1.0</v>
      </c>
      <c r="AH629" s="210">
        <v>3.0</v>
      </c>
      <c r="AI629" s="210" t="s">
        <v>138</v>
      </c>
      <c r="AJ629" s="210" t="s">
        <v>285</v>
      </c>
      <c r="AK629" s="210" t="s">
        <v>284</v>
      </c>
      <c r="AL629" s="210" t="s">
        <v>284</v>
      </c>
      <c r="AM629" s="210" t="s">
        <v>285</v>
      </c>
      <c r="AN629" s="210" t="s">
        <v>285</v>
      </c>
      <c r="AO629" s="210" t="s">
        <v>284</v>
      </c>
      <c r="AP629" s="210" t="s">
        <v>285</v>
      </c>
      <c r="AQ629" s="210" t="s">
        <v>285</v>
      </c>
      <c r="AR629" s="210" t="s">
        <v>285</v>
      </c>
      <c r="AS629" s="210" t="s">
        <v>284</v>
      </c>
      <c r="AT629" s="209"/>
      <c r="AU629" s="209"/>
      <c r="AV629" s="209"/>
      <c r="AW629" s="209"/>
      <c r="AX629" s="209"/>
      <c r="AY629" s="209"/>
      <c r="AZ629" s="209"/>
      <c r="BA629" s="209"/>
      <c r="BB629" s="209"/>
      <c r="BC629" s="209"/>
      <c r="BD629" s="209"/>
      <c r="BE629" s="209"/>
      <c r="BF629" s="209"/>
      <c r="BG629" s="210"/>
      <c r="BH629" s="209"/>
    </row>
    <row r="630">
      <c r="A630" s="211">
        <v>45250.700694444444</v>
      </c>
      <c r="B630" s="211">
        <v>45250.700694444444</v>
      </c>
      <c r="C630" s="210" t="s">
        <v>281</v>
      </c>
      <c r="D630" s="209"/>
      <c r="E630" s="212">
        <v>100.0</v>
      </c>
      <c r="F630" s="212">
        <v>0.0</v>
      </c>
      <c r="G630" s="210" t="b">
        <v>1</v>
      </c>
      <c r="H630" s="211">
        <v>45250.700694444444</v>
      </c>
      <c r="I630" s="210" t="s">
        <v>912</v>
      </c>
      <c r="J630" s="209"/>
      <c r="K630" s="209"/>
      <c r="L630" s="209"/>
      <c r="M630" s="209"/>
      <c r="N630" s="209"/>
      <c r="O630" s="209"/>
      <c r="P630" s="210" t="s">
        <v>283</v>
      </c>
      <c r="Q630" s="209"/>
      <c r="R630" s="72" t="s">
        <v>33</v>
      </c>
      <c r="S630" s="210">
        <v>5.0</v>
      </c>
      <c r="T630" s="212">
        <v>3.0</v>
      </c>
      <c r="U630" s="212">
        <v>2.0</v>
      </c>
      <c r="V630" s="212">
        <v>12.0</v>
      </c>
      <c r="W630" s="210">
        <v>29.0</v>
      </c>
      <c r="X630" s="210">
        <v>3.0</v>
      </c>
      <c r="Y630" s="210">
        <v>1.0</v>
      </c>
      <c r="Z630" s="210">
        <v>2.0</v>
      </c>
      <c r="AA630" s="210">
        <v>2.0</v>
      </c>
      <c r="AB630" s="210">
        <v>3.0</v>
      </c>
      <c r="AC630" s="210">
        <v>3.0</v>
      </c>
      <c r="AD630" s="210">
        <v>1.0</v>
      </c>
      <c r="AE630" s="210">
        <v>3.0</v>
      </c>
      <c r="AF630" s="210">
        <v>0.0</v>
      </c>
      <c r="AG630" s="210">
        <v>3.0</v>
      </c>
      <c r="AH630" s="210">
        <v>3.0</v>
      </c>
      <c r="AI630" s="210" t="s">
        <v>138</v>
      </c>
      <c r="AJ630" s="210" t="s">
        <v>285</v>
      </c>
      <c r="AK630" s="210" t="s">
        <v>285</v>
      </c>
      <c r="AL630" s="210" t="s">
        <v>285</v>
      </c>
      <c r="AM630" s="210" t="s">
        <v>285</v>
      </c>
      <c r="AN630" s="210" t="s">
        <v>284</v>
      </c>
      <c r="AO630" s="210" t="s">
        <v>284</v>
      </c>
      <c r="AP630" s="210" t="s">
        <v>284</v>
      </c>
      <c r="AQ630" s="210" t="s">
        <v>284</v>
      </c>
      <c r="AR630" s="210" t="s">
        <v>284</v>
      </c>
      <c r="AS630" s="210" t="s">
        <v>284</v>
      </c>
      <c r="AT630" s="209"/>
      <c r="AU630" s="209"/>
      <c r="AV630" s="209"/>
      <c r="AW630" s="209"/>
      <c r="AX630" s="209"/>
      <c r="AY630" s="209"/>
      <c r="AZ630" s="209"/>
      <c r="BA630" s="209"/>
      <c r="BB630" s="209"/>
      <c r="BC630" s="209"/>
      <c r="BD630" s="209"/>
      <c r="BE630" s="209"/>
      <c r="BF630" s="209"/>
      <c r="BG630" s="210"/>
      <c r="BH630" s="209"/>
    </row>
    <row r="631">
      <c r="A631" s="211">
        <v>45250.700694444444</v>
      </c>
      <c r="B631" s="211">
        <v>45250.700694444444</v>
      </c>
      <c r="C631" s="210" t="s">
        <v>281</v>
      </c>
      <c r="D631" s="209"/>
      <c r="E631" s="212">
        <v>100.0</v>
      </c>
      <c r="F631" s="212">
        <v>0.0</v>
      </c>
      <c r="G631" s="210" t="b">
        <v>1</v>
      </c>
      <c r="H631" s="211">
        <v>45250.700694444444</v>
      </c>
      <c r="I631" s="210" t="s">
        <v>913</v>
      </c>
      <c r="J631" s="209"/>
      <c r="K631" s="209"/>
      <c r="L631" s="209"/>
      <c r="M631" s="209"/>
      <c r="N631" s="209"/>
      <c r="O631" s="209"/>
      <c r="P631" s="210" t="s">
        <v>283</v>
      </c>
      <c r="Q631" s="209"/>
      <c r="R631" s="210" t="s">
        <v>66</v>
      </c>
      <c r="S631" s="210">
        <v>12.0</v>
      </c>
      <c r="T631" s="212">
        <v>2.0</v>
      </c>
      <c r="U631" s="212">
        <v>10.0</v>
      </c>
      <c r="V631" s="212">
        <v>12.0</v>
      </c>
      <c r="W631" s="210">
        <v>12.0</v>
      </c>
      <c r="X631" s="210">
        <v>0.0</v>
      </c>
      <c r="Y631" s="210">
        <v>1.0</v>
      </c>
      <c r="Z631" s="210">
        <v>3.0</v>
      </c>
      <c r="AA631" s="210">
        <v>1.0</v>
      </c>
      <c r="AB631" s="210">
        <v>2.0</v>
      </c>
      <c r="AC631" s="210">
        <v>3.0</v>
      </c>
      <c r="AD631" s="210">
        <v>1.0</v>
      </c>
      <c r="AE631" s="210">
        <v>2.0</v>
      </c>
      <c r="AF631" s="210">
        <v>2.0</v>
      </c>
      <c r="AG631" s="210">
        <v>0.0</v>
      </c>
      <c r="AH631" s="210">
        <v>2.0</v>
      </c>
      <c r="AI631" s="210" t="s">
        <v>137</v>
      </c>
      <c r="AJ631" s="210" t="s">
        <v>284</v>
      </c>
      <c r="AK631" s="210" t="s">
        <v>285</v>
      </c>
      <c r="AL631" s="210" t="s">
        <v>285</v>
      </c>
      <c r="AM631" s="210" t="s">
        <v>285</v>
      </c>
      <c r="AN631" s="210" t="s">
        <v>284</v>
      </c>
      <c r="AO631" s="210" t="s">
        <v>285</v>
      </c>
      <c r="AP631" s="210" t="s">
        <v>285</v>
      </c>
      <c r="AQ631" s="210" t="s">
        <v>284</v>
      </c>
      <c r="AR631" s="210" t="s">
        <v>284</v>
      </c>
      <c r="AS631" s="210" t="s">
        <v>285</v>
      </c>
      <c r="AT631" s="209"/>
      <c r="AU631" s="209"/>
      <c r="AV631" s="209"/>
      <c r="AW631" s="209"/>
      <c r="AX631" s="209"/>
      <c r="AY631" s="209"/>
      <c r="AZ631" s="209"/>
      <c r="BA631" s="209"/>
      <c r="BB631" s="209"/>
      <c r="BC631" s="209"/>
      <c r="BD631" s="209"/>
      <c r="BE631" s="209"/>
      <c r="BF631" s="209"/>
      <c r="BG631" s="210"/>
      <c r="BH631" s="209"/>
    </row>
    <row r="632">
      <c r="A632" s="211">
        <v>45250.700694444444</v>
      </c>
      <c r="B632" s="211">
        <v>45250.700694444444</v>
      </c>
      <c r="C632" s="210" t="s">
        <v>281</v>
      </c>
      <c r="D632" s="209"/>
      <c r="E632" s="212">
        <v>100.0</v>
      </c>
      <c r="F632" s="212">
        <v>0.0</v>
      </c>
      <c r="G632" s="210" t="b">
        <v>1</v>
      </c>
      <c r="H632" s="211">
        <v>45250.700694444444</v>
      </c>
      <c r="I632" s="210" t="s">
        <v>914</v>
      </c>
      <c r="J632" s="209"/>
      <c r="K632" s="209"/>
      <c r="L632" s="209"/>
      <c r="M632" s="209"/>
      <c r="N632" s="209"/>
      <c r="O632" s="209"/>
      <c r="P632" s="210" t="s">
        <v>283</v>
      </c>
      <c r="Q632" s="209"/>
      <c r="R632" s="72" t="s">
        <v>33</v>
      </c>
      <c r="S632" s="210">
        <v>5.0</v>
      </c>
      <c r="T632" s="212">
        <v>2.0</v>
      </c>
      <c r="U632" s="212">
        <v>3.0</v>
      </c>
      <c r="V632" s="212">
        <v>12.0</v>
      </c>
      <c r="W632" s="210">
        <v>5.0</v>
      </c>
      <c r="X632" s="210">
        <v>0.0</v>
      </c>
      <c r="Y632" s="210">
        <v>3.0</v>
      </c>
      <c r="Z632" s="210">
        <v>2.0</v>
      </c>
      <c r="AA632" s="210">
        <v>1.0</v>
      </c>
      <c r="AB632" s="210">
        <v>0.0</v>
      </c>
      <c r="AC632" s="210">
        <v>0.0</v>
      </c>
      <c r="AD632" s="210">
        <v>0.0</v>
      </c>
      <c r="AE632" s="210">
        <v>3.0</v>
      </c>
      <c r="AF632" s="210">
        <v>2.0</v>
      </c>
      <c r="AG632" s="210">
        <v>2.0</v>
      </c>
      <c r="AH632" s="210">
        <v>2.0</v>
      </c>
      <c r="AI632" s="210" t="s">
        <v>137</v>
      </c>
      <c r="AJ632" s="210" t="s">
        <v>284</v>
      </c>
      <c r="AK632" s="210" t="s">
        <v>285</v>
      </c>
      <c r="AL632" s="210" t="s">
        <v>285</v>
      </c>
      <c r="AM632" s="210" t="s">
        <v>285</v>
      </c>
      <c r="AN632" s="210" t="s">
        <v>285</v>
      </c>
      <c r="AO632" s="210" t="s">
        <v>285</v>
      </c>
      <c r="AP632" s="210" t="s">
        <v>285</v>
      </c>
      <c r="AQ632" s="210" t="s">
        <v>285</v>
      </c>
      <c r="AR632" s="210" t="s">
        <v>284</v>
      </c>
      <c r="AS632" s="210" t="s">
        <v>285</v>
      </c>
      <c r="AT632" s="209"/>
      <c r="AU632" s="209"/>
      <c r="AV632" s="209"/>
      <c r="AW632" s="209"/>
      <c r="AX632" s="209"/>
      <c r="AY632" s="209"/>
      <c r="AZ632" s="209"/>
      <c r="BA632" s="209"/>
      <c r="BB632" s="209"/>
      <c r="BC632" s="209"/>
      <c r="BD632" s="209"/>
      <c r="BE632" s="209"/>
      <c r="BF632" s="209"/>
      <c r="BG632" s="210"/>
      <c r="BH632" s="209"/>
    </row>
    <row r="633">
      <c r="A633" s="211">
        <v>45250.700694444444</v>
      </c>
      <c r="B633" s="211">
        <v>45250.700694444444</v>
      </c>
      <c r="C633" s="210" t="s">
        <v>281</v>
      </c>
      <c r="D633" s="209"/>
      <c r="E633" s="212">
        <v>100.0</v>
      </c>
      <c r="F633" s="212">
        <v>0.0</v>
      </c>
      <c r="G633" s="210" t="b">
        <v>1</v>
      </c>
      <c r="H633" s="211">
        <v>45250.700694444444</v>
      </c>
      <c r="I633" s="210" t="s">
        <v>915</v>
      </c>
      <c r="J633" s="209"/>
      <c r="K633" s="209"/>
      <c r="L633" s="209"/>
      <c r="M633" s="209"/>
      <c r="N633" s="209"/>
      <c r="O633" s="209"/>
      <c r="P633" s="210" t="s">
        <v>283</v>
      </c>
      <c r="Q633" s="209"/>
      <c r="R633" s="72" t="s">
        <v>33</v>
      </c>
      <c r="S633" s="210">
        <v>2.0</v>
      </c>
      <c r="T633" s="212">
        <v>2.0</v>
      </c>
      <c r="U633" s="212">
        <v>0.0</v>
      </c>
      <c r="V633" s="212">
        <v>12.0</v>
      </c>
      <c r="W633" s="210">
        <v>4.0</v>
      </c>
      <c r="X633" s="210">
        <v>0.0</v>
      </c>
      <c r="Y633" s="210">
        <v>2.0</v>
      </c>
      <c r="Z633" s="210">
        <v>1.0</v>
      </c>
      <c r="AA633" s="210">
        <v>1.0</v>
      </c>
      <c r="AB633" s="210">
        <v>0.0</v>
      </c>
      <c r="AC633" s="210">
        <v>3.0</v>
      </c>
      <c r="AD633" s="210">
        <v>3.0</v>
      </c>
      <c r="AE633" s="210">
        <v>0.0</v>
      </c>
      <c r="AF633" s="210">
        <v>3.0</v>
      </c>
      <c r="AG633" s="210">
        <v>0.0</v>
      </c>
      <c r="AH633" s="210">
        <v>3.0</v>
      </c>
      <c r="AI633" s="210" t="s">
        <v>137</v>
      </c>
      <c r="AJ633" s="210" t="s">
        <v>285</v>
      </c>
      <c r="AK633" s="210" t="s">
        <v>284</v>
      </c>
      <c r="AL633" s="210" t="s">
        <v>285</v>
      </c>
      <c r="AM633" s="210" t="s">
        <v>284</v>
      </c>
      <c r="AN633" s="210" t="s">
        <v>285</v>
      </c>
      <c r="AO633" s="210" t="s">
        <v>284</v>
      </c>
      <c r="AP633" s="210" t="s">
        <v>284</v>
      </c>
      <c r="AQ633" s="210" t="s">
        <v>285</v>
      </c>
      <c r="AR633" s="210" t="s">
        <v>285</v>
      </c>
      <c r="AS633" s="210" t="s">
        <v>285</v>
      </c>
      <c r="AT633" s="209"/>
      <c r="AU633" s="209"/>
      <c r="AV633" s="209"/>
      <c r="AW633" s="209"/>
      <c r="AX633" s="209"/>
      <c r="AY633" s="209"/>
      <c r="AZ633" s="209"/>
      <c r="BA633" s="209"/>
      <c r="BB633" s="209"/>
      <c r="BC633" s="209"/>
      <c r="BD633" s="209"/>
      <c r="BE633" s="209"/>
      <c r="BF633" s="209"/>
      <c r="BG633" s="210"/>
      <c r="BH633" s="209"/>
    </row>
    <row r="634">
      <c r="A634" s="211">
        <v>45250.700694444444</v>
      </c>
      <c r="B634" s="211">
        <v>45250.700694444444</v>
      </c>
      <c r="C634" s="210" t="s">
        <v>281</v>
      </c>
      <c r="D634" s="209"/>
      <c r="E634" s="212">
        <v>100.0</v>
      </c>
      <c r="F634" s="212">
        <v>0.0</v>
      </c>
      <c r="G634" s="210" t="b">
        <v>1</v>
      </c>
      <c r="H634" s="211">
        <v>45250.700694444444</v>
      </c>
      <c r="I634" s="210" t="s">
        <v>916</v>
      </c>
      <c r="J634" s="209"/>
      <c r="K634" s="209"/>
      <c r="L634" s="209"/>
      <c r="M634" s="209"/>
      <c r="N634" s="209"/>
      <c r="O634" s="209"/>
      <c r="P634" s="210" t="s">
        <v>283</v>
      </c>
      <c r="Q634" s="209"/>
      <c r="R634" s="210" t="s">
        <v>90</v>
      </c>
      <c r="S634" s="210">
        <v>6.0</v>
      </c>
      <c r="T634" s="212">
        <v>1.0</v>
      </c>
      <c r="U634" s="212">
        <v>5.0</v>
      </c>
      <c r="V634" s="212">
        <v>12.0</v>
      </c>
      <c r="W634" s="210">
        <v>6.0</v>
      </c>
      <c r="X634" s="210">
        <v>0.0</v>
      </c>
      <c r="Y634" s="210">
        <v>0.0</v>
      </c>
      <c r="Z634" s="210">
        <v>1.0</v>
      </c>
      <c r="AA634" s="210">
        <v>1.0</v>
      </c>
      <c r="AB634" s="210">
        <v>2.0</v>
      </c>
      <c r="AC634" s="210">
        <v>3.0</v>
      </c>
      <c r="AD634" s="210">
        <v>3.0</v>
      </c>
      <c r="AE634" s="210">
        <v>1.0</v>
      </c>
      <c r="AF634" s="210">
        <v>0.0</v>
      </c>
      <c r="AG634" s="210">
        <v>1.0</v>
      </c>
      <c r="AH634" s="210">
        <v>1.0</v>
      </c>
      <c r="AI634" s="210" t="s">
        <v>138</v>
      </c>
      <c r="AJ634" s="210" t="s">
        <v>285</v>
      </c>
      <c r="AK634" s="210" t="s">
        <v>285</v>
      </c>
      <c r="AL634" s="210" t="s">
        <v>285</v>
      </c>
      <c r="AM634" s="210" t="s">
        <v>285</v>
      </c>
      <c r="AN634" s="210" t="s">
        <v>284</v>
      </c>
      <c r="AO634" s="210" t="s">
        <v>285</v>
      </c>
      <c r="AP634" s="210" t="s">
        <v>284</v>
      </c>
      <c r="AQ634" s="210" t="s">
        <v>284</v>
      </c>
      <c r="AR634" s="210" t="s">
        <v>284</v>
      </c>
      <c r="AS634" s="210" t="s">
        <v>284</v>
      </c>
      <c r="AT634" s="209"/>
      <c r="AU634" s="209"/>
      <c r="AV634" s="209"/>
      <c r="AW634" s="209"/>
      <c r="AX634" s="209"/>
      <c r="AY634" s="209"/>
      <c r="AZ634" s="209"/>
      <c r="BA634" s="209"/>
      <c r="BB634" s="209"/>
      <c r="BC634" s="209"/>
      <c r="BD634" s="209"/>
      <c r="BE634" s="209"/>
      <c r="BF634" s="209"/>
      <c r="BG634" s="210"/>
      <c r="BH634" s="209"/>
    </row>
    <row r="635">
      <c r="A635" s="211">
        <v>45250.700694444444</v>
      </c>
      <c r="B635" s="211">
        <v>45250.700694444444</v>
      </c>
      <c r="C635" s="210" t="s">
        <v>281</v>
      </c>
      <c r="D635" s="209"/>
      <c r="E635" s="212">
        <v>100.0</v>
      </c>
      <c r="F635" s="212">
        <v>0.0</v>
      </c>
      <c r="G635" s="210" t="b">
        <v>1</v>
      </c>
      <c r="H635" s="211">
        <v>45250.700694444444</v>
      </c>
      <c r="I635" s="210" t="s">
        <v>917</v>
      </c>
      <c r="J635" s="209"/>
      <c r="K635" s="209"/>
      <c r="L635" s="209"/>
      <c r="M635" s="209"/>
      <c r="N635" s="209"/>
      <c r="O635" s="209"/>
      <c r="P635" s="210" t="s">
        <v>283</v>
      </c>
      <c r="Q635" s="209"/>
      <c r="R635" s="210" t="s">
        <v>83</v>
      </c>
      <c r="S635" s="210">
        <v>2.0</v>
      </c>
      <c r="T635" s="212">
        <v>2.0</v>
      </c>
      <c r="U635" s="212">
        <v>0.0</v>
      </c>
      <c r="V635" s="212">
        <v>12.0</v>
      </c>
      <c r="W635" s="210">
        <v>8.0</v>
      </c>
      <c r="X635" s="210">
        <v>3.0</v>
      </c>
      <c r="Y635" s="210">
        <v>0.0</v>
      </c>
      <c r="Z635" s="210">
        <v>3.0</v>
      </c>
      <c r="AA635" s="210">
        <v>3.0</v>
      </c>
      <c r="AB635" s="210">
        <v>2.0</v>
      </c>
      <c r="AC635" s="210">
        <v>3.0</v>
      </c>
      <c r="AD635" s="210">
        <v>1.0</v>
      </c>
      <c r="AE635" s="210">
        <v>2.0</v>
      </c>
      <c r="AF635" s="210">
        <v>3.0</v>
      </c>
      <c r="AG635" s="210">
        <v>2.0</v>
      </c>
      <c r="AH635" s="210">
        <v>0.0</v>
      </c>
      <c r="AI635" s="210" t="s">
        <v>137</v>
      </c>
      <c r="AJ635" s="210" t="s">
        <v>285</v>
      </c>
      <c r="AK635" s="210" t="s">
        <v>284</v>
      </c>
      <c r="AL635" s="210" t="s">
        <v>284</v>
      </c>
      <c r="AM635" s="210" t="s">
        <v>284</v>
      </c>
      <c r="AN635" s="210" t="s">
        <v>285</v>
      </c>
      <c r="AO635" s="210" t="s">
        <v>285</v>
      </c>
      <c r="AP635" s="210" t="s">
        <v>285</v>
      </c>
      <c r="AQ635" s="210" t="s">
        <v>285</v>
      </c>
      <c r="AR635" s="210" t="s">
        <v>285</v>
      </c>
      <c r="AS635" s="210" t="s">
        <v>285</v>
      </c>
      <c r="AT635" s="209"/>
      <c r="AU635" s="209"/>
      <c r="AV635" s="209"/>
      <c r="AW635" s="209"/>
      <c r="AX635" s="209"/>
      <c r="AY635" s="209"/>
      <c r="AZ635" s="209"/>
      <c r="BA635" s="209"/>
      <c r="BB635" s="209"/>
      <c r="BC635" s="209"/>
      <c r="BD635" s="209"/>
      <c r="BE635" s="209"/>
      <c r="BF635" s="209"/>
      <c r="BG635" s="210"/>
      <c r="BH635" s="209"/>
    </row>
    <row r="636">
      <c r="A636" s="211">
        <v>45250.700694444444</v>
      </c>
      <c r="B636" s="211">
        <v>45250.700694444444</v>
      </c>
      <c r="C636" s="210" t="s">
        <v>281</v>
      </c>
      <c r="D636" s="209"/>
      <c r="E636" s="212">
        <v>100.0</v>
      </c>
      <c r="F636" s="212">
        <v>0.0</v>
      </c>
      <c r="G636" s="210" t="b">
        <v>1</v>
      </c>
      <c r="H636" s="211">
        <v>45250.700694444444</v>
      </c>
      <c r="I636" s="210" t="s">
        <v>918</v>
      </c>
      <c r="J636" s="209"/>
      <c r="K636" s="209"/>
      <c r="L636" s="209"/>
      <c r="M636" s="209"/>
      <c r="N636" s="209"/>
      <c r="O636" s="209"/>
      <c r="P636" s="210" t="s">
        <v>283</v>
      </c>
      <c r="Q636" s="209"/>
      <c r="R636" s="210" t="s">
        <v>100</v>
      </c>
      <c r="S636" s="210">
        <v>1.0</v>
      </c>
      <c r="T636" s="212">
        <v>1.0</v>
      </c>
      <c r="U636" s="212">
        <v>0.0</v>
      </c>
      <c r="V636" s="212">
        <v>12.0</v>
      </c>
      <c r="W636" s="210">
        <v>24.0</v>
      </c>
      <c r="X636" s="210">
        <v>2.0</v>
      </c>
      <c r="Y636" s="210">
        <v>3.0</v>
      </c>
      <c r="Z636" s="210">
        <v>3.0</v>
      </c>
      <c r="AA636" s="210">
        <v>1.0</v>
      </c>
      <c r="AB636" s="210">
        <v>0.0</v>
      </c>
      <c r="AC636" s="210">
        <v>0.0</v>
      </c>
      <c r="AD636" s="210">
        <v>1.0</v>
      </c>
      <c r="AE636" s="210">
        <v>2.0</v>
      </c>
      <c r="AF636" s="210">
        <v>1.0</v>
      </c>
      <c r="AG636" s="210">
        <v>1.0</v>
      </c>
      <c r="AH636" s="210">
        <v>0.0</v>
      </c>
      <c r="AI636" s="210" t="s">
        <v>137</v>
      </c>
      <c r="AJ636" s="210" t="s">
        <v>284</v>
      </c>
      <c r="AK636" s="210" t="s">
        <v>284</v>
      </c>
      <c r="AL636" s="210" t="s">
        <v>285</v>
      </c>
      <c r="AM636" s="210" t="s">
        <v>285</v>
      </c>
      <c r="AN636" s="210" t="s">
        <v>284</v>
      </c>
      <c r="AO636" s="210" t="s">
        <v>284</v>
      </c>
      <c r="AP636" s="210" t="s">
        <v>285</v>
      </c>
      <c r="AQ636" s="210" t="s">
        <v>284</v>
      </c>
      <c r="AR636" s="210" t="s">
        <v>284</v>
      </c>
      <c r="AS636" s="210" t="s">
        <v>285</v>
      </c>
      <c r="AT636" s="209"/>
      <c r="AU636" s="209"/>
      <c r="AV636" s="209"/>
      <c r="AW636" s="209"/>
      <c r="AX636" s="209"/>
      <c r="AY636" s="209"/>
      <c r="AZ636" s="209"/>
      <c r="BA636" s="209"/>
      <c r="BB636" s="209"/>
      <c r="BC636" s="209"/>
      <c r="BD636" s="209"/>
      <c r="BE636" s="209"/>
      <c r="BF636" s="209"/>
      <c r="BG636" s="210"/>
      <c r="BH636" s="209"/>
    </row>
    <row r="637">
      <c r="A637" s="211">
        <v>45250.700694444444</v>
      </c>
      <c r="B637" s="211">
        <v>45250.700694444444</v>
      </c>
      <c r="C637" s="210" t="s">
        <v>281</v>
      </c>
      <c r="D637" s="209"/>
      <c r="E637" s="212">
        <v>100.0</v>
      </c>
      <c r="F637" s="212">
        <v>0.0</v>
      </c>
      <c r="G637" s="210" t="b">
        <v>1</v>
      </c>
      <c r="H637" s="211">
        <v>45250.700694444444</v>
      </c>
      <c r="I637" s="210" t="s">
        <v>919</v>
      </c>
      <c r="J637" s="209"/>
      <c r="K637" s="209"/>
      <c r="L637" s="209"/>
      <c r="M637" s="209"/>
      <c r="N637" s="209"/>
      <c r="O637" s="209"/>
      <c r="P637" s="210" t="s">
        <v>283</v>
      </c>
      <c r="Q637" s="209"/>
      <c r="R637" s="210" t="s">
        <v>84</v>
      </c>
      <c r="S637" s="210">
        <v>2.0</v>
      </c>
      <c r="T637" s="212">
        <v>1.0</v>
      </c>
      <c r="U637" s="212">
        <v>1.0</v>
      </c>
      <c r="V637" s="212">
        <v>12.0</v>
      </c>
      <c r="W637" s="210">
        <v>32.0</v>
      </c>
      <c r="X637" s="210">
        <v>2.0</v>
      </c>
      <c r="Y637" s="210">
        <v>0.0</v>
      </c>
      <c r="Z637" s="210">
        <v>3.0</v>
      </c>
      <c r="AA637" s="210">
        <v>2.0</v>
      </c>
      <c r="AB637" s="210">
        <v>0.0</v>
      </c>
      <c r="AC637" s="210">
        <v>1.0</v>
      </c>
      <c r="AD637" s="210">
        <v>2.0</v>
      </c>
      <c r="AE637" s="210">
        <v>0.0</v>
      </c>
      <c r="AF637" s="210">
        <v>0.0</v>
      </c>
      <c r="AG637" s="210">
        <v>0.0</v>
      </c>
      <c r="AH637" s="210">
        <v>3.0</v>
      </c>
      <c r="AI637" s="210" t="s">
        <v>138</v>
      </c>
      <c r="AJ637" s="210" t="s">
        <v>285</v>
      </c>
      <c r="AK637" s="210" t="s">
        <v>284</v>
      </c>
      <c r="AL637" s="210" t="s">
        <v>284</v>
      </c>
      <c r="AM637" s="210" t="s">
        <v>285</v>
      </c>
      <c r="AN637" s="210" t="s">
        <v>285</v>
      </c>
      <c r="AO637" s="210" t="s">
        <v>285</v>
      </c>
      <c r="AP637" s="210" t="s">
        <v>285</v>
      </c>
      <c r="AQ637" s="210" t="s">
        <v>284</v>
      </c>
      <c r="AR637" s="210" t="s">
        <v>284</v>
      </c>
      <c r="AS637" s="210" t="s">
        <v>284</v>
      </c>
      <c r="AT637" s="209"/>
      <c r="AU637" s="209"/>
      <c r="AV637" s="209"/>
      <c r="AW637" s="209"/>
      <c r="AX637" s="209"/>
      <c r="AY637" s="209"/>
      <c r="AZ637" s="209"/>
      <c r="BA637" s="209"/>
      <c r="BB637" s="209"/>
      <c r="BC637" s="209"/>
      <c r="BD637" s="209"/>
      <c r="BE637" s="209"/>
      <c r="BF637" s="209"/>
      <c r="BG637" s="210"/>
      <c r="BH637" s="209"/>
    </row>
    <row r="638">
      <c r="A638" s="211">
        <v>45250.700694444444</v>
      </c>
      <c r="B638" s="211">
        <v>45250.700694444444</v>
      </c>
      <c r="C638" s="210" t="s">
        <v>281</v>
      </c>
      <c r="D638" s="209"/>
      <c r="E638" s="212">
        <v>100.0</v>
      </c>
      <c r="F638" s="212">
        <v>0.0</v>
      </c>
      <c r="G638" s="210" t="b">
        <v>1</v>
      </c>
      <c r="H638" s="211">
        <v>45250.700694444444</v>
      </c>
      <c r="I638" s="210" t="s">
        <v>920</v>
      </c>
      <c r="J638" s="209"/>
      <c r="K638" s="209"/>
      <c r="L638" s="209"/>
      <c r="M638" s="209"/>
      <c r="N638" s="209"/>
      <c r="O638" s="209"/>
      <c r="P638" s="210" t="s">
        <v>283</v>
      </c>
      <c r="Q638" s="209"/>
      <c r="R638" s="72" t="s">
        <v>33</v>
      </c>
      <c r="S638" s="210">
        <v>2.0</v>
      </c>
      <c r="T638" s="212">
        <v>1.0</v>
      </c>
      <c r="U638" s="212">
        <v>1.0</v>
      </c>
      <c r="V638" s="212">
        <v>12.0</v>
      </c>
      <c r="W638" s="210">
        <v>37.0</v>
      </c>
      <c r="X638" s="210">
        <v>2.0</v>
      </c>
      <c r="Y638" s="210">
        <v>1.0</v>
      </c>
      <c r="Z638" s="210">
        <v>3.0</v>
      </c>
      <c r="AA638" s="210">
        <v>1.0</v>
      </c>
      <c r="AB638" s="210">
        <v>2.0</v>
      </c>
      <c r="AC638" s="210">
        <v>0.0</v>
      </c>
      <c r="AD638" s="210">
        <v>0.0</v>
      </c>
      <c r="AE638" s="210">
        <v>1.0</v>
      </c>
      <c r="AF638" s="210">
        <v>1.0</v>
      </c>
      <c r="AG638" s="210">
        <v>0.0</v>
      </c>
      <c r="AH638" s="210">
        <v>0.0</v>
      </c>
      <c r="AI638" s="210" t="s">
        <v>137</v>
      </c>
      <c r="AJ638" s="210" t="s">
        <v>284</v>
      </c>
      <c r="AK638" s="210" t="s">
        <v>285</v>
      </c>
      <c r="AL638" s="210" t="s">
        <v>285</v>
      </c>
      <c r="AM638" s="210" t="s">
        <v>285</v>
      </c>
      <c r="AN638" s="210" t="s">
        <v>284</v>
      </c>
      <c r="AO638" s="210" t="s">
        <v>285</v>
      </c>
      <c r="AP638" s="210" t="s">
        <v>285</v>
      </c>
      <c r="AQ638" s="210" t="s">
        <v>284</v>
      </c>
      <c r="AR638" s="210" t="s">
        <v>285</v>
      </c>
      <c r="AS638" s="210" t="s">
        <v>284</v>
      </c>
      <c r="AT638" s="209"/>
      <c r="AU638" s="209"/>
      <c r="AV638" s="209"/>
      <c r="AW638" s="209"/>
      <c r="AX638" s="209"/>
      <c r="AY638" s="209"/>
      <c r="AZ638" s="209"/>
      <c r="BA638" s="209"/>
      <c r="BB638" s="209"/>
      <c r="BC638" s="209"/>
      <c r="BD638" s="209"/>
      <c r="BE638" s="209"/>
      <c r="BF638" s="209"/>
      <c r="BG638" s="210"/>
      <c r="BH638" s="209"/>
    </row>
    <row r="639">
      <c r="A639" s="211">
        <v>45250.700694444444</v>
      </c>
      <c r="B639" s="211">
        <v>45250.700694444444</v>
      </c>
      <c r="C639" s="210" t="s">
        <v>281</v>
      </c>
      <c r="D639" s="209"/>
      <c r="E639" s="212">
        <v>100.0</v>
      </c>
      <c r="F639" s="212">
        <v>0.0</v>
      </c>
      <c r="G639" s="210" t="b">
        <v>1</v>
      </c>
      <c r="H639" s="211">
        <v>45250.700694444444</v>
      </c>
      <c r="I639" s="210" t="s">
        <v>921</v>
      </c>
      <c r="J639" s="209"/>
      <c r="K639" s="209"/>
      <c r="L639" s="209"/>
      <c r="M639" s="209"/>
      <c r="N639" s="209"/>
      <c r="O639" s="209"/>
      <c r="P639" s="210" t="s">
        <v>283</v>
      </c>
      <c r="Q639" s="209"/>
      <c r="R639" s="210" t="s">
        <v>73</v>
      </c>
      <c r="S639" s="210">
        <v>11.0</v>
      </c>
      <c r="T639" s="212">
        <v>2.0</v>
      </c>
      <c r="U639" s="212">
        <v>9.0</v>
      </c>
      <c r="V639" s="212">
        <v>12.0</v>
      </c>
      <c r="W639" s="210">
        <v>28.0</v>
      </c>
      <c r="X639" s="210">
        <v>1.0</v>
      </c>
      <c r="Y639" s="210">
        <v>3.0</v>
      </c>
      <c r="Z639" s="210">
        <v>2.0</v>
      </c>
      <c r="AA639" s="210">
        <v>2.0</v>
      </c>
      <c r="AB639" s="210">
        <v>0.0</v>
      </c>
      <c r="AC639" s="210">
        <v>2.0</v>
      </c>
      <c r="AD639" s="210">
        <v>0.0</v>
      </c>
      <c r="AE639" s="210">
        <v>0.0</v>
      </c>
      <c r="AF639" s="210">
        <v>1.0</v>
      </c>
      <c r="AG639" s="210">
        <v>2.0</v>
      </c>
      <c r="AH639" s="210">
        <v>3.0</v>
      </c>
      <c r="AI639" s="210" t="s">
        <v>138</v>
      </c>
      <c r="AJ639" s="210" t="s">
        <v>285</v>
      </c>
      <c r="AK639" s="210" t="s">
        <v>285</v>
      </c>
      <c r="AL639" s="210" t="s">
        <v>284</v>
      </c>
      <c r="AM639" s="210" t="s">
        <v>284</v>
      </c>
      <c r="AN639" s="210" t="s">
        <v>284</v>
      </c>
      <c r="AO639" s="210" t="s">
        <v>284</v>
      </c>
      <c r="AP639" s="210" t="s">
        <v>285</v>
      </c>
      <c r="AQ639" s="210" t="s">
        <v>284</v>
      </c>
      <c r="AR639" s="210" t="s">
        <v>285</v>
      </c>
      <c r="AS639" s="210" t="s">
        <v>285</v>
      </c>
      <c r="AT639" s="209"/>
      <c r="AU639" s="209"/>
      <c r="AV639" s="209"/>
      <c r="AW639" s="209"/>
      <c r="AX639" s="209"/>
      <c r="AY639" s="209"/>
      <c r="AZ639" s="209"/>
      <c r="BA639" s="209"/>
      <c r="BB639" s="209"/>
      <c r="BC639" s="209"/>
      <c r="BD639" s="209"/>
      <c r="BE639" s="209"/>
      <c r="BF639" s="209"/>
      <c r="BG639" s="210"/>
      <c r="BH639" s="209"/>
    </row>
    <row r="640">
      <c r="A640" s="211">
        <v>45250.700694444444</v>
      </c>
      <c r="B640" s="211">
        <v>45250.700694444444</v>
      </c>
      <c r="C640" s="210" t="s">
        <v>281</v>
      </c>
      <c r="D640" s="209"/>
      <c r="E640" s="212">
        <v>100.0</v>
      </c>
      <c r="F640" s="212">
        <v>0.0</v>
      </c>
      <c r="G640" s="210" t="b">
        <v>1</v>
      </c>
      <c r="H640" s="211">
        <v>45250.700694444444</v>
      </c>
      <c r="I640" s="210" t="s">
        <v>922</v>
      </c>
      <c r="J640" s="209"/>
      <c r="K640" s="209"/>
      <c r="L640" s="209"/>
      <c r="M640" s="209"/>
      <c r="N640" s="209"/>
      <c r="O640" s="209"/>
      <c r="P640" s="210" t="s">
        <v>283</v>
      </c>
      <c r="Q640" s="209"/>
      <c r="R640" s="210" t="s">
        <v>72</v>
      </c>
      <c r="S640" s="210">
        <v>11.0</v>
      </c>
      <c r="T640" s="212">
        <v>7.0</v>
      </c>
      <c r="U640" s="212">
        <v>4.0</v>
      </c>
      <c r="V640" s="212">
        <v>12.0</v>
      </c>
      <c r="W640" s="210">
        <v>21.0</v>
      </c>
      <c r="X640" s="210">
        <v>1.0</v>
      </c>
      <c r="Y640" s="210">
        <v>3.0</v>
      </c>
      <c r="Z640" s="210">
        <v>0.0</v>
      </c>
      <c r="AA640" s="210">
        <v>0.0</v>
      </c>
      <c r="AB640" s="210">
        <v>0.0</v>
      </c>
      <c r="AC640" s="210">
        <v>3.0</v>
      </c>
      <c r="AD640" s="210">
        <v>3.0</v>
      </c>
      <c r="AE640" s="210">
        <v>2.0</v>
      </c>
      <c r="AF640" s="210">
        <v>1.0</v>
      </c>
      <c r="AG640" s="210">
        <v>2.0</v>
      </c>
      <c r="AH640" s="210">
        <v>3.0</v>
      </c>
      <c r="AI640" s="210" t="s">
        <v>137</v>
      </c>
      <c r="AJ640" s="210" t="s">
        <v>285</v>
      </c>
      <c r="AK640" s="210" t="s">
        <v>285</v>
      </c>
      <c r="AL640" s="210" t="s">
        <v>284</v>
      </c>
      <c r="AM640" s="210" t="s">
        <v>284</v>
      </c>
      <c r="AN640" s="210" t="s">
        <v>285</v>
      </c>
      <c r="AO640" s="210" t="s">
        <v>284</v>
      </c>
      <c r="AP640" s="210" t="s">
        <v>285</v>
      </c>
      <c r="AQ640" s="210" t="s">
        <v>284</v>
      </c>
      <c r="AR640" s="210" t="s">
        <v>284</v>
      </c>
      <c r="AS640" s="210" t="s">
        <v>284</v>
      </c>
      <c r="AT640" s="209"/>
      <c r="AU640" s="209"/>
      <c r="AV640" s="209"/>
      <c r="AW640" s="209"/>
      <c r="AX640" s="209"/>
      <c r="AY640" s="209"/>
      <c r="AZ640" s="209"/>
      <c r="BA640" s="209"/>
      <c r="BB640" s="209"/>
      <c r="BC640" s="209"/>
      <c r="BD640" s="209"/>
      <c r="BE640" s="209"/>
      <c r="BF640" s="209"/>
      <c r="BG640" s="210"/>
      <c r="BH640" s="209"/>
    </row>
    <row r="641">
      <c r="A641" s="211">
        <v>45250.700694444444</v>
      </c>
      <c r="B641" s="211">
        <v>45250.700694444444</v>
      </c>
      <c r="C641" s="210" t="s">
        <v>281</v>
      </c>
      <c r="D641" s="209"/>
      <c r="E641" s="212">
        <v>100.0</v>
      </c>
      <c r="F641" s="212">
        <v>0.0</v>
      </c>
      <c r="G641" s="210" t="b">
        <v>1</v>
      </c>
      <c r="H641" s="211">
        <v>45250.700694444444</v>
      </c>
      <c r="I641" s="210" t="s">
        <v>923</v>
      </c>
      <c r="J641" s="209"/>
      <c r="K641" s="209"/>
      <c r="L641" s="209"/>
      <c r="M641" s="209"/>
      <c r="N641" s="209"/>
      <c r="O641" s="209"/>
      <c r="P641" s="210" t="s">
        <v>283</v>
      </c>
      <c r="Q641" s="209"/>
      <c r="R641" s="210" t="s">
        <v>86</v>
      </c>
      <c r="S641" s="210">
        <v>8.0</v>
      </c>
      <c r="T641" s="212">
        <v>6.0</v>
      </c>
      <c r="U641" s="212">
        <v>2.0</v>
      </c>
      <c r="V641" s="212">
        <v>12.0</v>
      </c>
      <c r="W641" s="210">
        <v>12.0</v>
      </c>
      <c r="X641" s="210">
        <v>1.0</v>
      </c>
      <c r="Y641" s="210">
        <v>3.0</v>
      </c>
      <c r="Z641" s="210">
        <v>1.0</v>
      </c>
      <c r="AA641" s="210">
        <v>1.0</v>
      </c>
      <c r="AB641" s="210">
        <v>0.0</v>
      </c>
      <c r="AC641" s="210">
        <v>3.0</v>
      </c>
      <c r="AD641" s="210">
        <v>0.0</v>
      </c>
      <c r="AE641" s="210">
        <v>1.0</v>
      </c>
      <c r="AF641" s="210">
        <v>1.0</v>
      </c>
      <c r="AG641" s="210">
        <v>0.0</v>
      </c>
      <c r="AH641" s="210">
        <v>2.0</v>
      </c>
      <c r="AI641" s="210" t="s">
        <v>138</v>
      </c>
      <c r="AJ641" s="210" t="s">
        <v>284</v>
      </c>
      <c r="AK641" s="210" t="s">
        <v>284</v>
      </c>
      <c r="AL641" s="210" t="s">
        <v>285</v>
      </c>
      <c r="AM641" s="210" t="s">
        <v>285</v>
      </c>
      <c r="AN641" s="210" t="s">
        <v>284</v>
      </c>
      <c r="AO641" s="210" t="s">
        <v>284</v>
      </c>
      <c r="AP641" s="210" t="s">
        <v>284</v>
      </c>
      <c r="AQ641" s="210" t="s">
        <v>285</v>
      </c>
      <c r="AR641" s="210" t="s">
        <v>285</v>
      </c>
      <c r="AS641" s="210" t="s">
        <v>284</v>
      </c>
      <c r="AT641" s="209"/>
      <c r="AU641" s="209"/>
      <c r="AV641" s="209"/>
      <c r="AW641" s="209"/>
      <c r="AX641" s="209"/>
      <c r="AY641" s="209"/>
      <c r="AZ641" s="209"/>
      <c r="BA641" s="209"/>
      <c r="BB641" s="209"/>
      <c r="BC641" s="209"/>
      <c r="BD641" s="209"/>
      <c r="BE641" s="209"/>
      <c r="BF641" s="209"/>
      <c r="BG641" s="210"/>
      <c r="BH641" s="209"/>
    </row>
    <row r="642">
      <c r="A642" s="211">
        <v>45250.700694444444</v>
      </c>
      <c r="B642" s="211">
        <v>45250.700694444444</v>
      </c>
      <c r="C642" s="210" t="s">
        <v>281</v>
      </c>
      <c r="D642" s="209"/>
      <c r="E642" s="212">
        <v>100.0</v>
      </c>
      <c r="F642" s="212">
        <v>0.0</v>
      </c>
      <c r="G642" s="210" t="b">
        <v>1</v>
      </c>
      <c r="H642" s="211">
        <v>45250.700694444444</v>
      </c>
      <c r="I642" s="210" t="s">
        <v>924</v>
      </c>
      <c r="J642" s="209"/>
      <c r="K642" s="209"/>
      <c r="L642" s="209"/>
      <c r="M642" s="209"/>
      <c r="N642" s="209"/>
      <c r="O642" s="209"/>
      <c r="P642" s="210" t="s">
        <v>283</v>
      </c>
      <c r="Q642" s="209"/>
      <c r="R642" s="210" t="s">
        <v>41</v>
      </c>
      <c r="S642" s="210">
        <v>9.0</v>
      </c>
      <c r="T642" s="212">
        <v>9.0</v>
      </c>
      <c r="U642" s="212">
        <v>0.0</v>
      </c>
      <c r="V642" s="212">
        <v>12.0</v>
      </c>
      <c r="W642" s="210">
        <v>2.0</v>
      </c>
      <c r="X642" s="210">
        <v>2.0</v>
      </c>
      <c r="Y642" s="210">
        <v>3.0</v>
      </c>
      <c r="Z642" s="210">
        <v>1.0</v>
      </c>
      <c r="AA642" s="210">
        <v>3.0</v>
      </c>
      <c r="AB642" s="210">
        <v>2.0</v>
      </c>
      <c r="AC642" s="210">
        <v>1.0</v>
      </c>
      <c r="AD642" s="210">
        <v>3.0</v>
      </c>
      <c r="AE642" s="210">
        <v>3.0</v>
      </c>
      <c r="AF642" s="210">
        <v>1.0</v>
      </c>
      <c r="AG642" s="210">
        <v>0.0</v>
      </c>
      <c r="AH642" s="210">
        <v>1.0</v>
      </c>
      <c r="AI642" s="210" t="s">
        <v>137</v>
      </c>
      <c r="AJ642" s="210" t="s">
        <v>285</v>
      </c>
      <c r="AK642" s="210" t="s">
        <v>285</v>
      </c>
      <c r="AL642" s="210" t="s">
        <v>284</v>
      </c>
      <c r="AM642" s="210" t="s">
        <v>284</v>
      </c>
      <c r="AN642" s="210" t="s">
        <v>284</v>
      </c>
      <c r="AO642" s="210" t="s">
        <v>284</v>
      </c>
      <c r="AP642" s="210" t="s">
        <v>285</v>
      </c>
      <c r="AQ642" s="210" t="s">
        <v>285</v>
      </c>
      <c r="AR642" s="210" t="s">
        <v>285</v>
      </c>
      <c r="AS642" s="210" t="s">
        <v>285</v>
      </c>
      <c r="AT642" s="209"/>
      <c r="AU642" s="209"/>
      <c r="AV642" s="209"/>
      <c r="AW642" s="209"/>
      <c r="AX642" s="209"/>
      <c r="AY642" s="209"/>
      <c r="AZ642" s="209"/>
      <c r="BA642" s="209"/>
      <c r="BB642" s="209"/>
      <c r="BC642" s="209"/>
      <c r="BD642" s="209"/>
      <c r="BE642" s="209"/>
      <c r="BF642" s="209"/>
      <c r="BG642" s="210"/>
      <c r="BH642" s="209"/>
    </row>
    <row r="643">
      <c r="A643" s="211">
        <v>45250.700694444444</v>
      </c>
      <c r="B643" s="211">
        <v>45250.700694444444</v>
      </c>
      <c r="C643" s="210" t="s">
        <v>281</v>
      </c>
      <c r="D643" s="209"/>
      <c r="E643" s="212">
        <v>100.0</v>
      </c>
      <c r="F643" s="212">
        <v>0.0</v>
      </c>
      <c r="G643" s="210" t="b">
        <v>1</v>
      </c>
      <c r="H643" s="211">
        <v>45250.700694444444</v>
      </c>
      <c r="I643" s="210" t="s">
        <v>925</v>
      </c>
      <c r="J643" s="209"/>
      <c r="K643" s="209"/>
      <c r="L643" s="209"/>
      <c r="M643" s="209"/>
      <c r="N643" s="209"/>
      <c r="O643" s="209"/>
      <c r="P643" s="210" t="s">
        <v>283</v>
      </c>
      <c r="Q643" s="209"/>
      <c r="R643" s="210" t="s">
        <v>117</v>
      </c>
      <c r="S643" s="210">
        <v>10.0</v>
      </c>
      <c r="T643" s="212">
        <v>7.0</v>
      </c>
      <c r="U643" s="212">
        <v>3.0</v>
      </c>
      <c r="V643" s="212">
        <v>12.0</v>
      </c>
      <c r="W643" s="210">
        <v>13.0</v>
      </c>
      <c r="X643" s="210">
        <v>0.0</v>
      </c>
      <c r="Y643" s="210">
        <v>2.0</v>
      </c>
      <c r="Z643" s="210">
        <v>0.0</v>
      </c>
      <c r="AA643" s="210">
        <v>0.0</v>
      </c>
      <c r="AB643" s="210">
        <v>2.0</v>
      </c>
      <c r="AC643" s="210">
        <v>3.0</v>
      </c>
      <c r="AD643" s="210">
        <v>0.0</v>
      </c>
      <c r="AE643" s="210">
        <v>3.0</v>
      </c>
      <c r="AF643" s="210">
        <v>0.0</v>
      </c>
      <c r="AG643" s="210">
        <v>3.0</v>
      </c>
      <c r="AH643" s="210">
        <v>2.0</v>
      </c>
      <c r="AI643" s="210" t="s">
        <v>138</v>
      </c>
      <c r="AJ643" s="210" t="s">
        <v>284</v>
      </c>
      <c r="AK643" s="210" t="s">
        <v>285</v>
      </c>
      <c r="AL643" s="210" t="s">
        <v>285</v>
      </c>
      <c r="AM643" s="210" t="s">
        <v>285</v>
      </c>
      <c r="AN643" s="210" t="s">
        <v>284</v>
      </c>
      <c r="AO643" s="210" t="s">
        <v>285</v>
      </c>
      <c r="AP643" s="210" t="s">
        <v>284</v>
      </c>
      <c r="AQ643" s="210" t="s">
        <v>284</v>
      </c>
      <c r="AR643" s="210" t="s">
        <v>285</v>
      </c>
      <c r="AS643" s="210" t="s">
        <v>285</v>
      </c>
      <c r="AT643" s="209"/>
      <c r="AU643" s="209"/>
      <c r="AV643" s="209"/>
      <c r="AW643" s="209"/>
      <c r="AX643" s="209"/>
      <c r="AY643" s="209"/>
      <c r="AZ643" s="209"/>
      <c r="BA643" s="209"/>
      <c r="BB643" s="209"/>
      <c r="BC643" s="209"/>
      <c r="BD643" s="209"/>
      <c r="BE643" s="209"/>
      <c r="BF643" s="209"/>
      <c r="BG643" s="210"/>
      <c r="BH643" s="209"/>
    </row>
    <row r="644">
      <c r="A644" s="211">
        <v>45250.700694444444</v>
      </c>
      <c r="B644" s="211">
        <v>45250.700694444444</v>
      </c>
      <c r="C644" s="210" t="s">
        <v>281</v>
      </c>
      <c r="D644" s="209"/>
      <c r="E644" s="212">
        <v>100.0</v>
      </c>
      <c r="F644" s="212">
        <v>0.0</v>
      </c>
      <c r="G644" s="210" t="b">
        <v>1</v>
      </c>
      <c r="H644" s="211">
        <v>45250.700694444444</v>
      </c>
      <c r="I644" s="210" t="s">
        <v>926</v>
      </c>
      <c r="J644" s="209"/>
      <c r="K644" s="209"/>
      <c r="L644" s="209"/>
      <c r="M644" s="209"/>
      <c r="N644" s="209"/>
      <c r="O644" s="209"/>
      <c r="P644" s="210" t="s">
        <v>283</v>
      </c>
      <c r="Q644" s="209"/>
      <c r="R644" s="210" t="s">
        <v>66</v>
      </c>
      <c r="S644" s="210">
        <v>12.0</v>
      </c>
      <c r="T644" s="212">
        <v>4.0</v>
      </c>
      <c r="U644" s="212">
        <v>8.0</v>
      </c>
      <c r="V644" s="212">
        <v>12.0</v>
      </c>
      <c r="W644" s="213"/>
      <c r="X644" s="210">
        <v>0.0</v>
      </c>
      <c r="Y644" s="210">
        <v>0.0</v>
      </c>
      <c r="Z644" s="210">
        <v>3.0</v>
      </c>
      <c r="AA644" s="210">
        <v>0.0</v>
      </c>
      <c r="AB644" s="210">
        <v>2.0</v>
      </c>
      <c r="AC644" s="210">
        <v>1.0</v>
      </c>
      <c r="AD644" s="210">
        <v>1.0</v>
      </c>
      <c r="AE644" s="210">
        <v>0.0</v>
      </c>
      <c r="AF644" s="210">
        <v>2.0</v>
      </c>
      <c r="AG644" s="210">
        <v>0.0</v>
      </c>
      <c r="AH644" s="210">
        <v>1.0</v>
      </c>
      <c r="AI644" s="210" t="s">
        <v>137</v>
      </c>
      <c r="AJ644" s="210" t="s">
        <v>284</v>
      </c>
      <c r="AK644" s="210" t="s">
        <v>284</v>
      </c>
      <c r="AL644" s="210" t="s">
        <v>285</v>
      </c>
      <c r="AM644" s="210" t="s">
        <v>284</v>
      </c>
      <c r="AN644" s="210" t="s">
        <v>285</v>
      </c>
      <c r="AO644" s="210" t="s">
        <v>285</v>
      </c>
      <c r="AP644" s="210" t="s">
        <v>285</v>
      </c>
      <c r="AQ644" s="210" t="s">
        <v>285</v>
      </c>
      <c r="AR644" s="210" t="s">
        <v>285</v>
      </c>
      <c r="AS644" s="210" t="s">
        <v>284</v>
      </c>
      <c r="AT644" s="209"/>
      <c r="AU644" s="209"/>
      <c r="AV644" s="209"/>
      <c r="AW644" s="209"/>
      <c r="AX644" s="209"/>
      <c r="AY644" s="209"/>
      <c r="AZ644" s="209"/>
      <c r="BA644" s="209"/>
      <c r="BB644" s="209"/>
      <c r="BC644" s="209"/>
      <c r="BD644" s="209"/>
      <c r="BE644" s="209"/>
      <c r="BF644" s="209"/>
      <c r="BG644" s="210"/>
      <c r="BH644" s="209"/>
    </row>
    <row r="645">
      <c r="A645" s="211">
        <v>45250.700694444444</v>
      </c>
      <c r="B645" s="211">
        <v>45250.700694444444</v>
      </c>
      <c r="C645" s="210" t="s">
        <v>281</v>
      </c>
      <c r="D645" s="209"/>
      <c r="E645" s="212">
        <v>100.0</v>
      </c>
      <c r="F645" s="212">
        <v>0.0</v>
      </c>
      <c r="G645" s="210" t="b">
        <v>1</v>
      </c>
      <c r="H645" s="211">
        <v>45250.700694444444</v>
      </c>
      <c r="I645" s="210" t="s">
        <v>927</v>
      </c>
      <c r="J645" s="209"/>
      <c r="K645" s="209"/>
      <c r="L645" s="209"/>
      <c r="M645" s="209"/>
      <c r="N645" s="209"/>
      <c r="O645" s="209"/>
      <c r="P645" s="210" t="s">
        <v>283</v>
      </c>
      <c r="Q645" s="209"/>
      <c r="R645" s="210" t="s">
        <v>85</v>
      </c>
      <c r="S645" s="210">
        <v>8.0</v>
      </c>
      <c r="T645" s="212">
        <v>7.0</v>
      </c>
      <c r="U645" s="212">
        <v>1.0</v>
      </c>
      <c r="V645" s="212">
        <v>12.0</v>
      </c>
      <c r="W645" s="210">
        <v>21.0</v>
      </c>
      <c r="X645" s="210">
        <v>1.0</v>
      </c>
      <c r="Y645" s="210">
        <v>3.0</v>
      </c>
      <c r="Z645" s="210">
        <v>2.0</v>
      </c>
      <c r="AA645" s="210">
        <v>3.0</v>
      </c>
      <c r="AB645" s="210">
        <v>2.0</v>
      </c>
      <c r="AC645" s="210">
        <v>1.0</v>
      </c>
      <c r="AD645" s="210">
        <v>0.0</v>
      </c>
      <c r="AE645" s="210">
        <v>0.0</v>
      </c>
      <c r="AF645" s="210">
        <v>1.0</v>
      </c>
      <c r="AG645" s="210">
        <v>3.0</v>
      </c>
      <c r="AH645" s="210">
        <v>1.0</v>
      </c>
      <c r="AI645" s="210" t="s">
        <v>138</v>
      </c>
      <c r="AJ645" s="210" t="s">
        <v>284</v>
      </c>
      <c r="AK645" s="210" t="s">
        <v>284</v>
      </c>
      <c r="AL645" s="210" t="s">
        <v>284</v>
      </c>
      <c r="AM645" s="210" t="s">
        <v>285</v>
      </c>
      <c r="AN645" s="210" t="s">
        <v>285</v>
      </c>
      <c r="AO645" s="210" t="s">
        <v>285</v>
      </c>
      <c r="AP645" s="210" t="s">
        <v>285</v>
      </c>
      <c r="AQ645" s="210" t="s">
        <v>285</v>
      </c>
      <c r="AR645" s="210" t="s">
        <v>284</v>
      </c>
      <c r="AS645" s="210" t="s">
        <v>284</v>
      </c>
      <c r="AT645" s="209"/>
      <c r="AU645" s="209"/>
      <c r="AV645" s="209"/>
      <c r="AW645" s="209"/>
      <c r="AX645" s="209"/>
      <c r="AY645" s="209"/>
      <c r="AZ645" s="209"/>
      <c r="BA645" s="209"/>
      <c r="BB645" s="209"/>
      <c r="BC645" s="209"/>
      <c r="BD645" s="209"/>
      <c r="BE645" s="209"/>
      <c r="BF645" s="209"/>
      <c r="BG645" s="210"/>
      <c r="BH645" s="209"/>
    </row>
    <row r="646">
      <c r="A646" s="211">
        <v>45250.700694444444</v>
      </c>
      <c r="B646" s="211">
        <v>45250.700694444444</v>
      </c>
      <c r="C646" s="210" t="s">
        <v>281</v>
      </c>
      <c r="D646" s="209"/>
      <c r="E646" s="212">
        <v>100.0</v>
      </c>
      <c r="F646" s="212">
        <v>0.0</v>
      </c>
      <c r="G646" s="210" t="b">
        <v>1</v>
      </c>
      <c r="H646" s="211">
        <v>45250.700694444444</v>
      </c>
      <c r="I646" s="210" t="s">
        <v>928</v>
      </c>
      <c r="J646" s="209"/>
      <c r="K646" s="209"/>
      <c r="L646" s="209"/>
      <c r="M646" s="209"/>
      <c r="N646" s="209"/>
      <c r="O646" s="209"/>
      <c r="P646" s="210" t="s">
        <v>283</v>
      </c>
      <c r="Q646" s="209"/>
      <c r="R646" s="210" t="s">
        <v>68</v>
      </c>
      <c r="S646" s="210">
        <v>10.0</v>
      </c>
      <c r="T646" s="212">
        <v>7.0</v>
      </c>
      <c r="U646" s="212">
        <v>3.0</v>
      </c>
      <c r="V646" s="212">
        <v>12.0</v>
      </c>
      <c r="W646" s="210">
        <v>34.0</v>
      </c>
      <c r="X646" s="210">
        <v>1.0</v>
      </c>
      <c r="Y646" s="210">
        <v>2.0</v>
      </c>
      <c r="Z646" s="210">
        <v>1.0</v>
      </c>
      <c r="AA646" s="210">
        <v>1.0</v>
      </c>
      <c r="AB646" s="210">
        <v>1.0</v>
      </c>
      <c r="AC646" s="210">
        <v>0.0</v>
      </c>
      <c r="AD646" s="210">
        <v>3.0</v>
      </c>
      <c r="AE646" s="210">
        <v>3.0</v>
      </c>
      <c r="AF646" s="210">
        <v>0.0</v>
      </c>
      <c r="AG646" s="210">
        <v>1.0</v>
      </c>
      <c r="AH646" s="210">
        <v>3.0</v>
      </c>
      <c r="AI646" s="210" t="s">
        <v>137</v>
      </c>
      <c r="AJ646" s="210" t="s">
        <v>285</v>
      </c>
      <c r="AK646" s="210" t="s">
        <v>284</v>
      </c>
      <c r="AL646" s="210" t="s">
        <v>284</v>
      </c>
      <c r="AM646" s="210" t="s">
        <v>285</v>
      </c>
      <c r="AN646" s="210" t="s">
        <v>285</v>
      </c>
      <c r="AO646" s="210" t="s">
        <v>285</v>
      </c>
      <c r="AP646" s="210" t="s">
        <v>284</v>
      </c>
      <c r="AQ646" s="210" t="s">
        <v>284</v>
      </c>
      <c r="AR646" s="210" t="s">
        <v>285</v>
      </c>
      <c r="AS646" s="210" t="s">
        <v>285</v>
      </c>
      <c r="AT646" s="209"/>
      <c r="AU646" s="209"/>
      <c r="AV646" s="209"/>
      <c r="AW646" s="209"/>
      <c r="AX646" s="209"/>
      <c r="AY646" s="209"/>
      <c r="AZ646" s="209"/>
      <c r="BA646" s="209"/>
      <c r="BB646" s="209"/>
      <c r="BC646" s="209"/>
      <c r="BD646" s="209"/>
      <c r="BE646" s="209"/>
      <c r="BF646" s="209"/>
      <c r="BG646" s="210"/>
      <c r="BH646" s="209"/>
    </row>
    <row r="647">
      <c r="A647" s="211">
        <v>45250.700694444444</v>
      </c>
      <c r="B647" s="211">
        <v>45250.700694444444</v>
      </c>
      <c r="C647" s="210" t="s">
        <v>281</v>
      </c>
      <c r="D647" s="209"/>
      <c r="E647" s="212">
        <v>100.0</v>
      </c>
      <c r="F647" s="212">
        <v>0.0</v>
      </c>
      <c r="G647" s="210" t="b">
        <v>1</v>
      </c>
      <c r="H647" s="211">
        <v>45250.700694444444</v>
      </c>
      <c r="I647" s="210" t="s">
        <v>929</v>
      </c>
      <c r="J647" s="209"/>
      <c r="K647" s="209"/>
      <c r="L647" s="209"/>
      <c r="M647" s="209"/>
      <c r="N647" s="209"/>
      <c r="O647" s="209"/>
      <c r="P647" s="210" t="s">
        <v>283</v>
      </c>
      <c r="Q647" s="209"/>
      <c r="R647" s="210" t="s">
        <v>86</v>
      </c>
      <c r="S647" s="210">
        <v>8.0</v>
      </c>
      <c r="T647" s="212">
        <v>7.0</v>
      </c>
      <c r="U647" s="212">
        <v>1.0</v>
      </c>
      <c r="V647" s="212">
        <v>12.0</v>
      </c>
      <c r="W647" s="210">
        <v>6.0</v>
      </c>
      <c r="X647" s="210">
        <v>0.0</v>
      </c>
      <c r="Y647" s="210">
        <v>0.0</v>
      </c>
      <c r="Z647" s="210">
        <v>2.0</v>
      </c>
      <c r="AA647" s="210">
        <v>2.0</v>
      </c>
      <c r="AB647" s="210">
        <v>3.0</v>
      </c>
      <c r="AC647" s="210">
        <v>2.0</v>
      </c>
      <c r="AD647" s="210">
        <v>2.0</v>
      </c>
      <c r="AE647" s="210">
        <v>0.0</v>
      </c>
      <c r="AF647" s="210">
        <v>3.0</v>
      </c>
      <c r="AG647" s="210">
        <v>1.0</v>
      </c>
      <c r="AH647" s="210">
        <v>1.0</v>
      </c>
      <c r="AI647" s="210" t="s">
        <v>137</v>
      </c>
      <c r="AJ647" s="210" t="s">
        <v>285</v>
      </c>
      <c r="AK647" s="210" t="s">
        <v>284</v>
      </c>
      <c r="AL647" s="210" t="s">
        <v>285</v>
      </c>
      <c r="AM647" s="210" t="s">
        <v>285</v>
      </c>
      <c r="AN647" s="210" t="s">
        <v>285</v>
      </c>
      <c r="AO647" s="210" t="s">
        <v>285</v>
      </c>
      <c r="AP647" s="210" t="s">
        <v>285</v>
      </c>
      <c r="AQ647" s="210" t="s">
        <v>284</v>
      </c>
      <c r="AR647" s="210" t="s">
        <v>285</v>
      </c>
      <c r="AS647" s="210" t="s">
        <v>285</v>
      </c>
      <c r="AT647" s="209"/>
      <c r="AU647" s="209"/>
      <c r="AV647" s="209"/>
      <c r="AW647" s="209"/>
      <c r="AX647" s="209"/>
      <c r="AY647" s="209"/>
      <c r="AZ647" s="209"/>
      <c r="BA647" s="209"/>
      <c r="BB647" s="209"/>
      <c r="BC647" s="209"/>
      <c r="BD647" s="209"/>
      <c r="BE647" s="209"/>
      <c r="BF647" s="209"/>
      <c r="BG647" s="210"/>
      <c r="BH647" s="209"/>
    </row>
    <row r="648">
      <c r="A648" s="211">
        <v>45250.700694444444</v>
      </c>
      <c r="B648" s="211">
        <v>45250.700694444444</v>
      </c>
      <c r="C648" s="210" t="s">
        <v>281</v>
      </c>
      <c r="D648" s="209"/>
      <c r="E648" s="212">
        <v>100.0</v>
      </c>
      <c r="F648" s="212">
        <v>0.0</v>
      </c>
      <c r="G648" s="210" t="b">
        <v>1</v>
      </c>
      <c r="H648" s="211">
        <v>45250.700694444444</v>
      </c>
      <c r="I648" s="210" t="s">
        <v>930</v>
      </c>
      <c r="J648" s="209"/>
      <c r="K648" s="209"/>
      <c r="L648" s="209"/>
      <c r="M648" s="209"/>
      <c r="N648" s="209"/>
      <c r="O648" s="209"/>
      <c r="P648" s="210" t="s">
        <v>283</v>
      </c>
      <c r="Q648" s="209"/>
      <c r="R648" s="210" t="s">
        <v>35</v>
      </c>
      <c r="S648" s="210">
        <v>6.0</v>
      </c>
      <c r="T648" s="212">
        <v>6.0</v>
      </c>
      <c r="U648" s="212">
        <v>0.0</v>
      </c>
      <c r="V648" s="212">
        <v>12.0</v>
      </c>
      <c r="W648" s="210">
        <v>34.0</v>
      </c>
      <c r="X648" s="210">
        <v>0.0</v>
      </c>
      <c r="Y648" s="210">
        <v>0.0</v>
      </c>
      <c r="Z648" s="210">
        <v>0.0</v>
      </c>
      <c r="AA648" s="210">
        <v>3.0</v>
      </c>
      <c r="AB648" s="210">
        <v>0.0</v>
      </c>
      <c r="AC648" s="210">
        <v>2.0</v>
      </c>
      <c r="AD648" s="210">
        <v>3.0</v>
      </c>
      <c r="AE648" s="210">
        <v>1.0</v>
      </c>
      <c r="AF648" s="210">
        <v>2.0</v>
      </c>
      <c r="AG648" s="210">
        <v>3.0</v>
      </c>
      <c r="AH648" s="210">
        <v>0.0</v>
      </c>
      <c r="AI648" s="210" t="s">
        <v>137</v>
      </c>
      <c r="AJ648" s="210" t="s">
        <v>284</v>
      </c>
      <c r="AK648" s="210" t="s">
        <v>284</v>
      </c>
      <c r="AL648" s="210" t="s">
        <v>285</v>
      </c>
      <c r="AM648" s="210" t="s">
        <v>285</v>
      </c>
      <c r="AN648" s="210" t="s">
        <v>285</v>
      </c>
      <c r="AO648" s="210" t="s">
        <v>284</v>
      </c>
      <c r="AP648" s="210" t="s">
        <v>285</v>
      </c>
      <c r="AQ648" s="210" t="s">
        <v>285</v>
      </c>
      <c r="AR648" s="210" t="s">
        <v>285</v>
      </c>
      <c r="AS648" s="210" t="s">
        <v>284</v>
      </c>
      <c r="AT648" s="209"/>
      <c r="AU648" s="209"/>
      <c r="AV648" s="209"/>
      <c r="AW648" s="209"/>
      <c r="AX648" s="209"/>
      <c r="AY648" s="209"/>
      <c r="AZ648" s="209"/>
      <c r="BA648" s="209"/>
      <c r="BB648" s="209"/>
      <c r="BC648" s="209"/>
      <c r="BD648" s="209"/>
      <c r="BE648" s="209"/>
      <c r="BF648" s="209"/>
      <c r="BG648" s="210"/>
      <c r="BH648" s="209"/>
    </row>
    <row r="649">
      <c r="A649" s="211">
        <v>45250.700694444444</v>
      </c>
      <c r="B649" s="211">
        <v>45250.700694444444</v>
      </c>
      <c r="C649" s="210" t="s">
        <v>281</v>
      </c>
      <c r="D649" s="209"/>
      <c r="E649" s="212">
        <v>100.0</v>
      </c>
      <c r="F649" s="212">
        <v>0.0</v>
      </c>
      <c r="G649" s="210" t="b">
        <v>1</v>
      </c>
      <c r="H649" s="211">
        <v>45250.700694444444</v>
      </c>
      <c r="I649" s="210" t="s">
        <v>931</v>
      </c>
      <c r="J649" s="209"/>
      <c r="K649" s="209"/>
      <c r="L649" s="209"/>
      <c r="M649" s="209"/>
      <c r="N649" s="209"/>
      <c r="O649" s="209"/>
      <c r="P649" s="210" t="s">
        <v>283</v>
      </c>
      <c r="Q649" s="209"/>
      <c r="R649" s="210" t="s">
        <v>101</v>
      </c>
      <c r="S649" s="210">
        <v>7.0</v>
      </c>
      <c r="T649" s="212">
        <v>7.0</v>
      </c>
      <c r="U649" s="212">
        <v>0.0</v>
      </c>
      <c r="V649" s="212">
        <v>12.0</v>
      </c>
      <c r="W649" s="210">
        <v>1.0</v>
      </c>
      <c r="X649" s="210">
        <v>3.0</v>
      </c>
      <c r="Y649" s="210">
        <v>2.0</v>
      </c>
      <c r="Z649" s="210">
        <v>0.0</v>
      </c>
      <c r="AA649" s="210">
        <v>3.0</v>
      </c>
      <c r="AB649" s="210">
        <v>3.0</v>
      </c>
      <c r="AC649" s="210">
        <v>3.0</v>
      </c>
      <c r="AD649" s="210">
        <v>3.0</v>
      </c>
      <c r="AE649" s="210">
        <v>1.0</v>
      </c>
      <c r="AF649" s="210">
        <v>2.0</v>
      </c>
      <c r="AG649" s="210">
        <v>2.0</v>
      </c>
      <c r="AH649" s="210">
        <v>1.0</v>
      </c>
      <c r="AI649" s="210" t="s">
        <v>138</v>
      </c>
      <c r="AJ649" s="210" t="s">
        <v>284</v>
      </c>
      <c r="AK649" s="210" t="s">
        <v>285</v>
      </c>
      <c r="AL649" s="210" t="s">
        <v>285</v>
      </c>
      <c r="AM649" s="210" t="s">
        <v>284</v>
      </c>
      <c r="AN649" s="210" t="s">
        <v>284</v>
      </c>
      <c r="AO649" s="210" t="s">
        <v>285</v>
      </c>
      <c r="AP649" s="210" t="s">
        <v>285</v>
      </c>
      <c r="AQ649" s="210" t="s">
        <v>285</v>
      </c>
      <c r="AR649" s="210" t="s">
        <v>285</v>
      </c>
      <c r="AS649" s="210" t="s">
        <v>284</v>
      </c>
      <c r="AT649" s="209"/>
      <c r="AU649" s="209"/>
      <c r="AV649" s="209"/>
      <c r="AW649" s="209"/>
      <c r="AX649" s="209"/>
      <c r="AY649" s="209"/>
      <c r="AZ649" s="209"/>
      <c r="BA649" s="209"/>
      <c r="BB649" s="209"/>
      <c r="BC649" s="209"/>
      <c r="BD649" s="209"/>
      <c r="BE649" s="209"/>
      <c r="BF649" s="209"/>
      <c r="BG649" s="210"/>
      <c r="BH649" s="209"/>
    </row>
    <row r="650">
      <c r="A650" s="211">
        <v>45250.700694444444</v>
      </c>
      <c r="B650" s="211">
        <v>45250.700694444444</v>
      </c>
      <c r="C650" s="210" t="s">
        <v>281</v>
      </c>
      <c r="D650" s="209"/>
      <c r="E650" s="212">
        <v>100.0</v>
      </c>
      <c r="F650" s="212">
        <v>0.0</v>
      </c>
      <c r="G650" s="210" t="b">
        <v>1</v>
      </c>
      <c r="H650" s="211">
        <v>45250.700694444444</v>
      </c>
      <c r="I650" s="210" t="s">
        <v>932</v>
      </c>
      <c r="J650" s="209"/>
      <c r="K650" s="209"/>
      <c r="L650" s="209"/>
      <c r="M650" s="209"/>
      <c r="N650" s="209"/>
      <c r="O650" s="209"/>
      <c r="P650" s="210" t="s">
        <v>283</v>
      </c>
      <c r="Q650" s="209"/>
      <c r="R650" s="210" t="s">
        <v>79</v>
      </c>
      <c r="S650" s="210">
        <v>7.0</v>
      </c>
      <c r="T650" s="212">
        <v>6.0</v>
      </c>
      <c r="U650" s="212">
        <v>1.0</v>
      </c>
      <c r="V650" s="212">
        <v>12.0</v>
      </c>
      <c r="W650" s="210">
        <v>9.0</v>
      </c>
      <c r="X650" s="210">
        <v>0.0</v>
      </c>
      <c r="Y650" s="210">
        <v>1.0</v>
      </c>
      <c r="Z650" s="210">
        <v>3.0</v>
      </c>
      <c r="AA650" s="210">
        <v>1.0</v>
      </c>
      <c r="AB650" s="210">
        <v>0.0</v>
      </c>
      <c r="AC650" s="210">
        <v>1.0</v>
      </c>
      <c r="AD650" s="210">
        <v>3.0</v>
      </c>
      <c r="AE650" s="210">
        <v>3.0</v>
      </c>
      <c r="AF650" s="210">
        <v>2.0</v>
      </c>
      <c r="AG650" s="210">
        <v>0.0</v>
      </c>
      <c r="AH650" s="210">
        <v>1.0</v>
      </c>
      <c r="AI650" s="210" t="s">
        <v>137</v>
      </c>
      <c r="AJ650" s="210" t="s">
        <v>284</v>
      </c>
      <c r="AK650" s="210" t="s">
        <v>284</v>
      </c>
      <c r="AL650" s="210" t="s">
        <v>284</v>
      </c>
      <c r="AM650" s="210" t="s">
        <v>285</v>
      </c>
      <c r="AN650" s="210" t="s">
        <v>284</v>
      </c>
      <c r="AO650" s="210" t="s">
        <v>284</v>
      </c>
      <c r="AP650" s="210" t="s">
        <v>284</v>
      </c>
      <c r="AQ650" s="210" t="s">
        <v>284</v>
      </c>
      <c r="AR650" s="210" t="s">
        <v>284</v>
      </c>
      <c r="AS650" s="210" t="s">
        <v>285</v>
      </c>
      <c r="AT650" s="209"/>
      <c r="AU650" s="209"/>
      <c r="AV650" s="209"/>
      <c r="AW650" s="209"/>
      <c r="AX650" s="209"/>
      <c r="AY650" s="209"/>
      <c r="AZ650" s="209"/>
      <c r="BA650" s="209"/>
      <c r="BB650" s="209"/>
      <c r="BC650" s="209"/>
      <c r="BD650" s="209"/>
      <c r="BE650" s="209"/>
      <c r="BF650" s="209"/>
      <c r="BG650" s="210"/>
      <c r="BH650" s="209"/>
    </row>
    <row r="651">
      <c r="A651" s="211">
        <v>45250.700694444444</v>
      </c>
      <c r="B651" s="211">
        <v>45250.700694444444</v>
      </c>
      <c r="C651" s="210" t="s">
        <v>281</v>
      </c>
      <c r="D651" s="209"/>
      <c r="E651" s="212">
        <v>100.0</v>
      </c>
      <c r="F651" s="212">
        <v>0.0</v>
      </c>
      <c r="G651" s="210" t="b">
        <v>1</v>
      </c>
      <c r="H651" s="211">
        <v>45250.700694444444</v>
      </c>
      <c r="I651" s="210" t="s">
        <v>933</v>
      </c>
      <c r="J651" s="209"/>
      <c r="K651" s="209"/>
      <c r="L651" s="209"/>
      <c r="M651" s="209"/>
      <c r="N651" s="209"/>
      <c r="O651" s="209"/>
      <c r="P651" s="210" t="s">
        <v>283</v>
      </c>
      <c r="Q651" s="209"/>
      <c r="R651" s="210" t="s">
        <v>47</v>
      </c>
      <c r="S651" s="210">
        <v>7.0</v>
      </c>
      <c r="T651" s="212">
        <v>2.0</v>
      </c>
      <c r="U651" s="212">
        <v>5.0</v>
      </c>
      <c r="V651" s="212">
        <v>12.0</v>
      </c>
      <c r="W651" s="210">
        <v>7.0</v>
      </c>
      <c r="X651" s="210">
        <v>2.0</v>
      </c>
      <c r="Y651" s="210">
        <v>0.0</v>
      </c>
      <c r="Z651" s="210">
        <v>3.0</v>
      </c>
      <c r="AA651" s="210">
        <v>1.0</v>
      </c>
      <c r="AB651" s="210">
        <v>0.0</v>
      </c>
      <c r="AC651" s="210">
        <v>1.0</v>
      </c>
      <c r="AD651" s="210">
        <v>1.0</v>
      </c>
      <c r="AE651" s="210">
        <v>0.0</v>
      </c>
      <c r="AF651" s="210">
        <v>0.0</v>
      </c>
      <c r="AG651" s="210">
        <v>2.0</v>
      </c>
      <c r="AH651" s="210">
        <v>1.0</v>
      </c>
      <c r="AI651" s="210" t="s">
        <v>137</v>
      </c>
      <c r="AJ651" s="210" t="s">
        <v>285</v>
      </c>
      <c r="AK651" s="210" t="s">
        <v>284</v>
      </c>
      <c r="AL651" s="210" t="s">
        <v>285</v>
      </c>
      <c r="AM651" s="210" t="s">
        <v>284</v>
      </c>
      <c r="AN651" s="210" t="s">
        <v>285</v>
      </c>
      <c r="AO651" s="210" t="s">
        <v>284</v>
      </c>
      <c r="AP651" s="210" t="s">
        <v>285</v>
      </c>
      <c r="AQ651" s="210" t="s">
        <v>285</v>
      </c>
      <c r="AR651" s="210" t="s">
        <v>285</v>
      </c>
      <c r="AS651" s="210" t="s">
        <v>285</v>
      </c>
      <c r="AT651" s="209"/>
      <c r="AU651" s="209"/>
      <c r="AV651" s="209"/>
      <c r="AW651" s="209"/>
      <c r="AX651" s="209"/>
      <c r="AY651" s="209"/>
      <c r="AZ651" s="209"/>
      <c r="BA651" s="209"/>
      <c r="BB651" s="209"/>
      <c r="BC651" s="209"/>
      <c r="BD651" s="209"/>
      <c r="BE651" s="209"/>
      <c r="BF651" s="209"/>
      <c r="BG651" s="210"/>
      <c r="BH651" s="209"/>
    </row>
    <row r="652">
      <c r="A652" s="211">
        <v>45250.700694444444</v>
      </c>
      <c r="B652" s="211">
        <v>45250.700694444444</v>
      </c>
      <c r="C652" s="210" t="s">
        <v>281</v>
      </c>
      <c r="D652" s="209"/>
      <c r="E652" s="212">
        <v>100.0</v>
      </c>
      <c r="F652" s="212">
        <v>0.0</v>
      </c>
      <c r="G652" s="210" t="b">
        <v>1</v>
      </c>
      <c r="H652" s="211">
        <v>45250.700694444444</v>
      </c>
      <c r="I652" s="210" t="s">
        <v>934</v>
      </c>
      <c r="J652" s="209"/>
      <c r="K652" s="209"/>
      <c r="L652" s="209"/>
      <c r="M652" s="209"/>
      <c r="N652" s="209"/>
      <c r="O652" s="209"/>
      <c r="P652" s="210" t="s">
        <v>283</v>
      </c>
      <c r="Q652" s="209"/>
      <c r="R652" s="210" t="s">
        <v>41</v>
      </c>
      <c r="S652" s="210">
        <v>7.0</v>
      </c>
      <c r="T652" s="212">
        <v>4.0</v>
      </c>
      <c r="U652" s="212">
        <v>3.0</v>
      </c>
      <c r="V652" s="212">
        <v>12.0</v>
      </c>
      <c r="W652" s="210">
        <v>37.0</v>
      </c>
      <c r="X652" s="210">
        <v>1.0</v>
      </c>
      <c r="Y652" s="210">
        <v>3.0</v>
      </c>
      <c r="Z652" s="210">
        <v>3.0</v>
      </c>
      <c r="AA652" s="210">
        <v>1.0</v>
      </c>
      <c r="AB652" s="210">
        <v>0.0</v>
      </c>
      <c r="AC652" s="210">
        <v>2.0</v>
      </c>
      <c r="AD652" s="210">
        <v>1.0</v>
      </c>
      <c r="AE652" s="210">
        <v>3.0</v>
      </c>
      <c r="AF652" s="210">
        <v>2.0</v>
      </c>
      <c r="AG652" s="210">
        <v>3.0</v>
      </c>
      <c r="AH652" s="210">
        <v>3.0</v>
      </c>
      <c r="AI652" s="210" t="s">
        <v>137</v>
      </c>
      <c r="AJ652" s="210" t="s">
        <v>285</v>
      </c>
      <c r="AK652" s="210" t="s">
        <v>285</v>
      </c>
      <c r="AL652" s="210" t="s">
        <v>285</v>
      </c>
      <c r="AM652" s="210" t="s">
        <v>285</v>
      </c>
      <c r="AN652" s="210" t="s">
        <v>284</v>
      </c>
      <c r="AO652" s="210" t="s">
        <v>285</v>
      </c>
      <c r="AP652" s="210" t="s">
        <v>285</v>
      </c>
      <c r="AQ652" s="210" t="s">
        <v>284</v>
      </c>
      <c r="AR652" s="210" t="s">
        <v>285</v>
      </c>
      <c r="AS652" s="210" t="s">
        <v>285</v>
      </c>
      <c r="AT652" s="209"/>
      <c r="AU652" s="209"/>
      <c r="AV652" s="209"/>
      <c r="AW652" s="209"/>
      <c r="AX652" s="209"/>
      <c r="AY652" s="209"/>
      <c r="AZ652" s="209"/>
      <c r="BA652" s="209"/>
      <c r="BB652" s="209"/>
      <c r="BC652" s="209"/>
      <c r="BD652" s="209"/>
      <c r="BE652" s="209"/>
      <c r="BF652" s="209"/>
      <c r="BG652" s="210"/>
      <c r="BH652" s="209"/>
    </row>
    <row r="653">
      <c r="A653" s="211">
        <v>45250.700694444444</v>
      </c>
      <c r="B653" s="211">
        <v>45250.700694444444</v>
      </c>
      <c r="C653" s="210" t="s">
        <v>281</v>
      </c>
      <c r="D653" s="209"/>
      <c r="E653" s="212">
        <v>100.0</v>
      </c>
      <c r="F653" s="212">
        <v>0.0</v>
      </c>
      <c r="G653" s="210" t="b">
        <v>1</v>
      </c>
      <c r="H653" s="211">
        <v>45250.700694444444</v>
      </c>
      <c r="I653" s="210" t="s">
        <v>935</v>
      </c>
      <c r="J653" s="209"/>
      <c r="K653" s="209"/>
      <c r="L653" s="209"/>
      <c r="M653" s="209"/>
      <c r="N653" s="209"/>
      <c r="O653" s="209"/>
      <c r="P653" s="210" t="s">
        <v>283</v>
      </c>
      <c r="Q653" s="209"/>
      <c r="R653" s="210" t="s">
        <v>72</v>
      </c>
      <c r="S653" s="210">
        <v>8.0</v>
      </c>
      <c r="T653" s="212">
        <v>2.0</v>
      </c>
      <c r="U653" s="212">
        <v>6.0</v>
      </c>
      <c r="V653" s="212">
        <v>12.0</v>
      </c>
      <c r="W653" s="210">
        <v>12.0</v>
      </c>
      <c r="X653" s="210">
        <v>0.0</v>
      </c>
      <c r="Y653" s="210">
        <v>1.0</v>
      </c>
      <c r="Z653" s="210">
        <v>3.0</v>
      </c>
      <c r="AA653" s="210">
        <v>1.0</v>
      </c>
      <c r="AB653" s="210">
        <v>3.0</v>
      </c>
      <c r="AC653" s="210">
        <v>0.0</v>
      </c>
      <c r="AD653" s="210">
        <v>0.0</v>
      </c>
      <c r="AE653" s="210">
        <v>2.0</v>
      </c>
      <c r="AF653" s="210">
        <v>3.0</v>
      </c>
      <c r="AG653" s="210">
        <v>0.0</v>
      </c>
      <c r="AH653" s="210">
        <v>2.0</v>
      </c>
      <c r="AI653" s="210" t="s">
        <v>138</v>
      </c>
      <c r="AJ653" s="210" t="s">
        <v>284</v>
      </c>
      <c r="AK653" s="210" t="s">
        <v>285</v>
      </c>
      <c r="AL653" s="210" t="s">
        <v>285</v>
      </c>
      <c r="AM653" s="210" t="s">
        <v>285</v>
      </c>
      <c r="AN653" s="210" t="s">
        <v>285</v>
      </c>
      <c r="AO653" s="210" t="s">
        <v>284</v>
      </c>
      <c r="AP653" s="210" t="s">
        <v>285</v>
      </c>
      <c r="AQ653" s="210" t="s">
        <v>284</v>
      </c>
      <c r="AR653" s="210" t="s">
        <v>284</v>
      </c>
      <c r="AS653" s="210" t="s">
        <v>284</v>
      </c>
      <c r="AT653" s="209"/>
      <c r="AU653" s="209"/>
      <c r="AV653" s="209"/>
      <c r="AW653" s="209"/>
      <c r="AX653" s="209"/>
      <c r="AY653" s="209"/>
      <c r="AZ653" s="209"/>
      <c r="BA653" s="209"/>
      <c r="BB653" s="209"/>
      <c r="BC653" s="209"/>
      <c r="BD653" s="209"/>
      <c r="BE653" s="209"/>
      <c r="BF653" s="209"/>
      <c r="BG653" s="210"/>
      <c r="BH653" s="209"/>
    </row>
    <row r="654">
      <c r="A654" s="211">
        <v>45250.700694444444</v>
      </c>
      <c r="B654" s="211">
        <v>45250.700694444444</v>
      </c>
      <c r="C654" s="210" t="s">
        <v>281</v>
      </c>
      <c r="D654" s="209"/>
      <c r="E654" s="212">
        <v>100.0</v>
      </c>
      <c r="F654" s="212">
        <v>0.0</v>
      </c>
      <c r="G654" s="210" t="b">
        <v>1</v>
      </c>
      <c r="H654" s="211">
        <v>45250.700694444444</v>
      </c>
      <c r="I654" s="210" t="s">
        <v>936</v>
      </c>
      <c r="J654" s="209"/>
      <c r="K654" s="209"/>
      <c r="L654" s="209"/>
      <c r="M654" s="209"/>
      <c r="N654" s="209"/>
      <c r="O654" s="209"/>
      <c r="P654" s="210" t="s">
        <v>283</v>
      </c>
      <c r="Q654" s="209"/>
      <c r="R654" s="210" t="s">
        <v>96</v>
      </c>
      <c r="S654" s="210">
        <v>1.0</v>
      </c>
      <c r="T654" s="212">
        <v>1.0</v>
      </c>
      <c r="U654" s="212">
        <v>0.0</v>
      </c>
      <c r="V654" s="212">
        <v>12.0</v>
      </c>
      <c r="W654" s="210">
        <v>33.0</v>
      </c>
      <c r="X654" s="210">
        <v>2.0</v>
      </c>
      <c r="Y654" s="210">
        <v>1.0</v>
      </c>
      <c r="Z654" s="210">
        <v>2.0</v>
      </c>
      <c r="AA654" s="210">
        <v>3.0</v>
      </c>
      <c r="AB654" s="210">
        <v>2.0</v>
      </c>
      <c r="AC654" s="210">
        <v>3.0</v>
      </c>
      <c r="AD654" s="210">
        <v>2.0</v>
      </c>
      <c r="AE654" s="210">
        <v>3.0</v>
      </c>
      <c r="AF654" s="210">
        <v>0.0</v>
      </c>
      <c r="AG654" s="210">
        <v>0.0</v>
      </c>
      <c r="AH654" s="210">
        <v>2.0</v>
      </c>
      <c r="AI654" s="210" t="s">
        <v>137</v>
      </c>
      <c r="AJ654" s="210" t="s">
        <v>285</v>
      </c>
      <c r="AK654" s="210" t="s">
        <v>284</v>
      </c>
      <c r="AL654" s="210" t="s">
        <v>284</v>
      </c>
      <c r="AM654" s="210" t="s">
        <v>284</v>
      </c>
      <c r="AN654" s="210" t="s">
        <v>285</v>
      </c>
      <c r="AO654" s="210" t="s">
        <v>284</v>
      </c>
      <c r="AP654" s="210" t="s">
        <v>284</v>
      </c>
      <c r="AQ654" s="210" t="s">
        <v>285</v>
      </c>
      <c r="AR654" s="210" t="s">
        <v>284</v>
      </c>
      <c r="AS654" s="210" t="s">
        <v>285</v>
      </c>
      <c r="AT654" s="209"/>
      <c r="AU654" s="209"/>
      <c r="AV654" s="209"/>
      <c r="AW654" s="209"/>
      <c r="AX654" s="209"/>
      <c r="AY654" s="209"/>
      <c r="AZ654" s="209"/>
      <c r="BA654" s="209"/>
      <c r="BB654" s="209"/>
      <c r="BC654" s="209"/>
      <c r="BD654" s="209"/>
      <c r="BE654" s="209"/>
      <c r="BF654" s="209"/>
      <c r="BG654" s="210"/>
      <c r="BH654" s="209"/>
    </row>
    <row r="655">
      <c r="A655" s="211">
        <v>45250.700694444444</v>
      </c>
      <c r="B655" s="211">
        <v>45250.700694444444</v>
      </c>
      <c r="C655" s="210" t="s">
        <v>281</v>
      </c>
      <c r="D655" s="209"/>
      <c r="E655" s="212">
        <v>100.0</v>
      </c>
      <c r="F655" s="212">
        <v>0.0</v>
      </c>
      <c r="G655" s="210" t="b">
        <v>1</v>
      </c>
      <c r="H655" s="211">
        <v>45250.700694444444</v>
      </c>
      <c r="I655" s="210" t="s">
        <v>937</v>
      </c>
      <c r="J655" s="209"/>
      <c r="K655" s="209"/>
      <c r="L655" s="209"/>
      <c r="M655" s="209"/>
      <c r="N655" s="209"/>
      <c r="O655" s="209"/>
      <c r="P655" s="210" t="s">
        <v>283</v>
      </c>
      <c r="Q655" s="209"/>
      <c r="R655" s="72" t="s">
        <v>33</v>
      </c>
      <c r="S655" s="210">
        <v>1.0</v>
      </c>
      <c r="T655" s="212">
        <v>1.0</v>
      </c>
      <c r="U655" s="212">
        <v>0.0</v>
      </c>
      <c r="V655" s="212">
        <v>12.0</v>
      </c>
      <c r="W655" s="210">
        <v>25.0</v>
      </c>
      <c r="X655" s="210">
        <v>3.0</v>
      </c>
      <c r="Y655" s="210">
        <v>3.0</v>
      </c>
      <c r="Z655" s="210">
        <v>0.0</v>
      </c>
      <c r="AA655" s="210">
        <v>1.0</v>
      </c>
      <c r="AB655" s="210">
        <v>0.0</v>
      </c>
      <c r="AC655" s="210">
        <v>0.0</v>
      </c>
      <c r="AD655" s="210">
        <v>0.0</v>
      </c>
      <c r="AE655" s="210">
        <v>3.0</v>
      </c>
      <c r="AF655" s="210">
        <v>0.0</v>
      </c>
      <c r="AG655" s="210">
        <v>0.0</v>
      </c>
      <c r="AH655" s="210">
        <v>0.0</v>
      </c>
      <c r="AI655" s="210" t="s">
        <v>138</v>
      </c>
      <c r="AJ655" s="210" t="s">
        <v>285</v>
      </c>
      <c r="AK655" s="210" t="s">
        <v>285</v>
      </c>
      <c r="AL655" s="210" t="s">
        <v>284</v>
      </c>
      <c r="AM655" s="210" t="s">
        <v>285</v>
      </c>
      <c r="AN655" s="210" t="s">
        <v>284</v>
      </c>
      <c r="AO655" s="210" t="s">
        <v>284</v>
      </c>
      <c r="AP655" s="210" t="s">
        <v>285</v>
      </c>
      <c r="AQ655" s="210" t="s">
        <v>285</v>
      </c>
      <c r="AR655" s="210" t="s">
        <v>284</v>
      </c>
      <c r="AS655" s="210" t="s">
        <v>284</v>
      </c>
      <c r="AT655" s="209"/>
      <c r="AU655" s="209"/>
      <c r="AV655" s="209"/>
      <c r="AW655" s="209"/>
      <c r="AX655" s="209"/>
      <c r="AY655" s="209"/>
      <c r="AZ655" s="209"/>
      <c r="BA655" s="209"/>
      <c r="BB655" s="209"/>
      <c r="BC655" s="209"/>
      <c r="BD655" s="209"/>
      <c r="BE655" s="209"/>
      <c r="BF655" s="209"/>
      <c r="BG655" s="210"/>
      <c r="BH655" s="209"/>
    </row>
    <row r="656">
      <c r="A656" s="211">
        <v>45250.700694444444</v>
      </c>
      <c r="B656" s="211">
        <v>45250.700694444444</v>
      </c>
      <c r="C656" s="210" t="s">
        <v>281</v>
      </c>
      <c r="D656" s="209"/>
      <c r="E656" s="212">
        <v>100.0</v>
      </c>
      <c r="F656" s="212">
        <v>0.0</v>
      </c>
      <c r="G656" s="210" t="b">
        <v>1</v>
      </c>
      <c r="H656" s="211">
        <v>45250.700694444444</v>
      </c>
      <c r="I656" s="210" t="s">
        <v>938</v>
      </c>
      <c r="J656" s="209"/>
      <c r="K656" s="209"/>
      <c r="L656" s="209"/>
      <c r="M656" s="209"/>
      <c r="N656" s="209"/>
      <c r="O656" s="209"/>
      <c r="P656" s="210" t="s">
        <v>283</v>
      </c>
      <c r="Q656" s="209"/>
      <c r="R656" s="210" t="s">
        <v>75</v>
      </c>
      <c r="S656" s="210">
        <v>8.0</v>
      </c>
      <c r="T656" s="212">
        <v>7.0</v>
      </c>
      <c r="U656" s="212">
        <v>1.0</v>
      </c>
      <c r="V656" s="212">
        <v>12.0</v>
      </c>
      <c r="W656" s="210">
        <v>19.0</v>
      </c>
      <c r="X656" s="210">
        <v>2.0</v>
      </c>
      <c r="Y656" s="210">
        <v>2.0</v>
      </c>
      <c r="Z656" s="210">
        <v>3.0</v>
      </c>
      <c r="AA656" s="210">
        <v>1.0</v>
      </c>
      <c r="AB656" s="210">
        <v>2.0</v>
      </c>
      <c r="AC656" s="210">
        <v>2.0</v>
      </c>
      <c r="AD656" s="210">
        <v>3.0</v>
      </c>
      <c r="AE656" s="210">
        <v>1.0</v>
      </c>
      <c r="AF656" s="210">
        <v>2.0</v>
      </c>
      <c r="AG656" s="210">
        <v>3.0</v>
      </c>
      <c r="AH656" s="210">
        <v>0.0</v>
      </c>
      <c r="AI656" s="210" t="s">
        <v>137</v>
      </c>
      <c r="AJ656" s="210" t="s">
        <v>285</v>
      </c>
      <c r="AK656" s="210" t="s">
        <v>285</v>
      </c>
      <c r="AL656" s="210" t="s">
        <v>285</v>
      </c>
      <c r="AM656" s="210" t="s">
        <v>284</v>
      </c>
      <c r="AN656" s="210" t="s">
        <v>284</v>
      </c>
      <c r="AO656" s="210" t="s">
        <v>284</v>
      </c>
      <c r="AP656" s="210" t="s">
        <v>285</v>
      </c>
      <c r="AQ656" s="210" t="s">
        <v>285</v>
      </c>
      <c r="AR656" s="210" t="s">
        <v>285</v>
      </c>
      <c r="AS656" s="210" t="s">
        <v>284</v>
      </c>
      <c r="AT656" s="209"/>
      <c r="AU656" s="209"/>
      <c r="AV656" s="209"/>
      <c r="AW656" s="209"/>
      <c r="AX656" s="209"/>
      <c r="AY656" s="209"/>
      <c r="AZ656" s="209"/>
      <c r="BA656" s="209"/>
      <c r="BB656" s="209"/>
      <c r="BC656" s="209"/>
      <c r="BD656" s="209"/>
      <c r="BE656" s="209"/>
      <c r="BF656" s="209"/>
      <c r="BG656" s="210"/>
      <c r="BH656" s="209"/>
    </row>
    <row r="657">
      <c r="A657" s="211">
        <v>45250.700694444444</v>
      </c>
      <c r="B657" s="211">
        <v>45250.700694444444</v>
      </c>
      <c r="C657" s="210" t="s">
        <v>281</v>
      </c>
      <c r="D657" s="209"/>
      <c r="E657" s="212">
        <v>100.0</v>
      </c>
      <c r="F657" s="212">
        <v>0.0</v>
      </c>
      <c r="G657" s="210" t="b">
        <v>1</v>
      </c>
      <c r="H657" s="211">
        <v>45250.700694444444</v>
      </c>
      <c r="I657" s="210" t="s">
        <v>939</v>
      </c>
      <c r="J657" s="209"/>
      <c r="K657" s="209"/>
      <c r="L657" s="209"/>
      <c r="M657" s="209"/>
      <c r="N657" s="209"/>
      <c r="O657" s="209"/>
      <c r="P657" s="210" t="s">
        <v>283</v>
      </c>
      <c r="Q657" s="209"/>
      <c r="R657" s="210" t="s">
        <v>56</v>
      </c>
      <c r="S657" s="210">
        <v>11.0</v>
      </c>
      <c r="T657" s="212">
        <v>6.0</v>
      </c>
      <c r="U657" s="212">
        <v>5.0</v>
      </c>
      <c r="V657" s="212">
        <v>12.0</v>
      </c>
      <c r="W657" s="210">
        <v>31.0</v>
      </c>
      <c r="X657" s="210">
        <v>1.0</v>
      </c>
      <c r="Y657" s="210">
        <v>2.0</v>
      </c>
      <c r="Z657" s="210">
        <v>3.0</v>
      </c>
      <c r="AA657" s="210">
        <v>2.0</v>
      </c>
      <c r="AB657" s="210">
        <v>2.0</v>
      </c>
      <c r="AC657" s="210">
        <v>3.0</v>
      </c>
      <c r="AD657" s="210">
        <v>2.0</v>
      </c>
      <c r="AE657" s="210">
        <v>3.0</v>
      </c>
      <c r="AF657" s="210">
        <v>3.0</v>
      </c>
      <c r="AG657" s="210">
        <v>2.0</v>
      </c>
      <c r="AH657" s="210">
        <v>3.0</v>
      </c>
      <c r="AI657" s="210" t="s">
        <v>137</v>
      </c>
      <c r="AJ657" s="210" t="s">
        <v>285</v>
      </c>
      <c r="AK657" s="210" t="s">
        <v>285</v>
      </c>
      <c r="AL657" s="210" t="s">
        <v>284</v>
      </c>
      <c r="AM657" s="210" t="s">
        <v>284</v>
      </c>
      <c r="AN657" s="210" t="s">
        <v>285</v>
      </c>
      <c r="AO657" s="210" t="s">
        <v>285</v>
      </c>
      <c r="AP657" s="210" t="s">
        <v>284</v>
      </c>
      <c r="AQ657" s="210" t="s">
        <v>284</v>
      </c>
      <c r="AR657" s="210" t="s">
        <v>284</v>
      </c>
      <c r="AS657" s="210" t="s">
        <v>284</v>
      </c>
      <c r="AT657" s="209"/>
      <c r="AU657" s="209"/>
      <c r="AV657" s="209"/>
      <c r="AW657" s="209"/>
      <c r="AX657" s="209"/>
      <c r="AY657" s="209"/>
      <c r="AZ657" s="209"/>
      <c r="BA657" s="209"/>
      <c r="BB657" s="209"/>
      <c r="BC657" s="209"/>
      <c r="BD657" s="209"/>
      <c r="BE657" s="209"/>
      <c r="BF657" s="209"/>
      <c r="BG657" s="210"/>
      <c r="BH657" s="209"/>
    </row>
    <row r="658">
      <c r="A658" s="211">
        <v>45250.700694444444</v>
      </c>
      <c r="B658" s="211">
        <v>45250.700694444444</v>
      </c>
      <c r="C658" s="210" t="s">
        <v>281</v>
      </c>
      <c r="D658" s="209"/>
      <c r="E658" s="212">
        <v>100.0</v>
      </c>
      <c r="F658" s="212">
        <v>0.0</v>
      </c>
      <c r="G658" s="210" t="b">
        <v>1</v>
      </c>
      <c r="H658" s="211">
        <v>45250.700694444444</v>
      </c>
      <c r="I658" s="210" t="s">
        <v>940</v>
      </c>
      <c r="J658" s="209"/>
      <c r="K658" s="209"/>
      <c r="L658" s="209"/>
      <c r="M658" s="209"/>
      <c r="N658" s="209"/>
      <c r="O658" s="209"/>
      <c r="P658" s="210" t="s">
        <v>283</v>
      </c>
      <c r="Q658" s="209"/>
      <c r="R658" s="210" t="s">
        <v>81</v>
      </c>
      <c r="S658" s="210">
        <v>2.0</v>
      </c>
      <c r="T658" s="212">
        <v>2.0</v>
      </c>
      <c r="U658" s="212">
        <v>0.0</v>
      </c>
      <c r="V658" s="212">
        <v>12.0</v>
      </c>
      <c r="W658" s="210">
        <v>6.0</v>
      </c>
      <c r="X658" s="210">
        <v>3.0</v>
      </c>
      <c r="Y658" s="210">
        <v>3.0</v>
      </c>
      <c r="Z658" s="210">
        <v>1.0</v>
      </c>
      <c r="AA658" s="210">
        <v>2.0</v>
      </c>
      <c r="AB658" s="210">
        <v>3.0</v>
      </c>
      <c r="AC658" s="210">
        <v>3.0</v>
      </c>
      <c r="AD658" s="210">
        <v>2.0</v>
      </c>
      <c r="AE658" s="210">
        <v>1.0</v>
      </c>
      <c r="AF658" s="210">
        <v>1.0</v>
      </c>
      <c r="AG658" s="210">
        <v>3.0</v>
      </c>
      <c r="AH658" s="210">
        <v>0.0</v>
      </c>
      <c r="AI658" s="210" t="s">
        <v>137</v>
      </c>
      <c r="AJ658" s="210" t="s">
        <v>284</v>
      </c>
      <c r="AK658" s="210" t="s">
        <v>284</v>
      </c>
      <c r="AL658" s="210" t="s">
        <v>285</v>
      </c>
      <c r="AM658" s="210" t="s">
        <v>285</v>
      </c>
      <c r="AN658" s="210" t="s">
        <v>284</v>
      </c>
      <c r="AO658" s="210" t="s">
        <v>284</v>
      </c>
      <c r="AP658" s="210" t="s">
        <v>285</v>
      </c>
      <c r="AQ658" s="210" t="s">
        <v>284</v>
      </c>
      <c r="AR658" s="210" t="s">
        <v>285</v>
      </c>
      <c r="AS658" s="210" t="s">
        <v>285</v>
      </c>
      <c r="AT658" s="209"/>
      <c r="AU658" s="209"/>
      <c r="AV658" s="209"/>
      <c r="AW658" s="209"/>
      <c r="AX658" s="209"/>
      <c r="AY658" s="209"/>
      <c r="AZ658" s="209"/>
      <c r="BA658" s="209"/>
      <c r="BB658" s="209"/>
      <c r="BC658" s="209"/>
      <c r="BD658" s="209"/>
      <c r="BE658" s="209"/>
      <c r="BF658" s="209"/>
      <c r="BG658" s="210"/>
      <c r="BH658" s="209"/>
    </row>
    <row r="659">
      <c r="A659" s="211">
        <v>45250.700694444444</v>
      </c>
      <c r="B659" s="211">
        <v>45250.700694444444</v>
      </c>
      <c r="C659" s="210" t="s">
        <v>281</v>
      </c>
      <c r="D659" s="209"/>
      <c r="E659" s="212">
        <v>100.0</v>
      </c>
      <c r="F659" s="212">
        <v>0.0</v>
      </c>
      <c r="G659" s="210" t="b">
        <v>1</v>
      </c>
      <c r="H659" s="211">
        <v>45250.700694444444</v>
      </c>
      <c r="I659" s="210" t="s">
        <v>941</v>
      </c>
      <c r="J659" s="209"/>
      <c r="K659" s="209"/>
      <c r="L659" s="209"/>
      <c r="M659" s="209"/>
      <c r="N659" s="209"/>
      <c r="O659" s="209"/>
      <c r="P659" s="210" t="s">
        <v>283</v>
      </c>
      <c r="Q659" s="209"/>
      <c r="R659" s="210" t="s">
        <v>78</v>
      </c>
      <c r="S659" s="210">
        <v>3.0</v>
      </c>
      <c r="T659" s="212">
        <v>1.0</v>
      </c>
      <c r="U659" s="212">
        <v>2.0</v>
      </c>
      <c r="V659" s="212">
        <v>12.0</v>
      </c>
      <c r="W659" s="210">
        <v>3.0</v>
      </c>
      <c r="X659" s="210">
        <v>2.0</v>
      </c>
      <c r="Y659" s="210">
        <v>1.0</v>
      </c>
      <c r="Z659" s="210">
        <v>1.0</v>
      </c>
      <c r="AA659" s="210">
        <v>0.0</v>
      </c>
      <c r="AB659" s="210">
        <v>1.0</v>
      </c>
      <c r="AC659" s="210">
        <v>0.0</v>
      </c>
      <c r="AD659" s="210">
        <v>0.0</v>
      </c>
      <c r="AE659" s="210">
        <v>2.0</v>
      </c>
      <c r="AF659" s="210">
        <v>0.0</v>
      </c>
      <c r="AG659" s="210">
        <v>0.0</v>
      </c>
      <c r="AH659" s="210">
        <v>0.0</v>
      </c>
      <c r="AI659" s="210" t="s">
        <v>137</v>
      </c>
      <c r="AJ659" s="210" t="s">
        <v>284</v>
      </c>
      <c r="AK659" s="210" t="s">
        <v>284</v>
      </c>
      <c r="AL659" s="210" t="s">
        <v>285</v>
      </c>
      <c r="AM659" s="210" t="s">
        <v>284</v>
      </c>
      <c r="AN659" s="210" t="s">
        <v>284</v>
      </c>
      <c r="AO659" s="210" t="s">
        <v>284</v>
      </c>
      <c r="AP659" s="210" t="s">
        <v>285</v>
      </c>
      <c r="AQ659" s="210" t="s">
        <v>285</v>
      </c>
      <c r="AR659" s="210" t="s">
        <v>285</v>
      </c>
      <c r="AS659" s="210" t="s">
        <v>285</v>
      </c>
      <c r="AT659" s="209"/>
      <c r="AU659" s="209"/>
      <c r="AV659" s="209"/>
      <c r="AW659" s="209"/>
      <c r="AX659" s="209"/>
      <c r="AY659" s="209"/>
      <c r="AZ659" s="209"/>
      <c r="BA659" s="209"/>
      <c r="BB659" s="209"/>
      <c r="BC659" s="209"/>
      <c r="BD659" s="209"/>
      <c r="BE659" s="209"/>
      <c r="BF659" s="209"/>
      <c r="BG659" s="210"/>
      <c r="BH659" s="209"/>
    </row>
    <row r="660">
      <c r="A660" s="211">
        <v>45250.700694444444</v>
      </c>
      <c r="B660" s="211">
        <v>45250.700694444444</v>
      </c>
      <c r="C660" s="210" t="s">
        <v>281</v>
      </c>
      <c r="D660" s="209"/>
      <c r="E660" s="212">
        <v>100.0</v>
      </c>
      <c r="F660" s="212">
        <v>0.0</v>
      </c>
      <c r="G660" s="210" t="b">
        <v>1</v>
      </c>
      <c r="H660" s="211">
        <v>45250.700694444444</v>
      </c>
      <c r="I660" s="210" t="s">
        <v>942</v>
      </c>
      <c r="J660" s="209"/>
      <c r="K660" s="209"/>
      <c r="L660" s="209"/>
      <c r="M660" s="209"/>
      <c r="N660" s="209"/>
      <c r="O660" s="209"/>
      <c r="P660" s="210" t="s">
        <v>283</v>
      </c>
      <c r="Q660" s="209"/>
      <c r="R660" s="210" t="s">
        <v>104</v>
      </c>
      <c r="S660" s="210">
        <v>8.0</v>
      </c>
      <c r="T660" s="212">
        <v>5.0</v>
      </c>
      <c r="U660" s="212">
        <v>3.0</v>
      </c>
      <c r="V660" s="212">
        <v>12.0</v>
      </c>
      <c r="W660" s="210">
        <v>32.0</v>
      </c>
      <c r="X660" s="210">
        <v>1.0</v>
      </c>
      <c r="Y660" s="210">
        <v>1.0</v>
      </c>
      <c r="Z660" s="210">
        <v>2.0</v>
      </c>
      <c r="AA660" s="210">
        <v>0.0</v>
      </c>
      <c r="AB660" s="210">
        <v>1.0</v>
      </c>
      <c r="AC660" s="210">
        <v>3.0</v>
      </c>
      <c r="AD660" s="210">
        <v>0.0</v>
      </c>
      <c r="AE660" s="210">
        <v>3.0</v>
      </c>
      <c r="AF660" s="210">
        <v>0.0</v>
      </c>
      <c r="AG660" s="210">
        <v>0.0</v>
      </c>
      <c r="AH660" s="210">
        <v>2.0</v>
      </c>
      <c r="AI660" s="210" t="s">
        <v>137</v>
      </c>
      <c r="AJ660" s="210" t="s">
        <v>284</v>
      </c>
      <c r="AK660" s="210" t="s">
        <v>285</v>
      </c>
      <c r="AL660" s="210" t="s">
        <v>285</v>
      </c>
      <c r="AM660" s="210" t="s">
        <v>284</v>
      </c>
      <c r="AN660" s="210" t="s">
        <v>284</v>
      </c>
      <c r="AO660" s="210" t="s">
        <v>284</v>
      </c>
      <c r="AP660" s="210" t="s">
        <v>285</v>
      </c>
      <c r="AQ660" s="210" t="s">
        <v>284</v>
      </c>
      <c r="AR660" s="210" t="s">
        <v>285</v>
      </c>
      <c r="AS660" s="210" t="s">
        <v>284</v>
      </c>
      <c r="AT660" s="209"/>
      <c r="AU660" s="209"/>
      <c r="AV660" s="209"/>
      <c r="AW660" s="209"/>
      <c r="AX660" s="209"/>
      <c r="AY660" s="209"/>
      <c r="AZ660" s="209"/>
      <c r="BA660" s="209"/>
      <c r="BB660" s="209"/>
      <c r="BC660" s="209"/>
      <c r="BD660" s="209"/>
      <c r="BE660" s="209"/>
      <c r="BF660" s="209"/>
      <c r="BG660" s="210"/>
      <c r="BH660" s="209"/>
    </row>
    <row r="661">
      <c r="A661" s="211">
        <v>45250.700694444444</v>
      </c>
      <c r="B661" s="211">
        <v>45250.700694444444</v>
      </c>
      <c r="C661" s="210" t="s">
        <v>281</v>
      </c>
      <c r="D661" s="209"/>
      <c r="E661" s="212">
        <v>100.0</v>
      </c>
      <c r="F661" s="212">
        <v>0.0</v>
      </c>
      <c r="G661" s="210" t="b">
        <v>1</v>
      </c>
      <c r="H661" s="211">
        <v>45250.700694444444</v>
      </c>
      <c r="I661" s="210" t="s">
        <v>943</v>
      </c>
      <c r="J661" s="209"/>
      <c r="K661" s="209"/>
      <c r="L661" s="209"/>
      <c r="M661" s="209"/>
      <c r="N661" s="209"/>
      <c r="O661" s="209"/>
      <c r="P661" s="210" t="s">
        <v>283</v>
      </c>
      <c r="Q661" s="209"/>
      <c r="R661" s="210" t="s">
        <v>37</v>
      </c>
      <c r="S661" s="210">
        <v>2.0</v>
      </c>
      <c r="T661" s="212">
        <v>1.0</v>
      </c>
      <c r="U661" s="212">
        <v>1.0</v>
      </c>
      <c r="V661" s="212">
        <v>12.0</v>
      </c>
      <c r="W661" s="210">
        <v>32.0</v>
      </c>
      <c r="X661" s="210">
        <v>1.0</v>
      </c>
      <c r="Y661" s="210">
        <v>1.0</v>
      </c>
      <c r="Z661" s="210">
        <v>2.0</v>
      </c>
      <c r="AA661" s="210">
        <v>3.0</v>
      </c>
      <c r="AB661" s="210">
        <v>1.0</v>
      </c>
      <c r="AC661" s="210">
        <v>1.0</v>
      </c>
      <c r="AD661" s="210">
        <v>2.0</v>
      </c>
      <c r="AE661" s="210">
        <v>3.0</v>
      </c>
      <c r="AF661" s="210">
        <v>3.0</v>
      </c>
      <c r="AG661" s="210">
        <v>3.0</v>
      </c>
      <c r="AH661" s="210">
        <v>2.0</v>
      </c>
      <c r="AI661" s="210" t="s">
        <v>138</v>
      </c>
      <c r="AJ661" s="210" t="s">
        <v>285</v>
      </c>
      <c r="AK661" s="210" t="s">
        <v>285</v>
      </c>
      <c r="AL661" s="210" t="s">
        <v>285</v>
      </c>
      <c r="AM661" s="210" t="s">
        <v>285</v>
      </c>
      <c r="AN661" s="210" t="s">
        <v>285</v>
      </c>
      <c r="AO661" s="210" t="s">
        <v>285</v>
      </c>
      <c r="AP661" s="210" t="s">
        <v>284</v>
      </c>
      <c r="AQ661" s="210" t="s">
        <v>284</v>
      </c>
      <c r="AR661" s="210" t="s">
        <v>284</v>
      </c>
      <c r="AS661" s="210" t="s">
        <v>285</v>
      </c>
      <c r="AT661" s="209"/>
      <c r="AU661" s="209"/>
      <c r="AV661" s="209"/>
      <c r="AW661" s="209"/>
      <c r="AX661" s="209"/>
      <c r="AY661" s="209"/>
      <c r="AZ661" s="209"/>
      <c r="BA661" s="209"/>
      <c r="BB661" s="209"/>
      <c r="BC661" s="209"/>
      <c r="BD661" s="209"/>
      <c r="BE661" s="209"/>
      <c r="BF661" s="209"/>
      <c r="BG661" s="210"/>
      <c r="BH661" s="209"/>
    </row>
    <row r="662">
      <c r="A662" s="211">
        <v>45250.700694444444</v>
      </c>
      <c r="B662" s="211">
        <v>45250.700694444444</v>
      </c>
      <c r="C662" s="210" t="s">
        <v>281</v>
      </c>
      <c r="D662" s="209"/>
      <c r="E662" s="212">
        <v>100.0</v>
      </c>
      <c r="F662" s="212">
        <v>0.0</v>
      </c>
      <c r="G662" s="210" t="b">
        <v>1</v>
      </c>
      <c r="H662" s="211">
        <v>45250.700694444444</v>
      </c>
      <c r="I662" s="210" t="s">
        <v>944</v>
      </c>
      <c r="J662" s="209"/>
      <c r="K662" s="209"/>
      <c r="L662" s="209"/>
      <c r="M662" s="209"/>
      <c r="N662" s="209"/>
      <c r="O662" s="209"/>
      <c r="P662" s="210" t="s">
        <v>283</v>
      </c>
      <c r="Q662" s="209"/>
      <c r="R662" s="210" t="s">
        <v>67</v>
      </c>
      <c r="S662" s="210">
        <v>2.0</v>
      </c>
      <c r="T662" s="212">
        <v>2.0</v>
      </c>
      <c r="U662" s="212">
        <v>0.0</v>
      </c>
      <c r="V662" s="212">
        <v>12.0</v>
      </c>
      <c r="W662" s="210">
        <v>24.0</v>
      </c>
      <c r="X662" s="210">
        <v>2.0</v>
      </c>
      <c r="Y662" s="210">
        <v>1.0</v>
      </c>
      <c r="Z662" s="210">
        <v>0.0</v>
      </c>
      <c r="AA662" s="210">
        <v>3.0</v>
      </c>
      <c r="AB662" s="210">
        <v>1.0</v>
      </c>
      <c r="AC662" s="210">
        <v>1.0</v>
      </c>
      <c r="AD662" s="210">
        <v>0.0</v>
      </c>
      <c r="AE662" s="210">
        <v>2.0</v>
      </c>
      <c r="AF662" s="210">
        <v>3.0</v>
      </c>
      <c r="AG662" s="210">
        <v>1.0</v>
      </c>
      <c r="AH662" s="210">
        <v>1.0</v>
      </c>
      <c r="AI662" s="210" t="s">
        <v>138</v>
      </c>
      <c r="AJ662" s="210" t="s">
        <v>285</v>
      </c>
      <c r="AK662" s="210" t="s">
        <v>285</v>
      </c>
      <c r="AL662" s="210" t="s">
        <v>284</v>
      </c>
      <c r="AM662" s="210" t="s">
        <v>285</v>
      </c>
      <c r="AN662" s="210" t="s">
        <v>285</v>
      </c>
      <c r="AO662" s="210" t="s">
        <v>284</v>
      </c>
      <c r="AP662" s="210" t="s">
        <v>285</v>
      </c>
      <c r="AQ662" s="210" t="s">
        <v>285</v>
      </c>
      <c r="AR662" s="210" t="s">
        <v>285</v>
      </c>
      <c r="AS662" s="210" t="s">
        <v>285</v>
      </c>
      <c r="AT662" s="209"/>
      <c r="AU662" s="209"/>
      <c r="AV662" s="209"/>
      <c r="AW662" s="209"/>
      <c r="AX662" s="209"/>
      <c r="AY662" s="209"/>
      <c r="AZ662" s="209"/>
      <c r="BA662" s="209"/>
      <c r="BB662" s="209"/>
      <c r="BC662" s="209"/>
      <c r="BD662" s="209"/>
      <c r="BE662" s="209"/>
      <c r="BF662" s="209"/>
      <c r="BG662" s="210"/>
      <c r="BH662" s="209"/>
    </row>
    <row r="663">
      <c r="A663" s="211">
        <v>45250.700694444444</v>
      </c>
      <c r="B663" s="211">
        <v>45250.700694444444</v>
      </c>
      <c r="C663" s="210" t="s">
        <v>281</v>
      </c>
      <c r="D663" s="209"/>
      <c r="E663" s="212">
        <v>100.0</v>
      </c>
      <c r="F663" s="212">
        <v>0.0</v>
      </c>
      <c r="G663" s="210" t="b">
        <v>1</v>
      </c>
      <c r="H663" s="211">
        <v>45250.700694444444</v>
      </c>
      <c r="I663" s="210" t="s">
        <v>945</v>
      </c>
      <c r="J663" s="209"/>
      <c r="K663" s="209"/>
      <c r="L663" s="209"/>
      <c r="M663" s="209"/>
      <c r="N663" s="209"/>
      <c r="O663" s="209"/>
      <c r="P663" s="210" t="s">
        <v>283</v>
      </c>
      <c r="Q663" s="209"/>
      <c r="R663" s="210" t="s">
        <v>73</v>
      </c>
      <c r="S663" s="210">
        <v>8.0</v>
      </c>
      <c r="T663" s="212">
        <v>4.0</v>
      </c>
      <c r="U663" s="212">
        <v>4.0</v>
      </c>
      <c r="V663" s="212">
        <v>12.0</v>
      </c>
      <c r="W663" s="210">
        <v>24.0</v>
      </c>
      <c r="X663" s="210">
        <v>2.0</v>
      </c>
      <c r="Y663" s="210">
        <v>2.0</v>
      </c>
      <c r="Z663" s="210">
        <v>2.0</v>
      </c>
      <c r="AA663" s="210">
        <v>2.0</v>
      </c>
      <c r="AB663" s="210">
        <v>3.0</v>
      </c>
      <c r="AC663" s="210">
        <v>3.0</v>
      </c>
      <c r="AD663" s="210">
        <v>0.0</v>
      </c>
      <c r="AE663" s="210">
        <v>0.0</v>
      </c>
      <c r="AF663" s="210">
        <v>1.0</v>
      </c>
      <c r="AG663" s="210">
        <v>3.0</v>
      </c>
      <c r="AH663" s="210">
        <v>1.0</v>
      </c>
      <c r="AI663" s="210" t="s">
        <v>137</v>
      </c>
      <c r="AJ663" s="210" t="s">
        <v>285</v>
      </c>
      <c r="AK663" s="210" t="s">
        <v>285</v>
      </c>
      <c r="AL663" s="210" t="s">
        <v>284</v>
      </c>
      <c r="AM663" s="210" t="s">
        <v>284</v>
      </c>
      <c r="AN663" s="210" t="s">
        <v>284</v>
      </c>
      <c r="AO663" s="210" t="s">
        <v>284</v>
      </c>
      <c r="AP663" s="210" t="s">
        <v>284</v>
      </c>
      <c r="AQ663" s="210" t="s">
        <v>285</v>
      </c>
      <c r="AR663" s="210" t="s">
        <v>284</v>
      </c>
      <c r="AS663" s="210" t="s">
        <v>284</v>
      </c>
      <c r="AT663" s="209"/>
      <c r="AU663" s="209"/>
      <c r="AV663" s="209"/>
      <c r="AW663" s="209"/>
      <c r="AX663" s="209"/>
      <c r="AY663" s="209"/>
      <c r="AZ663" s="209"/>
      <c r="BA663" s="209"/>
      <c r="BB663" s="209"/>
      <c r="BC663" s="209"/>
      <c r="BD663" s="209"/>
      <c r="BE663" s="209"/>
      <c r="BF663" s="209"/>
      <c r="BG663" s="210"/>
      <c r="BH663" s="209"/>
    </row>
    <row r="664">
      <c r="A664" s="211">
        <v>45250.700694444444</v>
      </c>
      <c r="B664" s="211">
        <v>45250.700694444444</v>
      </c>
      <c r="C664" s="210" t="s">
        <v>281</v>
      </c>
      <c r="D664" s="209"/>
      <c r="E664" s="212">
        <v>100.0</v>
      </c>
      <c r="F664" s="212">
        <v>0.0</v>
      </c>
      <c r="G664" s="210" t="b">
        <v>1</v>
      </c>
      <c r="H664" s="211">
        <v>45250.700694444444</v>
      </c>
      <c r="I664" s="210" t="s">
        <v>946</v>
      </c>
      <c r="J664" s="209"/>
      <c r="K664" s="209"/>
      <c r="L664" s="209"/>
      <c r="M664" s="209"/>
      <c r="N664" s="209"/>
      <c r="O664" s="209"/>
      <c r="P664" s="210" t="s">
        <v>283</v>
      </c>
      <c r="Q664" s="209"/>
      <c r="R664" s="210" t="s">
        <v>54</v>
      </c>
      <c r="S664" s="210">
        <v>9.0</v>
      </c>
      <c r="T664" s="212">
        <v>8.0</v>
      </c>
      <c r="U664" s="212">
        <v>1.0</v>
      </c>
      <c r="V664" s="212">
        <v>12.0</v>
      </c>
      <c r="W664" s="210">
        <v>20.0</v>
      </c>
      <c r="X664" s="210">
        <v>2.0</v>
      </c>
      <c r="Y664" s="210">
        <v>1.0</v>
      </c>
      <c r="Z664" s="210">
        <v>0.0</v>
      </c>
      <c r="AA664" s="210">
        <v>1.0</v>
      </c>
      <c r="AB664" s="210">
        <v>1.0</v>
      </c>
      <c r="AC664" s="210">
        <v>3.0</v>
      </c>
      <c r="AD664" s="210">
        <v>1.0</v>
      </c>
      <c r="AE664" s="210">
        <v>3.0</v>
      </c>
      <c r="AF664" s="210">
        <v>1.0</v>
      </c>
      <c r="AG664" s="210">
        <v>1.0</v>
      </c>
      <c r="AH664" s="210">
        <v>2.0</v>
      </c>
      <c r="AI664" s="210" t="s">
        <v>138</v>
      </c>
      <c r="AJ664" s="210" t="s">
        <v>284</v>
      </c>
      <c r="AK664" s="210" t="s">
        <v>284</v>
      </c>
      <c r="AL664" s="210" t="s">
        <v>285</v>
      </c>
      <c r="AM664" s="210" t="s">
        <v>284</v>
      </c>
      <c r="AN664" s="210" t="s">
        <v>285</v>
      </c>
      <c r="AO664" s="210" t="s">
        <v>284</v>
      </c>
      <c r="AP664" s="210" t="s">
        <v>284</v>
      </c>
      <c r="AQ664" s="210" t="s">
        <v>284</v>
      </c>
      <c r="AR664" s="210" t="s">
        <v>285</v>
      </c>
      <c r="AS664" s="210" t="s">
        <v>285</v>
      </c>
      <c r="AT664" s="209"/>
      <c r="AU664" s="209"/>
      <c r="AV664" s="209"/>
      <c r="AW664" s="209"/>
      <c r="AX664" s="209"/>
      <c r="AY664" s="209"/>
      <c r="AZ664" s="209"/>
      <c r="BA664" s="209"/>
      <c r="BB664" s="209"/>
      <c r="BC664" s="209"/>
      <c r="BD664" s="209"/>
      <c r="BE664" s="209"/>
      <c r="BF664" s="209"/>
      <c r="BG664" s="210"/>
      <c r="BH664" s="209"/>
    </row>
    <row r="665">
      <c r="A665" s="211">
        <v>45250.700694444444</v>
      </c>
      <c r="B665" s="211">
        <v>45250.700694444444</v>
      </c>
      <c r="C665" s="210" t="s">
        <v>281</v>
      </c>
      <c r="D665" s="209"/>
      <c r="E665" s="212">
        <v>100.0</v>
      </c>
      <c r="F665" s="212">
        <v>0.0</v>
      </c>
      <c r="G665" s="210" t="b">
        <v>1</v>
      </c>
      <c r="H665" s="211">
        <v>45250.700694444444</v>
      </c>
      <c r="I665" s="210" t="s">
        <v>947</v>
      </c>
      <c r="J665" s="209"/>
      <c r="K665" s="209"/>
      <c r="L665" s="209"/>
      <c r="M665" s="209"/>
      <c r="N665" s="209"/>
      <c r="O665" s="209"/>
      <c r="P665" s="210" t="s">
        <v>283</v>
      </c>
      <c r="Q665" s="209"/>
      <c r="R665" s="72" t="s">
        <v>33</v>
      </c>
      <c r="S665" s="210">
        <v>7.0</v>
      </c>
      <c r="T665" s="212">
        <v>2.0</v>
      </c>
      <c r="U665" s="212">
        <v>5.0</v>
      </c>
      <c r="V665" s="212">
        <v>12.0</v>
      </c>
      <c r="W665" s="210">
        <v>12.0</v>
      </c>
      <c r="X665" s="210">
        <v>0.0</v>
      </c>
      <c r="Y665" s="210">
        <v>2.0</v>
      </c>
      <c r="Z665" s="210">
        <v>2.0</v>
      </c>
      <c r="AA665" s="210">
        <v>0.0</v>
      </c>
      <c r="AB665" s="210">
        <v>0.0</v>
      </c>
      <c r="AC665" s="210">
        <v>0.0</v>
      </c>
      <c r="AD665" s="210">
        <v>3.0</v>
      </c>
      <c r="AE665" s="210">
        <v>0.0</v>
      </c>
      <c r="AF665" s="210">
        <v>3.0</v>
      </c>
      <c r="AG665" s="210">
        <v>1.0</v>
      </c>
      <c r="AH665" s="210">
        <v>0.0</v>
      </c>
      <c r="AI665" s="210" t="s">
        <v>138</v>
      </c>
      <c r="AJ665" s="210" t="s">
        <v>285</v>
      </c>
      <c r="AK665" s="210" t="s">
        <v>285</v>
      </c>
      <c r="AL665" s="210" t="s">
        <v>285</v>
      </c>
      <c r="AM665" s="210" t="s">
        <v>284</v>
      </c>
      <c r="AN665" s="210" t="s">
        <v>284</v>
      </c>
      <c r="AO665" s="210" t="s">
        <v>284</v>
      </c>
      <c r="AP665" s="210" t="s">
        <v>284</v>
      </c>
      <c r="AQ665" s="210" t="s">
        <v>284</v>
      </c>
      <c r="AR665" s="210" t="s">
        <v>285</v>
      </c>
      <c r="AS665" s="210" t="s">
        <v>284</v>
      </c>
      <c r="AT665" s="209"/>
      <c r="AU665" s="209"/>
      <c r="AV665" s="209"/>
      <c r="AW665" s="209"/>
      <c r="AX665" s="209"/>
      <c r="AY665" s="209"/>
      <c r="AZ665" s="209"/>
      <c r="BA665" s="209"/>
      <c r="BB665" s="209"/>
      <c r="BC665" s="209"/>
      <c r="BD665" s="209"/>
      <c r="BE665" s="209"/>
      <c r="BF665" s="209"/>
      <c r="BG665" s="210"/>
      <c r="BH665" s="209"/>
    </row>
    <row r="666">
      <c r="A666" s="211">
        <v>45250.700694444444</v>
      </c>
      <c r="B666" s="211">
        <v>45250.700694444444</v>
      </c>
      <c r="C666" s="210" t="s">
        <v>281</v>
      </c>
      <c r="D666" s="209"/>
      <c r="E666" s="212">
        <v>100.0</v>
      </c>
      <c r="F666" s="212">
        <v>0.0</v>
      </c>
      <c r="G666" s="210" t="b">
        <v>1</v>
      </c>
      <c r="H666" s="211">
        <v>45250.700694444444</v>
      </c>
      <c r="I666" s="210" t="s">
        <v>948</v>
      </c>
      <c r="J666" s="209"/>
      <c r="K666" s="209"/>
      <c r="L666" s="209"/>
      <c r="M666" s="209"/>
      <c r="N666" s="209"/>
      <c r="O666" s="209"/>
      <c r="P666" s="210" t="s">
        <v>283</v>
      </c>
      <c r="Q666" s="209"/>
      <c r="R666" s="72" t="s">
        <v>33</v>
      </c>
      <c r="S666" s="210">
        <v>12.0</v>
      </c>
      <c r="T666" s="212">
        <v>3.0</v>
      </c>
      <c r="U666" s="212">
        <v>9.0</v>
      </c>
      <c r="V666" s="212">
        <v>12.0</v>
      </c>
      <c r="W666" s="210">
        <v>38.0</v>
      </c>
      <c r="X666" s="210">
        <v>1.0</v>
      </c>
      <c r="Y666" s="210">
        <v>1.0</v>
      </c>
      <c r="Z666" s="210">
        <v>1.0</v>
      </c>
      <c r="AA666" s="210">
        <v>1.0</v>
      </c>
      <c r="AB666" s="210">
        <v>3.0</v>
      </c>
      <c r="AC666" s="210">
        <v>2.0</v>
      </c>
      <c r="AD666" s="210">
        <v>1.0</v>
      </c>
      <c r="AE666" s="210">
        <v>2.0</v>
      </c>
      <c r="AF666" s="210">
        <v>1.0</v>
      </c>
      <c r="AG666" s="210">
        <v>3.0</v>
      </c>
      <c r="AH666" s="210">
        <v>2.0</v>
      </c>
      <c r="AI666" s="210" t="s">
        <v>138</v>
      </c>
      <c r="AJ666" s="210" t="s">
        <v>285</v>
      </c>
      <c r="AK666" s="210" t="s">
        <v>284</v>
      </c>
      <c r="AL666" s="210" t="s">
        <v>285</v>
      </c>
      <c r="AM666" s="210" t="s">
        <v>285</v>
      </c>
      <c r="AN666" s="210" t="s">
        <v>285</v>
      </c>
      <c r="AO666" s="210" t="s">
        <v>284</v>
      </c>
      <c r="AP666" s="210" t="s">
        <v>285</v>
      </c>
      <c r="AQ666" s="210" t="s">
        <v>284</v>
      </c>
      <c r="AR666" s="210" t="s">
        <v>285</v>
      </c>
      <c r="AS666" s="210" t="s">
        <v>284</v>
      </c>
      <c r="AT666" s="209"/>
      <c r="AU666" s="209"/>
      <c r="AV666" s="209"/>
      <c r="AW666" s="209"/>
      <c r="AX666" s="209"/>
      <c r="AY666" s="209"/>
      <c r="AZ666" s="209"/>
      <c r="BA666" s="209"/>
      <c r="BB666" s="209"/>
      <c r="BC666" s="209"/>
      <c r="BD666" s="209"/>
      <c r="BE666" s="209"/>
      <c r="BF666" s="209"/>
      <c r="BG666" s="210"/>
      <c r="BH666" s="209"/>
    </row>
    <row r="667">
      <c r="A667" s="211">
        <v>45250.700694444444</v>
      </c>
      <c r="B667" s="211">
        <v>45250.700694444444</v>
      </c>
      <c r="C667" s="210" t="s">
        <v>281</v>
      </c>
      <c r="D667" s="209"/>
      <c r="E667" s="212">
        <v>100.0</v>
      </c>
      <c r="F667" s="212">
        <v>0.0</v>
      </c>
      <c r="G667" s="210" t="b">
        <v>1</v>
      </c>
      <c r="H667" s="211">
        <v>45250.700694444444</v>
      </c>
      <c r="I667" s="210" t="s">
        <v>949</v>
      </c>
      <c r="J667" s="209"/>
      <c r="K667" s="209"/>
      <c r="L667" s="209"/>
      <c r="M667" s="209"/>
      <c r="N667" s="209"/>
      <c r="O667" s="209"/>
      <c r="P667" s="210" t="s">
        <v>283</v>
      </c>
      <c r="Q667" s="209"/>
      <c r="R667" s="210" t="s">
        <v>46</v>
      </c>
      <c r="S667" s="210">
        <v>5.0</v>
      </c>
      <c r="T667" s="212">
        <v>3.0</v>
      </c>
      <c r="U667" s="212">
        <v>2.0</v>
      </c>
      <c r="V667" s="212">
        <v>12.0</v>
      </c>
      <c r="W667" s="210">
        <v>34.0</v>
      </c>
      <c r="X667" s="210">
        <v>2.0</v>
      </c>
      <c r="Y667" s="210">
        <v>1.0</v>
      </c>
      <c r="Z667" s="210">
        <v>0.0</v>
      </c>
      <c r="AA667" s="210">
        <v>2.0</v>
      </c>
      <c r="AB667" s="210">
        <v>1.0</v>
      </c>
      <c r="AC667" s="210">
        <v>2.0</v>
      </c>
      <c r="AD667" s="210">
        <v>2.0</v>
      </c>
      <c r="AE667" s="210">
        <v>2.0</v>
      </c>
      <c r="AF667" s="210">
        <v>1.0</v>
      </c>
      <c r="AG667" s="210">
        <v>1.0</v>
      </c>
      <c r="AH667" s="210">
        <v>1.0</v>
      </c>
      <c r="AI667" s="210" t="s">
        <v>137</v>
      </c>
      <c r="AJ667" s="210" t="s">
        <v>285</v>
      </c>
      <c r="AK667" s="210" t="s">
        <v>284</v>
      </c>
      <c r="AL667" s="210" t="s">
        <v>285</v>
      </c>
      <c r="AM667" s="210" t="s">
        <v>284</v>
      </c>
      <c r="AN667" s="210" t="s">
        <v>284</v>
      </c>
      <c r="AO667" s="210" t="s">
        <v>284</v>
      </c>
      <c r="AP667" s="210" t="s">
        <v>284</v>
      </c>
      <c r="AQ667" s="210" t="s">
        <v>285</v>
      </c>
      <c r="AR667" s="210" t="s">
        <v>285</v>
      </c>
      <c r="AS667" s="210" t="s">
        <v>285</v>
      </c>
      <c r="AT667" s="209"/>
      <c r="AU667" s="209"/>
      <c r="AV667" s="209"/>
      <c r="AW667" s="209"/>
      <c r="AX667" s="209"/>
      <c r="AY667" s="209"/>
      <c r="AZ667" s="209"/>
      <c r="BA667" s="209"/>
      <c r="BB667" s="209"/>
      <c r="BC667" s="209"/>
      <c r="BD667" s="209"/>
      <c r="BE667" s="209"/>
      <c r="BF667" s="209"/>
      <c r="BG667" s="210"/>
      <c r="BH667" s="209"/>
    </row>
    <row r="668">
      <c r="A668" s="211">
        <v>45250.700694444444</v>
      </c>
      <c r="B668" s="211">
        <v>45250.700694444444</v>
      </c>
      <c r="C668" s="210" t="s">
        <v>281</v>
      </c>
      <c r="D668" s="209"/>
      <c r="E668" s="212">
        <v>100.0</v>
      </c>
      <c r="F668" s="212">
        <v>0.0</v>
      </c>
      <c r="G668" s="210" t="b">
        <v>1</v>
      </c>
      <c r="H668" s="211">
        <v>45250.700694444444</v>
      </c>
      <c r="I668" s="210" t="s">
        <v>950</v>
      </c>
      <c r="J668" s="209"/>
      <c r="K668" s="209"/>
      <c r="L668" s="209"/>
      <c r="M668" s="209"/>
      <c r="N668" s="209"/>
      <c r="O668" s="209"/>
      <c r="P668" s="210" t="s">
        <v>283</v>
      </c>
      <c r="Q668" s="209"/>
      <c r="R668" s="210" t="s">
        <v>93</v>
      </c>
      <c r="S668" s="210">
        <v>1.0</v>
      </c>
      <c r="T668" s="212">
        <v>1.0</v>
      </c>
      <c r="U668" s="212">
        <v>0.0</v>
      </c>
      <c r="V668" s="212">
        <v>12.0</v>
      </c>
      <c r="W668" s="210">
        <v>1.0</v>
      </c>
      <c r="X668" s="210">
        <v>2.0</v>
      </c>
      <c r="Y668" s="210">
        <v>1.0</v>
      </c>
      <c r="Z668" s="210">
        <v>3.0</v>
      </c>
      <c r="AA668" s="210">
        <v>0.0</v>
      </c>
      <c r="AB668" s="210">
        <v>0.0</v>
      </c>
      <c r="AC668" s="210">
        <v>2.0</v>
      </c>
      <c r="AD668" s="210">
        <v>2.0</v>
      </c>
      <c r="AE668" s="210">
        <v>1.0</v>
      </c>
      <c r="AF668" s="210">
        <v>3.0</v>
      </c>
      <c r="AG668" s="210">
        <v>1.0</v>
      </c>
      <c r="AH668" s="210">
        <v>1.0</v>
      </c>
      <c r="AI668" s="210" t="s">
        <v>137</v>
      </c>
      <c r="AJ668" s="210" t="s">
        <v>285</v>
      </c>
      <c r="AK668" s="210" t="s">
        <v>284</v>
      </c>
      <c r="AL668" s="210" t="s">
        <v>284</v>
      </c>
      <c r="AM668" s="210" t="s">
        <v>285</v>
      </c>
      <c r="AN668" s="210" t="s">
        <v>285</v>
      </c>
      <c r="AO668" s="210" t="s">
        <v>285</v>
      </c>
      <c r="AP668" s="210" t="s">
        <v>284</v>
      </c>
      <c r="AQ668" s="210" t="s">
        <v>285</v>
      </c>
      <c r="AR668" s="210" t="s">
        <v>284</v>
      </c>
      <c r="AS668" s="210" t="s">
        <v>285</v>
      </c>
      <c r="AT668" s="209"/>
      <c r="AU668" s="209"/>
      <c r="AV668" s="209"/>
      <c r="AW668" s="209"/>
      <c r="AX668" s="209"/>
      <c r="AY668" s="209"/>
      <c r="AZ668" s="209"/>
      <c r="BA668" s="209"/>
      <c r="BB668" s="209"/>
      <c r="BC668" s="209"/>
      <c r="BD668" s="209"/>
      <c r="BE668" s="209"/>
      <c r="BF668" s="209"/>
      <c r="BG668" s="210"/>
      <c r="BH668" s="209"/>
    </row>
    <row r="669">
      <c r="A669" s="211">
        <v>45250.700694444444</v>
      </c>
      <c r="B669" s="211">
        <v>45250.700694444444</v>
      </c>
      <c r="C669" s="210" t="s">
        <v>281</v>
      </c>
      <c r="D669" s="209"/>
      <c r="E669" s="212">
        <v>100.0</v>
      </c>
      <c r="F669" s="212">
        <v>0.0</v>
      </c>
      <c r="G669" s="210" t="b">
        <v>1</v>
      </c>
      <c r="H669" s="211">
        <v>45250.700694444444</v>
      </c>
      <c r="I669" s="210" t="s">
        <v>951</v>
      </c>
      <c r="J669" s="209"/>
      <c r="K669" s="209"/>
      <c r="L669" s="209"/>
      <c r="M669" s="209"/>
      <c r="N669" s="209"/>
      <c r="O669" s="209"/>
      <c r="P669" s="210" t="s">
        <v>283</v>
      </c>
      <c r="Q669" s="209"/>
      <c r="R669" s="210" t="s">
        <v>78</v>
      </c>
      <c r="S669" s="210">
        <v>8.0</v>
      </c>
      <c r="T669" s="212">
        <v>7.0</v>
      </c>
      <c r="U669" s="212">
        <v>1.0</v>
      </c>
      <c r="V669" s="212">
        <v>12.0</v>
      </c>
      <c r="W669" s="210">
        <v>20.0</v>
      </c>
      <c r="X669" s="210">
        <v>3.0</v>
      </c>
      <c r="Y669" s="210">
        <v>2.0</v>
      </c>
      <c r="Z669" s="210">
        <v>1.0</v>
      </c>
      <c r="AA669" s="210">
        <v>1.0</v>
      </c>
      <c r="AB669" s="210">
        <v>2.0</v>
      </c>
      <c r="AC669" s="210">
        <v>3.0</v>
      </c>
      <c r="AD669" s="210">
        <v>0.0</v>
      </c>
      <c r="AE669" s="210">
        <v>0.0</v>
      </c>
      <c r="AF669" s="210">
        <v>0.0</v>
      </c>
      <c r="AG669" s="210">
        <v>2.0</v>
      </c>
      <c r="AH669" s="210">
        <v>3.0</v>
      </c>
      <c r="AI669" s="210" t="s">
        <v>137</v>
      </c>
      <c r="AJ669" s="210" t="s">
        <v>284</v>
      </c>
      <c r="AK669" s="210" t="s">
        <v>284</v>
      </c>
      <c r="AL669" s="210" t="s">
        <v>284</v>
      </c>
      <c r="AM669" s="210" t="s">
        <v>285</v>
      </c>
      <c r="AN669" s="210" t="s">
        <v>285</v>
      </c>
      <c r="AO669" s="210" t="s">
        <v>284</v>
      </c>
      <c r="AP669" s="210" t="s">
        <v>284</v>
      </c>
      <c r="AQ669" s="210" t="s">
        <v>285</v>
      </c>
      <c r="AR669" s="210" t="s">
        <v>284</v>
      </c>
      <c r="AS669" s="210" t="s">
        <v>284</v>
      </c>
      <c r="AT669" s="209"/>
      <c r="AU669" s="209"/>
      <c r="AV669" s="209"/>
      <c r="AW669" s="209"/>
      <c r="AX669" s="209"/>
      <c r="AY669" s="209"/>
      <c r="AZ669" s="209"/>
      <c r="BA669" s="209"/>
      <c r="BB669" s="209"/>
      <c r="BC669" s="209"/>
      <c r="BD669" s="209"/>
      <c r="BE669" s="209"/>
      <c r="BF669" s="209"/>
      <c r="BG669" s="210"/>
      <c r="BH669" s="209"/>
    </row>
    <row r="670">
      <c r="A670" s="211">
        <v>45250.700694444444</v>
      </c>
      <c r="B670" s="211">
        <v>45250.700694444444</v>
      </c>
      <c r="C670" s="210" t="s">
        <v>281</v>
      </c>
      <c r="D670" s="209"/>
      <c r="E670" s="212">
        <v>100.0</v>
      </c>
      <c r="F670" s="212">
        <v>0.0</v>
      </c>
      <c r="G670" s="210" t="b">
        <v>1</v>
      </c>
      <c r="H670" s="211">
        <v>45250.700694444444</v>
      </c>
      <c r="I670" s="210" t="s">
        <v>952</v>
      </c>
      <c r="J670" s="209"/>
      <c r="K670" s="209"/>
      <c r="L670" s="209"/>
      <c r="M670" s="209"/>
      <c r="N670" s="209"/>
      <c r="O670" s="209"/>
      <c r="P670" s="210" t="s">
        <v>283</v>
      </c>
      <c r="Q670" s="209"/>
      <c r="R670" s="210" t="s">
        <v>89</v>
      </c>
      <c r="S670" s="210">
        <v>12.0</v>
      </c>
      <c r="T670" s="212">
        <v>7.0</v>
      </c>
      <c r="U670" s="212">
        <v>5.0</v>
      </c>
      <c r="V670" s="212">
        <v>12.0</v>
      </c>
      <c r="W670" s="210">
        <v>7.0</v>
      </c>
      <c r="X670" s="210">
        <v>3.0</v>
      </c>
      <c r="Y670" s="210">
        <v>0.0</v>
      </c>
      <c r="Z670" s="210">
        <v>3.0</v>
      </c>
      <c r="AA670" s="210">
        <v>1.0</v>
      </c>
      <c r="AB670" s="210">
        <v>2.0</v>
      </c>
      <c r="AC670" s="210">
        <v>3.0</v>
      </c>
      <c r="AD670" s="210">
        <v>2.0</v>
      </c>
      <c r="AE670" s="210">
        <v>1.0</v>
      </c>
      <c r="AF670" s="210">
        <v>3.0</v>
      </c>
      <c r="AG670" s="210">
        <v>1.0</v>
      </c>
      <c r="AH670" s="210">
        <v>3.0</v>
      </c>
      <c r="AI670" s="210" t="s">
        <v>138</v>
      </c>
      <c r="AJ670" s="210" t="s">
        <v>284</v>
      </c>
      <c r="AK670" s="210" t="s">
        <v>285</v>
      </c>
      <c r="AL670" s="210" t="s">
        <v>285</v>
      </c>
      <c r="AM670" s="210" t="s">
        <v>284</v>
      </c>
      <c r="AN670" s="210" t="s">
        <v>285</v>
      </c>
      <c r="AO670" s="210" t="s">
        <v>285</v>
      </c>
      <c r="AP670" s="210" t="s">
        <v>284</v>
      </c>
      <c r="AQ670" s="210" t="s">
        <v>285</v>
      </c>
      <c r="AR670" s="210" t="s">
        <v>285</v>
      </c>
      <c r="AS670" s="210" t="s">
        <v>284</v>
      </c>
      <c r="AT670" s="209"/>
      <c r="AU670" s="209"/>
      <c r="AV670" s="209"/>
      <c r="AW670" s="209"/>
      <c r="AX670" s="209"/>
      <c r="AY670" s="209"/>
      <c r="AZ670" s="209"/>
      <c r="BA670" s="209"/>
      <c r="BB670" s="209"/>
      <c r="BC670" s="209"/>
      <c r="BD670" s="209"/>
      <c r="BE670" s="209"/>
      <c r="BF670" s="209"/>
      <c r="BG670" s="210"/>
      <c r="BH670" s="209"/>
    </row>
    <row r="671">
      <c r="A671" s="211">
        <v>45250.700694444444</v>
      </c>
      <c r="B671" s="211">
        <v>45250.700694444444</v>
      </c>
      <c r="C671" s="210" t="s">
        <v>281</v>
      </c>
      <c r="D671" s="209"/>
      <c r="E671" s="212">
        <v>100.0</v>
      </c>
      <c r="F671" s="212">
        <v>0.0</v>
      </c>
      <c r="G671" s="210" t="b">
        <v>1</v>
      </c>
      <c r="H671" s="211">
        <v>45250.700694444444</v>
      </c>
      <c r="I671" s="210" t="s">
        <v>953</v>
      </c>
      <c r="J671" s="209"/>
      <c r="K671" s="209"/>
      <c r="L671" s="209"/>
      <c r="M671" s="209"/>
      <c r="N671" s="209"/>
      <c r="O671" s="209"/>
      <c r="P671" s="210" t="s">
        <v>283</v>
      </c>
      <c r="Q671" s="209"/>
      <c r="R671" s="210" t="s">
        <v>99</v>
      </c>
      <c r="S671" s="210">
        <v>9.0</v>
      </c>
      <c r="T671" s="212">
        <v>8.0</v>
      </c>
      <c r="U671" s="212">
        <v>1.0</v>
      </c>
      <c r="V671" s="212">
        <v>12.0</v>
      </c>
      <c r="W671" s="210">
        <v>27.0</v>
      </c>
      <c r="X671" s="210">
        <v>1.0</v>
      </c>
      <c r="Y671" s="210">
        <v>2.0</v>
      </c>
      <c r="Z671" s="210">
        <v>0.0</v>
      </c>
      <c r="AA671" s="210">
        <v>2.0</v>
      </c>
      <c r="AB671" s="210">
        <v>1.0</v>
      </c>
      <c r="AC671" s="210">
        <v>0.0</v>
      </c>
      <c r="AD671" s="210">
        <v>1.0</v>
      </c>
      <c r="AE671" s="210">
        <v>2.0</v>
      </c>
      <c r="AF671" s="210">
        <v>1.0</v>
      </c>
      <c r="AG671" s="210">
        <v>0.0</v>
      </c>
      <c r="AH671" s="210">
        <v>0.0</v>
      </c>
      <c r="AI671" s="210" t="s">
        <v>137</v>
      </c>
      <c r="AJ671" s="210" t="s">
        <v>284</v>
      </c>
      <c r="AK671" s="210" t="s">
        <v>284</v>
      </c>
      <c r="AL671" s="210" t="s">
        <v>284</v>
      </c>
      <c r="AM671" s="210" t="s">
        <v>285</v>
      </c>
      <c r="AN671" s="210" t="s">
        <v>284</v>
      </c>
      <c r="AO671" s="210" t="s">
        <v>284</v>
      </c>
      <c r="AP671" s="210" t="s">
        <v>284</v>
      </c>
      <c r="AQ671" s="210" t="s">
        <v>285</v>
      </c>
      <c r="AR671" s="210" t="s">
        <v>285</v>
      </c>
      <c r="AS671" s="210" t="s">
        <v>285</v>
      </c>
      <c r="AT671" s="209"/>
      <c r="AU671" s="209"/>
      <c r="AV671" s="209"/>
      <c r="AW671" s="209"/>
      <c r="AX671" s="209"/>
      <c r="AY671" s="209"/>
      <c r="AZ671" s="209"/>
      <c r="BA671" s="209"/>
      <c r="BB671" s="209"/>
      <c r="BC671" s="209"/>
      <c r="BD671" s="209"/>
      <c r="BE671" s="209"/>
      <c r="BF671" s="209"/>
      <c r="BG671" s="210"/>
      <c r="BH671" s="209"/>
    </row>
    <row r="672">
      <c r="A672" s="211">
        <v>45250.700694444444</v>
      </c>
      <c r="B672" s="211">
        <v>45250.700694444444</v>
      </c>
      <c r="C672" s="210" t="s">
        <v>281</v>
      </c>
      <c r="D672" s="209"/>
      <c r="E672" s="212">
        <v>100.0</v>
      </c>
      <c r="F672" s="212">
        <v>0.0</v>
      </c>
      <c r="G672" s="210" t="b">
        <v>1</v>
      </c>
      <c r="H672" s="211">
        <v>45250.700694444444</v>
      </c>
      <c r="I672" s="210" t="s">
        <v>954</v>
      </c>
      <c r="J672" s="209"/>
      <c r="K672" s="209"/>
      <c r="L672" s="209"/>
      <c r="M672" s="209"/>
      <c r="N672" s="209"/>
      <c r="O672" s="209"/>
      <c r="P672" s="210" t="s">
        <v>283</v>
      </c>
      <c r="Q672" s="209"/>
      <c r="R672" s="210" t="s">
        <v>46</v>
      </c>
      <c r="S672" s="210">
        <v>9.0</v>
      </c>
      <c r="T672" s="212">
        <v>6.0</v>
      </c>
      <c r="U672" s="212">
        <v>3.0</v>
      </c>
      <c r="V672" s="212">
        <v>12.0</v>
      </c>
      <c r="W672" s="210">
        <v>27.0</v>
      </c>
      <c r="X672" s="210">
        <v>2.0</v>
      </c>
      <c r="Y672" s="210">
        <v>2.0</v>
      </c>
      <c r="Z672" s="210">
        <v>2.0</v>
      </c>
      <c r="AA672" s="210">
        <v>1.0</v>
      </c>
      <c r="AB672" s="210">
        <v>2.0</v>
      </c>
      <c r="AC672" s="210">
        <v>0.0</v>
      </c>
      <c r="AD672" s="210">
        <v>2.0</v>
      </c>
      <c r="AE672" s="210">
        <v>1.0</v>
      </c>
      <c r="AF672" s="210">
        <v>0.0</v>
      </c>
      <c r="AG672" s="210">
        <v>2.0</v>
      </c>
      <c r="AH672" s="210">
        <v>2.0</v>
      </c>
      <c r="AI672" s="210" t="s">
        <v>137</v>
      </c>
      <c r="AJ672" s="210" t="s">
        <v>284</v>
      </c>
      <c r="AK672" s="210" t="s">
        <v>284</v>
      </c>
      <c r="AL672" s="210" t="s">
        <v>284</v>
      </c>
      <c r="AM672" s="210" t="s">
        <v>285</v>
      </c>
      <c r="AN672" s="210" t="s">
        <v>284</v>
      </c>
      <c r="AO672" s="210" t="s">
        <v>285</v>
      </c>
      <c r="AP672" s="210" t="s">
        <v>285</v>
      </c>
      <c r="AQ672" s="210" t="s">
        <v>285</v>
      </c>
      <c r="AR672" s="210" t="s">
        <v>284</v>
      </c>
      <c r="AS672" s="210" t="s">
        <v>285</v>
      </c>
      <c r="AT672" s="209"/>
      <c r="AU672" s="209"/>
      <c r="AV672" s="209"/>
      <c r="AW672" s="209"/>
      <c r="AX672" s="209"/>
      <c r="AY672" s="209"/>
      <c r="AZ672" s="209"/>
      <c r="BA672" s="209"/>
      <c r="BB672" s="209"/>
      <c r="BC672" s="209"/>
      <c r="BD672" s="209"/>
      <c r="BE672" s="209"/>
      <c r="BF672" s="209"/>
      <c r="BG672" s="210"/>
      <c r="BH672" s="209"/>
    </row>
    <row r="673">
      <c r="A673" s="211">
        <v>45250.700694444444</v>
      </c>
      <c r="B673" s="211">
        <v>45250.700694444444</v>
      </c>
      <c r="C673" s="210" t="s">
        <v>281</v>
      </c>
      <c r="D673" s="209"/>
      <c r="E673" s="212">
        <v>100.0</v>
      </c>
      <c r="F673" s="212">
        <v>0.0</v>
      </c>
      <c r="G673" s="210" t="b">
        <v>1</v>
      </c>
      <c r="H673" s="211">
        <v>45250.700694444444</v>
      </c>
      <c r="I673" s="210" t="s">
        <v>955</v>
      </c>
      <c r="J673" s="209"/>
      <c r="K673" s="209"/>
      <c r="L673" s="209"/>
      <c r="M673" s="209"/>
      <c r="N673" s="209"/>
      <c r="O673" s="209"/>
      <c r="P673" s="210" t="s">
        <v>283</v>
      </c>
      <c r="Q673" s="209"/>
      <c r="R673" s="210" t="s">
        <v>56</v>
      </c>
      <c r="S673" s="210">
        <v>8.0</v>
      </c>
      <c r="T673" s="212">
        <v>1.0</v>
      </c>
      <c r="U673" s="212">
        <v>7.0</v>
      </c>
      <c r="V673" s="212">
        <v>12.0</v>
      </c>
      <c r="W673" s="210">
        <v>29.0</v>
      </c>
      <c r="X673" s="210">
        <v>2.0</v>
      </c>
      <c r="Y673" s="210">
        <v>0.0</v>
      </c>
      <c r="Z673" s="210">
        <v>2.0</v>
      </c>
      <c r="AA673" s="210">
        <v>0.0</v>
      </c>
      <c r="AB673" s="210">
        <v>0.0</v>
      </c>
      <c r="AC673" s="210">
        <v>2.0</v>
      </c>
      <c r="AD673" s="210">
        <v>2.0</v>
      </c>
      <c r="AE673" s="210">
        <v>3.0</v>
      </c>
      <c r="AF673" s="210">
        <v>1.0</v>
      </c>
      <c r="AG673" s="210">
        <v>0.0</v>
      </c>
      <c r="AH673" s="210">
        <v>3.0</v>
      </c>
      <c r="AI673" s="210" t="s">
        <v>137</v>
      </c>
      <c r="AJ673" s="210" t="s">
        <v>284</v>
      </c>
      <c r="AK673" s="210" t="s">
        <v>284</v>
      </c>
      <c r="AL673" s="210" t="s">
        <v>285</v>
      </c>
      <c r="AM673" s="210" t="s">
        <v>284</v>
      </c>
      <c r="AN673" s="210" t="s">
        <v>284</v>
      </c>
      <c r="AO673" s="210" t="s">
        <v>284</v>
      </c>
      <c r="AP673" s="210" t="s">
        <v>285</v>
      </c>
      <c r="AQ673" s="210" t="s">
        <v>284</v>
      </c>
      <c r="AR673" s="210" t="s">
        <v>285</v>
      </c>
      <c r="AS673" s="210" t="s">
        <v>284</v>
      </c>
      <c r="AT673" s="209"/>
      <c r="AU673" s="209"/>
      <c r="AV673" s="209"/>
      <c r="AW673" s="209"/>
      <c r="AX673" s="209"/>
      <c r="AY673" s="209"/>
      <c r="AZ673" s="209"/>
      <c r="BA673" s="209"/>
      <c r="BB673" s="209"/>
      <c r="BC673" s="209"/>
      <c r="BD673" s="209"/>
      <c r="BE673" s="209"/>
      <c r="BF673" s="209"/>
      <c r="BG673" s="210"/>
      <c r="BH673" s="209"/>
    </row>
    <row r="674">
      <c r="A674" s="211">
        <v>45250.700694444444</v>
      </c>
      <c r="B674" s="211">
        <v>45250.700694444444</v>
      </c>
      <c r="C674" s="210" t="s">
        <v>281</v>
      </c>
      <c r="D674" s="209"/>
      <c r="E674" s="212">
        <v>100.0</v>
      </c>
      <c r="F674" s="212">
        <v>0.0</v>
      </c>
      <c r="G674" s="210" t="b">
        <v>1</v>
      </c>
      <c r="H674" s="211">
        <v>45250.700694444444</v>
      </c>
      <c r="I674" s="210" t="s">
        <v>956</v>
      </c>
      <c r="J674" s="209"/>
      <c r="K674" s="209"/>
      <c r="L674" s="209"/>
      <c r="M674" s="209"/>
      <c r="N674" s="209"/>
      <c r="O674" s="209"/>
      <c r="P674" s="210" t="s">
        <v>283</v>
      </c>
      <c r="Q674" s="209"/>
      <c r="R674" s="210" t="s">
        <v>35</v>
      </c>
      <c r="S674" s="210">
        <v>7.0</v>
      </c>
      <c r="T674" s="212">
        <v>4.0</v>
      </c>
      <c r="U674" s="212">
        <v>3.0</v>
      </c>
      <c r="V674" s="212">
        <v>12.0</v>
      </c>
      <c r="W674" s="210">
        <v>3.0</v>
      </c>
      <c r="X674" s="210">
        <v>2.0</v>
      </c>
      <c r="Y674" s="210">
        <v>0.0</v>
      </c>
      <c r="Z674" s="210">
        <v>3.0</v>
      </c>
      <c r="AA674" s="210">
        <v>3.0</v>
      </c>
      <c r="AB674" s="210">
        <v>1.0</v>
      </c>
      <c r="AC674" s="210">
        <v>3.0</v>
      </c>
      <c r="AD674" s="210">
        <v>2.0</v>
      </c>
      <c r="AE674" s="210">
        <v>0.0</v>
      </c>
      <c r="AF674" s="210">
        <v>3.0</v>
      </c>
      <c r="AG674" s="210">
        <v>1.0</v>
      </c>
      <c r="AH674" s="210">
        <v>1.0</v>
      </c>
      <c r="AI674" s="210" t="s">
        <v>138</v>
      </c>
      <c r="AJ674" s="210" t="s">
        <v>284</v>
      </c>
      <c r="AK674" s="210" t="s">
        <v>284</v>
      </c>
      <c r="AL674" s="210" t="s">
        <v>284</v>
      </c>
      <c r="AM674" s="210" t="s">
        <v>285</v>
      </c>
      <c r="AN674" s="210" t="s">
        <v>284</v>
      </c>
      <c r="AO674" s="210" t="s">
        <v>284</v>
      </c>
      <c r="AP674" s="210" t="s">
        <v>284</v>
      </c>
      <c r="AQ674" s="210" t="s">
        <v>284</v>
      </c>
      <c r="AR674" s="210" t="s">
        <v>284</v>
      </c>
      <c r="AS674" s="210" t="s">
        <v>285</v>
      </c>
      <c r="AT674" s="209"/>
      <c r="AU674" s="209"/>
      <c r="AV674" s="209"/>
      <c r="AW674" s="209"/>
      <c r="AX674" s="209"/>
      <c r="AY674" s="209"/>
      <c r="AZ674" s="209"/>
      <c r="BA674" s="209"/>
      <c r="BB674" s="209"/>
      <c r="BC674" s="209"/>
      <c r="BD674" s="209"/>
      <c r="BE674" s="209"/>
      <c r="BF674" s="209"/>
      <c r="BG674" s="210"/>
      <c r="BH674" s="209"/>
    </row>
    <row r="675">
      <c r="A675" s="211">
        <v>45250.700694444444</v>
      </c>
      <c r="B675" s="211">
        <v>45250.700694444444</v>
      </c>
      <c r="C675" s="210" t="s">
        <v>281</v>
      </c>
      <c r="D675" s="209"/>
      <c r="E675" s="212">
        <v>100.0</v>
      </c>
      <c r="F675" s="212">
        <v>0.0</v>
      </c>
      <c r="G675" s="210" t="b">
        <v>1</v>
      </c>
      <c r="H675" s="211">
        <v>45250.700694444444</v>
      </c>
      <c r="I675" s="210" t="s">
        <v>957</v>
      </c>
      <c r="J675" s="209"/>
      <c r="K675" s="209"/>
      <c r="L675" s="209"/>
      <c r="M675" s="209"/>
      <c r="N675" s="209"/>
      <c r="O675" s="209"/>
      <c r="P675" s="210" t="s">
        <v>283</v>
      </c>
      <c r="Q675" s="209"/>
      <c r="R675" s="210" t="s">
        <v>85</v>
      </c>
      <c r="S675" s="210">
        <v>7.0</v>
      </c>
      <c r="T675" s="212">
        <v>6.0</v>
      </c>
      <c r="U675" s="212">
        <v>1.0</v>
      </c>
      <c r="V675" s="212">
        <v>12.0</v>
      </c>
      <c r="W675" s="210">
        <v>17.0</v>
      </c>
      <c r="X675" s="210">
        <v>0.0</v>
      </c>
      <c r="Y675" s="210">
        <v>3.0</v>
      </c>
      <c r="Z675" s="210">
        <v>3.0</v>
      </c>
      <c r="AA675" s="210">
        <v>0.0</v>
      </c>
      <c r="AB675" s="210">
        <v>2.0</v>
      </c>
      <c r="AC675" s="210">
        <v>0.0</v>
      </c>
      <c r="AD675" s="210">
        <v>0.0</v>
      </c>
      <c r="AE675" s="210">
        <v>0.0</v>
      </c>
      <c r="AF675" s="210">
        <v>3.0</v>
      </c>
      <c r="AG675" s="210">
        <v>2.0</v>
      </c>
      <c r="AH675" s="210">
        <v>2.0</v>
      </c>
      <c r="AI675" s="210" t="s">
        <v>138</v>
      </c>
      <c r="AJ675" s="210" t="s">
        <v>285</v>
      </c>
      <c r="AK675" s="210" t="s">
        <v>285</v>
      </c>
      <c r="AL675" s="210" t="s">
        <v>285</v>
      </c>
      <c r="AM675" s="210" t="s">
        <v>284</v>
      </c>
      <c r="AN675" s="210" t="s">
        <v>285</v>
      </c>
      <c r="AO675" s="210" t="s">
        <v>284</v>
      </c>
      <c r="AP675" s="210" t="s">
        <v>285</v>
      </c>
      <c r="AQ675" s="210" t="s">
        <v>284</v>
      </c>
      <c r="AR675" s="210" t="s">
        <v>285</v>
      </c>
      <c r="AS675" s="210" t="s">
        <v>285</v>
      </c>
      <c r="AT675" s="209"/>
      <c r="AU675" s="209"/>
      <c r="AV675" s="209"/>
      <c r="AW675" s="209"/>
      <c r="AX675" s="209"/>
      <c r="AY675" s="209"/>
      <c r="AZ675" s="209"/>
      <c r="BA675" s="209"/>
      <c r="BB675" s="209"/>
      <c r="BC675" s="209"/>
      <c r="BD675" s="209"/>
      <c r="BE675" s="209"/>
      <c r="BF675" s="209"/>
      <c r="BG675" s="210"/>
      <c r="BH675" s="209"/>
    </row>
    <row r="676">
      <c r="A676" s="211">
        <v>45250.700694444444</v>
      </c>
      <c r="B676" s="211">
        <v>45250.700694444444</v>
      </c>
      <c r="C676" s="210" t="s">
        <v>281</v>
      </c>
      <c r="D676" s="209"/>
      <c r="E676" s="212">
        <v>100.0</v>
      </c>
      <c r="F676" s="212">
        <v>0.0</v>
      </c>
      <c r="G676" s="210" t="b">
        <v>1</v>
      </c>
      <c r="H676" s="211">
        <v>45250.700694444444</v>
      </c>
      <c r="I676" s="210" t="s">
        <v>958</v>
      </c>
      <c r="J676" s="209"/>
      <c r="K676" s="209"/>
      <c r="L676" s="209"/>
      <c r="M676" s="209"/>
      <c r="N676" s="209"/>
      <c r="O676" s="209"/>
      <c r="P676" s="210" t="s">
        <v>283</v>
      </c>
      <c r="Q676" s="209"/>
      <c r="R676" s="72" t="s">
        <v>33</v>
      </c>
      <c r="S676" s="210">
        <v>8.0</v>
      </c>
      <c r="T676" s="212">
        <v>6.0</v>
      </c>
      <c r="U676" s="212">
        <v>2.0</v>
      </c>
      <c r="V676" s="212">
        <v>12.0</v>
      </c>
      <c r="W676" s="210">
        <v>1.0</v>
      </c>
      <c r="X676" s="210">
        <v>1.0</v>
      </c>
      <c r="Y676" s="210">
        <v>1.0</v>
      </c>
      <c r="Z676" s="210">
        <v>1.0</v>
      </c>
      <c r="AA676" s="210">
        <v>3.0</v>
      </c>
      <c r="AB676" s="210">
        <v>2.0</v>
      </c>
      <c r="AC676" s="210">
        <v>0.0</v>
      </c>
      <c r="AD676" s="210">
        <v>0.0</v>
      </c>
      <c r="AE676" s="210">
        <v>2.0</v>
      </c>
      <c r="AF676" s="210">
        <v>3.0</v>
      </c>
      <c r="AG676" s="210">
        <v>2.0</v>
      </c>
      <c r="AH676" s="210">
        <v>3.0</v>
      </c>
      <c r="AI676" s="210" t="s">
        <v>137</v>
      </c>
      <c r="AJ676" s="210" t="s">
        <v>284</v>
      </c>
      <c r="AK676" s="210" t="s">
        <v>284</v>
      </c>
      <c r="AL676" s="210" t="s">
        <v>284</v>
      </c>
      <c r="AM676" s="210" t="s">
        <v>284</v>
      </c>
      <c r="AN676" s="210" t="s">
        <v>284</v>
      </c>
      <c r="AO676" s="210" t="s">
        <v>285</v>
      </c>
      <c r="AP676" s="210" t="s">
        <v>285</v>
      </c>
      <c r="AQ676" s="210" t="s">
        <v>284</v>
      </c>
      <c r="AR676" s="210" t="s">
        <v>284</v>
      </c>
      <c r="AS676" s="210" t="s">
        <v>285</v>
      </c>
      <c r="AT676" s="209"/>
      <c r="AU676" s="209"/>
      <c r="AV676" s="209"/>
      <c r="AW676" s="209"/>
      <c r="AX676" s="209"/>
      <c r="AY676" s="209"/>
      <c r="AZ676" s="209"/>
      <c r="BA676" s="209"/>
      <c r="BB676" s="209"/>
      <c r="BC676" s="209"/>
      <c r="BD676" s="209"/>
      <c r="BE676" s="209"/>
      <c r="BF676" s="209"/>
      <c r="BG676" s="210"/>
      <c r="BH676" s="209"/>
    </row>
    <row r="677">
      <c r="A677" s="211">
        <v>45250.700694444444</v>
      </c>
      <c r="B677" s="211">
        <v>45250.700694444444</v>
      </c>
      <c r="C677" s="210" t="s">
        <v>281</v>
      </c>
      <c r="D677" s="209"/>
      <c r="E677" s="212">
        <v>100.0</v>
      </c>
      <c r="F677" s="212">
        <v>0.0</v>
      </c>
      <c r="G677" s="210" t="b">
        <v>1</v>
      </c>
      <c r="H677" s="211">
        <v>45250.700694444444</v>
      </c>
      <c r="I677" s="210" t="s">
        <v>959</v>
      </c>
      <c r="J677" s="209"/>
      <c r="K677" s="209"/>
      <c r="L677" s="209"/>
      <c r="M677" s="209"/>
      <c r="N677" s="209"/>
      <c r="O677" s="209"/>
      <c r="P677" s="210" t="s">
        <v>283</v>
      </c>
      <c r="Q677" s="209"/>
      <c r="R677" s="210" t="s">
        <v>54</v>
      </c>
      <c r="S677" s="210">
        <v>10.0</v>
      </c>
      <c r="T677" s="212">
        <v>8.0</v>
      </c>
      <c r="U677" s="212">
        <v>2.0</v>
      </c>
      <c r="V677" s="212">
        <v>12.0</v>
      </c>
      <c r="W677" s="210">
        <v>16.0</v>
      </c>
      <c r="X677" s="210">
        <v>0.0</v>
      </c>
      <c r="Y677" s="210">
        <v>0.0</v>
      </c>
      <c r="Z677" s="210">
        <v>1.0</v>
      </c>
      <c r="AA677" s="210">
        <v>1.0</v>
      </c>
      <c r="AB677" s="210">
        <v>0.0</v>
      </c>
      <c r="AC677" s="210">
        <v>0.0</v>
      </c>
      <c r="AD677" s="210">
        <v>3.0</v>
      </c>
      <c r="AE677" s="210">
        <v>2.0</v>
      </c>
      <c r="AF677" s="210">
        <v>0.0</v>
      </c>
      <c r="AG677" s="210">
        <v>3.0</v>
      </c>
      <c r="AH677" s="210">
        <v>1.0</v>
      </c>
      <c r="AI677" s="210" t="s">
        <v>138</v>
      </c>
      <c r="AJ677" s="210" t="s">
        <v>285</v>
      </c>
      <c r="AK677" s="210" t="s">
        <v>284</v>
      </c>
      <c r="AL677" s="210" t="s">
        <v>285</v>
      </c>
      <c r="AM677" s="210" t="s">
        <v>285</v>
      </c>
      <c r="AN677" s="210" t="s">
        <v>285</v>
      </c>
      <c r="AO677" s="210" t="s">
        <v>285</v>
      </c>
      <c r="AP677" s="210" t="s">
        <v>284</v>
      </c>
      <c r="AQ677" s="210" t="s">
        <v>285</v>
      </c>
      <c r="AR677" s="210" t="s">
        <v>284</v>
      </c>
      <c r="AS677" s="210" t="s">
        <v>285</v>
      </c>
      <c r="AT677" s="209"/>
      <c r="AU677" s="209"/>
      <c r="AV677" s="209"/>
      <c r="AW677" s="209"/>
      <c r="AX677" s="209"/>
      <c r="AY677" s="209"/>
      <c r="AZ677" s="209"/>
      <c r="BA677" s="209"/>
      <c r="BB677" s="209"/>
      <c r="BC677" s="209"/>
      <c r="BD677" s="209"/>
      <c r="BE677" s="209"/>
      <c r="BF677" s="209"/>
      <c r="BG677" s="210"/>
      <c r="BH677" s="209"/>
    </row>
    <row r="678">
      <c r="A678" s="211">
        <v>45250.700694444444</v>
      </c>
      <c r="B678" s="211">
        <v>45250.700694444444</v>
      </c>
      <c r="C678" s="210" t="s">
        <v>281</v>
      </c>
      <c r="D678" s="209"/>
      <c r="E678" s="212">
        <v>100.0</v>
      </c>
      <c r="F678" s="212">
        <v>0.0</v>
      </c>
      <c r="G678" s="210" t="b">
        <v>1</v>
      </c>
      <c r="H678" s="211">
        <v>45250.700694444444</v>
      </c>
      <c r="I678" s="210" t="s">
        <v>960</v>
      </c>
      <c r="J678" s="209"/>
      <c r="K678" s="209"/>
      <c r="L678" s="209"/>
      <c r="M678" s="209"/>
      <c r="N678" s="209"/>
      <c r="O678" s="209"/>
      <c r="P678" s="210" t="s">
        <v>283</v>
      </c>
      <c r="Q678" s="209"/>
      <c r="R678" s="72" t="s">
        <v>33</v>
      </c>
      <c r="S678" s="210">
        <v>2.0</v>
      </c>
      <c r="T678" s="212">
        <v>2.0</v>
      </c>
      <c r="U678" s="212">
        <v>0.0</v>
      </c>
      <c r="V678" s="212">
        <v>12.0</v>
      </c>
      <c r="W678" s="210">
        <v>24.0</v>
      </c>
      <c r="X678" s="210">
        <v>1.0</v>
      </c>
      <c r="Y678" s="210">
        <v>0.0</v>
      </c>
      <c r="Z678" s="210">
        <v>3.0</v>
      </c>
      <c r="AA678" s="210">
        <v>1.0</v>
      </c>
      <c r="AB678" s="210">
        <v>0.0</v>
      </c>
      <c r="AC678" s="210">
        <v>3.0</v>
      </c>
      <c r="AD678" s="210">
        <v>1.0</v>
      </c>
      <c r="AE678" s="210">
        <v>3.0</v>
      </c>
      <c r="AF678" s="210">
        <v>1.0</v>
      </c>
      <c r="AG678" s="210">
        <v>3.0</v>
      </c>
      <c r="AH678" s="210">
        <v>1.0</v>
      </c>
      <c r="AI678" s="210" t="s">
        <v>137</v>
      </c>
      <c r="AJ678" s="210" t="s">
        <v>285</v>
      </c>
      <c r="AK678" s="210" t="s">
        <v>285</v>
      </c>
      <c r="AL678" s="210" t="s">
        <v>285</v>
      </c>
      <c r="AM678" s="210" t="s">
        <v>284</v>
      </c>
      <c r="AN678" s="210" t="s">
        <v>285</v>
      </c>
      <c r="AO678" s="210" t="s">
        <v>285</v>
      </c>
      <c r="AP678" s="210" t="s">
        <v>284</v>
      </c>
      <c r="AQ678" s="210" t="s">
        <v>285</v>
      </c>
      <c r="AR678" s="210" t="s">
        <v>284</v>
      </c>
      <c r="AS678" s="210" t="s">
        <v>285</v>
      </c>
      <c r="AT678" s="209"/>
      <c r="AU678" s="209"/>
      <c r="AV678" s="209"/>
      <c r="AW678" s="209"/>
      <c r="AX678" s="209"/>
      <c r="AY678" s="209"/>
      <c r="AZ678" s="209"/>
      <c r="BA678" s="209"/>
      <c r="BB678" s="209"/>
      <c r="BC678" s="209"/>
      <c r="BD678" s="209"/>
      <c r="BE678" s="209"/>
      <c r="BF678" s="209"/>
      <c r="BG678" s="210"/>
      <c r="BH678" s="209"/>
    </row>
    <row r="679">
      <c r="A679" s="211">
        <v>45250.700694444444</v>
      </c>
      <c r="B679" s="211">
        <v>45250.700694444444</v>
      </c>
      <c r="C679" s="210" t="s">
        <v>281</v>
      </c>
      <c r="D679" s="209"/>
      <c r="E679" s="212">
        <v>100.0</v>
      </c>
      <c r="F679" s="212">
        <v>0.0</v>
      </c>
      <c r="G679" s="210" t="b">
        <v>1</v>
      </c>
      <c r="H679" s="211">
        <v>45250.700694444444</v>
      </c>
      <c r="I679" s="210" t="s">
        <v>961</v>
      </c>
      <c r="J679" s="209"/>
      <c r="K679" s="209"/>
      <c r="L679" s="209"/>
      <c r="M679" s="209"/>
      <c r="N679" s="209"/>
      <c r="O679" s="209"/>
      <c r="P679" s="210" t="s">
        <v>283</v>
      </c>
      <c r="Q679" s="209"/>
      <c r="R679" s="210" t="s">
        <v>61</v>
      </c>
      <c r="S679" s="210">
        <v>11.0</v>
      </c>
      <c r="T679" s="212">
        <v>1.0</v>
      </c>
      <c r="U679" s="212">
        <v>10.0</v>
      </c>
      <c r="V679" s="212">
        <v>12.0</v>
      </c>
      <c r="W679" s="210">
        <v>36.0</v>
      </c>
      <c r="X679" s="210">
        <v>1.0</v>
      </c>
      <c r="Y679" s="210">
        <v>3.0</v>
      </c>
      <c r="Z679" s="210">
        <v>1.0</v>
      </c>
      <c r="AA679" s="210">
        <v>0.0</v>
      </c>
      <c r="AB679" s="210">
        <v>2.0</v>
      </c>
      <c r="AC679" s="210">
        <v>2.0</v>
      </c>
      <c r="AD679" s="210">
        <v>0.0</v>
      </c>
      <c r="AE679" s="210">
        <v>0.0</v>
      </c>
      <c r="AF679" s="210">
        <v>1.0</v>
      </c>
      <c r="AG679" s="210">
        <v>1.0</v>
      </c>
      <c r="AH679" s="210">
        <v>2.0</v>
      </c>
      <c r="AI679" s="210" t="s">
        <v>137</v>
      </c>
      <c r="AJ679" s="210" t="s">
        <v>285</v>
      </c>
      <c r="AK679" s="210" t="s">
        <v>285</v>
      </c>
      <c r="AL679" s="210" t="s">
        <v>284</v>
      </c>
      <c r="AM679" s="210" t="s">
        <v>285</v>
      </c>
      <c r="AN679" s="210" t="s">
        <v>285</v>
      </c>
      <c r="AO679" s="210" t="s">
        <v>285</v>
      </c>
      <c r="AP679" s="210" t="s">
        <v>284</v>
      </c>
      <c r="AQ679" s="210" t="s">
        <v>285</v>
      </c>
      <c r="AR679" s="210" t="s">
        <v>284</v>
      </c>
      <c r="AS679" s="210" t="s">
        <v>285</v>
      </c>
      <c r="AT679" s="209"/>
      <c r="AU679" s="209"/>
      <c r="AV679" s="209"/>
      <c r="AW679" s="209"/>
      <c r="AX679" s="209"/>
      <c r="AY679" s="209"/>
      <c r="AZ679" s="209"/>
      <c r="BA679" s="209"/>
      <c r="BB679" s="209"/>
      <c r="BC679" s="209"/>
      <c r="BD679" s="209"/>
      <c r="BE679" s="209"/>
      <c r="BF679" s="209"/>
      <c r="BG679" s="210"/>
      <c r="BH679" s="209"/>
    </row>
    <row r="680">
      <c r="A680" s="211">
        <v>45250.700694444444</v>
      </c>
      <c r="B680" s="211">
        <v>45250.700694444444</v>
      </c>
      <c r="C680" s="210" t="s">
        <v>281</v>
      </c>
      <c r="D680" s="209"/>
      <c r="E680" s="212">
        <v>100.0</v>
      </c>
      <c r="F680" s="212">
        <v>0.0</v>
      </c>
      <c r="G680" s="210" t="b">
        <v>1</v>
      </c>
      <c r="H680" s="211">
        <v>45250.700694444444</v>
      </c>
      <c r="I680" s="210" t="s">
        <v>962</v>
      </c>
      <c r="J680" s="209"/>
      <c r="K680" s="209"/>
      <c r="L680" s="209"/>
      <c r="M680" s="209"/>
      <c r="N680" s="209"/>
      <c r="O680" s="209"/>
      <c r="P680" s="210" t="s">
        <v>283</v>
      </c>
      <c r="Q680" s="209"/>
      <c r="R680" s="210" t="s">
        <v>69</v>
      </c>
      <c r="S680" s="210">
        <v>1.0</v>
      </c>
      <c r="T680" s="212">
        <v>1.0</v>
      </c>
      <c r="U680" s="212">
        <v>0.0</v>
      </c>
      <c r="V680" s="212">
        <v>12.0</v>
      </c>
      <c r="W680" s="210">
        <v>25.0</v>
      </c>
      <c r="X680" s="210">
        <v>2.0</v>
      </c>
      <c r="Y680" s="210">
        <v>0.0</v>
      </c>
      <c r="Z680" s="210">
        <v>3.0</v>
      </c>
      <c r="AA680" s="210">
        <v>2.0</v>
      </c>
      <c r="AB680" s="210">
        <v>1.0</v>
      </c>
      <c r="AC680" s="210">
        <v>0.0</v>
      </c>
      <c r="AD680" s="210">
        <v>0.0</v>
      </c>
      <c r="AE680" s="210">
        <v>2.0</v>
      </c>
      <c r="AF680" s="210">
        <v>2.0</v>
      </c>
      <c r="AG680" s="210">
        <v>2.0</v>
      </c>
      <c r="AH680" s="210">
        <v>2.0</v>
      </c>
      <c r="AI680" s="210" t="s">
        <v>138</v>
      </c>
      <c r="AJ680" s="210" t="s">
        <v>285</v>
      </c>
      <c r="AK680" s="210" t="s">
        <v>284</v>
      </c>
      <c r="AL680" s="210" t="s">
        <v>284</v>
      </c>
      <c r="AM680" s="210" t="s">
        <v>285</v>
      </c>
      <c r="AN680" s="210" t="s">
        <v>284</v>
      </c>
      <c r="AO680" s="210" t="s">
        <v>284</v>
      </c>
      <c r="AP680" s="210" t="s">
        <v>284</v>
      </c>
      <c r="AQ680" s="210" t="s">
        <v>284</v>
      </c>
      <c r="AR680" s="210" t="s">
        <v>285</v>
      </c>
      <c r="AS680" s="210" t="s">
        <v>285</v>
      </c>
      <c r="AT680" s="209"/>
      <c r="AU680" s="209"/>
      <c r="AV680" s="209"/>
      <c r="AW680" s="209"/>
      <c r="AX680" s="209"/>
      <c r="AY680" s="209"/>
      <c r="AZ680" s="209"/>
      <c r="BA680" s="209"/>
      <c r="BB680" s="209"/>
      <c r="BC680" s="209"/>
      <c r="BD680" s="209"/>
      <c r="BE680" s="209"/>
      <c r="BF680" s="209"/>
      <c r="BG680" s="210"/>
      <c r="BH680" s="209"/>
    </row>
    <row r="681">
      <c r="A681" s="211">
        <v>45250.700694444444</v>
      </c>
      <c r="B681" s="211">
        <v>45250.700694444444</v>
      </c>
      <c r="C681" s="210" t="s">
        <v>281</v>
      </c>
      <c r="D681" s="209"/>
      <c r="E681" s="212">
        <v>100.0</v>
      </c>
      <c r="F681" s="212">
        <v>0.0</v>
      </c>
      <c r="G681" s="210" t="b">
        <v>1</v>
      </c>
      <c r="H681" s="211">
        <v>45250.700694444444</v>
      </c>
      <c r="I681" s="210" t="s">
        <v>963</v>
      </c>
      <c r="J681" s="209"/>
      <c r="K681" s="209"/>
      <c r="L681" s="209"/>
      <c r="M681" s="209"/>
      <c r="N681" s="209"/>
      <c r="O681" s="209"/>
      <c r="P681" s="210" t="s">
        <v>283</v>
      </c>
      <c r="Q681" s="209"/>
      <c r="R681" s="210" t="s">
        <v>85</v>
      </c>
      <c r="S681" s="210">
        <v>2.0</v>
      </c>
      <c r="T681" s="212">
        <v>2.0</v>
      </c>
      <c r="U681" s="212">
        <v>0.0</v>
      </c>
      <c r="V681" s="212">
        <v>12.0</v>
      </c>
      <c r="W681" s="210">
        <v>7.0</v>
      </c>
      <c r="X681" s="210">
        <v>3.0</v>
      </c>
      <c r="Y681" s="210">
        <v>1.0</v>
      </c>
      <c r="Z681" s="210">
        <v>1.0</v>
      </c>
      <c r="AA681" s="210">
        <v>0.0</v>
      </c>
      <c r="AB681" s="210">
        <v>2.0</v>
      </c>
      <c r="AC681" s="210">
        <v>1.0</v>
      </c>
      <c r="AD681" s="210">
        <v>2.0</v>
      </c>
      <c r="AE681" s="210">
        <v>3.0</v>
      </c>
      <c r="AF681" s="210">
        <v>3.0</v>
      </c>
      <c r="AG681" s="210">
        <v>3.0</v>
      </c>
      <c r="AH681" s="210">
        <v>2.0</v>
      </c>
      <c r="AI681" s="210" t="s">
        <v>137</v>
      </c>
      <c r="AJ681" s="210" t="s">
        <v>284</v>
      </c>
      <c r="AK681" s="210" t="s">
        <v>284</v>
      </c>
      <c r="AL681" s="210" t="s">
        <v>284</v>
      </c>
      <c r="AM681" s="210" t="s">
        <v>284</v>
      </c>
      <c r="AN681" s="210" t="s">
        <v>284</v>
      </c>
      <c r="AO681" s="210" t="s">
        <v>285</v>
      </c>
      <c r="AP681" s="210" t="s">
        <v>284</v>
      </c>
      <c r="AQ681" s="210" t="s">
        <v>285</v>
      </c>
      <c r="AR681" s="210" t="s">
        <v>285</v>
      </c>
      <c r="AS681" s="210" t="s">
        <v>284</v>
      </c>
      <c r="AT681" s="209"/>
      <c r="AU681" s="209"/>
      <c r="AV681" s="209"/>
      <c r="AW681" s="209"/>
      <c r="AX681" s="209"/>
      <c r="AY681" s="209"/>
      <c r="AZ681" s="209"/>
      <c r="BA681" s="209"/>
      <c r="BB681" s="209"/>
      <c r="BC681" s="209"/>
      <c r="BD681" s="209"/>
      <c r="BE681" s="209"/>
      <c r="BF681" s="209"/>
      <c r="BG681" s="210"/>
      <c r="BH681" s="209"/>
    </row>
    <row r="682">
      <c r="A682" s="211">
        <v>45250.700694444444</v>
      </c>
      <c r="B682" s="211">
        <v>45250.700694444444</v>
      </c>
      <c r="C682" s="210" t="s">
        <v>281</v>
      </c>
      <c r="D682" s="209"/>
      <c r="E682" s="212">
        <v>100.0</v>
      </c>
      <c r="F682" s="212">
        <v>0.0</v>
      </c>
      <c r="G682" s="210" t="b">
        <v>1</v>
      </c>
      <c r="H682" s="211">
        <v>45250.700694444444</v>
      </c>
      <c r="I682" s="210" t="s">
        <v>964</v>
      </c>
      <c r="J682" s="209"/>
      <c r="K682" s="209"/>
      <c r="L682" s="209"/>
      <c r="M682" s="209"/>
      <c r="N682" s="209"/>
      <c r="O682" s="209"/>
      <c r="P682" s="210" t="s">
        <v>283</v>
      </c>
      <c r="Q682" s="209"/>
      <c r="R682" s="72" t="s">
        <v>33</v>
      </c>
      <c r="S682" s="210">
        <v>2.0</v>
      </c>
      <c r="T682" s="212">
        <v>2.0</v>
      </c>
      <c r="U682" s="212">
        <v>0.0</v>
      </c>
      <c r="V682" s="212">
        <v>12.0</v>
      </c>
      <c r="W682" s="210">
        <v>31.0</v>
      </c>
      <c r="X682" s="210">
        <v>1.0</v>
      </c>
      <c r="Y682" s="210">
        <v>2.0</v>
      </c>
      <c r="Z682" s="210">
        <v>3.0</v>
      </c>
      <c r="AA682" s="210">
        <v>2.0</v>
      </c>
      <c r="AB682" s="210">
        <v>3.0</v>
      </c>
      <c r="AC682" s="210">
        <v>1.0</v>
      </c>
      <c r="AD682" s="210">
        <v>2.0</v>
      </c>
      <c r="AE682" s="210">
        <v>0.0</v>
      </c>
      <c r="AF682" s="210">
        <v>3.0</v>
      </c>
      <c r="AG682" s="210">
        <v>2.0</v>
      </c>
      <c r="AH682" s="210">
        <v>3.0</v>
      </c>
      <c r="AI682" s="210" t="s">
        <v>138</v>
      </c>
      <c r="AJ682" s="210" t="s">
        <v>284</v>
      </c>
      <c r="AK682" s="210" t="s">
        <v>284</v>
      </c>
      <c r="AL682" s="210" t="s">
        <v>285</v>
      </c>
      <c r="AM682" s="210" t="s">
        <v>284</v>
      </c>
      <c r="AN682" s="210" t="s">
        <v>285</v>
      </c>
      <c r="AO682" s="210" t="s">
        <v>284</v>
      </c>
      <c r="AP682" s="210" t="s">
        <v>284</v>
      </c>
      <c r="AQ682" s="210" t="s">
        <v>284</v>
      </c>
      <c r="AR682" s="210" t="s">
        <v>285</v>
      </c>
      <c r="AS682" s="210" t="s">
        <v>284</v>
      </c>
      <c r="AT682" s="209"/>
      <c r="AU682" s="209"/>
      <c r="AV682" s="209"/>
      <c r="AW682" s="209"/>
      <c r="AX682" s="209"/>
      <c r="AY682" s="209"/>
      <c r="AZ682" s="209"/>
      <c r="BA682" s="209"/>
      <c r="BB682" s="209"/>
      <c r="BC682" s="209"/>
      <c r="BD682" s="209"/>
      <c r="BE682" s="209"/>
      <c r="BF682" s="209"/>
      <c r="BG682" s="210"/>
      <c r="BH682" s="209"/>
    </row>
    <row r="683">
      <c r="A683" s="211">
        <v>45250.700694444444</v>
      </c>
      <c r="B683" s="211">
        <v>45250.700694444444</v>
      </c>
      <c r="C683" s="210" t="s">
        <v>281</v>
      </c>
      <c r="D683" s="209"/>
      <c r="E683" s="212">
        <v>100.0</v>
      </c>
      <c r="F683" s="212">
        <v>0.0</v>
      </c>
      <c r="G683" s="210" t="b">
        <v>1</v>
      </c>
      <c r="H683" s="211">
        <v>45250.700694444444</v>
      </c>
      <c r="I683" s="210" t="s">
        <v>965</v>
      </c>
      <c r="J683" s="209"/>
      <c r="K683" s="209"/>
      <c r="L683" s="209"/>
      <c r="M683" s="209"/>
      <c r="N683" s="209"/>
      <c r="O683" s="209"/>
      <c r="P683" s="210" t="s">
        <v>283</v>
      </c>
      <c r="Q683" s="209"/>
      <c r="R683" s="210" t="s">
        <v>111</v>
      </c>
      <c r="S683" s="210">
        <v>6.0</v>
      </c>
      <c r="T683" s="212">
        <v>4.0</v>
      </c>
      <c r="U683" s="212">
        <v>2.0</v>
      </c>
      <c r="V683" s="212">
        <v>12.0</v>
      </c>
      <c r="W683" s="210">
        <v>30.0</v>
      </c>
      <c r="X683" s="210">
        <v>2.0</v>
      </c>
      <c r="Y683" s="210">
        <v>0.0</v>
      </c>
      <c r="Z683" s="210">
        <v>0.0</v>
      </c>
      <c r="AA683" s="210">
        <v>0.0</v>
      </c>
      <c r="AB683" s="210">
        <v>1.0</v>
      </c>
      <c r="AC683" s="210">
        <v>3.0</v>
      </c>
      <c r="AD683" s="210">
        <v>3.0</v>
      </c>
      <c r="AE683" s="210">
        <v>1.0</v>
      </c>
      <c r="AF683" s="210">
        <v>2.0</v>
      </c>
      <c r="AG683" s="210">
        <v>1.0</v>
      </c>
      <c r="AH683" s="210">
        <v>3.0</v>
      </c>
      <c r="AI683" s="210" t="s">
        <v>137</v>
      </c>
      <c r="AJ683" s="210" t="s">
        <v>284</v>
      </c>
      <c r="AK683" s="210" t="s">
        <v>285</v>
      </c>
      <c r="AL683" s="210" t="s">
        <v>284</v>
      </c>
      <c r="AM683" s="210" t="s">
        <v>285</v>
      </c>
      <c r="AN683" s="210" t="s">
        <v>285</v>
      </c>
      <c r="AO683" s="210" t="s">
        <v>284</v>
      </c>
      <c r="AP683" s="210" t="s">
        <v>285</v>
      </c>
      <c r="AQ683" s="210" t="s">
        <v>285</v>
      </c>
      <c r="AR683" s="210" t="s">
        <v>285</v>
      </c>
      <c r="AS683" s="210" t="s">
        <v>284</v>
      </c>
      <c r="AT683" s="209"/>
      <c r="AU683" s="209"/>
      <c r="AV683" s="209"/>
      <c r="AW683" s="209"/>
      <c r="AX683" s="209"/>
      <c r="AY683" s="209"/>
      <c r="AZ683" s="209"/>
      <c r="BA683" s="209"/>
      <c r="BB683" s="209"/>
      <c r="BC683" s="209"/>
      <c r="BD683" s="209"/>
      <c r="BE683" s="209"/>
      <c r="BF683" s="209"/>
      <c r="BG683" s="210"/>
      <c r="BH683" s="209"/>
    </row>
    <row r="684">
      <c r="A684" s="211">
        <v>45250.700694444444</v>
      </c>
      <c r="B684" s="211">
        <v>45250.700694444444</v>
      </c>
      <c r="C684" s="210" t="s">
        <v>281</v>
      </c>
      <c r="D684" s="209"/>
      <c r="E684" s="212">
        <v>100.0</v>
      </c>
      <c r="F684" s="212">
        <v>0.0</v>
      </c>
      <c r="G684" s="210" t="b">
        <v>1</v>
      </c>
      <c r="H684" s="211">
        <v>45250.700694444444</v>
      </c>
      <c r="I684" s="210" t="s">
        <v>966</v>
      </c>
      <c r="J684" s="209"/>
      <c r="K684" s="209"/>
      <c r="L684" s="209"/>
      <c r="M684" s="209"/>
      <c r="N684" s="209"/>
      <c r="O684" s="209"/>
      <c r="P684" s="210" t="s">
        <v>283</v>
      </c>
      <c r="Q684" s="209"/>
      <c r="R684" s="210" t="s">
        <v>112</v>
      </c>
      <c r="S684" s="210">
        <v>7.0</v>
      </c>
      <c r="T684" s="212">
        <v>2.0</v>
      </c>
      <c r="U684" s="212">
        <v>5.0</v>
      </c>
      <c r="V684" s="212">
        <v>12.0</v>
      </c>
      <c r="W684" s="210">
        <v>28.0</v>
      </c>
      <c r="X684" s="210">
        <v>1.0</v>
      </c>
      <c r="Y684" s="210">
        <v>3.0</v>
      </c>
      <c r="Z684" s="210">
        <v>3.0</v>
      </c>
      <c r="AA684" s="210">
        <v>2.0</v>
      </c>
      <c r="AB684" s="210">
        <v>3.0</v>
      </c>
      <c r="AC684" s="210">
        <v>1.0</v>
      </c>
      <c r="AD684" s="210">
        <v>1.0</v>
      </c>
      <c r="AE684" s="210">
        <v>0.0</v>
      </c>
      <c r="AF684" s="210">
        <v>3.0</v>
      </c>
      <c r="AG684" s="210">
        <v>1.0</v>
      </c>
      <c r="AH684" s="210">
        <v>3.0</v>
      </c>
      <c r="AI684" s="210" t="s">
        <v>138</v>
      </c>
      <c r="AJ684" s="210" t="s">
        <v>285</v>
      </c>
      <c r="AK684" s="210" t="s">
        <v>285</v>
      </c>
      <c r="AL684" s="210" t="s">
        <v>285</v>
      </c>
      <c r="AM684" s="210" t="s">
        <v>284</v>
      </c>
      <c r="AN684" s="210" t="s">
        <v>285</v>
      </c>
      <c r="AO684" s="210" t="s">
        <v>285</v>
      </c>
      <c r="AP684" s="210" t="s">
        <v>285</v>
      </c>
      <c r="AQ684" s="210" t="s">
        <v>285</v>
      </c>
      <c r="AR684" s="210" t="s">
        <v>284</v>
      </c>
      <c r="AS684" s="210" t="s">
        <v>285</v>
      </c>
      <c r="AT684" s="209"/>
      <c r="AU684" s="209"/>
      <c r="AV684" s="209"/>
      <c r="AW684" s="209"/>
      <c r="AX684" s="209"/>
      <c r="AY684" s="209"/>
      <c r="AZ684" s="209"/>
      <c r="BA684" s="209"/>
      <c r="BB684" s="209"/>
      <c r="BC684" s="209"/>
      <c r="BD684" s="209"/>
      <c r="BE684" s="209"/>
      <c r="BF684" s="209"/>
      <c r="BG684" s="210"/>
      <c r="BH684" s="209"/>
    </row>
    <row r="685">
      <c r="A685" s="211">
        <v>45250.700694444444</v>
      </c>
      <c r="B685" s="211">
        <v>45250.700694444444</v>
      </c>
      <c r="C685" s="210" t="s">
        <v>281</v>
      </c>
      <c r="D685" s="209"/>
      <c r="E685" s="212">
        <v>100.0</v>
      </c>
      <c r="F685" s="212">
        <v>0.0</v>
      </c>
      <c r="G685" s="210" t="b">
        <v>1</v>
      </c>
      <c r="H685" s="211">
        <v>45250.700694444444</v>
      </c>
      <c r="I685" s="210" t="s">
        <v>967</v>
      </c>
      <c r="J685" s="209"/>
      <c r="K685" s="209"/>
      <c r="L685" s="209"/>
      <c r="M685" s="209"/>
      <c r="N685" s="209"/>
      <c r="O685" s="209"/>
      <c r="P685" s="210" t="s">
        <v>283</v>
      </c>
      <c r="Q685" s="209"/>
      <c r="R685" s="72" t="s">
        <v>33</v>
      </c>
      <c r="S685" s="210">
        <v>11.0</v>
      </c>
      <c r="T685" s="212">
        <v>9.0</v>
      </c>
      <c r="U685" s="212">
        <v>2.0</v>
      </c>
      <c r="V685" s="212">
        <v>12.0</v>
      </c>
      <c r="W685" s="210">
        <v>38.0</v>
      </c>
      <c r="X685" s="210">
        <v>3.0</v>
      </c>
      <c r="Y685" s="210">
        <v>2.0</v>
      </c>
      <c r="Z685" s="210">
        <v>0.0</v>
      </c>
      <c r="AA685" s="210">
        <v>0.0</v>
      </c>
      <c r="AB685" s="210">
        <v>2.0</v>
      </c>
      <c r="AC685" s="210">
        <v>0.0</v>
      </c>
      <c r="AD685" s="210">
        <v>0.0</v>
      </c>
      <c r="AE685" s="210">
        <v>1.0</v>
      </c>
      <c r="AF685" s="210">
        <v>3.0</v>
      </c>
      <c r="AG685" s="210">
        <v>2.0</v>
      </c>
      <c r="AH685" s="210">
        <v>0.0</v>
      </c>
      <c r="AI685" s="210" t="s">
        <v>138</v>
      </c>
      <c r="AJ685" s="210" t="s">
        <v>285</v>
      </c>
      <c r="AK685" s="210" t="s">
        <v>284</v>
      </c>
      <c r="AL685" s="210" t="s">
        <v>284</v>
      </c>
      <c r="AM685" s="210" t="s">
        <v>285</v>
      </c>
      <c r="AN685" s="210" t="s">
        <v>284</v>
      </c>
      <c r="AO685" s="210" t="s">
        <v>285</v>
      </c>
      <c r="AP685" s="210" t="s">
        <v>285</v>
      </c>
      <c r="AQ685" s="210" t="s">
        <v>284</v>
      </c>
      <c r="AR685" s="210" t="s">
        <v>285</v>
      </c>
      <c r="AS685" s="210" t="s">
        <v>284</v>
      </c>
      <c r="AT685" s="209"/>
      <c r="AU685" s="209"/>
      <c r="AV685" s="209"/>
      <c r="AW685" s="209"/>
      <c r="AX685" s="209"/>
      <c r="AY685" s="209"/>
      <c r="AZ685" s="209"/>
      <c r="BA685" s="209"/>
      <c r="BB685" s="209"/>
      <c r="BC685" s="209"/>
      <c r="BD685" s="209"/>
      <c r="BE685" s="209"/>
      <c r="BF685" s="209"/>
      <c r="BG685" s="210"/>
      <c r="BH685" s="209"/>
    </row>
    <row r="686">
      <c r="A686" s="211">
        <v>45250.700694444444</v>
      </c>
      <c r="B686" s="211">
        <v>45250.700694444444</v>
      </c>
      <c r="C686" s="210" t="s">
        <v>281</v>
      </c>
      <c r="D686" s="209"/>
      <c r="E686" s="212">
        <v>100.0</v>
      </c>
      <c r="F686" s="212">
        <v>0.0</v>
      </c>
      <c r="G686" s="210" t="b">
        <v>1</v>
      </c>
      <c r="H686" s="211">
        <v>45250.700694444444</v>
      </c>
      <c r="I686" s="210" t="s">
        <v>968</v>
      </c>
      <c r="J686" s="209"/>
      <c r="K686" s="209"/>
      <c r="L686" s="209"/>
      <c r="M686" s="209"/>
      <c r="N686" s="209"/>
      <c r="O686" s="209"/>
      <c r="P686" s="210" t="s">
        <v>283</v>
      </c>
      <c r="Q686" s="209"/>
      <c r="R686" s="210" t="s">
        <v>72</v>
      </c>
      <c r="S686" s="210">
        <v>6.0</v>
      </c>
      <c r="T686" s="212">
        <v>4.0</v>
      </c>
      <c r="U686" s="212">
        <v>2.0</v>
      </c>
      <c r="V686" s="212">
        <v>12.0</v>
      </c>
      <c r="W686" s="210">
        <v>28.0</v>
      </c>
      <c r="X686" s="210">
        <v>2.0</v>
      </c>
      <c r="Y686" s="210">
        <v>1.0</v>
      </c>
      <c r="Z686" s="210">
        <v>3.0</v>
      </c>
      <c r="AA686" s="210">
        <v>3.0</v>
      </c>
      <c r="AB686" s="210">
        <v>1.0</v>
      </c>
      <c r="AC686" s="210">
        <v>0.0</v>
      </c>
      <c r="AD686" s="210">
        <v>0.0</v>
      </c>
      <c r="AE686" s="210">
        <v>2.0</v>
      </c>
      <c r="AF686" s="210">
        <v>2.0</v>
      </c>
      <c r="AG686" s="210">
        <v>1.0</v>
      </c>
      <c r="AH686" s="210">
        <v>1.0</v>
      </c>
      <c r="AI686" s="210" t="s">
        <v>137</v>
      </c>
      <c r="AJ686" s="210" t="s">
        <v>285</v>
      </c>
      <c r="AK686" s="210" t="s">
        <v>284</v>
      </c>
      <c r="AL686" s="210" t="s">
        <v>285</v>
      </c>
      <c r="AM686" s="210" t="s">
        <v>285</v>
      </c>
      <c r="AN686" s="210" t="s">
        <v>285</v>
      </c>
      <c r="AO686" s="210" t="s">
        <v>285</v>
      </c>
      <c r="AP686" s="210" t="s">
        <v>285</v>
      </c>
      <c r="AQ686" s="210" t="s">
        <v>285</v>
      </c>
      <c r="AR686" s="210" t="s">
        <v>285</v>
      </c>
      <c r="AS686" s="210" t="s">
        <v>285</v>
      </c>
      <c r="AT686" s="209"/>
      <c r="AU686" s="209"/>
      <c r="AV686" s="209"/>
      <c r="AW686" s="209"/>
      <c r="AX686" s="209"/>
      <c r="AY686" s="209"/>
      <c r="AZ686" s="209"/>
      <c r="BA686" s="209"/>
      <c r="BB686" s="209"/>
      <c r="BC686" s="209"/>
      <c r="BD686" s="209"/>
      <c r="BE686" s="209"/>
      <c r="BF686" s="209"/>
      <c r="BG686" s="210"/>
      <c r="BH686" s="209"/>
    </row>
    <row r="687">
      <c r="A687" s="211">
        <v>45250.700694444444</v>
      </c>
      <c r="B687" s="211">
        <v>45250.700694444444</v>
      </c>
      <c r="C687" s="210" t="s">
        <v>281</v>
      </c>
      <c r="D687" s="209"/>
      <c r="E687" s="212">
        <v>100.0</v>
      </c>
      <c r="F687" s="212">
        <v>0.0</v>
      </c>
      <c r="G687" s="210" t="b">
        <v>1</v>
      </c>
      <c r="H687" s="211">
        <v>45250.700694444444</v>
      </c>
      <c r="I687" s="210" t="s">
        <v>969</v>
      </c>
      <c r="J687" s="209"/>
      <c r="K687" s="209"/>
      <c r="L687" s="209"/>
      <c r="M687" s="209"/>
      <c r="N687" s="209"/>
      <c r="O687" s="209"/>
      <c r="P687" s="210" t="s">
        <v>283</v>
      </c>
      <c r="Q687" s="209"/>
      <c r="R687" s="210" t="s">
        <v>84</v>
      </c>
      <c r="S687" s="210">
        <v>7.0</v>
      </c>
      <c r="T687" s="212">
        <v>7.0</v>
      </c>
      <c r="U687" s="212">
        <v>0.0</v>
      </c>
      <c r="V687" s="212">
        <v>12.0</v>
      </c>
      <c r="W687" s="210">
        <v>30.0</v>
      </c>
      <c r="X687" s="210">
        <v>3.0</v>
      </c>
      <c r="Y687" s="210">
        <v>1.0</v>
      </c>
      <c r="Z687" s="210">
        <v>0.0</v>
      </c>
      <c r="AA687" s="210">
        <v>1.0</v>
      </c>
      <c r="AB687" s="210">
        <v>1.0</v>
      </c>
      <c r="AC687" s="210">
        <v>3.0</v>
      </c>
      <c r="AD687" s="210">
        <v>2.0</v>
      </c>
      <c r="AE687" s="210">
        <v>0.0</v>
      </c>
      <c r="AF687" s="210">
        <v>0.0</v>
      </c>
      <c r="AG687" s="210">
        <v>0.0</v>
      </c>
      <c r="AH687" s="210">
        <v>0.0</v>
      </c>
      <c r="AI687" s="210" t="s">
        <v>137</v>
      </c>
      <c r="AJ687" s="210" t="s">
        <v>284</v>
      </c>
      <c r="AK687" s="210" t="s">
        <v>284</v>
      </c>
      <c r="AL687" s="210" t="s">
        <v>285</v>
      </c>
      <c r="AM687" s="210" t="s">
        <v>285</v>
      </c>
      <c r="AN687" s="210" t="s">
        <v>285</v>
      </c>
      <c r="AO687" s="210" t="s">
        <v>285</v>
      </c>
      <c r="AP687" s="210" t="s">
        <v>285</v>
      </c>
      <c r="AQ687" s="210" t="s">
        <v>284</v>
      </c>
      <c r="AR687" s="210" t="s">
        <v>284</v>
      </c>
      <c r="AS687" s="210" t="s">
        <v>284</v>
      </c>
      <c r="AT687" s="209"/>
      <c r="AU687" s="209"/>
      <c r="AV687" s="209"/>
      <c r="AW687" s="209"/>
      <c r="AX687" s="209"/>
      <c r="AY687" s="209"/>
      <c r="AZ687" s="209"/>
      <c r="BA687" s="209"/>
      <c r="BB687" s="209"/>
      <c r="BC687" s="209"/>
      <c r="BD687" s="209"/>
      <c r="BE687" s="209"/>
      <c r="BF687" s="209"/>
      <c r="BG687" s="210"/>
      <c r="BH687" s="209"/>
    </row>
    <row r="688">
      <c r="A688" s="211">
        <v>45250.700694444444</v>
      </c>
      <c r="B688" s="211">
        <v>45250.700694444444</v>
      </c>
      <c r="C688" s="210" t="s">
        <v>281</v>
      </c>
      <c r="D688" s="209"/>
      <c r="E688" s="212">
        <v>100.0</v>
      </c>
      <c r="F688" s="212">
        <v>0.0</v>
      </c>
      <c r="G688" s="210" t="b">
        <v>1</v>
      </c>
      <c r="H688" s="211">
        <v>45250.700694444444</v>
      </c>
      <c r="I688" s="210" t="s">
        <v>970</v>
      </c>
      <c r="J688" s="209"/>
      <c r="K688" s="209"/>
      <c r="L688" s="209"/>
      <c r="M688" s="209"/>
      <c r="N688" s="209"/>
      <c r="O688" s="209"/>
      <c r="P688" s="210" t="s">
        <v>283</v>
      </c>
      <c r="Q688" s="209"/>
      <c r="R688" s="210" t="s">
        <v>86</v>
      </c>
      <c r="S688" s="210">
        <v>1.0</v>
      </c>
      <c r="T688" s="212">
        <v>1.0</v>
      </c>
      <c r="U688" s="212">
        <v>0.0</v>
      </c>
      <c r="V688" s="212">
        <v>12.0</v>
      </c>
      <c r="W688" s="210">
        <v>19.0</v>
      </c>
      <c r="X688" s="210">
        <v>1.0</v>
      </c>
      <c r="Y688" s="210">
        <v>3.0</v>
      </c>
      <c r="Z688" s="210">
        <v>2.0</v>
      </c>
      <c r="AA688" s="210">
        <v>0.0</v>
      </c>
      <c r="AB688" s="210">
        <v>1.0</v>
      </c>
      <c r="AC688" s="210">
        <v>1.0</v>
      </c>
      <c r="AD688" s="210">
        <v>3.0</v>
      </c>
      <c r="AE688" s="210">
        <v>0.0</v>
      </c>
      <c r="AF688" s="210">
        <v>0.0</v>
      </c>
      <c r="AG688" s="210">
        <v>0.0</v>
      </c>
      <c r="AH688" s="210">
        <v>2.0</v>
      </c>
      <c r="AI688" s="210" t="s">
        <v>138</v>
      </c>
      <c r="AJ688" s="210" t="s">
        <v>285</v>
      </c>
      <c r="AK688" s="210" t="s">
        <v>285</v>
      </c>
      <c r="AL688" s="210" t="s">
        <v>284</v>
      </c>
      <c r="AM688" s="210" t="s">
        <v>284</v>
      </c>
      <c r="AN688" s="210" t="s">
        <v>285</v>
      </c>
      <c r="AO688" s="210" t="s">
        <v>285</v>
      </c>
      <c r="AP688" s="210" t="s">
        <v>284</v>
      </c>
      <c r="AQ688" s="210" t="s">
        <v>284</v>
      </c>
      <c r="AR688" s="210" t="s">
        <v>284</v>
      </c>
      <c r="AS688" s="210" t="s">
        <v>285</v>
      </c>
      <c r="AT688" s="209"/>
      <c r="AU688" s="209"/>
      <c r="AV688" s="209"/>
      <c r="AW688" s="209"/>
      <c r="AX688" s="209"/>
      <c r="AY688" s="209"/>
      <c r="AZ688" s="209"/>
      <c r="BA688" s="209"/>
      <c r="BB688" s="209"/>
      <c r="BC688" s="209"/>
      <c r="BD688" s="209"/>
      <c r="BE688" s="209"/>
      <c r="BF688" s="209"/>
      <c r="BG688" s="210"/>
      <c r="BH688" s="209"/>
    </row>
    <row r="689">
      <c r="A689" s="211">
        <v>45250.700694444444</v>
      </c>
      <c r="B689" s="211">
        <v>45250.700694444444</v>
      </c>
      <c r="C689" s="210" t="s">
        <v>281</v>
      </c>
      <c r="D689" s="209"/>
      <c r="E689" s="212">
        <v>100.0</v>
      </c>
      <c r="F689" s="212">
        <v>0.0</v>
      </c>
      <c r="G689" s="210" t="b">
        <v>1</v>
      </c>
      <c r="H689" s="211">
        <v>45250.700694444444</v>
      </c>
      <c r="I689" s="210" t="s">
        <v>971</v>
      </c>
      <c r="J689" s="209"/>
      <c r="K689" s="209"/>
      <c r="L689" s="209"/>
      <c r="M689" s="209"/>
      <c r="N689" s="209"/>
      <c r="O689" s="209"/>
      <c r="P689" s="210" t="s">
        <v>283</v>
      </c>
      <c r="Q689" s="209"/>
      <c r="R689" s="210" t="s">
        <v>49</v>
      </c>
      <c r="S689" s="210">
        <v>2.0</v>
      </c>
      <c r="T689" s="212">
        <v>2.0</v>
      </c>
      <c r="U689" s="212">
        <v>0.0</v>
      </c>
      <c r="V689" s="212">
        <v>12.0</v>
      </c>
      <c r="W689" s="210">
        <v>36.0</v>
      </c>
      <c r="X689" s="210">
        <v>2.0</v>
      </c>
      <c r="Y689" s="210">
        <v>0.0</v>
      </c>
      <c r="Z689" s="210">
        <v>0.0</v>
      </c>
      <c r="AA689" s="210">
        <v>0.0</v>
      </c>
      <c r="AB689" s="210">
        <v>3.0</v>
      </c>
      <c r="AC689" s="210">
        <v>1.0</v>
      </c>
      <c r="AD689" s="210">
        <v>0.0</v>
      </c>
      <c r="AE689" s="210">
        <v>0.0</v>
      </c>
      <c r="AF689" s="210">
        <v>1.0</v>
      </c>
      <c r="AG689" s="210">
        <v>2.0</v>
      </c>
      <c r="AH689" s="210">
        <v>1.0</v>
      </c>
      <c r="AI689" s="210" t="s">
        <v>138</v>
      </c>
      <c r="AJ689" s="210" t="s">
        <v>284</v>
      </c>
      <c r="AK689" s="210" t="s">
        <v>284</v>
      </c>
      <c r="AL689" s="210" t="s">
        <v>284</v>
      </c>
      <c r="AM689" s="210" t="s">
        <v>285</v>
      </c>
      <c r="AN689" s="210" t="s">
        <v>285</v>
      </c>
      <c r="AO689" s="210" t="s">
        <v>284</v>
      </c>
      <c r="AP689" s="210" t="s">
        <v>285</v>
      </c>
      <c r="AQ689" s="210" t="s">
        <v>285</v>
      </c>
      <c r="AR689" s="210" t="s">
        <v>285</v>
      </c>
      <c r="AS689" s="210" t="s">
        <v>285</v>
      </c>
      <c r="AT689" s="209"/>
      <c r="AU689" s="209"/>
      <c r="AV689" s="209"/>
      <c r="AW689" s="209"/>
      <c r="AX689" s="209"/>
      <c r="AY689" s="209"/>
      <c r="AZ689" s="209"/>
      <c r="BA689" s="209"/>
      <c r="BB689" s="209"/>
      <c r="BC689" s="209"/>
      <c r="BD689" s="209"/>
      <c r="BE689" s="209"/>
      <c r="BF689" s="209"/>
      <c r="BG689" s="210"/>
      <c r="BH689" s="209"/>
    </row>
    <row r="690">
      <c r="A690" s="211">
        <v>45250.700694444444</v>
      </c>
      <c r="B690" s="211">
        <v>45250.700694444444</v>
      </c>
      <c r="C690" s="210" t="s">
        <v>281</v>
      </c>
      <c r="D690" s="209"/>
      <c r="E690" s="212">
        <v>100.0</v>
      </c>
      <c r="F690" s="212">
        <v>0.0</v>
      </c>
      <c r="G690" s="210" t="b">
        <v>1</v>
      </c>
      <c r="H690" s="211">
        <v>45250.700694444444</v>
      </c>
      <c r="I690" s="210" t="s">
        <v>972</v>
      </c>
      <c r="J690" s="209"/>
      <c r="K690" s="209"/>
      <c r="L690" s="209"/>
      <c r="M690" s="209"/>
      <c r="N690" s="209"/>
      <c r="O690" s="209"/>
      <c r="P690" s="210" t="s">
        <v>283</v>
      </c>
      <c r="Q690" s="209"/>
      <c r="R690" s="210" t="s">
        <v>73</v>
      </c>
      <c r="S690" s="210">
        <v>3.0</v>
      </c>
      <c r="T690" s="212">
        <v>1.0</v>
      </c>
      <c r="U690" s="212">
        <v>2.0</v>
      </c>
      <c r="V690" s="212">
        <v>12.0</v>
      </c>
      <c r="W690" s="210">
        <v>34.0</v>
      </c>
      <c r="X690" s="210">
        <v>3.0</v>
      </c>
      <c r="Y690" s="210">
        <v>2.0</v>
      </c>
      <c r="Z690" s="210">
        <v>1.0</v>
      </c>
      <c r="AA690" s="210">
        <v>3.0</v>
      </c>
      <c r="AB690" s="210">
        <v>3.0</v>
      </c>
      <c r="AC690" s="210">
        <v>2.0</v>
      </c>
      <c r="AD690" s="210">
        <v>0.0</v>
      </c>
      <c r="AE690" s="210">
        <v>2.0</v>
      </c>
      <c r="AF690" s="210">
        <v>2.0</v>
      </c>
      <c r="AG690" s="210">
        <v>0.0</v>
      </c>
      <c r="AH690" s="210">
        <v>1.0</v>
      </c>
      <c r="AI690" s="210" t="s">
        <v>138</v>
      </c>
      <c r="AJ690" s="210" t="s">
        <v>284</v>
      </c>
      <c r="AK690" s="210" t="s">
        <v>284</v>
      </c>
      <c r="AL690" s="210" t="s">
        <v>285</v>
      </c>
      <c r="AM690" s="210" t="s">
        <v>285</v>
      </c>
      <c r="AN690" s="210" t="s">
        <v>284</v>
      </c>
      <c r="AO690" s="210" t="s">
        <v>285</v>
      </c>
      <c r="AP690" s="210" t="s">
        <v>285</v>
      </c>
      <c r="AQ690" s="210" t="s">
        <v>284</v>
      </c>
      <c r="AR690" s="210" t="s">
        <v>285</v>
      </c>
      <c r="AS690" s="210" t="s">
        <v>284</v>
      </c>
      <c r="AT690" s="209"/>
      <c r="AU690" s="209"/>
      <c r="AV690" s="209"/>
      <c r="AW690" s="209"/>
      <c r="AX690" s="209"/>
      <c r="AY690" s="209"/>
      <c r="AZ690" s="209"/>
      <c r="BA690" s="209"/>
      <c r="BB690" s="209"/>
      <c r="BC690" s="209"/>
      <c r="BD690" s="209"/>
      <c r="BE690" s="209"/>
      <c r="BF690" s="209"/>
      <c r="BG690" s="210"/>
      <c r="BH690" s="209"/>
    </row>
    <row r="691">
      <c r="A691" s="211">
        <v>45250.700694444444</v>
      </c>
      <c r="B691" s="211">
        <v>45250.700694444444</v>
      </c>
      <c r="C691" s="210" t="s">
        <v>281</v>
      </c>
      <c r="D691" s="209"/>
      <c r="E691" s="212">
        <v>100.0</v>
      </c>
      <c r="F691" s="212">
        <v>0.0</v>
      </c>
      <c r="G691" s="210" t="b">
        <v>1</v>
      </c>
      <c r="H691" s="211">
        <v>45250.700694444444</v>
      </c>
      <c r="I691" s="210" t="s">
        <v>973</v>
      </c>
      <c r="J691" s="209"/>
      <c r="K691" s="209"/>
      <c r="L691" s="209"/>
      <c r="M691" s="209"/>
      <c r="N691" s="209"/>
      <c r="O691" s="209"/>
      <c r="P691" s="210" t="s">
        <v>283</v>
      </c>
      <c r="Q691" s="209"/>
      <c r="R691" s="210" t="s">
        <v>68</v>
      </c>
      <c r="S691" s="210">
        <v>3.0</v>
      </c>
      <c r="T691" s="212">
        <v>1.0</v>
      </c>
      <c r="U691" s="212">
        <v>2.0</v>
      </c>
      <c r="V691" s="212">
        <v>12.0</v>
      </c>
      <c r="W691" s="210">
        <v>22.0</v>
      </c>
      <c r="X691" s="210">
        <v>0.0</v>
      </c>
      <c r="Y691" s="210">
        <v>0.0</v>
      </c>
      <c r="Z691" s="210">
        <v>2.0</v>
      </c>
      <c r="AA691" s="210">
        <v>3.0</v>
      </c>
      <c r="AB691" s="210">
        <v>2.0</v>
      </c>
      <c r="AC691" s="210">
        <v>2.0</v>
      </c>
      <c r="AD691" s="210">
        <v>1.0</v>
      </c>
      <c r="AE691" s="210">
        <v>2.0</v>
      </c>
      <c r="AF691" s="210">
        <v>0.0</v>
      </c>
      <c r="AG691" s="210">
        <v>0.0</v>
      </c>
      <c r="AH691" s="210">
        <v>0.0</v>
      </c>
      <c r="AI691" s="210" t="s">
        <v>137</v>
      </c>
      <c r="AJ691" s="210" t="s">
        <v>284</v>
      </c>
      <c r="AK691" s="210" t="s">
        <v>284</v>
      </c>
      <c r="AL691" s="210" t="s">
        <v>284</v>
      </c>
      <c r="AM691" s="210" t="s">
        <v>285</v>
      </c>
      <c r="AN691" s="210" t="s">
        <v>285</v>
      </c>
      <c r="AO691" s="210" t="s">
        <v>284</v>
      </c>
      <c r="AP691" s="210" t="s">
        <v>284</v>
      </c>
      <c r="AQ691" s="210" t="s">
        <v>285</v>
      </c>
      <c r="AR691" s="210" t="s">
        <v>285</v>
      </c>
      <c r="AS691" s="210" t="s">
        <v>285</v>
      </c>
      <c r="AT691" s="209"/>
      <c r="AU691" s="209"/>
      <c r="AV691" s="209"/>
      <c r="AW691" s="209"/>
      <c r="AX691" s="209"/>
      <c r="AY691" s="209"/>
      <c r="AZ691" s="209"/>
      <c r="BA691" s="209"/>
      <c r="BB691" s="209"/>
      <c r="BC691" s="209"/>
      <c r="BD691" s="209"/>
      <c r="BE691" s="209"/>
      <c r="BF691" s="209"/>
      <c r="BG691" s="210"/>
      <c r="BH691" s="209"/>
    </row>
    <row r="692">
      <c r="A692" s="211">
        <v>45250.700694444444</v>
      </c>
      <c r="B692" s="211">
        <v>45250.700694444444</v>
      </c>
      <c r="C692" s="210" t="s">
        <v>281</v>
      </c>
      <c r="D692" s="209"/>
      <c r="E692" s="212">
        <v>100.0</v>
      </c>
      <c r="F692" s="212">
        <v>0.0</v>
      </c>
      <c r="G692" s="210" t="b">
        <v>1</v>
      </c>
      <c r="H692" s="211">
        <v>45250.700694444444</v>
      </c>
      <c r="I692" s="210" t="s">
        <v>974</v>
      </c>
      <c r="J692" s="209"/>
      <c r="K692" s="209"/>
      <c r="L692" s="209"/>
      <c r="M692" s="209"/>
      <c r="N692" s="209"/>
      <c r="O692" s="209"/>
      <c r="P692" s="210" t="s">
        <v>283</v>
      </c>
      <c r="Q692" s="209"/>
      <c r="R692" s="210" t="s">
        <v>69</v>
      </c>
      <c r="S692" s="210">
        <v>4.0</v>
      </c>
      <c r="T692" s="212">
        <v>1.0</v>
      </c>
      <c r="U692" s="212">
        <v>3.0</v>
      </c>
      <c r="V692" s="212">
        <v>12.0</v>
      </c>
      <c r="W692" s="210">
        <v>3.0</v>
      </c>
      <c r="X692" s="210">
        <v>2.0</v>
      </c>
      <c r="Y692" s="210">
        <v>1.0</v>
      </c>
      <c r="Z692" s="210">
        <v>1.0</v>
      </c>
      <c r="AA692" s="210">
        <v>3.0</v>
      </c>
      <c r="AB692" s="210">
        <v>0.0</v>
      </c>
      <c r="AC692" s="210">
        <v>0.0</v>
      </c>
      <c r="AD692" s="210">
        <v>0.0</v>
      </c>
      <c r="AE692" s="210">
        <v>1.0</v>
      </c>
      <c r="AF692" s="210">
        <v>3.0</v>
      </c>
      <c r="AG692" s="210">
        <v>2.0</v>
      </c>
      <c r="AH692" s="210">
        <v>3.0</v>
      </c>
      <c r="AI692" s="210" t="s">
        <v>137</v>
      </c>
      <c r="AJ692" s="210" t="s">
        <v>284</v>
      </c>
      <c r="AK692" s="210" t="s">
        <v>285</v>
      </c>
      <c r="AL692" s="210" t="s">
        <v>284</v>
      </c>
      <c r="AM692" s="210" t="s">
        <v>284</v>
      </c>
      <c r="AN692" s="210" t="s">
        <v>284</v>
      </c>
      <c r="AO692" s="210" t="s">
        <v>284</v>
      </c>
      <c r="AP692" s="210" t="s">
        <v>284</v>
      </c>
      <c r="AQ692" s="210" t="s">
        <v>285</v>
      </c>
      <c r="AR692" s="210" t="s">
        <v>284</v>
      </c>
      <c r="AS692" s="210" t="s">
        <v>284</v>
      </c>
      <c r="AT692" s="209"/>
      <c r="AU692" s="209"/>
      <c r="AV692" s="209"/>
      <c r="AW692" s="209"/>
      <c r="AX692" s="209"/>
      <c r="AY692" s="209"/>
      <c r="AZ692" s="209"/>
      <c r="BA692" s="209"/>
      <c r="BB692" s="209"/>
      <c r="BC692" s="209"/>
      <c r="BD692" s="209"/>
      <c r="BE692" s="209"/>
      <c r="BF692" s="209"/>
      <c r="BG692" s="210"/>
      <c r="BH692" s="209"/>
    </row>
    <row r="693">
      <c r="A693" s="211">
        <v>45250.700694444444</v>
      </c>
      <c r="B693" s="211">
        <v>45250.700694444444</v>
      </c>
      <c r="C693" s="210" t="s">
        <v>281</v>
      </c>
      <c r="D693" s="209"/>
      <c r="E693" s="212">
        <v>100.0</v>
      </c>
      <c r="F693" s="212">
        <v>0.0</v>
      </c>
      <c r="G693" s="210" t="b">
        <v>1</v>
      </c>
      <c r="H693" s="211">
        <v>45250.700694444444</v>
      </c>
      <c r="I693" s="210" t="s">
        <v>975</v>
      </c>
      <c r="J693" s="209"/>
      <c r="K693" s="209"/>
      <c r="L693" s="209"/>
      <c r="M693" s="209"/>
      <c r="N693" s="209"/>
      <c r="O693" s="209"/>
      <c r="P693" s="210" t="s">
        <v>283</v>
      </c>
      <c r="Q693" s="209"/>
      <c r="R693" s="72" t="s">
        <v>33</v>
      </c>
      <c r="S693" s="210">
        <v>10.0</v>
      </c>
      <c r="T693" s="212">
        <v>7.0</v>
      </c>
      <c r="U693" s="212">
        <v>3.0</v>
      </c>
      <c r="V693" s="212">
        <v>12.0</v>
      </c>
      <c r="W693" s="210">
        <v>2.0</v>
      </c>
      <c r="X693" s="210">
        <v>3.0</v>
      </c>
      <c r="Y693" s="210">
        <v>0.0</v>
      </c>
      <c r="Z693" s="210">
        <v>0.0</v>
      </c>
      <c r="AA693" s="210">
        <v>3.0</v>
      </c>
      <c r="AB693" s="210">
        <v>0.0</v>
      </c>
      <c r="AC693" s="210">
        <v>0.0</v>
      </c>
      <c r="AD693" s="210">
        <v>2.0</v>
      </c>
      <c r="AE693" s="210">
        <v>3.0</v>
      </c>
      <c r="AF693" s="210">
        <v>0.0</v>
      </c>
      <c r="AG693" s="210">
        <v>2.0</v>
      </c>
      <c r="AH693" s="210">
        <v>0.0</v>
      </c>
      <c r="AI693" s="210" t="s">
        <v>137</v>
      </c>
      <c r="AJ693" s="210" t="s">
        <v>285</v>
      </c>
      <c r="AK693" s="210" t="s">
        <v>285</v>
      </c>
      <c r="AL693" s="210" t="s">
        <v>284</v>
      </c>
      <c r="AM693" s="210" t="s">
        <v>284</v>
      </c>
      <c r="AN693" s="210" t="s">
        <v>285</v>
      </c>
      <c r="AO693" s="210" t="s">
        <v>284</v>
      </c>
      <c r="AP693" s="210" t="s">
        <v>285</v>
      </c>
      <c r="AQ693" s="210" t="s">
        <v>284</v>
      </c>
      <c r="AR693" s="210" t="s">
        <v>284</v>
      </c>
      <c r="AS693" s="210" t="s">
        <v>284</v>
      </c>
      <c r="AT693" s="209"/>
      <c r="AU693" s="209"/>
      <c r="AV693" s="209"/>
      <c r="AW693" s="209"/>
      <c r="AX693" s="209"/>
      <c r="AY693" s="209"/>
      <c r="AZ693" s="209"/>
      <c r="BA693" s="209"/>
      <c r="BB693" s="209"/>
      <c r="BC693" s="209"/>
      <c r="BD693" s="209"/>
      <c r="BE693" s="209"/>
      <c r="BF693" s="209"/>
      <c r="BG693" s="210"/>
      <c r="BH693" s="209"/>
    </row>
    <row r="694">
      <c r="A694" s="211">
        <v>45250.700694444444</v>
      </c>
      <c r="B694" s="211">
        <v>45250.700694444444</v>
      </c>
      <c r="C694" s="210" t="s">
        <v>281</v>
      </c>
      <c r="D694" s="209"/>
      <c r="E694" s="212">
        <v>100.0</v>
      </c>
      <c r="F694" s="212">
        <v>0.0</v>
      </c>
      <c r="G694" s="210" t="b">
        <v>1</v>
      </c>
      <c r="H694" s="211">
        <v>45250.700694444444</v>
      </c>
      <c r="I694" s="210" t="s">
        <v>976</v>
      </c>
      <c r="J694" s="209"/>
      <c r="K694" s="209"/>
      <c r="L694" s="209"/>
      <c r="M694" s="209"/>
      <c r="N694" s="209"/>
      <c r="O694" s="209"/>
      <c r="P694" s="210" t="s">
        <v>283</v>
      </c>
      <c r="Q694" s="209"/>
      <c r="R694" s="210" t="s">
        <v>95</v>
      </c>
      <c r="S694" s="210">
        <v>11.0</v>
      </c>
      <c r="T694" s="212">
        <v>3.0</v>
      </c>
      <c r="U694" s="212">
        <v>8.0</v>
      </c>
      <c r="V694" s="212">
        <v>12.0</v>
      </c>
      <c r="W694" s="210">
        <v>17.0</v>
      </c>
      <c r="X694" s="210">
        <v>0.0</v>
      </c>
      <c r="Y694" s="210">
        <v>3.0</v>
      </c>
      <c r="Z694" s="210">
        <v>3.0</v>
      </c>
      <c r="AA694" s="210">
        <v>0.0</v>
      </c>
      <c r="AB694" s="210">
        <v>1.0</v>
      </c>
      <c r="AC694" s="210">
        <v>0.0</v>
      </c>
      <c r="AD694" s="210">
        <v>1.0</v>
      </c>
      <c r="AE694" s="210">
        <v>0.0</v>
      </c>
      <c r="AF694" s="210">
        <v>2.0</v>
      </c>
      <c r="AG694" s="210">
        <v>2.0</v>
      </c>
      <c r="AH694" s="210">
        <v>2.0</v>
      </c>
      <c r="AI694" s="210" t="s">
        <v>137</v>
      </c>
      <c r="AJ694" s="210" t="s">
        <v>284</v>
      </c>
      <c r="AK694" s="210" t="s">
        <v>285</v>
      </c>
      <c r="AL694" s="210" t="s">
        <v>285</v>
      </c>
      <c r="AM694" s="210" t="s">
        <v>284</v>
      </c>
      <c r="AN694" s="210" t="s">
        <v>285</v>
      </c>
      <c r="AO694" s="210" t="s">
        <v>284</v>
      </c>
      <c r="AP694" s="210" t="s">
        <v>284</v>
      </c>
      <c r="AQ694" s="210" t="s">
        <v>285</v>
      </c>
      <c r="AR694" s="210" t="s">
        <v>284</v>
      </c>
      <c r="AS694" s="210" t="s">
        <v>284</v>
      </c>
      <c r="AT694" s="209"/>
      <c r="AU694" s="209"/>
      <c r="AV694" s="209"/>
      <c r="AW694" s="209"/>
      <c r="AX694" s="209"/>
      <c r="AY694" s="209"/>
      <c r="AZ694" s="209"/>
      <c r="BA694" s="209"/>
      <c r="BB694" s="209"/>
      <c r="BC694" s="209"/>
      <c r="BD694" s="209"/>
      <c r="BE694" s="209"/>
      <c r="BF694" s="209"/>
      <c r="BG694" s="210"/>
      <c r="BH694" s="209"/>
    </row>
    <row r="695">
      <c r="A695" s="211">
        <v>45250.700694444444</v>
      </c>
      <c r="B695" s="211">
        <v>45250.700694444444</v>
      </c>
      <c r="C695" s="210" t="s">
        <v>281</v>
      </c>
      <c r="D695" s="209"/>
      <c r="E695" s="212">
        <v>100.0</v>
      </c>
      <c r="F695" s="212">
        <v>0.0</v>
      </c>
      <c r="G695" s="210" t="b">
        <v>1</v>
      </c>
      <c r="H695" s="211">
        <v>45250.700694444444</v>
      </c>
      <c r="I695" s="210" t="s">
        <v>977</v>
      </c>
      <c r="J695" s="209"/>
      <c r="K695" s="209"/>
      <c r="L695" s="209"/>
      <c r="M695" s="209"/>
      <c r="N695" s="209"/>
      <c r="O695" s="209"/>
      <c r="P695" s="210" t="s">
        <v>283</v>
      </c>
      <c r="Q695" s="209"/>
      <c r="R695" s="210" t="s">
        <v>88</v>
      </c>
      <c r="S695" s="210">
        <v>9.0</v>
      </c>
      <c r="T695" s="212">
        <v>6.0</v>
      </c>
      <c r="U695" s="212">
        <v>3.0</v>
      </c>
      <c r="V695" s="212">
        <v>12.0</v>
      </c>
      <c r="W695" s="210">
        <v>1.0</v>
      </c>
      <c r="X695" s="210">
        <v>3.0</v>
      </c>
      <c r="Y695" s="210">
        <v>0.0</v>
      </c>
      <c r="Z695" s="210">
        <v>2.0</v>
      </c>
      <c r="AA695" s="210">
        <v>3.0</v>
      </c>
      <c r="AB695" s="210">
        <v>1.0</v>
      </c>
      <c r="AC695" s="210">
        <v>3.0</v>
      </c>
      <c r="AD695" s="210">
        <v>3.0</v>
      </c>
      <c r="AE695" s="210">
        <v>2.0</v>
      </c>
      <c r="AF695" s="210">
        <v>3.0</v>
      </c>
      <c r="AG695" s="210">
        <v>0.0</v>
      </c>
      <c r="AH695" s="210">
        <v>2.0</v>
      </c>
      <c r="AI695" s="210" t="s">
        <v>138</v>
      </c>
      <c r="AJ695" s="210" t="s">
        <v>284</v>
      </c>
      <c r="AK695" s="210" t="s">
        <v>285</v>
      </c>
      <c r="AL695" s="210" t="s">
        <v>285</v>
      </c>
      <c r="AM695" s="210" t="s">
        <v>284</v>
      </c>
      <c r="AN695" s="210" t="s">
        <v>284</v>
      </c>
      <c r="AO695" s="210" t="s">
        <v>284</v>
      </c>
      <c r="AP695" s="210" t="s">
        <v>284</v>
      </c>
      <c r="AQ695" s="210" t="s">
        <v>285</v>
      </c>
      <c r="AR695" s="210" t="s">
        <v>284</v>
      </c>
      <c r="AS695" s="210" t="s">
        <v>285</v>
      </c>
      <c r="AT695" s="209"/>
      <c r="AU695" s="209"/>
      <c r="AV695" s="209"/>
      <c r="AW695" s="209"/>
      <c r="AX695" s="209"/>
      <c r="AY695" s="209"/>
      <c r="AZ695" s="209"/>
      <c r="BA695" s="209"/>
      <c r="BB695" s="209"/>
      <c r="BC695" s="209"/>
      <c r="BD695" s="209"/>
      <c r="BE695" s="209"/>
      <c r="BF695" s="209"/>
      <c r="BG695" s="210"/>
      <c r="BH695" s="209"/>
    </row>
    <row r="696">
      <c r="A696" s="211">
        <v>45250.700694444444</v>
      </c>
      <c r="B696" s="211">
        <v>45250.700694444444</v>
      </c>
      <c r="C696" s="210" t="s">
        <v>281</v>
      </c>
      <c r="D696" s="209"/>
      <c r="E696" s="212">
        <v>100.0</v>
      </c>
      <c r="F696" s="212">
        <v>0.0</v>
      </c>
      <c r="G696" s="210" t="b">
        <v>1</v>
      </c>
      <c r="H696" s="211">
        <v>45250.700694444444</v>
      </c>
      <c r="I696" s="210" t="s">
        <v>978</v>
      </c>
      <c r="J696" s="209"/>
      <c r="K696" s="209"/>
      <c r="L696" s="209"/>
      <c r="M696" s="209"/>
      <c r="N696" s="209"/>
      <c r="O696" s="209"/>
      <c r="P696" s="210" t="s">
        <v>283</v>
      </c>
      <c r="Q696" s="209"/>
      <c r="R696" s="210" t="s">
        <v>97</v>
      </c>
      <c r="S696" s="210">
        <v>8.0</v>
      </c>
      <c r="T696" s="212">
        <v>8.0</v>
      </c>
      <c r="U696" s="212">
        <v>0.0</v>
      </c>
      <c r="V696" s="212">
        <v>12.0</v>
      </c>
      <c r="W696" s="210">
        <v>7.0</v>
      </c>
      <c r="X696" s="210">
        <v>2.0</v>
      </c>
      <c r="Y696" s="210">
        <v>1.0</v>
      </c>
      <c r="Z696" s="210">
        <v>3.0</v>
      </c>
      <c r="AA696" s="210">
        <v>1.0</v>
      </c>
      <c r="AB696" s="210">
        <v>0.0</v>
      </c>
      <c r="AC696" s="210">
        <v>0.0</v>
      </c>
      <c r="AD696" s="210">
        <v>3.0</v>
      </c>
      <c r="AE696" s="210">
        <v>0.0</v>
      </c>
      <c r="AF696" s="210">
        <v>3.0</v>
      </c>
      <c r="AG696" s="210">
        <v>1.0</v>
      </c>
      <c r="AH696" s="210">
        <v>3.0</v>
      </c>
      <c r="AI696" s="210" t="s">
        <v>137</v>
      </c>
      <c r="AJ696" s="210" t="s">
        <v>284</v>
      </c>
      <c r="AK696" s="210" t="s">
        <v>285</v>
      </c>
      <c r="AL696" s="210" t="s">
        <v>284</v>
      </c>
      <c r="AM696" s="210" t="s">
        <v>285</v>
      </c>
      <c r="AN696" s="210" t="s">
        <v>285</v>
      </c>
      <c r="AO696" s="210" t="s">
        <v>284</v>
      </c>
      <c r="AP696" s="210" t="s">
        <v>284</v>
      </c>
      <c r="AQ696" s="210" t="s">
        <v>285</v>
      </c>
      <c r="AR696" s="210" t="s">
        <v>285</v>
      </c>
      <c r="AS696" s="210" t="s">
        <v>285</v>
      </c>
      <c r="AT696" s="209"/>
      <c r="AU696" s="209"/>
      <c r="AV696" s="209"/>
      <c r="AW696" s="209"/>
      <c r="AX696" s="209"/>
      <c r="AY696" s="209"/>
      <c r="AZ696" s="209"/>
      <c r="BA696" s="209"/>
      <c r="BB696" s="209"/>
      <c r="BC696" s="209"/>
      <c r="BD696" s="209"/>
      <c r="BE696" s="209"/>
      <c r="BF696" s="209"/>
      <c r="BG696" s="210"/>
      <c r="BH696" s="209"/>
    </row>
    <row r="697">
      <c r="A697" s="211">
        <v>45250.700694444444</v>
      </c>
      <c r="B697" s="211">
        <v>45250.700694444444</v>
      </c>
      <c r="C697" s="210" t="s">
        <v>281</v>
      </c>
      <c r="D697" s="209"/>
      <c r="E697" s="212">
        <v>100.0</v>
      </c>
      <c r="F697" s="212">
        <v>0.0</v>
      </c>
      <c r="G697" s="210" t="b">
        <v>1</v>
      </c>
      <c r="H697" s="211">
        <v>45250.700694444444</v>
      </c>
      <c r="I697" s="210" t="s">
        <v>979</v>
      </c>
      <c r="J697" s="209"/>
      <c r="K697" s="209"/>
      <c r="L697" s="209"/>
      <c r="M697" s="209"/>
      <c r="N697" s="209"/>
      <c r="O697" s="209"/>
      <c r="P697" s="210" t="s">
        <v>283</v>
      </c>
      <c r="Q697" s="209"/>
      <c r="R697" s="72" t="s">
        <v>33</v>
      </c>
      <c r="S697" s="210">
        <v>12.0</v>
      </c>
      <c r="T697" s="212">
        <v>11.0</v>
      </c>
      <c r="U697" s="212">
        <v>1.0</v>
      </c>
      <c r="V697" s="212">
        <v>12.0</v>
      </c>
      <c r="W697" s="210">
        <v>36.0</v>
      </c>
      <c r="X697" s="210">
        <v>1.0</v>
      </c>
      <c r="Y697" s="210">
        <v>3.0</v>
      </c>
      <c r="Z697" s="210">
        <v>0.0</v>
      </c>
      <c r="AA697" s="210">
        <v>0.0</v>
      </c>
      <c r="AB697" s="210">
        <v>0.0</v>
      </c>
      <c r="AC697" s="210">
        <v>1.0</v>
      </c>
      <c r="AD697" s="210">
        <v>2.0</v>
      </c>
      <c r="AE697" s="210">
        <v>0.0</v>
      </c>
      <c r="AF697" s="210">
        <v>2.0</v>
      </c>
      <c r="AG697" s="210">
        <v>3.0</v>
      </c>
      <c r="AH697" s="210">
        <v>2.0</v>
      </c>
      <c r="AI697" s="210" t="s">
        <v>137</v>
      </c>
      <c r="AJ697" s="210" t="s">
        <v>285</v>
      </c>
      <c r="AK697" s="210" t="s">
        <v>284</v>
      </c>
      <c r="AL697" s="210" t="s">
        <v>284</v>
      </c>
      <c r="AM697" s="210" t="s">
        <v>285</v>
      </c>
      <c r="AN697" s="210" t="s">
        <v>285</v>
      </c>
      <c r="AO697" s="210" t="s">
        <v>285</v>
      </c>
      <c r="AP697" s="210" t="s">
        <v>285</v>
      </c>
      <c r="AQ697" s="210" t="s">
        <v>284</v>
      </c>
      <c r="AR697" s="210" t="s">
        <v>285</v>
      </c>
      <c r="AS697" s="210" t="s">
        <v>285</v>
      </c>
      <c r="AT697" s="209"/>
      <c r="AU697" s="209"/>
      <c r="AV697" s="209"/>
      <c r="AW697" s="209"/>
      <c r="AX697" s="209"/>
      <c r="AY697" s="209"/>
      <c r="AZ697" s="209"/>
      <c r="BA697" s="209"/>
      <c r="BB697" s="209"/>
      <c r="BC697" s="209"/>
      <c r="BD697" s="209"/>
      <c r="BE697" s="209"/>
      <c r="BF697" s="209"/>
      <c r="BG697" s="210"/>
      <c r="BH697" s="209"/>
    </row>
    <row r="698">
      <c r="A698" s="211">
        <v>45250.700694444444</v>
      </c>
      <c r="B698" s="211">
        <v>45250.700694444444</v>
      </c>
      <c r="C698" s="210" t="s">
        <v>281</v>
      </c>
      <c r="D698" s="209"/>
      <c r="E698" s="212">
        <v>100.0</v>
      </c>
      <c r="F698" s="212">
        <v>0.0</v>
      </c>
      <c r="G698" s="210" t="b">
        <v>1</v>
      </c>
      <c r="H698" s="211">
        <v>45250.700694444444</v>
      </c>
      <c r="I698" s="210" t="s">
        <v>980</v>
      </c>
      <c r="J698" s="209"/>
      <c r="K698" s="209"/>
      <c r="L698" s="209"/>
      <c r="M698" s="209"/>
      <c r="N698" s="209"/>
      <c r="O698" s="209"/>
      <c r="P698" s="210" t="s">
        <v>283</v>
      </c>
      <c r="Q698" s="209"/>
      <c r="R698" s="210" t="s">
        <v>93</v>
      </c>
      <c r="S698" s="210">
        <v>11.0</v>
      </c>
      <c r="T698" s="212">
        <v>10.0</v>
      </c>
      <c r="U698" s="212">
        <v>1.0</v>
      </c>
      <c r="V698" s="212">
        <v>12.0</v>
      </c>
      <c r="W698" s="210">
        <v>2.0</v>
      </c>
      <c r="X698" s="210">
        <v>3.0</v>
      </c>
      <c r="Y698" s="210">
        <v>0.0</v>
      </c>
      <c r="Z698" s="210">
        <v>3.0</v>
      </c>
      <c r="AA698" s="210">
        <v>0.0</v>
      </c>
      <c r="AB698" s="210">
        <v>0.0</v>
      </c>
      <c r="AC698" s="210">
        <v>0.0</v>
      </c>
      <c r="AD698" s="210">
        <v>2.0</v>
      </c>
      <c r="AE698" s="210">
        <v>2.0</v>
      </c>
      <c r="AF698" s="210">
        <v>1.0</v>
      </c>
      <c r="AG698" s="210">
        <v>2.0</v>
      </c>
      <c r="AH698" s="210">
        <v>2.0</v>
      </c>
      <c r="AI698" s="210" t="s">
        <v>137</v>
      </c>
      <c r="AJ698" s="210" t="s">
        <v>284</v>
      </c>
      <c r="AK698" s="210" t="s">
        <v>285</v>
      </c>
      <c r="AL698" s="210" t="s">
        <v>285</v>
      </c>
      <c r="AM698" s="210" t="s">
        <v>285</v>
      </c>
      <c r="AN698" s="210" t="s">
        <v>284</v>
      </c>
      <c r="AO698" s="210" t="s">
        <v>285</v>
      </c>
      <c r="AP698" s="210" t="s">
        <v>284</v>
      </c>
      <c r="AQ698" s="210" t="s">
        <v>284</v>
      </c>
      <c r="AR698" s="210" t="s">
        <v>284</v>
      </c>
      <c r="AS698" s="210" t="s">
        <v>285</v>
      </c>
      <c r="AT698" s="209"/>
      <c r="AU698" s="209"/>
      <c r="AV698" s="209"/>
      <c r="AW698" s="209"/>
      <c r="AX698" s="209"/>
      <c r="AY698" s="209"/>
      <c r="AZ698" s="209"/>
      <c r="BA698" s="209"/>
      <c r="BB698" s="209"/>
      <c r="BC698" s="209"/>
      <c r="BD698" s="209"/>
      <c r="BE698" s="209"/>
      <c r="BF698" s="209"/>
      <c r="BG698" s="210"/>
      <c r="BH698" s="209"/>
    </row>
    <row r="699">
      <c r="A699" s="211">
        <v>45250.700694444444</v>
      </c>
      <c r="B699" s="211">
        <v>45250.700694444444</v>
      </c>
      <c r="C699" s="210" t="s">
        <v>281</v>
      </c>
      <c r="D699" s="209"/>
      <c r="E699" s="212">
        <v>100.0</v>
      </c>
      <c r="F699" s="212">
        <v>0.0</v>
      </c>
      <c r="G699" s="210" t="b">
        <v>1</v>
      </c>
      <c r="H699" s="211">
        <v>45250.700694444444</v>
      </c>
      <c r="I699" s="210" t="s">
        <v>981</v>
      </c>
      <c r="J699" s="209"/>
      <c r="K699" s="209"/>
      <c r="L699" s="209"/>
      <c r="M699" s="209"/>
      <c r="N699" s="209"/>
      <c r="O699" s="209"/>
      <c r="P699" s="210" t="s">
        <v>283</v>
      </c>
      <c r="Q699" s="209"/>
      <c r="R699" s="210" t="s">
        <v>101</v>
      </c>
      <c r="S699" s="210">
        <v>11.0</v>
      </c>
      <c r="T699" s="212">
        <v>1.0</v>
      </c>
      <c r="U699" s="212">
        <v>10.0</v>
      </c>
      <c r="V699" s="212">
        <v>12.0</v>
      </c>
      <c r="W699" s="210">
        <v>40.0</v>
      </c>
      <c r="X699" s="210">
        <v>0.0</v>
      </c>
      <c r="Y699" s="210">
        <v>3.0</v>
      </c>
      <c r="Z699" s="210">
        <v>2.0</v>
      </c>
      <c r="AA699" s="210">
        <v>1.0</v>
      </c>
      <c r="AB699" s="210">
        <v>0.0</v>
      </c>
      <c r="AC699" s="210">
        <v>3.0</v>
      </c>
      <c r="AD699" s="210">
        <v>3.0</v>
      </c>
      <c r="AE699" s="210">
        <v>3.0</v>
      </c>
      <c r="AF699" s="210">
        <v>3.0</v>
      </c>
      <c r="AG699" s="210">
        <v>0.0</v>
      </c>
      <c r="AH699" s="210">
        <v>1.0</v>
      </c>
      <c r="AI699" s="210" t="s">
        <v>137</v>
      </c>
      <c r="AJ699" s="210" t="s">
        <v>285</v>
      </c>
      <c r="AK699" s="210" t="s">
        <v>285</v>
      </c>
      <c r="AL699" s="210" t="s">
        <v>285</v>
      </c>
      <c r="AM699" s="210" t="s">
        <v>284</v>
      </c>
      <c r="AN699" s="210" t="s">
        <v>285</v>
      </c>
      <c r="AO699" s="210" t="s">
        <v>284</v>
      </c>
      <c r="AP699" s="210" t="s">
        <v>285</v>
      </c>
      <c r="AQ699" s="210" t="s">
        <v>285</v>
      </c>
      <c r="AR699" s="210" t="s">
        <v>285</v>
      </c>
      <c r="AS699" s="210" t="s">
        <v>285</v>
      </c>
      <c r="AT699" s="209"/>
      <c r="AU699" s="209"/>
      <c r="AV699" s="209"/>
      <c r="AW699" s="209"/>
      <c r="AX699" s="209"/>
      <c r="AY699" s="209"/>
      <c r="AZ699" s="209"/>
      <c r="BA699" s="209"/>
      <c r="BB699" s="209"/>
      <c r="BC699" s="209"/>
      <c r="BD699" s="209"/>
      <c r="BE699" s="209"/>
      <c r="BF699" s="209"/>
      <c r="BG699" s="210"/>
      <c r="BH699" s="209"/>
    </row>
    <row r="700">
      <c r="A700" s="211">
        <v>45250.700694444444</v>
      </c>
      <c r="B700" s="211">
        <v>45250.700694444444</v>
      </c>
      <c r="C700" s="210" t="s">
        <v>281</v>
      </c>
      <c r="D700" s="209"/>
      <c r="E700" s="212">
        <v>100.0</v>
      </c>
      <c r="F700" s="212">
        <v>0.0</v>
      </c>
      <c r="G700" s="210" t="b">
        <v>1</v>
      </c>
      <c r="H700" s="211">
        <v>45250.700694444444</v>
      </c>
      <c r="I700" s="210" t="s">
        <v>982</v>
      </c>
      <c r="J700" s="209"/>
      <c r="K700" s="209"/>
      <c r="L700" s="209"/>
      <c r="M700" s="209"/>
      <c r="N700" s="209"/>
      <c r="O700" s="209"/>
      <c r="P700" s="210" t="s">
        <v>283</v>
      </c>
      <c r="Q700" s="209"/>
      <c r="R700" s="210" t="s">
        <v>60</v>
      </c>
      <c r="S700" s="210">
        <v>12.0</v>
      </c>
      <c r="T700" s="212">
        <v>9.0</v>
      </c>
      <c r="U700" s="212">
        <v>3.0</v>
      </c>
      <c r="V700" s="212">
        <v>12.0</v>
      </c>
      <c r="W700" s="210">
        <v>8.0</v>
      </c>
      <c r="X700" s="210">
        <v>2.0</v>
      </c>
      <c r="Y700" s="210">
        <v>1.0</v>
      </c>
      <c r="Z700" s="210">
        <v>0.0</v>
      </c>
      <c r="AA700" s="210">
        <v>2.0</v>
      </c>
      <c r="AB700" s="210">
        <v>3.0</v>
      </c>
      <c r="AC700" s="210">
        <v>2.0</v>
      </c>
      <c r="AD700" s="210">
        <v>3.0</v>
      </c>
      <c r="AE700" s="210">
        <v>0.0</v>
      </c>
      <c r="AF700" s="210">
        <v>0.0</v>
      </c>
      <c r="AG700" s="210">
        <v>2.0</v>
      </c>
      <c r="AH700" s="210">
        <v>1.0</v>
      </c>
      <c r="AI700" s="210" t="s">
        <v>137</v>
      </c>
      <c r="AJ700" s="210" t="s">
        <v>284</v>
      </c>
      <c r="AK700" s="210" t="s">
        <v>284</v>
      </c>
      <c r="AL700" s="210" t="s">
        <v>284</v>
      </c>
      <c r="AM700" s="210" t="s">
        <v>284</v>
      </c>
      <c r="AN700" s="210" t="s">
        <v>284</v>
      </c>
      <c r="AO700" s="210" t="s">
        <v>284</v>
      </c>
      <c r="AP700" s="210" t="s">
        <v>284</v>
      </c>
      <c r="AQ700" s="210" t="s">
        <v>284</v>
      </c>
      <c r="AR700" s="210" t="s">
        <v>284</v>
      </c>
      <c r="AS700" s="210" t="s">
        <v>284</v>
      </c>
      <c r="AT700" s="209"/>
      <c r="AU700" s="209"/>
      <c r="AV700" s="209"/>
      <c r="AW700" s="209"/>
      <c r="AX700" s="209"/>
      <c r="AY700" s="209"/>
      <c r="AZ700" s="209"/>
      <c r="BA700" s="209"/>
      <c r="BB700" s="209"/>
      <c r="BC700" s="209"/>
      <c r="BD700" s="209"/>
      <c r="BE700" s="209"/>
      <c r="BF700" s="209"/>
      <c r="BG700" s="210"/>
      <c r="BH700" s="209"/>
    </row>
    <row r="701">
      <c r="A701" s="211">
        <v>45250.700694444444</v>
      </c>
      <c r="B701" s="211">
        <v>45250.700694444444</v>
      </c>
      <c r="C701" s="210" t="s">
        <v>281</v>
      </c>
      <c r="D701" s="209"/>
      <c r="E701" s="212">
        <v>100.0</v>
      </c>
      <c r="F701" s="212">
        <v>0.0</v>
      </c>
      <c r="G701" s="210" t="b">
        <v>1</v>
      </c>
      <c r="H701" s="211">
        <v>45250.700694444444</v>
      </c>
      <c r="I701" s="210" t="s">
        <v>983</v>
      </c>
      <c r="J701" s="209"/>
      <c r="K701" s="209"/>
      <c r="L701" s="209"/>
      <c r="M701" s="209"/>
      <c r="N701" s="209"/>
      <c r="O701" s="209"/>
      <c r="P701" s="210" t="s">
        <v>283</v>
      </c>
      <c r="Q701" s="209"/>
      <c r="R701" s="210" t="s">
        <v>76</v>
      </c>
      <c r="S701" s="210">
        <v>7.0</v>
      </c>
      <c r="T701" s="212">
        <v>4.0</v>
      </c>
      <c r="U701" s="212">
        <v>3.0</v>
      </c>
      <c r="V701" s="212">
        <v>12.0</v>
      </c>
      <c r="W701" s="210">
        <v>2.0</v>
      </c>
      <c r="X701" s="210">
        <v>2.0</v>
      </c>
      <c r="Y701" s="210">
        <v>2.0</v>
      </c>
      <c r="Z701" s="210">
        <v>2.0</v>
      </c>
      <c r="AA701" s="210">
        <v>0.0</v>
      </c>
      <c r="AB701" s="210">
        <v>3.0</v>
      </c>
      <c r="AC701" s="210">
        <v>2.0</v>
      </c>
      <c r="AD701" s="210">
        <v>2.0</v>
      </c>
      <c r="AE701" s="210">
        <v>0.0</v>
      </c>
      <c r="AF701" s="210">
        <v>3.0</v>
      </c>
      <c r="AG701" s="210">
        <v>3.0</v>
      </c>
      <c r="AH701" s="210">
        <v>2.0</v>
      </c>
      <c r="AI701" s="210" t="s">
        <v>137</v>
      </c>
      <c r="AJ701" s="210" t="s">
        <v>285</v>
      </c>
      <c r="AK701" s="210" t="s">
        <v>284</v>
      </c>
      <c r="AL701" s="210" t="s">
        <v>285</v>
      </c>
      <c r="AM701" s="210" t="s">
        <v>285</v>
      </c>
      <c r="AN701" s="210" t="s">
        <v>285</v>
      </c>
      <c r="AO701" s="210" t="s">
        <v>284</v>
      </c>
      <c r="AP701" s="210" t="s">
        <v>284</v>
      </c>
      <c r="AQ701" s="210" t="s">
        <v>285</v>
      </c>
      <c r="AR701" s="210" t="s">
        <v>285</v>
      </c>
      <c r="AS701" s="210" t="s">
        <v>285</v>
      </c>
      <c r="AT701" s="209"/>
      <c r="AU701" s="209"/>
      <c r="AV701" s="209"/>
      <c r="AW701" s="209"/>
      <c r="AX701" s="209"/>
      <c r="AY701" s="209"/>
      <c r="AZ701" s="209"/>
      <c r="BA701" s="209"/>
      <c r="BB701" s="209"/>
      <c r="BC701" s="209"/>
      <c r="BD701" s="209"/>
      <c r="BE701" s="209"/>
      <c r="BF701" s="209"/>
      <c r="BG701" s="210"/>
      <c r="BH701" s="209"/>
    </row>
    <row r="702">
      <c r="A702" s="211">
        <v>45250.700694444444</v>
      </c>
      <c r="B702" s="211">
        <v>45250.700694444444</v>
      </c>
      <c r="C702" s="210" t="s">
        <v>281</v>
      </c>
      <c r="D702" s="209"/>
      <c r="E702" s="212">
        <v>100.0</v>
      </c>
      <c r="F702" s="212">
        <v>0.0</v>
      </c>
      <c r="G702" s="210" t="b">
        <v>1</v>
      </c>
      <c r="H702" s="211">
        <v>45250.700694444444</v>
      </c>
      <c r="I702" s="210" t="s">
        <v>984</v>
      </c>
      <c r="J702" s="209"/>
      <c r="K702" s="209"/>
      <c r="L702" s="209"/>
      <c r="M702" s="209"/>
      <c r="N702" s="209"/>
      <c r="O702" s="209"/>
      <c r="P702" s="210" t="s">
        <v>283</v>
      </c>
      <c r="Q702" s="209"/>
      <c r="R702" s="210" t="s">
        <v>46</v>
      </c>
      <c r="S702" s="210">
        <v>10.0</v>
      </c>
      <c r="T702" s="212">
        <v>9.0</v>
      </c>
      <c r="U702" s="212">
        <v>1.0</v>
      </c>
      <c r="V702" s="212">
        <v>12.0</v>
      </c>
      <c r="W702" s="210">
        <v>36.0</v>
      </c>
      <c r="X702" s="210">
        <v>2.0</v>
      </c>
      <c r="Y702" s="210">
        <v>3.0</v>
      </c>
      <c r="Z702" s="210">
        <v>0.0</v>
      </c>
      <c r="AA702" s="210">
        <v>2.0</v>
      </c>
      <c r="AB702" s="210">
        <v>3.0</v>
      </c>
      <c r="AC702" s="210">
        <v>2.0</v>
      </c>
      <c r="AD702" s="210">
        <v>0.0</v>
      </c>
      <c r="AE702" s="210">
        <v>2.0</v>
      </c>
      <c r="AF702" s="210">
        <v>1.0</v>
      </c>
      <c r="AG702" s="210">
        <v>2.0</v>
      </c>
      <c r="AH702" s="210">
        <v>1.0</v>
      </c>
      <c r="AI702" s="210" t="s">
        <v>138</v>
      </c>
      <c r="AJ702" s="210" t="s">
        <v>284</v>
      </c>
      <c r="AK702" s="210" t="s">
        <v>284</v>
      </c>
      <c r="AL702" s="210" t="s">
        <v>284</v>
      </c>
      <c r="AM702" s="210" t="s">
        <v>285</v>
      </c>
      <c r="AN702" s="210" t="s">
        <v>285</v>
      </c>
      <c r="AO702" s="210" t="s">
        <v>285</v>
      </c>
      <c r="AP702" s="210" t="s">
        <v>285</v>
      </c>
      <c r="AQ702" s="210" t="s">
        <v>284</v>
      </c>
      <c r="AR702" s="210" t="s">
        <v>285</v>
      </c>
      <c r="AS702" s="210" t="s">
        <v>285</v>
      </c>
      <c r="AT702" s="209"/>
      <c r="AU702" s="209"/>
      <c r="AV702" s="209"/>
      <c r="AW702" s="209"/>
      <c r="AX702" s="209"/>
      <c r="AY702" s="209"/>
      <c r="AZ702" s="209"/>
      <c r="BA702" s="209"/>
      <c r="BB702" s="209"/>
      <c r="BC702" s="209"/>
      <c r="BD702" s="209"/>
      <c r="BE702" s="209"/>
      <c r="BF702" s="209"/>
      <c r="BG702" s="210"/>
      <c r="BH702" s="209"/>
    </row>
    <row r="703">
      <c r="A703" s="211">
        <v>45250.700694444444</v>
      </c>
      <c r="B703" s="211">
        <v>45250.700694444444</v>
      </c>
      <c r="C703" s="210" t="s">
        <v>281</v>
      </c>
      <c r="D703" s="209"/>
      <c r="E703" s="212">
        <v>100.0</v>
      </c>
      <c r="F703" s="212">
        <v>0.0</v>
      </c>
      <c r="G703" s="210" t="b">
        <v>1</v>
      </c>
      <c r="H703" s="211">
        <v>45250.700694444444</v>
      </c>
      <c r="I703" s="210" t="s">
        <v>985</v>
      </c>
      <c r="J703" s="209"/>
      <c r="K703" s="209"/>
      <c r="L703" s="209"/>
      <c r="M703" s="209"/>
      <c r="N703" s="209"/>
      <c r="O703" s="209"/>
      <c r="P703" s="210" t="s">
        <v>283</v>
      </c>
      <c r="Q703" s="209"/>
      <c r="R703" s="72" t="s">
        <v>33</v>
      </c>
      <c r="S703" s="210">
        <v>10.0</v>
      </c>
      <c r="T703" s="212">
        <v>7.0</v>
      </c>
      <c r="U703" s="212">
        <v>3.0</v>
      </c>
      <c r="V703" s="212">
        <v>12.0</v>
      </c>
      <c r="W703" s="210">
        <v>33.0</v>
      </c>
      <c r="X703" s="210">
        <v>1.0</v>
      </c>
      <c r="Y703" s="210">
        <v>3.0</v>
      </c>
      <c r="Z703" s="210">
        <v>3.0</v>
      </c>
      <c r="AA703" s="210">
        <v>1.0</v>
      </c>
      <c r="AB703" s="210">
        <v>3.0</v>
      </c>
      <c r="AC703" s="210">
        <v>2.0</v>
      </c>
      <c r="AD703" s="210">
        <v>1.0</v>
      </c>
      <c r="AE703" s="210">
        <v>1.0</v>
      </c>
      <c r="AF703" s="210">
        <v>0.0</v>
      </c>
      <c r="AG703" s="210">
        <v>2.0</v>
      </c>
      <c r="AH703" s="210">
        <v>0.0</v>
      </c>
      <c r="AI703" s="210" t="s">
        <v>137</v>
      </c>
      <c r="AJ703" s="210" t="s">
        <v>285</v>
      </c>
      <c r="AK703" s="210" t="s">
        <v>284</v>
      </c>
      <c r="AL703" s="210" t="s">
        <v>284</v>
      </c>
      <c r="AM703" s="210" t="s">
        <v>285</v>
      </c>
      <c r="AN703" s="210" t="s">
        <v>285</v>
      </c>
      <c r="AO703" s="210" t="s">
        <v>285</v>
      </c>
      <c r="AP703" s="210" t="s">
        <v>285</v>
      </c>
      <c r="AQ703" s="210" t="s">
        <v>285</v>
      </c>
      <c r="AR703" s="210" t="s">
        <v>284</v>
      </c>
      <c r="AS703" s="210" t="s">
        <v>284</v>
      </c>
      <c r="AT703" s="209"/>
      <c r="AU703" s="209"/>
      <c r="AV703" s="209"/>
      <c r="AW703" s="209"/>
      <c r="AX703" s="209"/>
      <c r="AY703" s="209"/>
      <c r="AZ703" s="209"/>
      <c r="BA703" s="209"/>
      <c r="BB703" s="209"/>
      <c r="BC703" s="209"/>
      <c r="BD703" s="209"/>
      <c r="BE703" s="209"/>
      <c r="BF703" s="209"/>
      <c r="BG703" s="210"/>
      <c r="BH703" s="209"/>
    </row>
    <row r="704">
      <c r="A704" s="211">
        <v>45250.700694444444</v>
      </c>
      <c r="B704" s="211">
        <v>45250.700694444444</v>
      </c>
      <c r="C704" s="210" t="s">
        <v>281</v>
      </c>
      <c r="D704" s="209"/>
      <c r="E704" s="212">
        <v>100.0</v>
      </c>
      <c r="F704" s="212">
        <v>0.0</v>
      </c>
      <c r="G704" s="210" t="b">
        <v>1</v>
      </c>
      <c r="H704" s="211">
        <v>45250.700694444444</v>
      </c>
      <c r="I704" s="210" t="s">
        <v>986</v>
      </c>
      <c r="J704" s="209"/>
      <c r="K704" s="209"/>
      <c r="L704" s="209"/>
      <c r="M704" s="209"/>
      <c r="N704" s="209"/>
      <c r="O704" s="209"/>
      <c r="P704" s="210" t="s">
        <v>283</v>
      </c>
      <c r="Q704" s="209"/>
      <c r="R704" s="210" t="s">
        <v>70</v>
      </c>
      <c r="S704" s="210">
        <v>12.0</v>
      </c>
      <c r="T704" s="212">
        <v>3.0</v>
      </c>
      <c r="U704" s="212">
        <v>9.0</v>
      </c>
      <c r="V704" s="212">
        <v>12.0</v>
      </c>
      <c r="W704" s="210">
        <v>20.0</v>
      </c>
      <c r="X704" s="210">
        <v>0.0</v>
      </c>
      <c r="Y704" s="210">
        <v>3.0</v>
      </c>
      <c r="Z704" s="210">
        <v>0.0</v>
      </c>
      <c r="AA704" s="210">
        <v>2.0</v>
      </c>
      <c r="AB704" s="210">
        <v>0.0</v>
      </c>
      <c r="AC704" s="210">
        <v>0.0</v>
      </c>
      <c r="AD704" s="210">
        <v>3.0</v>
      </c>
      <c r="AE704" s="210">
        <v>3.0</v>
      </c>
      <c r="AF704" s="210">
        <v>1.0</v>
      </c>
      <c r="AG704" s="210">
        <v>0.0</v>
      </c>
      <c r="AH704" s="210">
        <v>0.0</v>
      </c>
      <c r="AI704" s="210" t="s">
        <v>138</v>
      </c>
      <c r="AJ704" s="210" t="s">
        <v>284</v>
      </c>
      <c r="AK704" s="210" t="s">
        <v>285</v>
      </c>
      <c r="AL704" s="210" t="s">
        <v>284</v>
      </c>
      <c r="AM704" s="210" t="s">
        <v>285</v>
      </c>
      <c r="AN704" s="210" t="s">
        <v>285</v>
      </c>
      <c r="AO704" s="210" t="s">
        <v>284</v>
      </c>
      <c r="AP704" s="210" t="s">
        <v>285</v>
      </c>
      <c r="AQ704" s="210" t="s">
        <v>285</v>
      </c>
      <c r="AR704" s="210" t="s">
        <v>284</v>
      </c>
      <c r="AS704" s="210" t="s">
        <v>284</v>
      </c>
      <c r="AT704" s="209"/>
      <c r="AU704" s="209"/>
      <c r="AV704" s="209"/>
      <c r="AW704" s="209"/>
      <c r="AX704" s="209"/>
      <c r="AY704" s="209"/>
      <c r="AZ704" s="209"/>
      <c r="BA704" s="209"/>
      <c r="BB704" s="209"/>
      <c r="BC704" s="209"/>
      <c r="BD704" s="209"/>
      <c r="BE704" s="209"/>
      <c r="BF704" s="209"/>
      <c r="BG704" s="210"/>
      <c r="BH704" s="209"/>
    </row>
    <row r="705">
      <c r="A705" s="211">
        <v>45250.700694444444</v>
      </c>
      <c r="B705" s="211">
        <v>45250.700694444444</v>
      </c>
      <c r="C705" s="210" t="s">
        <v>281</v>
      </c>
      <c r="D705" s="209"/>
      <c r="E705" s="212">
        <v>100.0</v>
      </c>
      <c r="F705" s="212">
        <v>0.0</v>
      </c>
      <c r="G705" s="210" t="b">
        <v>1</v>
      </c>
      <c r="H705" s="211">
        <v>45250.700694444444</v>
      </c>
      <c r="I705" s="210" t="s">
        <v>987</v>
      </c>
      <c r="J705" s="209"/>
      <c r="K705" s="209"/>
      <c r="L705" s="209"/>
      <c r="M705" s="209"/>
      <c r="N705" s="209"/>
      <c r="O705" s="209"/>
      <c r="P705" s="210" t="s">
        <v>283</v>
      </c>
      <c r="Q705" s="209"/>
      <c r="R705" s="210" t="s">
        <v>91</v>
      </c>
      <c r="S705" s="210">
        <v>2.0</v>
      </c>
      <c r="T705" s="212">
        <v>2.0</v>
      </c>
      <c r="U705" s="212">
        <v>0.0</v>
      </c>
      <c r="V705" s="212">
        <v>12.0</v>
      </c>
      <c r="W705" s="210">
        <v>32.0</v>
      </c>
      <c r="X705" s="210">
        <v>3.0</v>
      </c>
      <c r="Y705" s="210">
        <v>0.0</v>
      </c>
      <c r="Z705" s="210">
        <v>0.0</v>
      </c>
      <c r="AA705" s="210">
        <v>0.0</v>
      </c>
      <c r="AB705" s="210">
        <v>1.0</v>
      </c>
      <c r="AC705" s="210">
        <v>0.0</v>
      </c>
      <c r="AD705" s="210">
        <v>3.0</v>
      </c>
      <c r="AE705" s="210">
        <v>0.0</v>
      </c>
      <c r="AF705" s="210">
        <v>1.0</v>
      </c>
      <c r="AG705" s="210">
        <v>0.0</v>
      </c>
      <c r="AH705" s="210">
        <v>0.0</v>
      </c>
      <c r="AI705" s="210" t="s">
        <v>137</v>
      </c>
      <c r="AJ705" s="210" t="s">
        <v>284</v>
      </c>
      <c r="AK705" s="210" t="s">
        <v>285</v>
      </c>
      <c r="AL705" s="210" t="s">
        <v>285</v>
      </c>
      <c r="AM705" s="210" t="s">
        <v>284</v>
      </c>
      <c r="AN705" s="210" t="s">
        <v>285</v>
      </c>
      <c r="AO705" s="210" t="s">
        <v>284</v>
      </c>
      <c r="AP705" s="210" t="s">
        <v>284</v>
      </c>
      <c r="AQ705" s="210" t="s">
        <v>284</v>
      </c>
      <c r="AR705" s="210" t="s">
        <v>285</v>
      </c>
      <c r="AS705" s="210" t="s">
        <v>285</v>
      </c>
      <c r="AT705" s="209"/>
      <c r="AU705" s="209"/>
      <c r="AV705" s="209"/>
      <c r="AW705" s="209"/>
      <c r="AX705" s="209"/>
      <c r="AY705" s="209"/>
      <c r="AZ705" s="209"/>
      <c r="BA705" s="209"/>
      <c r="BB705" s="209"/>
      <c r="BC705" s="209"/>
      <c r="BD705" s="209"/>
      <c r="BE705" s="209"/>
      <c r="BF705" s="209"/>
      <c r="BG705" s="210"/>
      <c r="BH705" s="209"/>
    </row>
    <row r="706">
      <c r="A706" s="211">
        <v>45250.700694444444</v>
      </c>
      <c r="B706" s="211">
        <v>45250.700694444444</v>
      </c>
      <c r="C706" s="210" t="s">
        <v>281</v>
      </c>
      <c r="D706" s="209"/>
      <c r="E706" s="212">
        <v>100.0</v>
      </c>
      <c r="F706" s="212">
        <v>0.0</v>
      </c>
      <c r="G706" s="210" t="b">
        <v>1</v>
      </c>
      <c r="H706" s="211">
        <v>45250.700694444444</v>
      </c>
      <c r="I706" s="210" t="s">
        <v>988</v>
      </c>
      <c r="J706" s="209"/>
      <c r="K706" s="209"/>
      <c r="L706" s="209"/>
      <c r="M706" s="209"/>
      <c r="N706" s="209"/>
      <c r="O706" s="209"/>
      <c r="P706" s="210" t="s">
        <v>283</v>
      </c>
      <c r="Q706" s="209"/>
      <c r="R706" s="210" t="s">
        <v>82</v>
      </c>
      <c r="S706" s="210">
        <v>11.0</v>
      </c>
      <c r="T706" s="212">
        <v>3.0</v>
      </c>
      <c r="U706" s="212">
        <v>8.0</v>
      </c>
      <c r="V706" s="212">
        <v>12.0</v>
      </c>
      <c r="W706" s="210">
        <v>26.0</v>
      </c>
      <c r="X706" s="210">
        <v>0.0</v>
      </c>
      <c r="Y706" s="210">
        <v>0.0</v>
      </c>
      <c r="Z706" s="210">
        <v>3.0</v>
      </c>
      <c r="AA706" s="210">
        <v>1.0</v>
      </c>
      <c r="AB706" s="210">
        <v>0.0</v>
      </c>
      <c r="AC706" s="210">
        <v>2.0</v>
      </c>
      <c r="AD706" s="210">
        <v>3.0</v>
      </c>
      <c r="AE706" s="210">
        <v>1.0</v>
      </c>
      <c r="AF706" s="210">
        <v>2.0</v>
      </c>
      <c r="AG706" s="210">
        <v>2.0</v>
      </c>
      <c r="AH706" s="210">
        <v>0.0</v>
      </c>
      <c r="AI706" s="210" t="s">
        <v>138</v>
      </c>
      <c r="AJ706" s="210" t="s">
        <v>285</v>
      </c>
      <c r="AK706" s="210" t="s">
        <v>284</v>
      </c>
      <c r="AL706" s="210" t="s">
        <v>285</v>
      </c>
      <c r="AM706" s="210" t="s">
        <v>284</v>
      </c>
      <c r="AN706" s="210" t="s">
        <v>284</v>
      </c>
      <c r="AO706" s="210" t="s">
        <v>285</v>
      </c>
      <c r="AP706" s="210" t="s">
        <v>285</v>
      </c>
      <c r="AQ706" s="210" t="s">
        <v>285</v>
      </c>
      <c r="AR706" s="210" t="s">
        <v>284</v>
      </c>
      <c r="AS706" s="210" t="s">
        <v>284</v>
      </c>
      <c r="AT706" s="209"/>
      <c r="AU706" s="209"/>
      <c r="AV706" s="209"/>
      <c r="AW706" s="209"/>
      <c r="AX706" s="209"/>
      <c r="AY706" s="209"/>
      <c r="AZ706" s="209"/>
      <c r="BA706" s="209"/>
      <c r="BB706" s="209"/>
      <c r="BC706" s="209"/>
      <c r="BD706" s="209"/>
      <c r="BE706" s="209"/>
      <c r="BF706" s="209"/>
      <c r="BG706" s="210"/>
      <c r="BH706" s="209"/>
    </row>
    <row r="707">
      <c r="A707" s="211">
        <v>45250.700694444444</v>
      </c>
      <c r="B707" s="211">
        <v>45250.700694444444</v>
      </c>
      <c r="C707" s="210" t="s">
        <v>281</v>
      </c>
      <c r="D707" s="209"/>
      <c r="E707" s="212">
        <v>100.0</v>
      </c>
      <c r="F707" s="212">
        <v>0.0</v>
      </c>
      <c r="G707" s="210" t="b">
        <v>1</v>
      </c>
      <c r="H707" s="211">
        <v>45250.700694444444</v>
      </c>
      <c r="I707" s="210" t="s">
        <v>989</v>
      </c>
      <c r="J707" s="209"/>
      <c r="K707" s="209"/>
      <c r="L707" s="209"/>
      <c r="M707" s="209"/>
      <c r="N707" s="209"/>
      <c r="O707" s="209"/>
      <c r="P707" s="210" t="s">
        <v>283</v>
      </c>
      <c r="Q707" s="209"/>
      <c r="R707" s="210" t="s">
        <v>101</v>
      </c>
      <c r="S707" s="210">
        <v>4.0</v>
      </c>
      <c r="T707" s="212">
        <v>1.0</v>
      </c>
      <c r="U707" s="212">
        <v>3.0</v>
      </c>
      <c r="V707" s="212">
        <v>12.0</v>
      </c>
      <c r="W707" s="210">
        <v>3.0</v>
      </c>
      <c r="X707" s="210">
        <v>2.0</v>
      </c>
      <c r="Y707" s="210">
        <v>2.0</v>
      </c>
      <c r="Z707" s="210">
        <v>0.0</v>
      </c>
      <c r="AA707" s="210">
        <v>3.0</v>
      </c>
      <c r="AB707" s="210">
        <v>1.0</v>
      </c>
      <c r="AC707" s="210">
        <v>0.0</v>
      </c>
      <c r="AD707" s="210">
        <v>3.0</v>
      </c>
      <c r="AE707" s="210">
        <v>0.0</v>
      </c>
      <c r="AF707" s="210">
        <v>2.0</v>
      </c>
      <c r="AG707" s="210">
        <v>2.0</v>
      </c>
      <c r="AH707" s="210">
        <v>3.0</v>
      </c>
      <c r="AI707" s="210" t="s">
        <v>138</v>
      </c>
      <c r="AJ707" s="210" t="s">
        <v>285</v>
      </c>
      <c r="AK707" s="210" t="s">
        <v>284</v>
      </c>
      <c r="AL707" s="210" t="s">
        <v>284</v>
      </c>
      <c r="AM707" s="210" t="s">
        <v>284</v>
      </c>
      <c r="AN707" s="210" t="s">
        <v>285</v>
      </c>
      <c r="AO707" s="210" t="s">
        <v>285</v>
      </c>
      <c r="AP707" s="210" t="s">
        <v>285</v>
      </c>
      <c r="AQ707" s="210" t="s">
        <v>284</v>
      </c>
      <c r="AR707" s="210" t="s">
        <v>284</v>
      </c>
      <c r="AS707" s="210" t="s">
        <v>285</v>
      </c>
      <c r="AT707" s="209"/>
      <c r="AU707" s="209"/>
      <c r="AV707" s="209"/>
      <c r="AW707" s="209"/>
      <c r="AX707" s="209"/>
      <c r="AY707" s="209"/>
      <c r="AZ707" s="209"/>
      <c r="BA707" s="209"/>
      <c r="BB707" s="209"/>
      <c r="BC707" s="209"/>
      <c r="BD707" s="209"/>
      <c r="BE707" s="209"/>
      <c r="BF707" s="209"/>
      <c r="BG707" s="210"/>
      <c r="BH707" s="209"/>
    </row>
    <row r="708">
      <c r="A708" s="211">
        <v>45250.700694444444</v>
      </c>
      <c r="B708" s="211">
        <v>45250.700694444444</v>
      </c>
      <c r="C708" s="210" t="s">
        <v>281</v>
      </c>
      <c r="D708" s="209"/>
      <c r="E708" s="212">
        <v>100.0</v>
      </c>
      <c r="F708" s="212">
        <v>0.0</v>
      </c>
      <c r="G708" s="210" t="b">
        <v>1</v>
      </c>
      <c r="H708" s="211">
        <v>45250.700694444444</v>
      </c>
      <c r="I708" s="210" t="s">
        <v>990</v>
      </c>
      <c r="J708" s="209"/>
      <c r="K708" s="209"/>
      <c r="L708" s="209"/>
      <c r="M708" s="209"/>
      <c r="N708" s="209"/>
      <c r="O708" s="209"/>
      <c r="P708" s="210" t="s">
        <v>283</v>
      </c>
      <c r="Q708" s="209"/>
      <c r="R708" s="210" t="s">
        <v>99</v>
      </c>
      <c r="S708" s="210">
        <v>11.0</v>
      </c>
      <c r="T708" s="212">
        <v>1.0</v>
      </c>
      <c r="U708" s="212">
        <v>10.0</v>
      </c>
      <c r="V708" s="212">
        <v>12.0</v>
      </c>
      <c r="W708" s="210">
        <v>5.0</v>
      </c>
      <c r="X708" s="210">
        <v>1.0</v>
      </c>
      <c r="Y708" s="210">
        <v>2.0</v>
      </c>
      <c r="Z708" s="210">
        <v>2.0</v>
      </c>
      <c r="AA708" s="210">
        <v>3.0</v>
      </c>
      <c r="AB708" s="210">
        <v>2.0</v>
      </c>
      <c r="AC708" s="210">
        <v>1.0</v>
      </c>
      <c r="AD708" s="210">
        <v>2.0</v>
      </c>
      <c r="AE708" s="210">
        <v>0.0</v>
      </c>
      <c r="AF708" s="210">
        <v>3.0</v>
      </c>
      <c r="AG708" s="210">
        <v>1.0</v>
      </c>
      <c r="AH708" s="210">
        <v>3.0</v>
      </c>
      <c r="AI708" s="210" t="s">
        <v>138</v>
      </c>
      <c r="AJ708" s="210" t="s">
        <v>284</v>
      </c>
      <c r="AK708" s="210" t="s">
        <v>284</v>
      </c>
      <c r="AL708" s="210" t="s">
        <v>284</v>
      </c>
      <c r="AM708" s="210" t="s">
        <v>284</v>
      </c>
      <c r="AN708" s="210" t="s">
        <v>285</v>
      </c>
      <c r="AO708" s="210" t="s">
        <v>284</v>
      </c>
      <c r="AP708" s="210" t="s">
        <v>285</v>
      </c>
      <c r="AQ708" s="210" t="s">
        <v>285</v>
      </c>
      <c r="AR708" s="210" t="s">
        <v>285</v>
      </c>
      <c r="AS708" s="210" t="s">
        <v>285</v>
      </c>
      <c r="AT708" s="209"/>
      <c r="AU708" s="209"/>
      <c r="AV708" s="209"/>
      <c r="AW708" s="209"/>
      <c r="AX708" s="209"/>
      <c r="AY708" s="209"/>
      <c r="AZ708" s="209"/>
      <c r="BA708" s="209"/>
      <c r="BB708" s="209"/>
      <c r="BC708" s="209"/>
      <c r="BD708" s="209"/>
      <c r="BE708" s="209"/>
      <c r="BF708" s="209"/>
      <c r="BG708" s="210"/>
      <c r="BH708" s="209"/>
    </row>
    <row r="709">
      <c r="A709" s="211">
        <v>45250.700694444444</v>
      </c>
      <c r="B709" s="211">
        <v>45250.700694444444</v>
      </c>
      <c r="C709" s="210" t="s">
        <v>281</v>
      </c>
      <c r="D709" s="209"/>
      <c r="E709" s="212">
        <v>100.0</v>
      </c>
      <c r="F709" s="212">
        <v>0.0</v>
      </c>
      <c r="G709" s="210" t="b">
        <v>1</v>
      </c>
      <c r="H709" s="211">
        <v>45250.700694444444</v>
      </c>
      <c r="I709" s="210" t="s">
        <v>991</v>
      </c>
      <c r="J709" s="209"/>
      <c r="K709" s="209"/>
      <c r="L709" s="209"/>
      <c r="M709" s="209"/>
      <c r="N709" s="209"/>
      <c r="O709" s="209"/>
      <c r="P709" s="210" t="s">
        <v>283</v>
      </c>
      <c r="Q709" s="209"/>
      <c r="R709" s="72" t="s">
        <v>33</v>
      </c>
      <c r="S709" s="210">
        <v>2.0</v>
      </c>
      <c r="T709" s="212">
        <v>2.0</v>
      </c>
      <c r="U709" s="212">
        <v>0.0</v>
      </c>
      <c r="V709" s="212">
        <v>12.0</v>
      </c>
      <c r="W709" s="210">
        <v>38.0</v>
      </c>
      <c r="X709" s="210">
        <v>0.0</v>
      </c>
      <c r="Y709" s="210">
        <v>0.0</v>
      </c>
      <c r="Z709" s="210">
        <v>2.0</v>
      </c>
      <c r="AA709" s="210">
        <v>3.0</v>
      </c>
      <c r="AB709" s="210">
        <v>1.0</v>
      </c>
      <c r="AC709" s="210">
        <v>1.0</v>
      </c>
      <c r="AD709" s="210">
        <v>0.0</v>
      </c>
      <c r="AE709" s="210">
        <v>0.0</v>
      </c>
      <c r="AF709" s="210">
        <v>1.0</v>
      </c>
      <c r="AG709" s="210">
        <v>1.0</v>
      </c>
      <c r="AH709" s="210">
        <v>1.0</v>
      </c>
      <c r="AI709" s="210" t="s">
        <v>137</v>
      </c>
      <c r="AJ709" s="210" t="s">
        <v>284</v>
      </c>
      <c r="AK709" s="210" t="s">
        <v>284</v>
      </c>
      <c r="AL709" s="210" t="s">
        <v>284</v>
      </c>
      <c r="AM709" s="210" t="s">
        <v>284</v>
      </c>
      <c r="AN709" s="210" t="s">
        <v>285</v>
      </c>
      <c r="AO709" s="210" t="s">
        <v>284</v>
      </c>
      <c r="AP709" s="210" t="s">
        <v>284</v>
      </c>
      <c r="AQ709" s="210" t="s">
        <v>285</v>
      </c>
      <c r="AR709" s="210" t="s">
        <v>284</v>
      </c>
      <c r="AS709" s="210" t="s">
        <v>285</v>
      </c>
      <c r="AT709" s="209"/>
      <c r="AU709" s="209"/>
      <c r="AV709" s="209"/>
      <c r="AW709" s="209"/>
      <c r="AX709" s="209"/>
      <c r="AY709" s="209"/>
      <c r="AZ709" s="209"/>
      <c r="BA709" s="209"/>
      <c r="BB709" s="209"/>
      <c r="BC709" s="209"/>
      <c r="BD709" s="209"/>
      <c r="BE709" s="209"/>
      <c r="BF709" s="209"/>
      <c r="BG709" s="210"/>
      <c r="BH709" s="209"/>
    </row>
    <row r="710">
      <c r="A710" s="211">
        <v>45250.700694444444</v>
      </c>
      <c r="B710" s="211">
        <v>45250.700694444444</v>
      </c>
      <c r="C710" s="210" t="s">
        <v>281</v>
      </c>
      <c r="D710" s="209"/>
      <c r="E710" s="212">
        <v>100.0</v>
      </c>
      <c r="F710" s="212">
        <v>0.0</v>
      </c>
      <c r="G710" s="210" t="b">
        <v>1</v>
      </c>
      <c r="H710" s="211">
        <v>45250.700694444444</v>
      </c>
      <c r="I710" s="210" t="s">
        <v>992</v>
      </c>
      <c r="J710" s="209"/>
      <c r="K710" s="209"/>
      <c r="L710" s="209"/>
      <c r="M710" s="209"/>
      <c r="N710" s="209"/>
      <c r="O710" s="209"/>
      <c r="P710" s="210" t="s">
        <v>283</v>
      </c>
      <c r="Q710" s="209"/>
      <c r="R710" s="210" t="s">
        <v>79</v>
      </c>
      <c r="S710" s="210">
        <v>3.0</v>
      </c>
      <c r="T710" s="212">
        <v>3.0</v>
      </c>
      <c r="U710" s="212">
        <v>0.0</v>
      </c>
      <c r="V710" s="212">
        <v>12.0</v>
      </c>
      <c r="W710" s="210">
        <v>21.0</v>
      </c>
      <c r="X710" s="210">
        <v>0.0</v>
      </c>
      <c r="Y710" s="210">
        <v>0.0</v>
      </c>
      <c r="Z710" s="210">
        <v>2.0</v>
      </c>
      <c r="AA710" s="210">
        <v>2.0</v>
      </c>
      <c r="AB710" s="210">
        <v>0.0</v>
      </c>
      <c r="AC710" s="210">
        <v>2.0</v>
      </c>
      <c r="AD710" s="210">
        <v>2.0</v>
      </c>
      <c r="AE710" s="210">
        <v>0.0</v>
      </c>
      <c r="AF710" s="210">
        <v>3.0</v>
      </c>
      <c r="AG710" s="210">
        <v>2.0</v>
      </c>
      <c r="AH710" s="210">
        <v>2.0</v>
      </c>
      <c r="AI710" s="210" t="s">
        <v>137</v>
      </c>
      <c r="AJ710" s="210" t="s">
        <v>285</v>
      </c>
      <c r="AK710" s="210" t="s">
        <v>284</v>
      </c>
      <c r="AL710" s="210" t="s">
        <v>284</v>
      </c>
      <c r="AM710" s="210" t="s">
        <v>285</v>
      </c>
      <c r="AN710" s="210" t="s">
        <v>284</v>
      </c>
      <c r="AO710" s="210" t="s">
        <v>285</v>
      </c>
      <c r="AP710" s="210" t="s">
        <v>285</v>
      </c>
      <c r="AQ710" s="210" t="s">
        <v>285</v>
      </c>
      <c r="AR710" s="210" t="s">
        <v>285</v>
      </c>
      <c r="AS710" s="210" t="s">
        <v>285</v>
      </c>
      <c r="AT710" s="209"/>
      <c r="AU710" s="209"/>
      <c r="AV710" s="209"/>
      <c r="AW710" s="209"/>
      <c r="AX710" s="209"/>
      <c r="AY710" s="209"/>
      <c r="AZ710" s="209"/>
      <c r="BA710" s="209"/>
      <c r="BB710" s="209"/>
      <c r="BC710" s="209"/>
      <c r="BD710" s="209"/>
      <c r="BE710" s="209"/>
      <c r="BF710" s="209"/>
      <c r="BG710" s="210"/>
      <c r="BH710" s="209"/>
    </row>
    <row r="711">
      <c r="A711" s="211">
        <v>45250.700694444444</v>
      </c>
      <c r="B711" s="211">
        <v>45250.700694444444</v>
      </c>
      <c r="C711" s="210" t="s">
        <v>281</v>
      </c>
      <c r="D711" s="209"/>
      <c r="E711" s="212">
        <v>100.0</v>
      </c>
      <c r="F711" s="212">
        <v>0.0</v>
      </c>
      <c r="G711" s="210" t="b">
        <v>1</v>
      </c>
      <c r="H711" s="211">
        <v>45250.700694444444</v>
      </c>
      <c r="I711" s="210" t="s">
        <v>993</v>
      </c>
      <c r="J711" s="209"/>
      <c r="K711" s="209"/>
      <c r="L711" s="209"/>
      <c r="M711" s="209"/>
      <c r="N711" s="209"/>
      <c r="O711" s="209"/>
      <c r="P711" s="210" t="s">
        <v>283</v>
      </c>
      <c r="Q711" s="209"/>
      <c r="R711" s="72" t="s">
        <v>33</v>
      </c>
      <c r="S711" s="210">
        <v>3.0</v>
      </c>
      <c r="T711" s="212">
        <v>2.0</v>
      </c>
      <c r="U711" s="212">
        <v>1.0</v>
      </c>
      <c r="V711" s="212">
        <v>12.0</v>
      </c>
      <c r="W711" s="210">
        <v>34.0</v>
      </c>
      <c r="X711" s="210">
        <v>3.0</v>
      </c>
      <c r="Y711" s="210">
        <v>2.0</v>
      </c>
      <c r="Z711" s="210">
        <v>0.0</v>
      </c>
      <c r="AA711" s="210">
        <v>1.0</v>
      </c>
      <c r="AB711" s="210">
        <v>2.0</v>
      </c>
      <c r="AC711" s="210">
        <v>3.0</v>
      </c>
      <c r="AD711" s="210">
        <v>3.0</v>
      </c>
      <c r="AE711" s="210">
        <v>3.0</v>
      </c>
      <c r="AF711" s="210">
        <v>1.0</v>
      </c>
      <c r="AG711" s="210">
        <v>2.0</v>
      </c>
      <c r="AH711" s="210">
        <v>3.0</v>
      </c>
      <c r="AI711" s="210" t="s">
        <v>137</v>
      </c>
      <c r="AJ711" s="210" t="s">
        <v>284</v>
      </c>
      <c r="AK711" s="210" t="s">
        <v>285</v>
      </c>
      <c r="AL711" s="210" t="s">
        <v>285</v>
      </c>
      <c r="AM711" s="210" t="s">
        <v>285</v>
      </c>
      <c r="AN711" s="210" t="s">
        <v>285</v>
      </c>
      <c r="AO711" s="210" t="s">
        <v>285</v>
      </c>
      <c r="AP711" s="210" t="s">
        <v>284</v>
      </c>
      <c r="AQ711" s="210" t="s">
        <v>285</v>
      </c>
      <c r="AR711" s="210" t="s">
        <v>285</v>
      </c>
      <c r="AS711" s="210" t="s">
        <v>285</v>
      </c>
      <c r="AT711" s="209"/>
      <c r="AU711" s="209"/>
      <c r="AV711" s="209"/>
      <c r="AW711" s="209"/>
      <c r="AX711" s="209"/>
      <c r="AY711" s="209"/>
      <c r="AZ711" s="209"/>
      <c r="BA711" s="209"/>
      <c r="BB711" s="209"/>
      <c r="BC711" s="209"/>
      <c r="BD711" s="209"/>
      <c r="BE711" s="209"/>
      <c r="BF711" s="209"/>
      <c r="BG711" s="210"/>
      <c r="BH711" s="209"/>
    </row>
    <row r="712">
      <c r="A712" s="211">
        <v>45250.700694444444</v>
      </c>
      <c r="B712" s="211">
        <v>45250.700694444444</v>
      </c>
      <c r="C712" s="210" t="s">
        <v>281</v>
      </c>
      <c r="D712" s="209"/>
      <c r="E712" s="212">
        <v>100.0</v>
      </c>
      <c r="F712" s="212">
        <v>0.0</v>
      </c>
      <c r="G712" s="210" t="b">
        <v>1</v>
      </c>
      <c r="H712" s="211">
        <v>45250.700694444444</v>
      </c>
      <c r="I712" s="210" t="s">
        <v>994</v>
      </c>
      <c r="J712" s="209"/>
      <c r="K712" s="209"/>
      <c r="L712" s="209"/>
      <c r="M712" s="209"/>
      <c r="N712" s="209"/>
      <c r="O712" s="209"/>
      <c r="P712" s="210" t="s">
        <v>283</v>
      </c>
      <c r="Q712" s="209"/>
      <c r="R712" s="72" t="s">
        <v>33</v>
      </c>
      <c r="S712" s="210">
        <v>6.0</v>
      </c>
      <c r="T712" s="212">
        <v>5.0</v>
      </c>
      <c r="U712" s="212">
        <v>1.0</v>
      </c>
      <c r="V712" s="212">
        <v>12.0</v>
      </c>
      <c r="W712" s="210">
        <v>30.0</v>
      </c>
      <c r="X712" s="210">
        <v>3.0</v>
      </c>
      <c r="Y712" s="210">
        <v>3.0</v>
      </c>
      <c r="Z712" s="210">
        <v>3.0</v>
      </c>
      <c r="AA712" s="210">
        <v>0.0</v>
      </c>
      <c r="AB712" s="210">
        <v>2.0</v>
      </c>
      <c r="AC712" s="210">
        <v>2.0</v>
      </c>
      <c r="AD712" s="210">
        <v>0.0</v>
      </c>
      <c r="AE712" s="210">
        <v>3.0</v>
      </c>
      <c r="AF712" s="210">
        <v>2.0</v>
      </c>
      <c r="AG712" s="210">
        <v>2.0</v>
      </c>
      <c r="AH712" s="210">
        <v>1.0</v>
      </c>
      <c r="AI712" s="210" t="s">
        <v>138</v>
      </c>
      <c r="AJ712" s="210" t="s">
        <v>285</v>
      </c>
      <c r="AK712" s="210" t="s">
        <v>284</v>
      </c>
      <c r="AL712" s="210" t="s">
        <v>284</v>
      </c>
      <c r="AM712" s="210" t="s">
        <v>284</v>
      </c>
      <c r="AN712" s="210" t="s">
        <v>284</v>
      </c>
      <c r="AO712" s="210" t="s">
        <v>284</v>
      </c>
      <c r="AP712" s="210" t="s">
        <v>285</v>
      </c>
      <c r="AQ712" s="210" t="s">
        <v>284</v>
      </c>
      <c r="AR712" s="210" t="s">
        <v>285</v>
      </c>
      <c r="AS712" s="210" t="s">
        <v>284</v>
      </c>
      <c r="AT712" s="209"/>
      <c r="AU712" s="209"/>
      <c r="AV712" s="209"/>
      <c r="AW712" s="209"/>
      <c r="AX712" s="209"/>
      <c r="AY712" s="209"/>
      <c r="AZ712" s="209"/>
      <c r="BA712" s="209"/>
      <c r="BB712" s="209"/>
      <c r="BC712" s="209"/>
      <c r="BD712" s="209"/>
      <c r="BE712" s="209"/>
      <c r="BF712" s="209"/>
      <c r="BG712" s="210"/>
      <c r="BH712" s="209"/>
    </row>
    <row r="713">
      <c r="A713" s="211">
        <v>45250.700694444444</v>
      </c>
      <c r="B713" s="211">
        <v>45250.700694444444</v>
      </c>
      <c r="C713" s="210" t="s">
        <v>281</v>
      </c>
      <c r="D713" s="209"/>
      <c r="E713" s="212">
        <v>100.0</v>
      </c>
      <c r="F713" s="212">
        <v>0.0</v>
      </c>
      <c r="G713" s="210" t="b">
        <v>1</v>
      </c>
      <c r="H713" s="211">
        <v>45250.700694444444</v>
      </c>
      <c r="I713" s="210" t="s">
        <v>995</v>
      </c>
      <c r="J713" s="209"/>
      <c r="K713" s="209"/>
      <c r="L713" s="209"/>
      <c r="M713" s="209"/>
      <c r="N713" s="209"/>
      <c r="O713" s="209"/>
      <c r="P713" s="210" t="s">
        <v>283</v>
      </c>
      <c r="Q713" s="209"/>
      <c r="R713" s="72" t="s">
        <v>33</v>
      </c>
      <c r="S713" s="210">
        <v>8.0</v>
      </c>
      <c r="T713" s="212">
        <v>5.0</v>
      </c>
      <c r="U713" s="212">
        <v>3.0</v>
      </c>
      <c r="V713" s="212">
        <v>12.0</v>
      </c>
      <c r="W713" s="210">
        <v>17.0</v>
      </c>
      <c r="X713" s="210">
        <v>1.0</v>
      </c>
      <c r="Y713" s="210">
        <v>3.0</v>
      </c>
      <c r="Z713" s="210">
        <v>3.0</v>
      </c>
      <c r="AA713" s="210">
        <v>1.0</v>
      </c>
      <c r="AB713" s="210">
        <v>3.0</v>
      </c>
      <c r="AC713" s="210">
        <v>1.0</v>
      </c>
      <c r="AD713" s="210">
        <v>3.0</v>
      </c>
      <c r="AE713" s="210">
        <v>0.0</v>
      </c>
      <c r="AF713" s="210">
        <v>2.0</v>
      </c>
      <c r="AG713" s="210">
        <v>0.0</v>
      </c>
      <c r="AH713" s="210">
        <v>3.0</v>
      </c>
      <c r="AI713" s="210" t="s">
        <v>138</v>
      </c>
      <c r="AJ713" s="210" t="s">
        <v>285</v>
      </c>
      <c r="AK713" s="210" t="s">
        <v>285</v>
      </c>
      <c r="AL713" s="210" t="s">
        <v>284</v>
      </c>
      <c r="AM713" s="210" t="s">
        <v>284</v>
      </c>
      <c r="AN713" s="210" t="s">
        <v>284</v>
      </c>
      <c r="AO713" s="210" t="s">
        <v>284</v>
      </c>
      <c r="AP713" s="210" t="s">
        <v>285</v>
      </c>
      <c r="AQ713" s="210" t="s">
        <v>284</v>
      </c>
      <c r="AR713" s="210" t="s">
        <v>285</v>
      </c>
      <c r="AS713" s="210" t="s">
        <v>285</v>
      </c>
      <c r="AT713" s="209"/>
      <c r="AU713" s="209"/>
      <c r="AV713" s="209"/>
      <c r="AW713" s="209"/>
      <c r="AX713" s="209"/>
      <c r="AY713" s="209"/>
      <c r="AZ713" s="209"/>
      <c r="BA713" s="209"/>
      <c r="BB713" s="209"/>
      <c r="BC713" s="209"/>
      <c r="BD713" s="209"/>
      <c r="BE713" s="209"/>
      <c r="BF713" s="209"/>
      <c r="BG713" s="210"/>
      <c r="BH713" s="209"/>
    </row>
    <row r="714">
      <c r="A714" s="211">
        <v>45250.700694444444</v>
      </c>
      <c r="B714" s="211">
        <v>45250.700694444444</v>
      </c>
      <c r="C714" s="210" t="s">
        <v>281</v>
      </c>
      <c r="D714" s="209"/>
      <c r="E714" s="212">
        <v>100.0</v>
      </c>
      <c r="F714" s="212">
        <v>0.0</v>
      </c>
      <c r="G714" s="210" t="b">
        <v>1</v>
      </c>
      <c r="H714" s="211">
        <v>45250.700694444444</v>
      </c>
      <c r="I714" s="210" t="s">
        <v>996</v>
      </c>
      <c r="J714" s="209"/>
      <c r="K714" s="209"/>
      <c r="L714" s="209"/>
      <c r="M714" s="209"/>
      <c r="N714" s="209"/>
      <c r="O714" s="209"/>
      <c r="P714" s="210" t="s">
        <v>283</v>
      </c>
      <c r="Q714" s="209"/>
      <c r="R714" s="210" t="s">
        <v>67</v>
      </c>
      <c r="S714" s="210">
        <v>11.0</v>
      </c>
      <c r="T714" s="212">
        <v>11.0</v>
      </c>
      <c r="U714" s="212">
        <v>0.0</v>
      </c>
      <c r="V714" s="212">
        <v>12.0</v>
      </c>
      <c r="W714" s="210">
        <v>22.0</v>
      </c>
      <c r="X714" s="210">
        <v>3.0</v>
      </c>
      <c r="Y714" s="210">
        <v>0.0</v>
      </c>
      <c r="Z714" s="210">
        <v>2.0</v>
      </c>
      <c r="AA714" s="210">
        <v>1.0</v>
      </c>
      <c r="AB714" s="210">
        <v>2.0</v>
      </c>
      <c r="AC714" s="210">
        <v>0.0</v>
      </c>
      <c r="AD714" s="210">
        <v>0.0</v>
      </c>
      <c r="AE714" s="210">
        <v>3.0</v>
      </c>
      <c r="AF714" s="210">
        <v>1.0</v>
      </c>
      <c r="AG714" s="210">
        <v>3.0</v>
      </c>
      <c r="AH714" s="210">
        <v>0.0</v>
      </c>
      <c r="AI714" s="210" t="s">
        <v>137</v>
      </c>
      <c r="AJ714" s="210" t="s">
        <v>284</v>
      </c>
      <c r="AK714" s="210" t="s">
        <v>285</v>
      </c>
      <c r="AL714" s="210" t="s">
        <v>285</v>
      </c>
      <c r="AM714" s="210" t="s">
        <v>285</v>
      </c>
      <c r="AN714" s="210" t="s">
        <v>284</v>
      </c>
      <c r="AO714" s="210" t="s">
        <v>284</v>
      </c>
      <c r="AP714" s="210" t="s">
        <v>285</v>
      </c>
      <c r="AQ714" s="210" t="s">
        <v>285</v>
      </c>
      <c r="AR714" s="210" t="s">
        <v>284</v>
      </c>
      <c r="AS714" s="210" t="s">
        <v>285</v>
      </c>
      <c r="AT714" s="209"/>
      <c r="AU714" s="209"/>
      <c r="AV714" s="209"/>
      <c r="AW714" s="209"/>
      <c r="AX714" s="209"/>
      <c r="AY714" s="209"/>
      <c r="AZ714" s="209"/>
      <c r="BA714" s="209"/>
      <c r="BB714" s="209"/>
      <c r="BC714" s="209"/>
      <c r="BD714" s="209"/>
      <c r="BE714" s="209"/>
      <c r="BF714" s="209"/>
      <c r="BG714" s="210"/>
      <c r="BH714" s="209"/>
    </row>
    <row r="715">
      <c r="A715" s="211">
        <v>45250.700694444444</v>
      </c>
      <c r="B715" s="211">
        <v>45250.700694444444</v>
      </c>
      <c r="C715" s="210" t="s">
        <v>281</v>
      </c>
      <c r="D715" s="209"/>
      <c r="E715" s="212">
        <v>100.0</v>
      </c>
      <c r="F715" s="212">
        <v>0.0</v>
      </c>
      <c r="G715" s="210" t="b">
        <v>1</v>
      </c>
      <c r="H715" s="211">
        <v>45250.700694444444</v>
      </c>
      <c r="I715" s="210" t="s">
        <v>997</v>
      </c>
      <c r="J715" s="209"/>
      <c r="K715" s="209"/>
      <c r="L715" s="209"/>
      <c r="M715" s="209"/>
      <c r="N715" s="209"/>
      <c r="O715" s="209"/>
      <c r="P715" s="210" t="s">
        <v>283</v>
      </c>
      <c r="Q715" s="209"/>
      <c r="R715" s="210" t="s">
        <v>56</v>
      </c>
      <c r="S715" s="210">
        <v>5.0</v>
      </c>
      <c r="T715" s="212">
        <v>2.0</v>
      </c>
      <c r="U715" s="212">
        <v>3.0</v>
      </c>
      <c r="V715" s="212">
        <v>12.0</v>
      </c>
      <c r="W715" s="210">
        <v>33.0</v>
      </c>
      <c r="X715" s="210">
        <v>3.0</v>
      </c>
      <c r="Y715" s="210">
        <v>2.0</v>
      </c>
      <c r="Z715" s="210">
        <v>1.0</v>
      </c>
      <c r="AA715" s="210">
        <v>1.0</v>
      </c>
      <c r="AB715" s="210">
        <v>0.0</v>
      </c>
      <c r="AC715" s="210">
        <v>1.0</v>
      </c>
      <c r="AD715" s="210">
        <v>0.0</v>
      </c>
      <c r="AE715" s="210">
        <v>1.0</v>
      </c>
      <c r="AF715" s="210">
        <v>0.0</v>
      </c>
      <c r="AG715" s="210">
        <v>0.0</v>
      </c>
      <c r="AH715" s="210">
        <v>2.0</v>
      </c>
      <c r="AI715" s="210" t="s">
        <v>137</v>
      </c>
      <c r="AJ715" s="210" t="s">
        <v>284</v>
      </c>
      <c r="AK715" s="210" t="s">
        <v>284</v>
      </c>
      <c r="AL715" s="210" t="s">
        <v>285</v>
      </c>
      <c r="AM715" s="210" t="s">
        <v>285</v>
      </c>
      <c r="AN715" s="210" t="s">
        <v>285</v>
      </c>
      <c r="AO715" s="210" t="s">
        <v>285</v>
      </c>
      <c r="AP715" s="210" t="s">
        <v>285</v>
      </c>
      <c r="AQ715" s="210" t="s">
        <v>285</v>
      </c>
      <c r="AR715" s="210" t="s">
        <v>284</v>
      </c>
      <c r="AS715" s="210" t="s">
        <v>284</v>
      </c>
      <c r="AT715" s="209"/>
      <c r="AU715" s="209"/>
      <c r="AV715" s="209"/>
      <c r="AW715" s="209"/>
      <c r="AX715" s="209"/>
      <c r="AY715" s="209"/>
      <c r="AZ715" s="209"/>
      <c r="BA715" s="209"/>
      <c r="BB715" s="209"/>
      <c r="BC715" s="209"/>
      <c r="BD715" s="209"/>
      <c r="BE715" s="209"/>
      <c r="BF715" s="209"/>
      <c r="BG715" s="210"/>
      <c r="BH715" s="209"/>
    </row>
    <row r="716">
      <c r="A716" s="211">
        <v>45250.700694444444</v>
      </c>
      <c r="B716" s="211">
        <v>45250.700694444444</v>
      </c>
      <c r="C716" s="210" t="s">
        <v>281</v>
      </c>
      <c r="D716" s="209"/>
      <c r="E716" s="212">
        <v>100.0</v>
      </c>
      <c r="F716" s="212">
        <v>0.0</v>
      </c>
      <c r="G716" s="210" t="b">
        <v>1</v>
      </c>
      <c r="H716" s="211">
        <v>45250.700694444444</v>
      </c>
      <c r="I716" s="210" t="s">
        <v>998</v>
      </c>
      <c r="J716" s="209"/>
      <c r="K716" s="209"/>
      <c r="L716" s="209"/>
      <c r="M716" s="209"/>
      <c r="N716" s="209"/>
      <c r="O716" s="209"/>
      <c r="P716" s="210" t="s">
        <v>283</v>
      </c>
      <c r="Q716" s="209"/>
      <c r="R716" s="210" t="s">
        <v>39</v>
      </c>
      <c r="S716" s="210">
        <v>12.0</v>
      </c>
      <c r="T716" s="212">
        <v>2.0</v>
      </c>
      <c r="U716" s="212">
        <v>10.0</v>
      </c>
      <c r="V716" s="212">
        <v>12.0</v>
      </c>
      <c r="W716" s="210">
        <v>33.0</v>
      </c>
      <c r="X716" s="210">
        <v>2.0</v>
      </c>
      <c r="Y716" s="210">
        <v>2.0</v>
      </c>
      <c r="Z716" s="210">
        <v>2.0</v>
      </c>
      <c r="AA716" s="210">
        <v>1.0</v>
      </c>
      <c r="AB716" s="210">
        <v>3.0</v>
      </c>
      <c r="AC716" s="210">
        <v>2.0</v>
      </c>
      <c r="AD716" s="210">
        <v>2.0</v>
      </c>
      <c r="AE716" s="210">
        <v>2.0</v>
      </c>
      <c r="AF716" s="210">
        <v>1.0</v>
      </c>
      <c r="AG716" s="210">
        <v>0.0</v>
      </c>
      <c r="AH716" s="210">
        <v>1.0</v>
      </c>
      <c r="AI716" s="210" t="s">
        <v>138</v>
      </c>
      <c r="AJ716" s="210" t="s">
        <v>285</v>
      </c>
      <c r="AK716" s="210" t="s">
        <v>284</v>
      </c>
      <c r="AL716" s="210" t="s">
        <v>285</v>
      </c>
      <c r="AM716" s="210" t="s">
        <v>285</v>
      </c>
      <c r="AN716" s="210" t="s">
        <v>284</v>
      </c>
      <c r="AO716" s="210" t="s">
        <v>285</v>
      </c>
      <c r="AP716" s="210" t="s">
        <v>284</v>
      </c>
      <c r="AQ716" s="210" t="s">
        <v>284</v>
      </c>
      <c r="AR716" s="210" t="s">
        <v>284</v>
      </c>
      <c r="AS716" s="210" t="s">
        <v>285</v>
      </c>
      <c r="AT716" s="209"/>
      <c r="AU716" s="209"/>
      <c r="AV716" s="209"/>
      <c r="AW716" s="209"/>
      <c r="AX716" s="209"/>
      <c r="AY716" s="209"/>
      <c r="AZ716" s="209"/>
      <c r="BA716" s="209"/>
      <c r="BB716" s="209"/>
      <c r="BC716" s="209"/>
      <c r="BD716" s="209"/>
      <c r="BE716" s="209"/>
      <c r="BF716" s="209"/>
      <c r="BG716" s="210"/>
      <c r="BH716" s="209"/>
    </row>
    <row r="717">
      <c r="A717" s="211">
        <v>45250.700694444444</v>
      </c>
      <c r="B717" s="211">
        <v>45250.700694444444</v>
      </c>
      <c r="C717" s="210" t="s">
        <v>281</v>
      </c>
      <c r="D717" s="209"/>
      <c r="E717" s="212">
        <v>100.0</v>
      </c>
      <c r="F717" s="212">
        <v>0.0</v>
      </c>
      <c r="G717" s="210" t="b">
        <v>1</v>
      </c>
      <c r="H717" s="211">
        <v>45250.700694444444</v>
      </c>
      <c r="I717" s="210" t="s">
        <v>999</v>
      </c>
      <c r="J717" s="209"/>
      <c r="K717" s="209"/>
      <c r="L717" s="209"/>
      <c r="M717" s="209"/>
      <c r="N717" s="209"/>
      <c r="O717" s="209"/>
      <c r="P717" s="210" t="s">
        <v>283</v>
      </c>
      <c r="Q717" s="209"/>
      <c r="R717" s="210" t="s">
        <v>33</v>
      </c>
      <c r="S717" s="210">
        <v>7.0</v>
      </c>
      <c r="T717" s="212">
        <v>5.0</v>
      </c>
      <c r="U717" s="212">
        <v>2.0</v>
      </c>
      <c r="V717" s="212">
        <v>12.0</v>
      </c>
      <c r="W717" s="210">
        <v>36.0</v>
      </c>
      <c r="X717" s="210">
        <v>0.0</v>
      </c>
      <c r="Y717" s="210">
        <v>3.0</v>
      </c>
      <c r="Z717" s="210">
        <v>0.0</v>
      </c>
      <c r="AA717" s="210">
        <v>3.0</v>
      </c>
      <c r="AB717" s="210">
        <v>1.0</v>
      </c>
      <c r="AC717" s="210">
        <v>0.0</v>
      </c>
      <c r="AD717" s="210">
        <v>2.0</v>
      </c>
      <c r="AE717" s="210">
        <v>0.0</v>
      </c>
      <c r="AF717" s="210">
        <v>3.0</v>
      </c>
      <c r="AG717" s="210">
        <v>0.0</v>
      </c>
      <c r="AH717" s="210">
        <v>0.0</v>
      </c>
      <c r="AI717" s="210" t="s">
        <v>138</v>
      </c>
      <c r="AJ717" s="210" t="s">
        <v>285</v>
      </c>
      <c r="AK717" s="210" t="s">
        <v>285</v>
      </c>
      <c r="AL717" s="210" t="s">
        <v>285</v>
      </c>
      <c r="AM717" s="210" t="s">
        <v>285</v>
      </c>
      <c r="AN717" s="210" t="s">
        <v>284</v>
      </c>
      <c r="AO717" s="210" t="s">
        <v>285</v>
      </c>
      <c r="AP717" s="210" t="s">
        <v>285</v>
      </c>
      <c r="AQ717" s="210" t="s">
        <v>285</v>
      </c>
      <c r="AR717" s="210" t="s">
        <v>284</v>
      </c>
      <c r="AS717" s="210" t="s">
        <v>285</v>
      </c>
      <c r="AT717" s="209"/>
      <c r="AU717" s="209"/>
      <c r="AV717" s="209"/>
      <c r="AW717" s="209"/>
      <c r="AX717" s="209"/>
      <c r="AY717" s="209"/>
      <c r="AZ717" s="209"/>
      <c r="BA717" s="209"/>
      <c r="BB717" s="209"/>
      <c r="BC717" s="209"/>
      <c r="BD717" s="209"/>
      <c r="BE717" s="209"/>
      <c r="BF717" s="209"/>
      <c r="BG717" s="210"/>
      <c r="BH717" s="209"/>
    </row>
    <row r="718">
      <c r="A718" s="211">
        <v>45250.700694444444</v>
      </c>
      <c r="B718" s="211">
        <v>45250.700694444444</v>
      </c>
      <c r="C718" s="210" t="s">
        <v>281</v>
      </c>
      <c r="D718" s="209"/>
      <c r="E718" s="212">
        <v>100.0</v>
      </c>
      <c r="F718" s="212">
        <v>0.0</v>
      </c>
      <c r="G718" s="210" t="b">
        <v>1</v>
      </c>
      <c r="H718" s="211">
        <v>45250.700694444444</v>
      </c>
      <c r="I718" s="210" t="s">
        <v>1000</v>
      </c>
      <c r="J718" s="209"/>
      <c r="K718" s="209"/>
      <c r="L718" s="209"/>
      <c r="M718" s="209"/>
      <c r="N718" s="209"/>
      <c r="O718" s="209"/>
      <c r="P718" s="210" t="s">
        <v>283</v>
      </c>
      <c r="Q718" s="209"/>
      <c r="R718" s="210" t="s">
        <v>80</v>
      </c>
      <c r="S718" s="210">
        <v>12.0</v>
      </c>
      <c r="T718" s="212">
        <v>12.0</v>
      </c>
      <c r="U718" s="212">
        <v>0.0</v>
      </c>
      <c r="V718" s="212">
        <v>12.0</v>
      </c>
      <c r="W718" s="210">
        <v>12.0</v>
      </c>
      <c r="X718" s="210">
        <v>2.0</v>
      </c>
      <c r="Y718" s="210">
        <v>2.0</v>
      </c>
      <c r="Z718" s="210">
        <v>2.0</v>
      </c>
      <c r="AA718" s="210">
        <v>0.0</v>
      </c>
      <c r="AB718" s="210">
        <v>1.0</v>
      </c>
      <c r="AC718" s="210">
        <v>2.0</v>
      </c>
      <c r="AD718" s="210">
        <v>3.0</v>
      </c>
      <c r="AE718" s="210">
        <v>2.0</v>
      </c>
      <c r="AF718" s="210">
        <v>1.0</v>
      </c>
      <c r="AG718" s="210">
        <v>3.0</v>
      </c>
      <c r="AH718" s="210">
        <v>2.0</v>
      </c>
      <c r="AI718" s="210" t="s">
        <v>138</v>
      </c>
      <c r="AJ718" s="210" t="s">
        <v>285</v>
      </c>
      <c r="AK718" s="210" t="s">
        <v>285</v>
      </c>
      <c r="AL718" s="210" t="s">
        <v>284</v>
      </c>
      <c r="AM718" s="210" t="s">
        <v>285</v>
      </c>
      <c r="AN718" s="210" t="s">
        <v>284</v>
      </c>
      <c r="AO718" s="210" t="s">
        <v>285</v>
      </c>
      <c r="AP718" s="210" t="s">
        <v>284</v>
      </c>
      <c r="AQ718" s="210" t="s">
        <v>284</v>
      </c>
      <c r="AR718" s="210" t="s">
        <v>285</v>
      </c>
      <c r="AS718" s="210" t="s">
        <v>285</v>
      </c>
      <c r="AT718" s="209"/>
      <c r="AU718" s="209"/>
      <c r="AV718" s="209"/>
      <c r="AW718" s="209"/>
      <c r="AX718" s="209"/>
      <c r="AY718" s="209"/>
      <c r="AZ718" s="209"/>
      <c r="BA718" s="209"/>
      <c r="BB718" s="209"/>
      <c r="BC718" s="209"/>
      <c r="BD718" s="209"/>
      <c r="BE718" s="209"/>
      <c r="BF718" s="209"/>
      <c r="BG718" s="210"/>
      <c r="BH718" s="209"/>
    </row>
    <row r="719">
      <c r="A719" s="211">
        <v>45250.700694444444</v>
      </c>
      <c r="B719" s="211">
        <v>45250.700694444444</v>
      </c>
      <c r="C719" s="210" t="s">
        <v>281</v>
      </c>
      <c r="D719" s="209"/>
      <c r="E719" s="212">
        <v>100.0</v>
      </c>
      <c r="F719" s="212">
        <v>0.0</v>
      </c>
      <c r="G719" s="210" t="b">
        <v>1</v>
      </c>
      <c r="H719" s="211">
        <v>45250.700694444444</v>
      </c>
      <c r="I719" s="210" t="s">
        <v>1001</v>
      </c>
      <c r="J719" s="209"/>
      <c r="K719" s="209"/>
      <c r="L719" s="209"/>
      <c r="M719" s="209"/>
      <c r="N719" s="209"/>
      <c r="O719" s="209"/>
      <c r="P719" s="210" t="s">
        <v>283</v>
      </c>
      <c r="Q719" s="209"/>
      <c r="R719" s="210" t="s">
        <v>61</v>
      </c>
      <c r="S719" s="210">
        <v>3.0</v>
      </c>
      <c r="T719" s="212">
        <v>3.0</v>
      </c>
      <c r="U719" s="212">
        <v>0.0</v>
      </c>
      <c r="V719" s="212">
        <v>12.0</v>
      </c>
      <c r="W719" s="210">
        <v>27.0</v>
      </c>
      <c r="X719" s="210">
        <v>0.0</v>
      </c>
      <c r="Y719" s="210">
        <v>0.0</v>
      </c>
      <c r="Z719" s="210">
        <v>1.0</v>
      </c>
      <c r="AA719" s="210">
        <v>1.0</v>
      </c>
      <c r="AB719" s="210">
        <v>2.0</v>
      </c>
      <c r="AC719" s="210">
        <v>3.0</v>
      </c>
      <c r="AD719" s="210">
        <v>3.0</v>
      </c>
      <c r="AE719" s="210">
        <v>0.0</v>
      </c>
      <c r="AF719" s="210">
        <v>3.0</v>
      </c>
      <c r="AG719" s="210">
        <v>3.0</v>
      </c>
      <c r="AH719" s="210">
        <v>3.0</v>
      </c>
      <c r="AI719" s="210" t="s">
        <v>137</v>
      </c>
      <c r="AJ719" s="210" t="s">
        <v>285</v>
      </c>
      <c r="AK719" s="210" t="s">
        <v>284</v>
      </c>
      <c r="AL719" s="210" t="s">
        <v>285</v>
      </c>
      <c r="AM719" s="210" t="s">
        <v>285</v>
      </c>
      <c r="AN719" s="210" t="s">
        <v>285</v>
      </c>
      <c r="AO719" s="210" t="s">
        <v>285</v>
      </c>
      <c r="AP719" s="210" t="s">
        <v>285</v>
      </c>
      <c r="AQ719" s="210" t="s">
        <v>284</v>
      </c>
      <c r="AR719" s="210" t="s">
        <v>285</v>
      </c>
      <c r="AS719" s="210" t="s">
        <v>285</v>
      </c>
      <c r="AT719" s="209"/>
      <c r="AU719" s="209"/>
      <c r="AV719" s="209"/>
      <c r="AW719" s="209"/>
      <c r="AX719" s="209"/>
      <c r="AY719" s="209"/>
      <c r="AZ719" s="209"/>
      <c r="BA719" s="209"/>
      <c r="BB719" s="209"/>
      <c r="BC719" s="209"/>
      <c r="BD719" s="209"/>
      <c r="BE719" s="209"/>
      <c r="BF719" s="209"/>
      <c r="BG719" s="210"/>
      <c r="BH719" s="209"/>
    </row>
    <row r="720">
      <c r="A720" s="211">
        <v>45250.700694444444</v>
      </c>
      <c r="B720" s="211">
        <v>45250.700694444444</v>
      </c>
      <c r="C720" s="210" t="s">
        <v>281</v>
      </c>
      <c r="D720" s="209"/>
      <c r="E720" s="212">
        <v>100.0</v>
      </c>
      <c r="F720" s="212">
        <v>0.0</v>
      </c>
      <c r="G720" s="210" t="b">
        <v>1</v>
      </c>
      <c r="H720" s="211">
        <v>45250.700694444444</v>
      </c>
      <c r="I720" s="210" t="s">
        <v>1002</v>
      </c>
      <c r="J720" s="209"/>
      <c r="K720" s="209"/>
      <c r="L720" s="209"/>
      <c r="M720" s="209"/>
      <c r="N720" s="209"/>
      <c r="O720" s="209"/>
      <c r="P720" s="210" t="s">
        <v>283</v>
      </c>
      <c r="Q720" s="209"/>
      <c r="R720" s="210" t="s">
        <v>54</v>
      </c>
      <c r="S720" s="210">
        <v>1.0</v>
      </c>
      <c r="T720" s="212">
        <v>1.0</v>
      </c>
      <c r="U720" s="212">
        <v>0.0</v>
      </c>
      <c r="V720" s="212">
        <v>12.0</v>
      </c>
      <c r="W720" s="210">
        <v>29.0</v>
      </c>
      <c r="X720" s="210">
        <v>1.0</v>
      </c>
      <c r="Y720" s="210">
        <v>3.0</v>
      </c>
      <c r="Z720" s="210">
        <v>2.0</v>
      </c>
      <c r="AA720" s="210">
        <v>2.0</v>
      </c>
      <c r="AB720" s="210">
        <v>1.0</v>
      </c>
      <c r="AC720" s="210">
        <v>2.0</v>
      </c>
      <c r="AD720" s="210">
        <v>0.0</v>
      </c>
      <c r="AE720" s="210">
        <v>3.0</v>
      </c>
      <c r="AF720" s="210">
        <v>0.0</v>
      </c>
      <c r="AG720" s="210">
        <v>3.0</v>
      </c>
      <c r="AH720" s="210">
        <v>2.0</v>
      </c>
      <c r="AI720" s="210" t="s">
        <v>138</v>
      </c>
      <c r="AJ720" s="210" t="s">
        <v>284</v>
      </c>
      <c r="AK720" s="210" t="s">
        <v>285</v>
      </c>
      <c r="AL720" s="210" t="s">
        <v>284</v>
      </c>
      <c r="AM720" s="210" t="s">
        <v>284</v>
      </c>
      <c r="AN720" s="210" t="s">
        <v>285</v>
      </c>
      <c r="AO720" s="210" t="s">
        <v>284</v>
      </c>
      <c r="AP720" s="210" t="s">
        <v>284</v>
      </c>
      <c r="AQ720" s="210" t="s">
        <v>285</v>
      </c>
      <c r="AR720" s="210" t="s">
        <v>285</v>
      </c>
      <c r="AS720" s="210" t="s">
        <v>285</v>
      </c>
      <c r="AT720" s="209"/>
      <c r="AU720" s="209"/>
      <c r="AV720" s="209"/>
      <c r="AW720" s="209"/>
      <c r="AX720" s="209"/>
      <c r="AY720" s="209"/>
      <c r="AZ720" s="209"/>
      <c r="BA720" s="209"/>
      <c r="BB720" s="209"/>
      <c r="BC720" s="209"/>
      <c r="BD720" s="209"/>
      <c r="BE720" s="209"/>
      <c r="BF720" s="209"/>
      <c r="BG720" s="210"/>
      <c r="BH720" s="209"/>
    </row>
    <row r="721">
      <c r="A721" s="211">
        <v>45250.700694444444</v>
      </c>
      <c r="B721" s="211">
        <v>45250.700694444444</v>
      </c>
      <c r="C721" s="210" t="s">
        <v>281</v>
      </c>
      <c r="D721" s="209"/>
      <c r="E721" s="212">
        <v>100.0</v>
      </c>
      <c r="F721" s="212">
        <v>0.0</v>
      </c>
      <c r="G721" s="210" t="b">
        <v>1</v>
      </c>
      <c r="H721" s="211">
        <v>45250.700694444444</v>
      </c>
      <c r="I721" s="210" t="s">
        <v>1003</v>
      </c>
      <c r="J721" s="209"/>
      <c r="K721" s="209"/>
      <c r="L721" s="209"/>
      <c r="M721" s="209"/>
      <c r="N721" s="209"/>
      <c r="O721" s="209"/>
      <c r="P721" s="210" t="s">
        <v>283</v>
      </c>
      <c r="Q721" s="209"/>
      <c r="R721" s="210" t="s">
        <v>81</v>
      </c>
      <c r="S721" s="210">
        <v>12.0</v>
      </c>
      <c r="T721" s="212">
        <v>11.0</v>
      </c>
      <c r="U721" s="212">
        <v>1.0</v>
      </c>
      <c r="V721" s="212">
        <v>12.0</v>
      </c>
      <c r="W721" s="210">
        <v>22.0</v>
      </c>
      <c r="X721" s="210">
        <v>0.0</v>
      </c>
      <c r="Y721" s="210">
        <v>0.0</v>
      </c>
      <c r="Z721" s="210">
        <v>0.0</v>
      </c>
      <c r="AA721" s="210">
        <v>1.0</v>
      </c>
      <c r="AB721" s="210">
        <v>0.0</v>
      </c>
      <c r="AC721" s="210">
        <v>2.0</v>
      </c>
      <c r="AD721" s="210">
        <v>2.0</v>
      </c>
      <c r="AE721" s="210">
        <v>1.0</v>
      </c>
      <c r="AF721" s="210">
        <v>0.0</v>
      </c>
      <c r="AG721" s="210">
        <v>0.0</v>
      </c>
      <c r="AH721" s="210">
        <v>1.0</v>
      </c>
      <c r="AI721" s="210" t="s">
        <v>138</v>
      </c>
      <c r="AJ721" s="210" t="s">
        <v>285</v>
      </c>
      <c r="AK721" s="210" t="s">
        <v>285</v>
      </c>
      <c r="AL721" s="210" t="s">
        <v>285</v>
      </c>
      <c r="AM721" s="210" t="s">
        <v>285</v>
      </c>
      <c r="AN721" s="210" t="s">
        <v>284</v>
      </c>
      <c r="AO721" s="210" t="s">
        <v>284</v>
      </c>
      <c r="AP721" s="210" t="s">
        <v>284</v>
      </c>
      <c r="AQ721" s="210" t="s">
        <v>285</v>
      </c>
      <c r="AR721" s="210" t="s">
        <v>284</v>
      </c>
      <c r="AS721" s="210" t="s">
        <v>285</v>
      </c>
      <c r="AT721" s="209"/>
      <c r="AU721" s="209"/>
      <c r="AV721" s="209"/>
      <c r="AW721" s="209"/>
      <c r="AX721" s="209"/>
      <c r="AY721" s="209"/>
      <c r="AZ721" s="209"/>
      <c r="BA721" s="209"/>
      <c r="BB721" s="209"/>
      <c r="BC721" s="209"/>
      <c r="BD721" s="209"/>
      <c r="BE721" s="209"/>
      <c r="BF721" s="209"/>
      <c r="BG721" s="210"/>
      <c r="BH721" s="209"/>
    </row>
    <row r="722">
      <c r="A722" s="211">
        <v>45250.700694444444</v>
      </c>
      <c r="B722" s="211">
        <v>45250.700694444444</v>
      </c>
      <c r="C722" s="210" t="s">
        <v>281</v>
      </c>
      <c r="D722" s="209"/>
      <c r="E722" s="212">
        <v>100.0</v>
      </c>
      <c r="F722" s="212">
        <v>0.0</v>
      </c>
      <c r="G722" s="210" t="b">
        <v>1</v>
      </c>
      <c r="H722" s="211">
        <v>45250.700694444444</v>
      </c>
      <c r="I722" s="210" t="s">
        <v>1004</v>
      </c>
      <c r="J722" s="209"/>
      <c r="K722" s="209"/>
      <c r="L722" s="209"/>
      <c r="M722" s="209"/>
      <c r="N722" s="209"/>
      <c r="O722" s="209"/>
      <c r="P722" s="210" t="s">
        <v>283</v>
      </c>
      <c r="Q722" s="209"/>
      <c r="R722" s="210" t="s">
        <v>101</v>
      </c>
      <c r="S722" s="210">
        <v>7.0</v>
      </c>
      <c r="T722" s="212">
        <v>6.0</v>
      </c>
      <c r="U722" s="212">
        <v>1.0</v>
      </c>
      <c r="V722" s="212">
        <v>12.0</v>
      </c>
      <c r="W722" s="210">
        <v>25.0</v>
      </c>
      <c r="X722" s="210">
        <v>0.0</v>
      </c>
      <c r="Y722" s="210">
        <v>3.0</v>
      </c>
      <c r="Z722" s="210">
        <v>2.0</v>
      </c>
      <c r="AA722" s="210">
        <v>1.0</v>
      </c>
      <c r="AB722" s="210">
        <v>3.0</v>
      </c>
      <c r="AC722" s="210">
        <v>2.0</v>
      </c>
      <c r="AD722" s="210">
        <v>3.0</v>
      </c>
      <c r="AE722" s="210">
        <v>3.0</v>
      </c>
      <c r="AF722" s="210">
        <v>2.0</v>
      </c>
      <c r="AG722" s="210">
        <v>3.0</v>
      </c>
      <c r="AH722" s="210">
        <v>3.0</v>
      </c>
      <c r="AI722" s="210" t="s">
        <v>137</v>
      </c>
      <c r="AJ722" s="210" t="s">
        <v>284</v>
      </c>
      <c r="AK722" s="210" t="s">
        <v>285</v>
      </c>
      <c r="AL722" s="210" t="s">
        <v>285</v>
      </c>
      <c r="AM722" s="210" t="s">
        <v>284</v>
      </c>
      <c r="AN722" s="210" t="s">
        <v>284</v>
      </c>
      <c r="AO722" s="210" t="s">
        <v>284</v>
      </c>
      <c r="AP722" s="210" t="s">
        <v>285</v>
      </c>
      <c r="AQ722" s="210" t="s">
        <v>285</v>
      </c>
      <c r="AR722" s="210" t="s">
        <v>284</v>
      </c>
      <c r="AS722" s="210" t="s">
        <v>284</v>
      </c>
      <c r="AT722" s="209"/>
      <c r="AU722" s="209"/>
      <c r="AV722" s="209"/>
      <c r="AW722" s="209"/>
      <c r="AX722" s="209"/>
      <c r="AY722" s="209"/>
      <c r="AZ722" s="209"/>
      <c r="BA722" s="209"/>
      <c r="BB722" s="209"/>
      <c r="BC722" s="209"/>
      <c r="BD722" s="209"/>
      <c r="BE722" s="209"/>
      <c r="BF722" s="209"/>
      <c r="BG722" s="210"/>
      <c r="BH722" s="209"/>
    </row>
    <row r="723">
      <c r="A723" s="211">
        <v>45250.700694444444</v>
      </c>
      <c r="B723" s="211">
        <v>45250.700694444444</v>
      </c>
      <c r="C723" s="210" t="s">
        <v>281</v>
      </c>
      <c r="D723" s="209"/>
      <c r="E723" s="212">
        <v>100.0</v>
      </c>
      <c r="F723" s="212">
        <v>0.0</v>
      </c>
      <c r="G723" s="210" t="b">
        <v>1</v>
      </c>
      <c r="H723" s="211">
        <v>45250.700694444444</v>
      </c>
      <c r="I723" s="210" t="s">
        <v>1005</v>
      </c>
      <c r="J723" s="209"/>
      <c r="K723" s="209"/>
      <c r="L723" s="209"/>
      <c r="M723" s="209"/>
      <c r="N723" s="209"/>
      <c r="O723" s="209"/>
      <c r="P723" s="210" t="s">
        <v>283</v>
      </c>
      <c r="Q723" s="209"/>
      <c r="R723" s="210" t="s">
        <v>76</v>
      </c>
      <c r="S723" s="210">
        <v>9.0</v>
      </c>
      <c r="T723" s="212">
        <v>9.0</v>
      </c>
      <c r="U723" s="212">
        <v>0.0</v>
      </c>
      <c r="V723" s="212">
        <v>12.0</v>
      </c>
      <c r="W723" s="210">
        <v>29.0</v>
      </c>
      <c r="X723" s="210">
        <v>1.0</v>
      </c>
      <c r="Y723" s="210">
        <v>1.0</v>
      </c>
      <c r="Z723" s="210">
        <v>1.0</v>
      </c>
      <c r="AA723" s="210">
        <v>3.0</v>
      </c>
      <c r="AB723" s="210">
        <v>2.0</v>
      </c>
      <c r="AC723" s="210">
        <v>2.0</v>
      </c>
      <c r="AD723" s="210">
        <v>1.0</v>
      </c>
      <c r="AE723" s="210">
        <v>3.0</v>
      </c>
      <c r="AF723" s="210">
        <v>2.0</v>
      </c>
      <c r="AG723" s="210">
        <v>1.0</v>
      </c>
      <c r="AH723" s="210">
        <v>1.0</v>
      </c>
      <c r="AI723" s="210" t="s">
        <v>138</v>
      </c>
      <c r="AJ723" s="210" t="s">
        <v>285</v>
      </c>
      <c r="AK723" s="210" t="s">
        <v>284</v>
      </c>
      <c r="AL723" s="210" t="s">
        <v>285</v>
      </c>
      <c r="AM723" s="210" t="s">
        <v>285</v>
      </c>
      <c r="AN723" s="210" t="s">
        <v>284</v>
      </c>
      <c r="AO723" s="210" t="s">
        <v>285</v>
      </c>
      <c r="AP723" s="210" t="s">
        <v>284</v>
      </c>
      <c r="AQ723" s="210" t="s">
        <v>285</v>
      </c>
      <c r="AR723" s="210" t="s">
        <v>285</v>
      </c>
      <c r="AS723" s="210" t="s">
        <v>285</v>
      </c>
      <c r="AT723" s="209"/>
      <c r="AU723" s="209"/>
      <c r="AV723" s="209"/>
      <c r="AW723" s="209"/>
      <c r="AX723" s="209"/>
      <c r="AY723" s="209"/>
      <c r="AZ723" s="209"/>
      <c r="BA723" s="209"/>
      <c r="BB723" s="209"/>
      <c r="BC723" s="209"/>
      <c r="BD723" s="209"/>
      <c r="BE723" s="209"/>
      <c r="BF723" s="209"/>
      <c r="BG723" s="210"/>
      <c r="BH723" s="209"/>
    </row>
    <row r="724">
      <c r="A724" s="211">
        <v>45250.700694444444</v>
      </c>
      <c r="B724" s="211">
        <v>45250.700694444444</v>
      </c>
      <c r="C724" s="210" t="s">
        <v>281</v>
      </c>
      <c r="D724" s="209"/>
      <c r="E724" s="212">
        <v>100.0</v>
      </c>
      <c r="F724" s="212">
        <v>0.0</v>
      </c>
      <c r="G724" s="210" t="b">
        <v>1</v>
      </c>
      <c r="H724" s="211">
        <v>45250.700694444444</v>
      </c>
      <c r="I724" s="210" t="s">
        <v>1006</v>
      </c>
      <c r="J724" s="209"/>
      <c r="K724" s="209"/>
      <c r="L724" s="209"/>
      <c r="M724" s="209"/>
      <c r="N724" s="209"/>
      <c r="O724" s="209"/>
      <c r="P724" s="210" t="s">
        <v>283</v>
      </c>
      <c r="Q724" s="209"/>
      <c r="R724" s="210" t="s">
        <v>60</v>
      </c>
      <c r="S724" s="210">
        <v>1.0</v>
      </c>
      <c r="T724" s="212">
        <v>1.0</v>
      </c>
      <c r="U724" s="212">
        <v>0.0</v>
      </c>
      <c r="V724" s="212">
        <v>12.0</v>
      </c>
      <c r="W724" s="210">
        <v>23.0</v>
      </c>
      <c r="X724" s="210">
        <v>2.0</v>
      </c>
      <c r="Y724" s="210">
        <v>3.0</v>
      </c>
      <c r="Z724" s="210">
        <v>2.0</v>
      </c>
      <c r="AA724" s="210">
        <v>1.0</v>
      </c>
      <c r="AB724" s="210">
        <v>3.0</v>
      </c>
      <c r="AC724" s="210">
        <v>0.0</v>
      </c>
      <c r="AD724" s="210">
        <v>3.0</v>
      </c>
      <c r="AE724" s="210">
        <v>2.0</v>
      </c>
      <c r="AF724" s="210">
        <v>0.0</v>
      </c>
      <c r="AG724" s="210">
        <v>3.0</v>
      </c>
      <c r="AH724" s="210">
        <v>1.0</v>
      </c>
      <c r="AI724" s="210" t="s">
        <v>138</v>
      </c>
      <c r="AJ724" s="210" t="s">
        <v>285</v>
      </c>
      <c r="AK724" s="210" t="s">
        <v>285</v>
      </c>
      <c r="AL724" s="210" t="s">
        <v>285</v>
      </c>
      <c r="AM724" s="210" t="s">
        <v>285</v>
      </c>
      <c r="AN724" s="210" t="s">
        <v>285</v>
      </c>
      <c r="AO724" s="210" t="s">
        <v>285</v>
      </c>
      <c r="AP724" s="210" t="s">
        <v>285</v>
      </c>
      <c r="AQ724" s="210" t="s">
        <v>284</v>
      </c>
      <c r="AR724" s="210" t="s">
        <v>284</v>
      </c>
      <c r="AS724" s="210" t="s">
        <v>284</v>
      </c>
      <c r="AT724" s="209"/>
      <c r="AU724" s="209"/>
      <c r="AV724" s="209"/>
      <c r="AW724" s="209"/>
      <c r="AX724" s="209"/>
      <c r="AY724" s="209"/>
      <c r="AZ724" s="209"/>
      <c r="BA724" s="209"/>
      <c r="BB724" s="209"/>
      <c r="BC724" s="209"/>
      <c r="BD724" s="209"/>
      <c r="BE724" s="209"/>
      <c r="BF724" s="209"/>
      <c r="BG724" s="210"/>
      <c r="BH724" s="209"/>
    </row>
    <row r="725">
      <c r="A725" s="211">
        <v>45250.700694444444</v>
      </c>
      <c r="B725" s="211">
        <v>45250.700694444444</v>
      </c>
      <c r="C725" s="210" t="s">
        <v>281</v>
      </c>
      <c r="D725" s="209"/>
      <c r="E725" s="212">
        <v>100.0</v>
      </c>
      <c r="F725" s="212">
        <v>0.0</v>
      </c>
      <c r="G725" s="210" t="b">
        <v>1</v>
      </c>
      <c r="H725" s="211">
        <v>45250.700694444444</v>
      </c>
      <c r="I725" s="210" t="s">
        <v>1007</v>
      </c>
      <c r="J725" s="209"/>
      <c r="K725" s="209"/>
      <c r="L725" s="209"/>
      <c r="M725" s="209"/>
      <c r="N725" s="209"/>
      <c r="O725" s="209"/>
      <c r="P725" s="210" t="s">
        <v>283</v>
      </c>
      <c r="Q725" s="209"/>
      <c r="R725" s="210" t="s">
        <v>36</v>
      </c>
      <c r="S725" s="210">
        <v>4.0</v>
      </c>
      <c r="T725" s="212">
        <v>4.0</v>
      </c>
      <c r="U725" s="212">
        <v>0.0</v>
      </c>
      <c r="V725" s="212">
        <v>12.0</v>
      </c>
      <c r="W725" s="210">
        <v>27.0</v>
      </c>
      <c r="X725" s="210">
        <v>0.0</v>
      </c>
      <c r="Y725" s="210">
        <v>3.0</v>
      </c>
      <c r="Z725" s="210">
        <v>3.0</v>
      </c>
      <c r="AA725" s="210">
        <v>1.0</v>
      </c>
      <c r="AB725" s="210">
        <v>0.0</v>
      </c>
      <c r="AC725" s="210">
        <v>0.0</v>
      </c>
      <c r="AD725" s="210">
        <v>2.0</v>
      </c>
      <c r="AE725" s="210">
        <v>0.0</v>
      </c>
      <c r="AF725" s="210">
        <v>0.0</v>
      </c>
      <c r="AG725" s="210">
        <v>2.0</v>
      </c>
      <c r="AH725" s="210">
        <v>1.0</v>
      </c>
      <c r="AI725" s="210" t="s">
        <v>138</v>
      </c>
      <c r="AJ725" s="210" t="s">
        <v>285</v>
      </c>
      <c r="AK725" s="210" t="s">
        <v>285</v>
      </c>
      <c r="AL725" s="210" t="s">
        <v>285</v>
      </c>
      <c r="AM725" s="210" t="s">
        <v>285</v>
      </c>
      <c r="AN725" s="210" t="s">
        <v>285</v>
      </c>
      <c r="AO725" s="210" t="s">
        <v>284</v>
      </c>
      <c r="AP725" s="210" t="s">
        <v>284</v>
      </c>
      <c r="AQ725" s="210" t="s">
        <v>284</v>
      </c>
      <c r="AR725" s="210" t="s">
        <v>284</v>
      </c>
      <c r="AS725" s="210" t="s">
        <v>285</v>
      </c>
      <c r="AT725" s="209"/>
      <c r="AU725" s="209"/>
      <c r="AV725" s="209"/>
      <c r="AW725" s="209"/>
      <c r="AX725" s="209"/>
      <c r="AY725" s="209"/>
      <c r="AZ725" s="209"/>
      <c r="BA725" s="209"/>
      <c r="BB725" s="209"/>
      <c r="BC725" s="209"/>
      <c r="BD725" s="209"/>
      <c r="BE725" s="209"/>
      <c r="BF725" s="209"/>
      <c r="BG725" s="210"/>
      <c r="BH725" s="209"/>
    </row>
    <row r="726">
      <c r="A726" s="211">
        <v>45250.700694444444</v>
      </c>
      <c r="B726" s="211">
        <v>45250.700694444444</v>
      </c>
      <c r="C726" s="210" t="s">
        <v>281</v>
      </c>
      <c r="D726" s="209"/>
      <c r="E726" s="212">
        <v>100.0</v>
      </c>
      <c r="F726" s="212">
        <v>0.0</v>
      </c>
      <c r="G726" s="210" t="b">
        <v>1</v>
      </c>
      <c r="H726" s="211">
        <v>45250.700694444444</v>
      </c>
      <c r="I726" s="210" t="s">
        <v>1008</v>
      </c>
      <c r="J726" s="209"/>
      <c r="K726" s="209"/>
      <c r="L726" s="209"/>
      <c r="M726" s="209"/>
      <c r="N726" s="209"/>
      <c r="O726" s="209"/>
      <c r="P726" s="210" t="s">
        <v>283</v>
      </c>
      <c r="Q726" s="209"/>
      <c r="R726" s="210" t="s">
        <v>73</v>
      </c>
      <c r="S726" s="210">
        <v>1.0</v>
      </c>
      <c r="T726" s="212">
        <v>1.0</v>
      </c>
      <c r="U726" s="212">
        <v>0.0</v>
      </c>
      <c r="V726" s="212">
        <v>12.0</v>
      </c>
      <c r="W726" s="210">
        <v>5.0</v>
      </c>
      <c r="X726" s="210">
        <v>2.0</v>
      </c>
      <c r="Y726" s="210">
        <v>3.0</v>
      </c>
      <c r="Z726" s="210">
        <v>1.0</v>
      </c>
      <c r="AA726" s="210">
        <v>1.0</v>
      </c>
      <c r="AB726" s="210">
        <v>2.0</v>
      </c>
      <c r="AC726" s="210">
        <v>1.0</v>
      </c>
      <c r="AD726" s="210">
        <v>2.0</v>
      </c>
      <c r="AE726" s="210">
        <v>1.0</v>
      </c>
      <c r="AF726" s="210">
        <v>2.0</v>
      </c>
      <c r="AG726" s="210">
        <v>1.0</v>
      </c>
      <c r="AH726" s="210">
        <v>2.0</v>
      </c>
      <c r="AI726" s="210" t="s">
        <v>137</v>
      </c>
      <c r="AJ726" s="210" t="s">
        <v>284</v>
      </c>
      <c r="AK726" s="210" t="s">
        <v>285</v>
      </c>
      <c r="AL726" s="210" t="s">
        <v>285</v>
      </c>
      <c r="AM726" s="210" t="s">
        <v>285</v>
      </c>
      <c r="AN726" s="210" t="s">
        <v>284</v>
      </c>
      <c r="AO726" s="210" t="s">
        <v>284</v>
      </c>
      <c r="AP726" s="210" t="s">
        <v>285</v>
      </c>
      <c r="AQ726" s="210" t="s">
        <v>284</v>
      </c>
      <c r="AR726" s="210" t="s">
        <v>285</v>
      </c>
      <c r="AS726" s="210" t="s">
        <v>285</v>
      </c>
      <c r="AT726" s="209"/>
      <c r="AU726" s="209"/>
      <c r="AV726" s="209"/>
      <c r="AW726" s="209"/>
      <c r="AX726" s="209"/>
      <c r="AY726" s="209"/>
      <c r="AZ726" s="209"/>
      <c r="BA726" s="209"/>
      <c r="BB726" s="209"/>
      <c r="BC726" s="209"/>
      <c r="BD726" s="209"/>
      <c r="BE726" s="209"/>
      <c r="BF726" s="209"/>
      <c r="BG726" s="210"/>
      <c r="BH726" s="209"/>
    </row>
    <row r="727">
      <c r="A727" s="211">
        <v>45250.700694444444</v>
      </c>
      <c r="B727" s="211">
        <v>45250.700694444444</v>
      </c>
      <c r="C727" s="210" t="s">
        <v>281</v>
      </c>
      <c r="D727" s="209"/>
      <c r="E727" s="212">
        <v>100.0</v>
      </c>
      <c r="F727" s="212">
        <v>0.0</v>
      </c>
      <c r="G727" s="210" t="b">
        <v>1</v>
      </c>
      <c r="H727" s="211">
        <v>45250.700694444444</v>
      </c>
      <c r="I727" s="210" t="s">
        <v>1009</v>
      </c>
      <c r="J727" s="209"/>
      <c r="K727" s="209"/>
      <c r="L727" s="209"/>
      <c r="M727" s="209"/>
      <c r="N727" s="209"/>
      <c r="O727" s="209"/>
      <c r="P727" s="210" t="s">
        <v>283</v>
      </c>
      <c r="Q727" s="209"/>
      <c r="R727" s="72" t="s">
        <v>33</v>
      </c>
      <c r="S727" s="210">
        <v>7.0</v>
      </c>
      <c r="T727" s="212">
        <v>3.0</v>
      </c>
      <c r="U727" s="212">
        <v>4.0</v>
      </c>
      <c r="V727" s="212">
        <v>12.0</v>
      </c>
      <c r="W727" s="210">
        <v>13.0</v>
      </c>
      <c r="X727" s="210">
        <v>2.0</v>
      </c>
      <c r="Y727" s="210">
        <v>0.0</v>
      </c>
      <c r="Z727" s="210">
        <v>0.0</v>
      </c>
      <c r="AA727" s="210">
        <v>0.0</v>
      </c>
      <c r="AB727" s="210">
        <v>3.0</v>
      </c>
      <c r="AC727" s="210">
        <v>1.0</v>
      </c>
      <c r="AD727" s="210">
        <v>2.0</v>
      </c>
      <c r="AE727" s="210">
        <v>2.0</v>
      </c>
      <c r="AF727" s="210">
        <v>3.0</v>
      </c>
      <c r="AG727" s="210">
        <v>3.0</v>
      </c>
      <c r="AH727" s="210">
        <v>2.0</v>
      </c>
      <c r="AI727" s="210" t="s">
        <v>138</v>
      </c>
      <c r="AJ727" s="210" t="s">
        <v>285</v>
      </c>
      <c r="AK727" s="210" t="s">
        <v>284</v>
      </c>
      <c r="AL727" s="210" t="s">
        <v>284</v>
      </c>
      <c r="AM727" s="210" t="s">
        <v>284</v>
      </c>
      <c r="AN727" s="210" t="s">
        <v>285</v>
      </c>
      <c r="AO727" s="210" t="s">
        <v>285</v>
      </c>
      <c r="AP727" s="210" t="s">
        <v>284</v>
      </c>
      <c r="AQ727" s="210" t="s">
        <v>285</v>
      </c>
      <c r="AR727" s="210" t="s">
        <v>284</v>
      </c>
      <c r="AS727" s="210" t="s">
        <v>284</v>
      </c>
      <c r="AT727" s="209"/>
      <c r="AU727" s="209"/>
      <c r="AV727" s="209"/>
      <c r="AW727" s="209"/>
      <c r="AX727" s="209"/>
      <c r="AY727" s="209"/>
      <c r="AZ727" s="209"/>
      <c r="BA727" s="209"/>
      <c r="BB727" s="209"/>
      <c r="BC727" s="209"/>
      <c r="BD727" s="209"/>
      <c r="BE727" s="209"/>
      <c r="BF727" s="209"/>
      <c r="BG727" s="210"/>
      <c r="BH727" s="209"/>
    </row>
    <row r="728">
      <c r="A728" s="211">
        <v>45250.700694444444</v>
      </c>
      <c r="B728" s="211">
        <v>45250.700694444444</v>
      </c>
      <c r="C728" s="210" t="s">
        <v>281</v>
      </c>
      <c r="D728" s="209"/>
      <c r="E728" s="212">
        <v>100.0</v>
      </c>
      <c r="F728" s="212">
        <v>0.0</v>
      </c>
      <c r="G728" s="210" t="b">
        <v>1</v>
      </c>
      <c r="H728" s="211">
        <v>45250.700694444444</v>
      </c>
      <c r="I728" s="210" t="s">
        <v>1010</v>
      </c>
      <c r="J728" s="209"/>
      <c r="K728" s="209"/>
      <c r="L728" s="209"/>
      <c r="M728" s="209"/>
      <c r="N728" s="209"/>
      <c r="O728" s="209"/>
      <c r="P728" s="210" t="s">
        <v>283</v>
      </c>
      <c r="Q728" s="209"/>
      <c r="R728" s="210" t="s">
        <v>75</v>
      </c>
      <c r="S728" s="210">
        <v>7.0</v>
      </c>
      <c r="T728" s="212">
        <v>2.0</v>
      </c>
      <c r="U728" s="212">
        <v>5.0</v>
      </c>
      <c r="V728" s="212">
        <v>12.0</v>
      </c>
      <c r="W728" s="210">
        <v>39.0</v>
      </c>
      <c r="X728" s="210">
        <v>3.0</v>
      </c>
      <c r="Y728" s="210">
        <v>3.0</v>
      </c>
      <c r="Z728" s="210">
        <v>2.0</v>
      </c>
      <c r="AA728" s="210">
        <v>2.0</v>
      </c>
      <c r="AB728" s="210">
        <v>3.0</v>
      </c>
      <c r="AC728" s="210">
        <v>3.0</v>
      </c>
      <c r="AD728" s="210">
        <v>0.0</v>
      </c>
      <c r="AE728" s="210">
        <v>2.0</v>
      </c>
      <c r="AF728" s="210">
        <v>3.0</v>
      </c>
      <c r="AG728" s="210">
        <v>1.0</v>
      </c>
      <c r="AH728" s="210">
        <v>2.0</v>
      </c>
      <c r="AI728" s="210" t="s">
        <v>138</v>
      </c>
      <c r="AJ728" s="210" t="s">
        <v>284</v>
      </c>
      <c r="AK728" s="210" t="s">
        <v>284</v>
      </c>
      <c r="AL728" s="210" t="s">
        <v>285</v>
      </c>
      <c r="AM728" s="210" t="s">
        <v>285</v>
      </c>
      <c r="AN728" s="210" t="s">
        <v>284</v>
      </c>
      <c r="AO728" s="210" t="s">
        <v>284</v>
      </c>
      <c r="AP728" s="210" t="s">
        <v>284</v>
      </c>
      <c r="AQ728" s="210" t="s">
        <v>285</v>
      </c>
      <c r="AR728" s="210" t="s">
        <v>285</v>
      </c>
      <c r="AS728" s="210" t="s">
        <v>284</v>
      </c>
      <c r="AT728" s="209"/>
      <c r="AU728" s="209"/>
      <c r="AV728" s="209"/>
      <c r="AW728" s="209"/>
      <c r="AX728" s="209"/>
      <c r="AY728" s="209"/>
      <c r="AZ728" s="209"/>
      <c r="BA728" s="209"/>
      <c r="BB728" s="209"/>
      <c r="BC728" s="209"/>
      <c r="BD728" s="209"/>
      <c r="BE728" s="209"/>
      <c r="BF728" s="209"/>
      <c r="BG728" s="210"/>
      <c r="BH728" s="209"/>
    </row>
    <row r="729">
      <c r="A729" s="211">
        <v>45250.700694444444</v>
      </c>
      <c r="B729" s="211">
        <v>45250.700694444444</v>
      </c>
      <c r="C729" s="210" t="s">
        <v>281</v>
      </c>
      <c r="D729" s="209"/>
      <c r="E729" s="212">
        <v>100.0</v>
      </c>
      <c r="F729" s="212">
        <v>0.0</v>
      </c>
      <c r="G729" s="210" t="b">
        <v>1</v>
      </c>
      <c r="H729" s="211">
        <v>45250.700694444444</v>
      </c>
      <c r="I729" s="210" t="s">
        <v>1011</v>
      </c>
      <c r="J729" s="209"/>
      <c r="K729" s="209"/>
      <c r="L729" s="209"/>
      <c r="M729" s="209"/>
      <c r="N729" s="209"/>
      <c r="O729" s="209"/>
      <c r="P729" s="210" t="s">
        <v>283</v>
      </c>
      <c r="Q729" s="209"/>
      <c r="R729" s="210" t="s">
        <v>117</v>
      </c>
      <c r="S729" s="210">
        <v>4.0</v>
      </c>
      <c r="T729" s="212">
        <v>3.0</v>
      </c>
      <c r="U729" s="212">
        <v>1.0</v>
      </c>
      <c r="V729" s="212">
        <v>12.0</v>
      </c>
      <c r="W729" s="210">
        <v>8.0</v>
      </c>
      <c r="X729" s="210">
        <v>1.0</v>
      </c>
      <c r="Y729" s="210">
        <v>2.0</v>
      </c>
      <c r="Z729" s="210">
        <v>0.0</v>
      </c>
      <c r="AA729" s="210">
        <v>3.0</v>
      </c>
      <c r="AB729" s="210">
        <v>2.0</v>
      </c>
      <c r="AC729" s="210">
        <v>3.0</v>
      </c>
      <c r="AD729" s="210">
        <v>2.0</v>
      </c>
      <c r="AE729" s="210">
        <v>0.0</v>
      </c>
      <c r="AF729" s="210">
        <v>0.0</v>
      </c>
      <c r="AG729" s="210">
        <v>1.0</v>
      </c>
      <c r="AH729" s="210">
        <v>3.0</v>
      </c>
      <c r="AI729" s="210" t="s">
        <v>137</v>
      </c>
      <c r="AJ729" s="210" t="s">
        <v>285</v>
      </c>
      <c r="AK729" s="210" t="s">
        <v>285</v>
      </c>
      <c r="AL729" s="210" t="s">
        <v>284</v>
      </c>
      <c r="AM729" s="210" t="s">
        <v>284</v>
      </c>
      <c r="AN729" s="210" t="s">
        <v>284</v>
      </c>
      <c r="AO729" s="210" t="s">
        <v>284</v>
      </c>
      <c r="AP729" s="210" t="s">
        <v>284</v>
      </c>
      <c r="AQ729" s="210" t="s">
        <v>284</v>
      </c>
      <c r="AR729" s="210" t="s">
        <v>284</v>
      </c>
      <c r="AS729" s="210" t="s">
        <v>285</v>
      </c>
      <c r="AT729" s="209"/>
      <c r="AU729" s="209"/>
      <c r="AV729" s="209"/>
      <c r="AW729" s="209"/>
      <c r="AX729" s="209"/>
      <c r="AY729" s="209"/>
      <c r="AZ729" s="209"/>
      <c r="BA729" s="209"/>
      <c r="BB729" s="209"/>
      <c r="BC729" s="209"/>
      <c r="BD729" s="209"/>
      <c r="BE729" s="209"/>
      <c r="BF729" s="209"/>
      <c r="BG729" s="210"/>
      <c r="BH729" s="209"/>
    </row>
    <row r="730">
      <c r="A730" s="211">
        <v>45250.700694444444</v>
      </c>
      <c r="B730" s="211">
        <v>45250.700694444444</v>
      </c>
      <c r="C730" s="210" t="s">
        <v>281</v>
      </c>
      <c r="D730" s="209"/>
      <c r="E730" s="212">
        <v>100.0</v>
      </c>
      <c r="F730" s="212">
        <v>0.0</v>
      </c>
      <c r="G730" s="210" t="b">
        <v>1</v>
      </c>
      <c r="H730" s="211">
        <v>45250.700694444444</v>
      </c>
      <c r="I730" s="210" t="s">
        <v>1012</v>
      </c>
      <c r="J730" s="209"/>
      <c r="K730" s="209"/>
      <c r="L730" s="209"/>
      <c r="M730" s="209"/>
      <c r="N730" s="209"/>
      <c r="O730" s="209"/>
      <c r="P730" s="210" t="s">
        <v>283</v>
      </c>
      <c r="Q730" s="209"/>
      <c r="R730" s="210" t="s">
        <v>68</v>
      </c>
      <c r="S730" s="210">
        <v>10.0</v>
      </c>
      <c r="T730" s="212">
        <v>6.0</v>
      </c>
      <c r="U730" s="212">
        <v>4.0</v>
      </c>
      <c r="V730" s="212">
        <v>12.0</v>
      </c>
      <c r="W730" s="210">
        <v>25.0</v>
      </c>
      <c r="X730" s="210">
        <v>1.0</v>
      </c>
      <c r="Y730" s="210">
        <v>2.0</v>
      </c>
      <c r="Z730" s="210">
        <v>3.0</v>
      </c>
      <c r="AA730" s="210">
        <v>1.0</v>
      </c>
      <c r="AB730" s="210">
        <v>1.0</v>
      </c>
      <c r="AC730" s="210">
        <v>1.0</v>
      </c>
      <c r="AD730" s="210">
        <v>0.0</v>
      </c>
      <c r="AE730" s="210">
        <v>3.0</v>
      </c>
      <c r="AF730" s="210">
        <v>1.0</v>
      </c>
      <c r="AG730" s="210">
        <v>0.0</v>
      </c>
      <c r="AH730" s="210">
        <v>2.0</v>
      </c>
      <c r="AI730" s="210" t="s">
        <v>138</v>
      </c>
      <c r="AJ730" s="210" t="s">
        <v>285</v>
      </c>
      <c r="AK730" s="210" t="s">
        <v>284</v>
      </c>
      <c r="AL730" s="210" t="s">
        <v>285</v>
      </c>
      <c r="AM730" s="210" t="s">
        <v>284</v>
      </c>
      <c r="AN730" s="210" t="s">
        <v>285</v>
      </c>
      <c r="AO730" s="210" t="s">
        <v>285</v>
      </c>
      <c r="AP730" s="210" t="s">
        <v>284</v>
      </c>
      <c r="AQ730" s="210" t="s">
        <v>284</v>
      </c>
      <c r="AR730" s="210" t="s">
        <v>284</v>
      </c>
      <c r="AS730" s="210" t="s">
        <v>285</v>
      </c>
      <c r="AT730" s="209"/>
      <c r="AU730" s="209"/>
      <c r="AV730" s="209"/>
      <c r="AW730" s="209"/>
      <c r="AX730" s="209"/>
      <c r="AY730" s="209"/>
      <c r="AZ730" s="209"/>
      <c r="BA730" s="209"/>
      <c r="BB730" s="209"/>
      <c r="BC730" s="209"/>
      <c r="BD730" s="209"/>
      <c r="BE730" s="209"/>
      <c r="BF730" s="209"/>
      <c r="BG730" s="210"/>
      <c r="BH730" s="209"/>
    </row>
    <row r="731">
      <c r="A731" s="211">
        <v>45250.700694444444</v>
      </c>
      <c r="B731" s="211">
        <v>45250.700694444444</v>
      </c>
      <c r="C731" s="210" t="s">
        <v>281</v>
      </c>
      <c r="D731" s="209"/>
      <c r="E731" s="212">
        <v>100.0</v>
      </c>
      <c r="F731" s="212">
        <v>0.0</v>
      </c>
      <c r="G731" s="210" t="b">
        <v>1</v>
      </c>
      <c r="H731" s="211">
        <v>45250.700694444444</v>
      </c>
      <c r="I731" s="210" t="s">
        <v>1013</v>
      </c>
      <c r="J731" s="209"/>
      <c r="K731" s="209"/>
      <c r="L731" s="209"/>
      <c r="M731" s="209"/>
      <c r="N731" s="209"/>
      <c r="O731" s="209"/>
      <c r="P731" s="210" t="s">
        <v>283</v>
      </c>
      <c r="Q731" s="209"/>
      <c r="R731" s="72" t="s">
        <v>33</v>
      </c>
      <c r="S731" s="210">
        <v>5.0</v>
      </c>
      <c r="T731" s="212">
        <v>2.0</v>
      </c>
      <c r="U731" s="212">
        <v>3.0</v>
      </c>
      <c r="V731" s="212">
        <v>12.0</v>
      </c>
      <c r="W731" s="210">
        <v>30.0</v>
      </c>
      <c r="X731" s="210">
        <v>1.0</v>
      </c>
      <c r="Y731" s="210">
        <v>0.0</v>
      </c>
      <c r="Z731" s="210">
        <v>1.0</v>
      </c>
      <c r="AA731" s="210">
        <v>0.0</v>
      </c>
      <c r="AB731" s="210">
        <v>1.0</v>
      </c>
      <c r="AC731" s="210">
        <v>1.0</v>
      </c>
      <c r="AD731" s="210">
        <v>0.0</v>
      </c>
      <c r="AE731" s="210">
        <v>3.0</v>
      </c>
      <c r="AF731" s="210">
        <v>3.0</v>
      </c>
      <c r="AG731" s="210">
        <v>3.0</v>
      </c>
      <c r="AH731" s="210">
        <v>1.0</v>
      </c>
      <c r="AI731" s="210" t="s">
        <v>137</v>
      </c>
      <c r="AJ731" s="210" t="s">
        <v>284</v>
      </c>
      <c r="AK731" s="210" t="s">
        <v>285</v>
      </c>
      <c r="AL731" s="210" t="s">
        <v>285</v>
      </c>
      <c r="AM731" s="210" t="s">
        <v>284</v>
      </c>
      <c r="AN731" s="210" t="s">
        <v>285</v>
      </c>
      <c r="AO731" s="210" t="s">
        <v>284</v>
      </c>
      <c r="AP731" s="210" t="s">
        <v>285</v>
      </c>
      <c r="AQ731" s="210" t="s">
        <v>284</v>
      </c>
      <c r="AR731" s="210" t="s">
        <v>284</v>
      </c>
      <c r="AS731" s="210" t="s">
        <v>284</v>
      </c>
      <c r="AT731" s="209"/>
      <c r="AU731" s="209"/>
      <c r="AV731" s="209"/>
      <c r="AW731" s="209"/>
      <c r="AX731" s="209"/>
      <c r="AY731" s="209"/>
      <c r="AZ731" s="209"/>
      <c r="BA731" s="209"/>
      <c r="BB731" s="209"/>
      <c r="BC731" s="209"/>
      <c r="BD731" s="209"/>
      <c r="BE731" s="209"/>
      <c r="BF731" s="209"/>
      <c r="BG731" s="210"/>
      <c r="BH731" s="209"/>
    </row>
    <row r="732">
      <c r="A732" s="211">
        <v>45250.700694444444</v>
      </c>
      <c r="B732" s="211">
        <v>45250.700694444444</v>
      </c>
      <c r="C732" s="210" t="s">
        <v>281</v>
      </c>
      <c r="D732" s="209"/>
      <c r="E732" s="212">
        <v>100.0</v>
      </c>
      <c r="F732" s="212">
        <v>0.0</v>
      </c>
      <c r="G732" s="210" t="b">
        <v>1</v>
      </c>
      <c r="H732" s="211">
        <v>45250.700694444444</v>
      </c>
      <c r="I732" s="210" t="s">
        <v>1014</v>
      </c>
      <c r="J732" s="209"/>
      <c r="K732" s="209"/>
      <c r="L732" s="209"/>
      <c r="M732" s="209"/>
      <c r="N732" s="209"/>
      <c r="O732" s="209"/>
      <c r="P732" s="210" t="s">
        <v>283</v>
      </c>
      <c r="Q732" s="209"/>
      <c r="R732" s="210" t="s">
        <v>121</v>
      </c>
      <c r="S732" s="210">
        <v>2.0</v>
      </c>
      <c r="T732" s="212">
        <v>1.0</v>
      </c>
      <c r="U732" s="212">
        <v>1.0</v>
      </c>
      <c r="V732" s="212">
        <v>12.0</v>
      </c>
      <c r="W732" s="210">
        <v>3.0</v>
      </c>
      <c r="X732" s="210">
        <v>2.0</v>
      </c>
      <c r="Y732" s="210">
        <v>0.0</v>
      </c>
      <c r="Z732" s="210">
        <v>3.0</v>
      </c>
      <c r="AA732" s="210">
        <v>2.0</v>
      </c>
      <c r="AB732" s="210">
        <v>2.0</v>
      </c>
      <c r="AC732" s="210">
        <v>0.0</v>
      </c>
      <c r="AD732" s="210">
        <v>1.0</v>
      </c>
      <c r="AE732" s="210">
        <v>1.0</v>
      </c>
      <c r="AF732" s="210">
        <v>2.0</v>
      </c>
      <c r="AG732" s="210">
        <v>3.0</v>
      </c>
      <c r="AH732" s="210">
        <v>1.0</v>
      </c>
      <c r="AI732" s="210" t="s">
        <v>137</v>
      </c>
      <c r="AJ732" s="210" t="s">
        <v>285</v>
      </c>
      <c r="AK732" s="210" t="s">
        <v>285</v>
      </c>
      <c r="AL732" s="210" t="s">
        <v>285</v>
      </c>
      <c r="AM732" s="210" t="s">
        <v>284</v>
      </c>
      <c r="AN732" s="210" t="s">
        <v>284</v>
      </c>
      <c r="AO732" s="210" t="s">
        <v>284</v>
      </c>
      <c r="AP732" s="210" t="s">
        <v>285</v>
      </c>
      <c r="AQ732" s="210" t="s">
        <v>285</v>
      </c>
      <c r="AR732" s="210" t="s">
        <v>285</v>
      </c>
      <c r="AS732" s="210" t="s">
        <v>285</v>
      </c>
      <c r="AT732" s="209"/>
      <c r="AU732" s="209"/>
      <c r="AV732" s="209"/>
      <c r="AW732" s="209"/>
      <c r="AX732" s="209"/>
      <c r="AY732" s="209"/>
      <c r="AZ732" s="209"/>
      <c r="BA732" s="209"/>
      <c r="BB732" s="209"/>
      <c r="BC732" s="209"/>
      <c r="BD732" s="209"/>
      <c r="BE732" s="209"/>
      <c r="BF732" s="209"/>
      <c r="BG732" s="210"/>
      <c r="BH732" s="209"/>
    </row>
    <row r="733">
      <c r="A733" s="211">
        <v>45250.700694444444</v>
      </c>
      <c r="B733" s="211">
        <v>45250.700694444444</v>
      </c>
      <c r="C733" s="210" t="s">
        <v>281</v>
      </c>
      <c r="D733" s="209"/>
      <c r="E733" s="212">
        <v>100.0</v>
      </c>
      <c r="F733" s="212">
        <v>0.0</v>
      </c>
      <c r="G733" s="210" t="b">
        <v>1</v>
      </c>
      <c r="H733" s="211">
        <v>45250.700694444444</v>
      </c>
      <c r="I733" s="210" t="s">
        <v>1015</v>
      </c>
      <c r="J733" s="209"/>
      <c r="K733" s="209"/>
      <c r="L733" s="209"/>
      <c r="M733" s="209"/>
      <c r="N733" s="209"/>
      <c r="O733" s="209"/>
      <c r="P733" s="210" t="s">
        <v>283</v>
      </c>
      <c r="Q733" s="209"/>
      <c r="R733" s="210" t="s">
        <v>103</v>
      </c>
      <c r="S733" s="210">
        <v>2.0</v>
      </c>
      <c r="T733" s="212">
        <v>2.0</v>
      </c>
      <c r="U733" s="212">
        <v>0.0</v>
      </c>
      <c r="V733" s="212">
        <v>12.0</v>
      </c>
      <c r="W733" s="210">
        <v>13.0</v>
      </c>
      <c r="X733" s="210">
        <v>3.0</v>
      </c>
      <c r="Y733" s="210">
        <v>0.0</v>
      </c>
      <c r="Z733" s="210">
        <v>1.0</v>
      </c>
      <c r="AA733" s="210">
        <v>2.0</v>
      </c>
      <c r="AB733" s="210">
        <v>1.0</v>
      </c>
      <c r="AC733" s="210">
        <v>0.0</v>
      </c>
      <c r="AD733" s="210">
        <v>1.0</v>
      </c>
      <c r="AE733" s="210">
        <v>1.0</v>
      </c>
      <c r="AF733" s="210">
        <v>3.0</v>
      </c>
      <c r="AG733" s="210">
        <v>3.0</v>
      </c>
      <c r="AH733" s="210">
        <v>0.0</v>
      </c>
      <c r="AI733" s="210" t="s">
        <v>137</v>
      </c>
      <c r="AJ733" s="210" t="s">
        <v>284</v>
      </c>
      <c r="AK733" s="210" t="s">
        <v>285</v>
      </c>
      <c r="AL733" s="210" t="s">
        <v>284</v>
      </c>
      <c r="AM733" s="210" t="s">
        <v>285</v>
      </c>
      <c r="AN733" s="210" t="s">
        <v>284</v>
      </c>
      <c r="AO733" s="210" t="s">
        <v>284</v>
      </c>
      <c r="AP733" s="210" t="s">
        <v>284</v>
      </c>
      <c r="AQ733" s="210" t="s">
        <v>284</v>
      </c>
      <c r="AR733" s="210" t="s">
        <v>285</v>
      </c>
      <c r="AS733" s="210" t="s">
        <v>284</v>
      </c>
      <c r="AT733" s="209"/>
      <c r="AU733" s="209"/>
      <c r="AV733" s="209"/>
      <c r="AW733" s="209"/>
      <c r="AX733" s="209"/>
      <c r="AY733" s="209"/>
      <c r="AZ733" s="209"/>
      <c r="BA733" s="209"/>
      <c r="BB733" s="209"/>
      <c r="BC733" s="209"/>
      <c r="BD733" s="209"/>
      <c r="BE733" s="209"/>
      <c r="BF733" s="209"/>
      <c r="BG733" s="210"/>
      <c r="BH733" s="209"/>
    </row>
    <row r="734">
      <c r="A734" s="211">
        <v>45250.700694444444</v>
      </c>
      <c r="B734" s="211">
        <v>45250.700694444444</v>
      </c>
      <c r="C734" s="210" t="s">
        <v>281</v>
      </c>
      <c r="D734" s="209"/>
      <c r="E734" s="212">
        <v>100.0</v>
      </c>
      <c r="F734" s="212">
        <v>0.0</v>
      </c>
      <c r="G734" s="210" t="b">
        <v>1</v>
      </c>
      <c r="H734" s="211">
        <v>45250.700694444444</v>
      </c>
      <c r="I734" s="210" t="s">
        <v>1016</v>
      </c>
      <c r="J734" s="209"/>
      <c r="K734" s="209"/>
      <c r="L734" s="209"/>
      <c r="M734" s="209"/>
      <c r="N734" s="209"/>
      <c r="O734" s="209"/>
      <c r="P734" s="210" t="s">
        <v>283</v>
      </c>
      <c r="Q734" s="209"/>
      <c r="R734" s="210" t="s">
        <v>92</v>
      </c>
      <c r="S734" s="210">
        <v>6.0</v>
      </c>
      <c r="T734" s="212">
        <v>6.0</v>
      </c>
      <c r="U734" s="212">
        <v>0.0</v>
      </c>
      <c r="V734" s="212">
        <v>12.0</v>
      </c>
      <c r="W734" s="210">
        <v>28.0</v>
      </c>
      <c r="X734" s="210">
        <v>0.0</v>
      </c>
      <c r="Y734" s="210">
        <v>3.0</v>
      </c>
      <c r="Z734" s="210">
        <v>1.0</v>
      </c>
      <c r="AA734" s="210">
        <v>1.0</v>
      </c>
      <c r="AB734" s="210">
        <v>3.0</v>
      </c>
      <c r="AC734" s="210">
        <v>0.0</v>
      </c>
      <c r="AD734" s="210">
        <v>3.0</v>
      </c>
      <c r="AE734" s="210">
        <v>3.0</v>
      </c>
      <c r="AF734" s="210">
        <v>1.0</v>
      </c>
      <c r="AG734" s="210">
        <v>1.0</v>
      </c>
      <c r="AH734" s="210">
        <v>0.0</v>
      </c>
      <c r="AI734" s="210" t="s">
        <v>137</v>
      </c>
      <c r="AJ734" s="210" t="s">
        <v>285</v>
      </c>
      <c r="AK734" s="210" t="s">
        <v>285</v>
      </c>
      <c r="AL734" s="210" t="s">
        <v>284</v>
      </c>
      <c r="AM734" s="210" t="s">
        <v>284</v>
      </c>
      <c r="AN734" s="210" t="s">
        <v>285</v>
      </c>
      <c r="AO734" s="210" t="s">
        <v>284</v>
      </c>
      <c r="AP734" s="210" t="s">
        <v>285</v>
      </c>
      <c r="AQ734" s="210" t="s">
        <v>285</v>
      </c>
      <c r="AR734" s="210" t="s">
        <v>285</v>
      </c>
      <c r="AS734" s="210" t="s">
        <v>284</v>
      </c>
      <c r="AT734" s="209"/>
      <c r="AU734" s="209"/>
      <c r="AV734" s="209"/>
      <c r="AW734" s="209"/>
      <c r="AX734" s="209"/>
      <c r="AY734" s="209"/>
      <c r="AZ734" s="209"/>
      <c r="BA734" s="209"/>
      <c r="BB734" s="209"/>
      <c r="BC734" s="209"/>
      <c r="BD734" s="209"/>
      <c r="BE734" s="209"/>
      <c r="BF734" s="209"/>
      <c r="BG734" s="210"/>
      <c r="BH734" s="209"/>
    </row>
    <row r="735">
      <c r="A735" s="211">
        <v>45250.700694444444</v>
      </c>
      <c r="B735" s="211">
        <v>45250.700694444444</v>
      </c>
      <c r="C735" s="210" t="s">
        <v>281</v>
      </c>
      <c r="D735" s="209"/>
      <c r="E735" s="212">
        <v>100.0</v>
      </c>
      <c r="F735" s="212">
        <v>0.0</v>
      </c>
      <c r="G735" s="210" t="b">
        <v>1</v>
      </c>
      <c r="H735" s="211">
        <v>45250.700694444444</v>
      </c>
      <c r="I735" s="210" t="s">
        <v>1017</v>
      </c>
      <c r="J735" s="209"/>
      <c r="K735" s="209"/>
      <c r="L735" s="209"/>
      <c r="M735" s="209"/>
      <c r="N735" s="209"/>
      <c r="O735" s="209"/>
      <c r="P735" s="210" t="s">
        <v>283</v>
      </c>
      <c r="Q735" s="209"/>
      <c r="R735" s="72" t="s">
        <v>33</v>
      </c>
      <c r="S735" s="210">
        <v>7.0</v>
      </c>
      <c r="T735" s="212">
        <v>3.0</v>
      </c>
      <c r="U735" s="212">
        <v>4.0</v>
      </c>
      <c r="V735" s="212">
        <v>12.0</v>
      </c>
      <c r="W735" s="210">
        <v>34.0</v>
      </c>
      <c r="X735" s="210">
        <v>0.0</v>
      </c>
      <c r="Y735" s="210">
        <v>1.0</v>
      </c>
      <c r="Z735" s="210">
        <v>1.0</v>
      </c>
      <c r="AA735" s="210">
        <v>3.0</v>
      </c>
      <c r="AB735" s="210">
        <v>3.0</v>
      </c>
      <c r="AC735" s="210">
        <v>1.0</v>
      </c>
      <c r="AD735" s="210">
        <v>0.0</v>
      </c>
      <c r="AE735" s="210">
        <v>1.0</v>
      </c>
      <c r="AF735" s="210">
        <v>1.0</v>
      </c>
      <c r="AG735" s="210">
        <v>3.0</v>
      </c>
      <c r="AH735" s="210">
        <v>1.0</v>
      </c>
      <c r="AI735" s="210" t="s">
        <v>138</v>
      </c>
      <c r="AJ735" s="210" t="s">
        <v>285</v>
      </c>
      <c r="AK735" s="210" t="s">
        <v>285</v>
      </c>
      <c r="AL735" s="210" t="s">
        <v>284</v>
      </c>
      <c r="AM735" s="210" t="s">
        <v>284</v>
      </c>
      <c r="AN735" s="210" t="s">
        <v>284</v>
      </c>
      <c r="AO735" s="210" t="s">
        <v>284</v>
      </c>
      <c r="AP735" s="210" t="s">
        <v>284</v>
      </c>
      <c r="AQ735" s="210" t="s">
        <v>285</v>
      </c>
      <c r="AR735" s="210" t="s">
        <v>285</v>
      </c>
      <c r="AS735" s="210" t="s">
        <v>284</v>
      </c>
      <c r="AT735" s="209"/>
      <c r="AU735" s="209"/>
      <c r="AV735" s="209"/>
      <c r="AW735" s="209"/>
      <c r="AX735" s="209"/>
      <c r="AY735" s="209"/>
      <c r="AZ735" s="209"/>
      <c r="BA735" s="209"/>
      <c r="BB735" s="209"/>
      <c r="BC735" s="209"/>
      <c r="BD735" s="209"/>
      <c r="BE735" s="209"/>
      <c r="BF735" s="209"/>
      <c r="BG735" s="210"/>
      <c r="BH735" s="209"/>
    </row>
    <row r="736">
      <c r="A736" s="211">
        <v>45250.700694444444</v>
      </c>
      <c r="B736" s="211">
        <v>45250.700694444444</v>
      </c>
      <c r="C736" s="210" t="s">
        <v>281</v>
      </c>
      <c r="D736" s="209"/>
      <c r="E736" s="212">
        <v>100.0</v>
      </c>
      <c r="F736" s="212">
        <v>0.0</v>
      </c>
      <c r="G736" s="210" t="b">
        <v>1</v>
      </c>
      <c r="H736" s="211">
        <v>45250.700694444444</v>
      </c>
      <c r="I736" s="210" t="s">
        <v>1018</v>
      </c>
      <c r="J736" s="209"/>
      <c r="K736" s="209"/>
      <c r="L736" s="209"/>
      <c r="M736" s="209"/>
      <c r="N736" s="209"/>
      <c r="O736" s="209"/>
      <c r="P736" s="210" t="s">
        <v>283</v>
      </c>
      <c r="Q736" s="209"/>
      <c r="R736" s="72" t="s">
        <v>33</v>
      </c>
      <c r="S736" s="210">
        <v>11.0</v>
      </c>
      <c r="T736" s="212">
        <v>8.0</v>
      </c>
      <c r="U736" s="212">
        <v>3.0</v>
      </c>
      <c r="V736" s="212">
        <v>12.0</v>
      </c>
      <c r="W736" s="210">
        <v>11.0</v>
      </c>
      <c r="X736" s="210">
        <v>3.0</v>
      </c>
      <c r="Y736" s="210">
        <v>0.0</v>
      </c>
      <c r="Z736" s="210">
        <v>3.0</v>
      </c>
      <c r="AA736" s="210">
        <v>0.0</v>
      </c>
      <c r="AB736" s="210">
        <v>2.0</v>
      </c>
      <c r="AC736" s="210">
        <v>3.0</v>
      </c>
      <c r="AD736" s="210">
        <v>1.0</v>
      </c>
      <c r="AE736" s="210">
        <v>0.0</v>
      </c>
      <c r="AF736" s="210">
        <v>0.0</v>
      </c>
      <c r="AG736" s="210">
        <v>2.0</v>
      </c>
      <c r="AH736" s="210">
        <v>1.0</v>
      </c>
      <c r="AI736" s="210" t="s">
        <v>138</v>
      </c>
      <c r="AJ736" s="210" t="s">
        <v>285</v>
      </c>
      <c r="AK736" s="210" t="s">
        <v>284</v>
      </c>
      <c r="AL736" s="210" t="s">
        <v>284</v>
      </c>
      <c r="AM736" s="210" t="s">
        <v>285</v>
      </c>
      <c r="AN736" s="210" t="s">
        <v>284</v>
      </c>
      <c r="AO736" s="210" t="s">
        <v>285</v>
      </c>
      <c r="AP736" s="210" t="s">
        <v>284</v>
      </c>
      <c r="AQ736" s="210" t="s">
        <v>285</v>
      </c>
      <c r="AR736" s="210" t="s">
        <v>285</v>
      </c>
      <c r="AS736" s="210" t="s">
        <v>284</v>
      </c>
      <c r="AT736" s="209"/>
      <c r="AU736" s="209"/>
      <c r="AV736" s="209"/>
      <c r="AW736" s="209"/>
      <c r="AX736" s="209"/>
      <c r="AY736" s="209"/>
      <c r="AZ736" s="209"/>
      <c r="BA736" s="209"/>
      <c r="BB736" s="209"/>
      <c r="BC736" s="209"/>
      <c r="BD736" s="209"/>
      <c r="BE736" s="209"/>
      <c r="BF736" s="209"/>
      <c r="BG736" s="210"/>
      <c r="BH736" s="209"/>
    </row>
    <row r="737">
      <c r="A737" s="211">
        <v>45250.700694444444</v>
      </c>
      <c r="B737" s="211">
        <v>45250.700694444444</v>
      </c>
      <c r="C737" s="210" t="s">
        <v>281</v>
      </c>
      <c r="D737" s="209"/>
      <c r="E737" s="212">
        <v>100.0</v>
      </c>
      <c r="F737" s="212">
        <v>0.0</v>
      </c>
      <c r="G737" s="210" t="b">
        <v>1</v>
      </c>
      <c r="H737" s="211">
        <v>45250.700694444444</v>
      </c>
      <c r="I737" s="210" t="s">
        <v>1019</v>
      </c>
      <c r="J737" s="209"/>
      <c r="K737" s="209"/>
      <c r="L737" s="209"/>
      <c r="M737" s="209"/>
      <c r="N737" s="209"/>
      <c r="O737" s="209"/>
      <c r="P737" s="210" t="s">
        <v>283</v>
      </c>
      <c r="Q737" s="209"/>
      <c r="R737" s="210" t="s">
        <v>51</v>
      </c>
      <c r="S737" s="210">
        <v>4.0</v>
      </c>
      <c r="T737" s="212">
        <v>4.0</v>
      </c>
      <c r="U737" s="212">
        <v>0.0</v>
      </c>
      <c r="V737" s="212">
        <v>12.0</v>
      </c>
      <c r="W737" s="210">
        <v>26.0</v>
      </c>
      <c r="X737" s="210">
        <v>0.0</v>
      </c>
      <c r="Y737" s="210">
        <v>2.0</v>
      </c>
      <c r="Z737" s="210">
        <v>2.0</v>
      </c>
      <c r="AA737" s="210">
        <v>2.0</v>
      </c>
      <c r="AB737" s="210">
        <v>1.0</v>
      </c>
      <c r="AC737" s="210">
        <v>3.0</v>
      </c>
      <c r="AD737" s="210">
        <v>1.0</v>
      </c>
      <c r="AE737" s="210">
        <v>0.0</v>
      </c>
      <c r="AF737" s="210">
        <v>2.0</v>
      </c>
      <c r="AG737" s="210">
        <v>0.0</v>
      </c>
      <c r="AH737" s="210">
        <v>3.0</v>
      </c>
      <c r="AI737" s="210" t="s">
        <v>137</v>
      </c>
      <c r="AJ737" s="210" t="s">
        <v>284</v>
      </c>
      <c r="AK737" s="210" t="s">
        <v>285</v>
      </c>
      <c r="AL737" s="210" t="s">
        <v>284</v>
      </c>
      <c r="AM737" s="210" t="s">
        <v>284</v>
      </c>
      <c r="AN737" s="210" t="s">
        <v>285</v>
      </c>
      <c r="AO737" s="210" t="s">
        <v>285</v>
      </c>
      <c r="AP737" s="210" t="s">
        <v>284</v>
      </c>
      <c r="AQ737" s="210" t="s">
        <v>284</v>
      </c>
      <c r="AR737" s="210" t="s">
        <v>285</v>
      </c>
      <c r="AS737" s="210" t="s">
        <v>285</v>
      </c>
      <c r="AT737" s="209"/>
      <c r="AU737" s="209"/>
      <c r="AV737" s="209"/>
      <c r="AW737" s="209"/>
      <c r="AX737" s="209"/>
      <c r="AY737" s="209"/>
      <c r="AZ737" s="209"/>
      <c r="BA737" s="209"/>
      <c r="BB737" s="209"/>
      <c r="BC737" s="209"/>
      <c r="BD737" s="209"/>
      <c r="BE737" s="209"/>
      <c r="BF737" s="209"/>
      <c r="BG737" s="210"/>
      <c r="BH737" s="209"/>
    </row>
    <row r="738">
      <c r="A738" s="211">
        <v>45250.700694444444</v>
      </c>
      <c r="B738" s="211">
        <v>45250.700694444444</v>
      </c>
      <c r="C738" s="210" t="s">
        <v>281</v>
      </c>
      <c r="D738" s="209"/>
      <c r="E738" s="212">
        <v>100.0</v>
      </c>
      <c r="F738" s="212">
        <v>0.0</v>
      </c>
      <c r="G738" s="210" t="b">
        <v>1</v>
      </c>
      <c r="H738" s="211">
        <v>45250.700694444444</v>
      </c>
      <c r="I738" s="210" t="s">
        <v>1020</v>
      </c>
      <c r="J738" s="209"/>
      <c r="K738" s="209"/>
      <c r="L738" s="209"/>
      <c r="M738" s="209"/>
      <c r="N738" s="209"/>
      <c r="O738" s="209"/>
      <c r="P738" s="210" t="s">
        <v>283</v>
      </c>
      <c r="Q738" s="209"/>
      <c r="R738" s="210" t="s">
        <v>58</v>
      </c>
      <c r="S738" s="210">
        <v>9.0</v>
      </c>
      <c r="T738" s="212">
        <v>7.0</v>
      </c>
      <c r="U738" s="212">
        <v>2.0</v>
      </c>
      <c r="V738" s="212">
        <v>12.0</v>
      </c>
      <c r="W738" s="210">
        <v>10.0</v>
      </c>
      <c r="X738" s="210">
        <v>0.0</v>
      </c>
      <c r="Y738" s="210">
        <v>0.0</v>
      </c>
      <c r="Z738" s="210">
        <v>2.0</v>
      </c>
      <c r="AA738" s="210">
        <v>2.0</v>
      </c>
      <c r="AB738" s="210">
        <v>3.0</v>
      </c>
      <c r="AC738" s="210">
        <v>3.0</v>
      </c>
      <c r="AD738" s="210">
        <v>1.0</v>
      </c>
      <c r="AE738" s="210">
        <v>3.0</v>
      </c>
      <c r="AF738" s="210">
        <v>0.0</v>
      </c>
      <c r="AG738" s="210">
        <v>3.0</v>
      </c>
      <c r="AH738" s="210">
        <v>2.0</v>
      </c>
      <c r="AI738" s="210" t="s">
        <v>137</v>
      </c>
      <c r="AJ738" s="210" t="s">
        <v>284</v>
      </c>
      <c r="AK738" s="210" t="s">
        <v>284</v>
      </c>
      <c r="AL738" s="210" t="s">
        <v>285</v>
      </c>
      <c r="AM738" s="210" t="s">
        <v>284</v>
      </c>
      <c r="AN738" s="210" t="s">
        <v>284</v>
      </c>
      <c r="AO738" s="210" t="s">
        <v>284</v>
      </c>
      <c r="AP738" s="210" t="s">
        <v>284</v>
      </c>
      <c r="AQ738" s="210" t="s">
        <v>285</v>
      </c>
      <c r="AR738" s="210" t="s">
        <v>285</v>
      </c>
      <c r="AS738" s="210" t="s">
        <v>284</v>
      </c>
      <c r="AT738" s="209"/>
      <c r="AU738" s="209"/>
      <c r="AV738" s="209"/>
      <c r="AW738" s="209"/>
      <c r="AX738" s="209"/>
      <c r="AY738" s="209"/>
      <c r="AZ738" s="209"/>
      <c r="BA738" s="209"/>
      <c r="BB738" s="209"/>
      <c r="BC738" s="209"/>
      <c r="BD738" s="209"/>
      <c r="BE738" s="209"/>
      <c r="BF738" s="209"/>
      <c r="BG738" s="210"/>
      <c r="BH738" s="209"/>
    </row>
    <row r="739">
      <c r="A739" s="211">
        <v>45250.700694444444</v>
      </c>
      <c r="B739" s="211">
        <v>45250.700694444444</v>
      </c>
      <c r="C739" s="210" t="s">
        <v>281</v>
      </c>
      <c r="D739" s="209"/>
      <c r="E739" s="212">
        <v>100.0</v>
      </c>
      <c r="F739" s="212">
        <v>0.0</v>
      </c>
      <c r="G739" s="210" t="b">
        <v>1</v>
      </c>
      <c r="H739" s="211">
        <v>45250.700694444444</v>
      </c>
      <c r="I739" s="210" t="s">
        <v>1021</v>
      </c>
      <c r="J739" s="209"/>
      <c r="K739" s="209"/>
      <c r="L739" s="209"/>
      <c r="M739" s="209"/>
      <c r="N739" s="209"/>
      <c r="O739" s="209"/>
      <c r="P739" s="210" t="s">
        <v>283</v>
      </c>
      <c r="Q739" s="209"/>
      <c r="R739" s="210" t="s">
        <v>96</v>
      </c>
      <c r="S739" s="210">
        <v>2.0</v>
      </c>
      <c r="T739" s="212">
        <v>2.0</v>
      </c>
      <c r="U739" s="212">
        <v>0.0</v>
      </c>
      <c r="V739" s="212">
        <v>12.0</v>
      </c>
      <c r="W739" s="210">
        <v>2.0</v>
      </c>
      <c r="X739" s="210">
        <v>2.0</v>
      </c>
      <c r="Y739" s="210">
        <v>2.0</v>
      </c>
      <c r="Z739" s="210">
        <v>1.0</v>
      </c>
      <c r="AA739" s="210">
        <v>2.0</v>
      </c>
      <c r="AB739" s="210">
        <v>1.0</v>
      </c>
      <c r="AC739" s="210">
        <v>2.0</v>
      </c>
      <c r="AD739" s="210">
        <v>0.0</v>
      </c>
      <c r="AE739" s="210">
        <v>3.0</v>
      </c>
      <c r="AF739" s="210">
        <v>0.0</v>
      </c>
      <c r="AG739" s="210">
        <v>1.0</v>
      </c>
      <c r="AH739" s="210">
        <v>0.0</v>
      </c>
      <c r="AI739" s="210" t="s">
        <v>138</v>
      </c>
      <c r="AJ739" s="210" t="s">
        <v>285</v>
      </c>
      <c r="AK739" s="210" t="s">
        <v>284</v>
      </c>
      <c r="AL739" s="210" t="s">
        <v>284</v>
      </c>
      <c r="AM739" s="210" t="s">
        <v>284</v>
      </c>
      <c r="AN739" s="210" t="s">
        <v>284</v>
      </c>
      <c r="AO739" s="210" t="s">
        <v>285</v>
      </c>
      <c r="AP739" s="210" t="s">
        <v>284</v>
      </c>
      <c r="AQ739" s="210" t="s">
        <v>284</v>
      </c>
      <c r="AR739" s="210" t="s">
        <v>285</v>
      </c>
      <c r="AS739" s="210" t="s">
        <v>285</v>
      </c>
      <c r="AT739" s="209"/>
      <c r="AU739" s="209"/>
      <c r="AV739" s="209"/>
      <c r="AW739" s="209"/>
      <c r="AX739" s="209"/>
      <c r="AY739" s="209"/>
      <c r="AZ739" s="209"/>
      <c r="BA739" s="209"/>
      <c r="BB739" s="209"/>
      <c r="BC739" s="209"/>
      <c r="BD739" s="209"/>
      <c r="BE739" s="209"/>
      <c r="BF739" s="209"/>
      <c r="BG739" s="210"/>
      <c r="BH739" s="209"/>
    </row>
    <row r="740">
      <c r="A740" s="211">
        <v>45250.700694444444</v>
      </c>
      <c r="B740" s="211">
        <v>45250.700694444444</v>
      </c>
      <c r="C740" s="210" t="s">
        <v>281</v>
      </c>
      <c r="D740" s="209"/>
      <c r="E740" s="212">
        <v>100.0</v>
      </c>
      <c r="F740" s="212">
        <v>0.0</v>
      </c>
      <c r="G740" s="210" t="b">
        <v>1</v>
      </c>
      <c r="H740" s="211">
        <v>45250.700694444444</v>
      </c>
      <c r="I740" s="210" t="s">
        <v>1022</v>
      </c>
      <c r="J740" s="209"/>
      <c r="K740" s="209"/>
      <c r="L740" s="209"/>
      <c r="M740" s="209"/>
      <c r="N740" s="209"/>
      <c r="O740" s="209"/>
      <c r="P740" s="210" t="s">
        <v>283</v>
      </c>
      <c r="Q740" s="209"/>
      <c r="R740" s="210" t="s">
        <v>89</v>
      </c>
      <c r="S740" s="210">
        <v>10.0</v>
      </c>
      <c r="T740" s="212">
        <v>2.0</v>
      </c>
      <c r="U740" s="212">
        <v>8.0</v>
      </c>
      <c r="V740" s="212">
        <v>12.0</v>
      </c>
      <c r="W740" s="210">
        <v>19.0</v>
      </c>
      <c r="X740" s="210">
        <v>1.0</v>
      </c>
      <c r="Y740" s="210">
        <v>2.0</v>
      </c>
      <c r="Z740" s="210">
        <v>0.0</v>
      </c>
      <c r="AA740" s="210">
        <v>2.0</v>
      </c>
      <c r="AB740" s="210">
        <v>2.0</v>
      </c>
      <c r="AC740" s="210">
        <v>2.0</v>
      </c>
      <c r="AD740" s="210">
        <v>1.0</v>
      </c>
      <c r="AE740" s="210">
        <v>0.0</v>
      </c>
      <c r="AF740" s="210">
        <v>3.0</v>
      </c>
      <c r="AG740" s="210">
        <v>0.0</v>
      </c>
      <c r="AH740" s="210">
        <v>1.0</v>
      </c>
      <c r="AI740" s="210" t="s">
        <v>137</v>
      </c>
      <c r="AJ740" s="210" t="s">
        <v>284</v>
      </c>
      <c r="AK740" s="210" t="s">
        <v>284</v>
      </c>
      <c r="AL740" s="210" t="s">
        <v>285</v>
      </c>
      <c r="AM740" s="210" t="s">
        <v>285</v>
      </c>
      <c r="AN740" s="210" t="s">
        <v>285</v>
      </c>
      <c r="AO740" s="210" t="s">
        <v>284</v>
      </c>
      <c r="AP740" s="210" t="s">
        <v>284</v>
      </c>
      <c r="AQ740" s="210" t="s">
        <v>284</v>
      </c>
      <c r="AR740" s="210" t="s">
        <v>285</v>
      </c>
      <c r="AS740" s="210" t="s">
        <v>284</v>
      </c>
      <c r="AT740" s="209"/>
      <c r="AU740" s="209"/>
      <c r="AV740" s="209"/>
      <c r="AW740" s="209"/>
      <c r="AX740" s="209"/>
      <c r="AY740" s="209"/>
      <c r="AZ740" s="209"/>
      <c r="BA740" s="209"/>
      <c r="BB740" s="209"/>
      <c r="BC740" s="209"/>
      <c r="BD740" s="209"/>
      <c r="BE740" s="209"/>
      <c r="BF740" s="209"/>
      <c r="BG740" s="210"/>
      <c r="BH740" s="209"/>
    </row>
    <row r="741">
      <c r="A741" s="211">
        <v>45250.700694444444</v>
      </c>
      <c r="B741" s="211">
        <v>45250.700694444444</v>
      </c>
      <c r="C741" s="210" t="s">
        <v>281</v>
      </c>
      <c r="D741" s="209"/>
      <c r="E741" s="212">
        <v>100.0</v>
      </c>
      <c r="F741" s="212">
        <v>0.0</v>
      </c>
      <c r="G741" s="210" t="b">
        <v>1</v>
      </c>
      <c r="H741" s="211">
        <v>45250.700694444444</v>
      </c>
      <c r="I741" s="210" t="s">
        <v>1023</v>
      </c>
      <c r="J741" s="209"/>
      <c r="K741" s="209"/>
      <c r="L741" s="209"/>
      <c r="M741" s="209"/>
      <c r="N741" s="209"/>
      <c r="O741" s="209"/>
      <c r="P741" s="210" t="s">
        <v>283</v>
      </c>
      <c r="Q741" s="209"/>
      <c r="R741" s="210" t="s">
        <v>72</v>
      </c>
      <c r="S741" s="210">
        <v>1.0</v>
      </c>
      <c r="T741" s="212">
        <v>1.0</v>
      </c>
      <c r="U741" s="212">
        <v>0.0</v>
      </c>
      <c r="V741" s="212">
        <v>12.0</v>
      </c>
      <c r="W741" s="210">
        <v>5.0</v>
      </c>
      <c r="X741" s="210">
        <v>0.0</v>
      </c>
      <c r="Y741" s="210">
        <v>2.0</v>
      </c>
      <c r="Z741" s="210">
        <v>3.0</v>
      </c>
      <c r="AA741" s="210">
        <v>0.0</v>
      </c>
      <c r="AB741" s="210">
        <v>2.0</v>
      </c>
      <c r="AC741" s="210">
        <v>3.0</v>
      </c>
      <c r="AD741" s="210">
        <v>3.0</v>
      </c>
      <c r="AE741" s="210">
        <v>1.0</v>
      </c>
      <c r="AF741" s="210">
        <v>1.0</v>
      </c>
      <c r="AG741" s="210">
        <v>3.0</v>
      </c>
      <c r="AH741" s="210">
        <v>0.0</v>
      </c>
      <c r="AI741" s="210" t="s">
        <v>137</v>
      </c>
      <c r="AJ741" s="210" t="s">
        <v>284</v>
      </c>
      <c r="AK741" s="210" t="s">
        <v>284</v>
      </c>
      <c r="AL741" s="210" t="s">
        <v>285</v>
      </c>
      <c r="AM741" s="210" t="s">
        <v>285</v>
      </c>
      <c r="AN741" s="210" t="s">
        <v>285</v>
      </c>
      <c r="AO741" s="210" t="s">
        <v>284</v>
      </c>
      <c r="AP741" s="210" t="s">
        <v>285</v>
      </c>
      <c r="AQ741" s="210" t="s">
        <v>285</v>
      </c>
      <c r="AR741" s="210" t="s">
        <v>284</v>
      </c>
      <c r="AS741" s="210" t="s">
        <v>285</v>
      </c>
      <c r="AT741" s="209"/>
      <c r="AU741" s="209"/>
      <c r="AV741" s="209"/>
      <c r="AW741" s="209"/>
      <c r="AX741" s="209"/>
      <c r="AY741" s="209"/>
      <c r="AZ741" s="209"/>
      <c r="BA741" s="209"/>
      <c r="BB741" s="209"/>
      <c r="BC741" s="209"/>
      <c r="BD741" s="209"/>
      <c r="BE741" s="209"/>
      <c r="BF741" s="209"/>
      <c r="BG741" s="210"/>
      <c r="BH741" s="209"/>
    </row>
    <row r="742">
      <c r="A742" s="211">
        <v>45250.700694444444</v>
      </c>
      <c r="B742" s="211">
        <v>45250.700694444444</v>
      </c>
      <c r="C742" s="210" t="s">
        <v>281</v>
      </c>
      <c r="D742" s="209"/>
      <c r="E742" s="212">
        <v>100.0</v>
      </c>
      <c r="F742" s="212">
        <v>0.0</v>
      </c>
      <c r="G742" s="210" t="b">
        <v>1</v>
      </c>
      <c r="H742" s="211">
        <v>45250.700694444444</v>
      </c>
      <c r="I742" s="210" t="s">
        <v>1024</v>
      </c>
      <c r="J742" s="209"/>
      <c r="K742" s="209"/>
      <c r="L742" s="209"/>
      <c r="M742" s="209"/>
      <c r="N742" s="209"/>
      <c r="O742" s="209"/>
      <c r="P742" s="210" t="s">
        <v>283</v>
      </c>
      <c r="Q742" s="209"/>
      <c r="R742" s="210" t="s">
        <v>43</v>
      </c>
      <c r="S742" s="210">
        <v>11.0</v>
      </c>
      <c r="T742" s="212">
        <v>1.0</v>
      </c>
      <c r="U742" s="212">
        <v>10.0</v>
      </c>
      <c r="V742" s="212">
        <v>12.0</v>
      </c>
      <c r="W742" s="210">
        <v>28.0</v>
      </c>
      <c r="X742" s="210">
        <v>2.0</v>
      </c>
      <c r="Y742" s="210">
        <v>2.0</v>
      </c>
      <c r="Z742" s="210">
        <v>3.0</v>
      </c>
      <c r="AA742" s="210">
        <v>3.0</v>
      </c>
      <c r="AB742" s="210">
        <v>1.0</v>
      </c>
      <c r="AC742" s="210">
        <v>1.0</v>
      </c>
      <c r="AD742" s="210">
        <v>1.0</v>
      </c>
      <c r="AE742" s="210">
        <v>0.0</v>
      </c>
      <c r="AF742" s="210">
        <v>3.0</v>
      </c>
      <c r="AG742" s="210">
        <v>2.0</v>
      </c>
      <c r="AH742" s="210">
        <v>2.0</v>
      </c>
      <c r="AI742" s="210" t="s">
        <v>138</v>
      </c>
      <c r="AJ742" s="210" t="s">
        <v>285</v>
      </c>
      <c r="AK742" s="210" t="s">
        <v>284</v>
      </c>
      <c r="AL742" s="210" t="s">
        <v>285</v>
      </c>
      <c r="AM742" s="210" t="s">
        <v>284</v>
      </c>
      <c r="AN742" s="210" t="s">
        <v>284</v>
      </c>
      <c r="AO742" s="210" t="s">
        <v>285</v>
      </c>
      <c r="AP742" s="210" t="s">
        <v>284</v>
      </c>
      <c r="AQ742" s="210" t="s">
        <v>285</v>
      </c>
      <c r="AR742" s="210" t="s">
        <v>284</v>
      </c>
      <c r="AS742" s="210" t="s">
        <v>285</v>
      </c>
      <c r="AT742" s="209"/>
      <c r="AU742" s="209"/>
      <c r="AV742" s="209"/>
      <c r="AW742" s="209"/>
      <c r="AX742" s="209"/>
      <c r="AY742" s="209"/>
      <c r="AZ742" s="209"/>
      <c r="BA742" s="209"/>
      <c r="BB742" s="209"/>
      <c r="BC742" s="209"/>
      <c r="BD742" s="209"/>
      <c r="BE742" s="209"/>
      <c r="BF742" s="209"/>
      <c r="BG742" s="210"/>
      <c r="BH742" s="209"/>
    </row>
    <row r="743">
      <c r="A743" s="211">
        <v>45250.700694444444</v>
      </c>
      <c r="B743" s="211">
        <v>45250.700694444444</v>
      </c>
      <c r="C743" s="210" t="s">
        <v>281</v>
      </c>
      <c r="D743" s="209"/>
      <c r="E743" s="212">
        <v>100.0</v>
      </c>
      <c r="F743" s="212">
        <v>0.0</v>
      </c>
      <c r="G743" s="210" t="b">
        <v>1</v>
      </c>
      <c r="H743" s="211">
        <v>45250.700694444444</v>
      </c>
      <c r="I743" s="210" t="s">
        <v>1025</v>
      </c>
      <c r="J743" s="209"/>
      <c r="K743" s="209"/>
      <c r="L743" s="209"/>
      <c r="M743" s="209"/>
      <c r="N743" s="209"/>
      <c r="O743" s="209"/>
      <c r="P743" s="210" t="s">
        <v>283</v>
      </c>
      <c r="Q743" s="209"/>
      <c r="R743" s="210" t="s">
        <v>45</v>
      </c>
      <c r="S743" s="210">
        <v>7.0</v>
      </c>
      <c r="T743" s="212">
        <v>6.0</v>
      </c>
      <c r="U743" s="212">
        <v>1.0</v>
      </c>
      <c r="V743" s="212">
        <v>12.0</v>
      </c>
      <c r="W743" s="210">
        <v>10.0</v>
      </c>
      <c r="X743" s="210">
        <v>2.0</v>
      </c>
      <c r="Y743" s="210">
        <v>0.0</v>
      </c>
      <c r="Z743" s="210">
        <v>1.0</v>
      </c>
      <c r="AA743" s="210">
        <v>0.0</v>
      </c>
      <c r="AB743" s="210">
        <v>0.0</v>
      </c>
      <c r="AC743" s="210">
        <v>2.0</v>
      </c>
      <c r="AD743" s="210">
        <v>1.0</v>
      </c>
      <c r="AE743" s="210">
        <v>1.0</v>
      </c>
      <c r="AF743" s="210">
        <v>3.0</v>
      </c>
      <c r="AG743" s="210">
        <v>1.0</v>
      </c>
      <c r="AH743" s="210">
        <v>1.0</v>
      </c>
      <c r="AI743" s="210" t="s">
        <v>138</v>
      </c>
      <c r="AJ743" s="210" t="s">
        <v>284</v>
      </c>
      <c r="AK743" s="210" t="s">
        <v>284</v>
      </c>
      <c r="AL743" s="210" t="s">
        <v>284</v>
      </c>
      <c r="AM743" s="210" t="s">
        <v>285</v>
      </c>
      <c r="AN743" s="210" t="s">
        <v>285</v>
      </c>
      <c r="AO743" s="210" t="s">
        <v>285</v>
      </c>
      <c r="AP743" s="210" t="s">
        <v>284</v>
      </c>
      <c r="AQ743" s="210" t="s">
        <v>284</v>
      </c>
      <c r="AR743" s="210" t="s">
        <v>284</v>
      </c>
      <c r="AS743" s="210" t="s">
        <v>285</v>
      </c>
      <c r="AT743" s="209"/>
      <c r="AU743" s="209"/>
      <c r="AV743" s="209"/>
      <c r="AW743" s="209"/>
      <c r="AX743" s="209"/>
      <c r="AY743" s="209"/>
      <c r="AZ743" s="209"/>
      <c r="BA743" s="209"/>
      <c r="BB743" s="209"/>
      <c r="BC743" s="209"/>
      <c r="BD743" s="209"/>
      <c r="BE743" s="209"/>
      <c r="BF743" s="209"/>
      <c r="BG743" s="210"/>
      <c r="BH743" s="209"/>
    </row>
    <row r="744">
      <c r="A744" s="211">
        <v>45250.700694444444</v>
      </c>
      <c r="B744" s="211">
        <v>45250.700694444444</v>
      </c>
      <c r="C744" s="210" t="s">
        <v>281</v>
      </c>
      <c r="D744" s="209"/>
      <c r="E744" s="212">
        <v>100.0</v>
      </c>
      <c r="F744" s="212">
        <v>0.0</v>
      </c>
      <c r="G744" s="210" t="b">
        <v>1</v>
      </c>
      <c r="H744" s="211">
        <v>45250.700694444444</v>
      </c>
      <c r="I744" s="210" t="s">
        <v>1026</v>
      </c>
      <c r="J744" s="209"/>
      <c r="K744" s="209"/>
      <c r="L744" s="209"/>
      <c r="M744" s="209"/>
      <c r="N744" s="209"/>
      <c r="O744" s="209"/>
      <c r="P744" s="210" t="s">
        <v>283</v>
      </c>
      <c r="Q744" s="209"/>
      <c r="R744" s="210" t="s">
        <v>90</v>
      </c>
      <c r="S744" s="210">
        <v>1.0</v>
      </c>
      <c r="T744" s="212">
        <v>1.0</v>
      </c>
      <c r="U744" s="212">
        <v>0.0</v>
      </c>
      <c r="V744" s="212">
        <v>12.0</v>
      </c>
      <c r="W744" s="210">
        <v>16.0</v>
      </c>
      <c r="X744" s="210">
        <v>3.0</v>
      </c>
      <c r="Y744" s="210">
        <v>2.0</v>
      </c>
      <c r="Z744" s="210">
        <v>1.0</v>
      </c>
      <c r="AA744" s="210">
        <v>0.0</v>
      </c>
      <c r="AB744" s="210">
        <v>2.0</v>
      </c>
      <c r="AC744" s="210">
        <v>1.0</v>
      </c>
      <c r="AD744" s="210">
        <v>1.0</v>
      </c>
      <c r="AE744" s="210">
        <v>3.0</v>
      </c>
      <c r="AF744" s="210">
        <v>1.0</v>
      </c>
      <c r="AG744" s="210">
        <v>2.0</v>
      </c>
      <c r="AH744" s="210">
        <v>0.0</v>
      </c>
      <c r="AI744" s="210" t="s">
        <v>138</v>
      </c>
      <c r="AJ744" s="210" t="s">
        <v>285</v>
      </c>
      <c r="AK744" s="210" t="s">
        <v>285</v>
      </c>
      <c r="AL744" s="210" t="s">
        <v>284</v>
      </c>
      <c r="AM744" s="210" t="s">
        <v>284</v>
      </c>
      <c r="AN744" s="210" t="s">
        <v>285</v>
      </c>
      <c r="AO744" s="210" t="s">
        <v>284</v>
      </c>
      <c r="AP744" s="210" t="s">
        <v>285</v>
      </c>
      <c r="AQ744" s="210" t="s">
        <v>285</v>
      </c>
      <c r="AR744" s="210" t="s">
        <v>284</v>
      </c>
      <c r="AS744" s="210" t="s">
        <v>284</v>
      </c>
      <c r="AT744" s="209"/>
      <c r="AU744" s="209"/>
      <c r="AV744" s="209"/>
      <c r="AW744" s="209"/>
      <c r="AX744" s="209"/>
      <c r="AY744" s="209"/>
      <c r="AZ744" s="209"/>
      <c r="BA744" s="209"/>
      <c r="BB744" s="209"/>
      <c r="BC744" s="209"/>
      <c r="BD744" s="209"/>
      <c r="BE744" s="209"/>
      <c r="BF744" s="209"/>
      <c r="BG744" s="210"/>
      <c r="BH744" s="209"/>
    </row>
    <row r="745">
      <c r="A745" s="211">
        <v>45250.700694444444</v>
      </c>
      <c r="B745" s="211">
        <v>45250.700694444444</v>
      </c>
      <c r="C745" s="210" t="s">
        <v>281</v>
      </c>
      <c r="D745" s="209"/>
      <c r="E745" s="212">
        <v>100.0</v>
      </c>
      <c r="F745" s="212">
        <v>0.0</v>
      </c>
      <c r="G745" s="210" t="b">
        <v>1</v>
      </c>
      <c r="H745" s="211">
        <v>45250.700694444444</v>
      </c>
      <c r="I745" s="210" t="s">
        <v>1027</v>
      </c>
      <c r="J745" s="209"/>
      <c r="K745" s="209"/>
      <c r="L745" s="209"/>
      <c r="M745" s="209"/>
      <c r="N745" s="209"/>
      <c r="O745" s="209"/>
      <c r="P745" s="210" t="s">
        <v>283</v>
      </c>
      <c r="Q745" s="209"/>
      <c r="R745" s="210" t="s">
        <v>96</v>
      </c>
      <c r="S745" s="210">
        <v>7.0</v>
      </c>
      <c r="T745" s="212">
        <v>2.0</v>
      </c>
      <c r="U745" s="212">
        <v>5.0</v>
      </c>
      <c r="V745" s="212">
        <v>12.0</v>
      </c>
      <c r="W745" s="210">
        <v>26.0</v>
      </c>
      <c r="X745" s="210">
        <v>0.0</v>
      </c>
      <c r="Y745" s="210">
        <v>1.0</v>
      </c>
      <c r="Z745" s="210">
        <v>0.0</v>
      </c>
      <c r="AA745" s="210">
        <v>2.0</v>
      </c>
      <c r="AB745" s="210">
        <v>0.0</v>
      </c>
      <c r="AC745" s="210">
        <v>1.0</v>
      </c>
      <c r="AD745" s="210">
        <v>3.0</v>
      </c>
      <c r="AE745" s="210">
        <v>1.0</v>
      </c>
      <c r="AF745" s="210">
        <v>2.0</v>
      </c>
      <c r="AG745" s="210">
        <v>3.0</v>
      </c>
      <c r="AH745" s="210">
        <v>3.0</v>
      </c>
      <c r="AI745" s="210" t="s">
        <v>137</v>
      </c>
      <c r="AJ745" s="210" t="s">
        <v>285</v>
      </c>
      <c r="AK745" s="210" t="s">
        <v>284</v>
      </c>
      <c r="AL745" s="210" t="s">
        <v>284</v>
      </c>
      <c r="AM745" s="210" t="s">
        <v>285</v>
      </c>
      <c r="AN745" s="210" t="s">
        <v>285</v>
      </c>
      <c r="AO745" s="210" t="s">
        <v>285</v>
      </c>
      <c r="AP745" s="210" t="s">
        <v>285</v>
      </c>
      <c r="AQ745" s="210" t="s">
        <v>285</v>
      </c>
      <c r="AR745" s="210" t="s">
        <v>284</v>
      </c>
      <c r="AS745" s="210" t="s">
        <v>285</v>
      </c>
      <c r="AT745" s="209"/>
      <c r="AU745" s="209"/>
      <c r="AV745" s="209"/>
      <c r="AW745" s="209"/>
      <c r="AX745" s="209"/>
      <c r="AY745" s="209"/>
      <c r="AZ745" s="209"/>
      <c r="BA745" s="209"/>
      <c r="BB745" s="209"/>
      <c r="BC745" s="209"/>
      <c r="BD745" s="209"/>
      <c r="BE745" s="209"/>
      <c r="BF745" s="209"/>
      <c r="BG745" s="210"/>
      <c r="BH745" s="209"/>
    </row>
    <row r="746">
      <c r="A746" s="211">
        <v>45250.700694444444</v>
      </c>
      <c r="B746" s="211">
        <v>45250.700694444444</v>
      </c>
      <c r="C746" s="210" t="s">
        <v>281</v>
      </c>
      <c r="D746" s="209"/>
      <c r="E746" s="212">
        <v>100.0</v>
      </c>
      <c r="F746" s="212">
        <v>0.0</v>
      </c>
      <c r="G746" s="210" t="b">
        <v>1</v>
      </c>
      <c r="H746" s="211">
        <v>45250.700694444444</v>
      </c>
      <c r="I746" s="210" t="s">
        <v>1028</v>
      </c>
      <c r="J746" s="209"/>
      <c r="K746" s="209"/>
      <c r="L746" s="209"/>
      <c r="M746" s="209"/>
      <c r="N746" s="209"/>
      <c r="O746" s="209"/>
      <c r="P746" s="210" t="s">
        <v>283</v>
      </c>
      <c r="Q746" s="209"/>
      <c r="R746" s="210" t="s">
        <v>37</v>
      </c>
      <c r="S746" s="210">
        <v>12.0</v>
      </c>
      <c r="T746" s="212">
        <v>5.0</v>
      </c>
      <c r="U746" s="212">
        <v>7.0</v>
      </c>
      <c r="V746" s="212">
        <v>12.0</v>
      </c>
      <c r="W746" s="210">
        <v>39.0</v>
      </c>
      <c r="X746" s="210">
        <v>0.0</v>
      </c>
      <c r="Y746" s="210">
        <v>1.0</v>
      </c>
      <c r="Z746" s="210">
        <v>2.0</v>
      </c>
      <c r="AA746" s="210">
        <v>1.0</v>
      </c>
      <c r="AB746" s="210">
        <v>0.0</v>
      </c>
      <c r="AC746" s="210">
        <v>3.0</v>
      </c>
      <c r="AD746" s="210">
        <v>1.0</v>
      </c>
      <c r="AE746" s="210">
        <v>2.0</v>
      </c>
      <c r="AF746" s="210">
        <v>0.0</v>
      </c>
      <c r="AG746" s="210">
        <v>2.0</v>
      </c>
      <c r="AH746" s="210">
        <v>2.0</v>
      </c>
      <c r="AI746" s="210" t="s">
        <v>137</v>
      </c>
      <c r="AJ746" s="210" t="s">
        <v>284</v>
      </c>
      <c r="AK746" s="210" t="s">
        <v>284</v>
      </c>
      <c r="AL746" s="210" t="s">
        <v>284</v>
      </c>
      <c r="AM746" s="210" t="s">
        <v>284</v>
      </c>
      <c r="AN746" s="210" t="s">
        <v>285</v>
      </c>
      <c r="AO746" s="210" t="s">
        <v>284</v>
      </c>
      <c r="AP746" s="210" t="s">
        <v>284</v>
      </c>
      <c r="AQ746" s="210" t="s">
        <v>284</v>
      </c>
      <c r="AR746" s="210" t="s">
        <v>284</v>
      </c>
      <c r="AS746" s="210" t="s">
        <v>285</v>
      </c>
      <c r="AT746" s="209"/>
      <c r="AU746" s="209"/>
      <c r="AV746" s="209"/>
      <c r="AW746" s="209"/>
      <c r="AX746" s="209"/>
      <c r="AY746" s="209"/>
      <c r="AZ746" s="209"/>
      <c r="BA746" s="209"/>
      <c r="BB746" s="209"/>
      <c r="BC746" s="209"/>
      <c r="BD746" s="209"/>
      <c r="BE746" s="209"/>
      <c r="BF746" s="209"/>
      <c r="BG746" s="210"/>
      <c r="BH746" s="209"/>
    </row>
    <row r="747">
      <c r="A747" s="211">
        <v>45250.700694444444</v>
      </c>
      <c r="B747" s="211">
        <v>45250.700694444444</v>
      </c>
      <c r="C747" s="210" t="s">
        <v>281</v>
      </c>
      <c r="D747" s="209"/>
      <c r="E747" s="212">
        <v>100.0</v>
      </c>
      <c r="F747" s="212">
        <v>0.0</v>
      </c>
      <c r="G747" s="210" t="b">
        <v>1</v>
      </c>
      <c r="H747" s="211">
        <v>45250.700694444444</v>
      </c>
      <c r="I747" s="210" t="s">
        <v>1029</v>
      </c>
      <c r="J747" s="209"/>
      <c r="K747" s="209"/>
      <c r="L747" s="209"/>
      <c r="M747" s="209"/>
      <c r="N747" s="209"/>
      <c r="O747" s="209"/>
      <c r="P747" s="210" t="s">
        <v>283</v>
      </c>
      <c r="Q747" s="209"/>
      <c r="R747" s="210" t="s">
        <v>83</v>
      </c>
      <c r="S747" s="210">
        <v>1.0</v>
      </c>
      <c r="T747" s="212">
        <v>1.0</v>
      </c>
      <c r="U747" s="212">
        <v>0.0</v>
      </c>
      <c r="V747" s="212">
        <v>12.0</v>
      </c>
      <c r="W747" s="210">
        <v>9.0</v>
      </c>
      <c r="X747" s="210">
        <v>2.0</v>
      </c>
      <c r="Y747" s="210">
        <v>0.0</v>
      </c>
      <c r="Z747" s="210">
        <v>0.0</v>
      </c>
      <c r="AA747" s="210">
        <v>0.0</v>
      </c>
      <c r="AB747" s="210">
        <v>2.0</v>
      </c>
      <c r="AC747" s="210">
        <v>1.0</v>
      </c>
      <c r="AD747" s="210">
        <v>2.0</v>
      </c>
      <c r="AE747" s="210">
        <v>2.0</v>
      </c>
      <c r="AF747" s="210">
        <v>0.0</v>
      </c>
      <c r="AG747" s="210">
        <v>2.0</v>
      </c>
      <c r="AH747" s="210">
        <v>2.0</v>
      </c>
      <c r="AI747" s="210" t="s">
        <v>138</v>
      </c>
      <c r="AJ747" s="210" t="s">
        <v>285</v>
      </c>
      <c r="AK747" s="210" t="s">
        <v>284</v>
      </c>
      <c r="AL747" s="210" t="s">
        <v>284</v>
      </c>
      <c r="AM747" s="210" t="s">
        <v>285</v>
      </c>
      <c r="AN747" s="210" t="s">
        <v>284</v>
      </c>
      <c r="AO747" s="210" t="s">
        <v>284</v>
      </c>
      <c r="AP747" s="210" t="s">
        <v>284</v>
      </c>
      <c r="AQ747" s="210" t="s">
        <v>285</v>
      </c>
      <c r="AR747" s="210" t="s">
        <v>284</v>
      </c>
      <c r="AS747" s="210" t="s">
        <v>284</v>
      </c>
      <c r="AT747" s="209"/>
      <c r="AU747" s="209"/>
      <c r="AV747" s="209"/>
      <c r="AW747" s="209"/>
      <c r="AX747" s="209"/>
      <c r="AY747" s="209"/>
      <c r="AZ747" s="209"/>
      <c r="BA747" s="209"/>
      <c r="BB747" s="209"/>
      <c r="BC747" s="209"/>
      <c r="BD747" s="209"/>
      <c r="BE747" s="209"/>
      <c r="BF747" s="209"/>
      <c r="BG747" s="210"/>
      <c r="BH747" s="209"/>
    </row>
    <row r="748">
      <c r="A748" s="211">
        <v>45250.700694444444</v>
      </c>
      <c r="B748" s="211">
        <v>45250.700694444444</v>
      </c>
      <c r="C748" s="210" t="s">
        <v>281</v>
      </c>
      <c r="D748" s="209"/>
      <c r="E748" s="212">
        <v>100.0</v>
      </c>
      <c r="F748" s="212">
        <v>0.0</v>
      </c>
      <c r="G748" s="210" t="b">
        <v>1</v>
      </c>
      <c r="H748" s="211">
        <v>45250.700694444444</v>
      </c>
      <c r="I748" s="210" t="s">
        <v>1030</v>
      </c>
      <c r="J748" s="209"/>
      <c r="K748" s="209"/>
      <c r="L748" s="209"/>
      <c r="M748" s="209"/>
      <c r="N748" s="209"/>
      <c r="O748" s="209"/>
      <c r="P748" s="210" t="s">
        <v>283</v>
      </c>
      <c r="Q748" s="209"/>
      <c r="R748" s="210" t="s">
        <v>72</v>
      </c>
      <c r="S748" s="210">
        <v>8.0</v>
      </c>
      <c r="T748" s="212">
        <v>3.0</v>
      </c>
      <c r="U748" s="212">
        <v>5.0</v>
      </c>
      <c r="V748" s="212">
        <v>12.0</v>
      </c>
      <c r="W748" s="210">
        <v>18.0</v>
      </c>
      <c r="X748" s="210">
        <v>1.0</v>
      </c>
      <c r="Y748" s="210">
        <v>2.0</v>
      </c>
      <c r="Z748" s="210">
        <v>1.0</v>
      </c>
      <c r="AA748" s="210">
        <v>0.0</v>
      </c>
      <c r="AB748" s="210">
        <v>0.0</v>
      </c>
      <c r="AC748" s="210">
        <v>0.0</v>
      </c>
      <c r="AD748" s="210">
        <v>1.0</v>
      </c>
      <c r="AE748" s="210">
        <v>0.0</v>
      </c>
      <c r="AF748" s="210">
        <v>2.0</v>
      </c>
      <c r="AG748" s="210">
        <v>0.0</v>
      </c>
      <c r="AH748" s="210">
        <v>0.0</v>
      </c>
      <c r="AI748" s="210" t="s">
        <v>137</v>
      </c>
      <c r="AJ748" s="210" t="s">
        <v>285</v>
      </c>
      <c r="AK748" s="210" t="s">
        <v>285</v>
      </c>
      <c r="AL748" s="210" t="s">
        <v>285</v>
      </c>
      <c r="AM748" s="210" t="s">
        <v>284</v>
      </c>
      <c r="AN748" s="210" t="s">
        <v>285</v>
      </c>
      <c r="AO748" s="210" t="s">
        <v>284</v>
      </c>
      <c r="AP748" s="210" t="s">
        <v>285</v>
      </c>
      <c r="AQ748" s="210" t="s">
        <v>284</v>
      </c>
      <c r="AR748" s="210" t="s">
        <v>285</v>
      </c>
      <c r="AS748" s="210" t="s">
        <v>285</v>
      </c>
      <c r="AT748" s="209"/>
      <c r="AU748" s="209"/>
      <c r="AV748" s="209"/>
      <c r="AW748" s="209"/>
      <c r="AX748" s="209"/>
      <c r="AY748" s="209"/>
      <c r="AZ748" s="209"/>
      <c r="BA748" s="209"/>
      <c r="BB748" s="209"/>
      <c r="BC748" s="209"/>
      <c r="BD748" s="209"/>
      <c r="BE748" s="209"/>
      <c r="BF748" s="209"/>
      <c r="BG748" s="210"/>
      <c r="BH748" s="209"/>
    </row>
    <row r="749">
      <c r="A749" s="211">
        <v>45250.700694444444</v>
      </c>
      <c r="B749" s="211">
        <v>45250.700694444444</v>
      </c>
      <c r="C749" s="210" t="s">
        <v>281</v>
      </c>
      <c r="D749" s="209"/>
      <c r="E749" s="212">
        <v>100.0</v>
      </c>
      <c r="F749" s="212">
        <v>0.0</v>
      </c>
      <c r="G749" s="210" t="b">
        <v>1</v>
      </c>
      <c r="H749" s="211">
        <v>45250.700694444444</v>
      </c>
      <c r="I749" s="210" t="s">
        <v>1031</v>
      </c>
      <c r="J749" s="209"/>
      <c r="K749" s="209"/>
      <c r="L749" s="209"/>
      <c r="M749" s="209"/>
      <c r="N749" s="209"/>
      <c r="O749" s="209"/>
      <c r="P749" s="210" t="s">
        <v>283</v>
      </c>
      <c r="Q749" s="209"/>
      <c r="R749" s="210" t="s">
        <v>67</v>
      </c>
      <c r="S749" s="210">
        <v>4.0</v>
      </c>
      <c r="T749" s="212">
        <v>3.0</v>
      </c>
      <c r="U749" s="212">
        <v>1.0</v>
      </c>
      <c r="V749" s="212">
        <v>12.0</v>
      </c>
      <c r="W749" s="213"/>
      <c r="X749" s="210">
        <v>3.0</v>
      </c>
      <c r="Y749" s="210">
        <v>1.0</v>
      </c>
      <c r="Z749" s="210">
        <v>3.0</v>
      </c>
      <c r="AA749" s="210">
        <v>0.0</v>
      </c>
      <c r="AB749" s="210">
        <v>1.0</v>
      </c>
      <c r="AC749" s="210">
        <v>3.0</v>
      </c>
      <c r="AD749" s="210">
        <v>0.0</v>
      </c>
      <c r="AE749" s="210">
        <v>3.0</v>
      </c>
      <c r="AF749" s="210">
        <v>3.0</v>
      </c>
      <c r="AG749" s="210">
        <v>2.0</v>
      </c>
      <c r="AH749" s="210">
        <v>2.0</v>
      </c>
      <c r="AI749" s="210" t="s">
        <v>138</v>
      </c>
      <c r="AJ749" s="210" t="s">
        <v>285</v>
      </c>
      <c r="AK749" s="210" t="s">
        <v>284</v>
      </c>
      <c r="AL749" s="210" t="s">
        <v>284</v>
      </c>
      <c r="AM749" s="210" t="s">
        <v>284</v>
      </c>
      <c r="AN749" s="210" t="s">
        <v>285</v>
      </c>
      <c r="AO749" s="210" t="s">
        <v>285</v>
      </c>
      <c r="AP749" s="210" t="s">
        <v>285</v>
      </c>
      <c r="AQ749" s="210" t="s">
        <v>285</v>
      </c>
      <c r="AR749" s="210" t="s">
        <v>285</v>
      </c>
      <c r="AS749" s="210" t="s">
        <v>285</v>
      </c>
      <c r="AT749" s="209"/>
      <c r="AU749" s="209"/>
      <c r="AV749" s="209"/>
      <c r="AW749" s="209"/>
      <c r="AX749" s="209"/>
      <c r="AY749" s="209"/>
      <c r="AZ749" s="209"/>
      <c r="BA749" s="209"/>
      <c r="BB749" s="209"/>
      <c r="BC749" s="209"/>
      <c r="BD749" s="209"/>
      <c r="BE749" s="209"/>
      <c r="BF749" s="209"/>
      <c r="BG749" s="210"/>
      <c r="BH749" s="209"/>
    </row>
    <row r="750">
      <c r="A750" s="211">
        <v>45250.700694444444</v>
      </c>
      <c r="B750" s="211">
        <v>45250.700694444444</v>
      </c>
      <c r="C750" s="210" t="s">
        <v>281</v>
      </c>
      <c r="D750" s="209"/>
      <c r="E750" s="212">
        <v>100.0</v>
      </c>
      <c r="F750" s="212">
        <v>0.0</v>
      </c>
      <c r="G750" s="210" t="b">
        <v>1</v>
      </c>
      <c r="H750" s="211">
        <v>45250.700694444444</v>
      </c>
      <c r="I750" s="210" t="s">
        <v>1032</v>
      </c>
      <c r="J750" s="209"/>
      <c r="K750" s="209"/>
      <c r="L750" s="209"/>
      <c r="M750" s="209"/>
      <c r="N750" s="209"/>
      <c r="O750" s="209"/>
      <c r="P750" s="210" t="s">
        <v>283</v>
      </c>
      <c r="Q750" s="209"/>
      <c r="R750" s="210" t="s">
        <v>42</v>
      </c>
      <c r="S750" s="210">
        <v>4.0</v>
      </c>
      <c r="T750" s="212">
        <v>4.0</v>
      </c>
      <c r="U750" s="212">
        <v>0.0</v>
      </c>
      <c r="V750" s="212">
        <v>12.0</v>
      </c>
      <c r="W750" s="210">
        <v>7.0</v>
      </c>
      <c r="X750" s="210">
        <v>0.0</v>
      </c>
      <c r="Y750" s="210">
        <v>1.0</v>
      </c>
      <c r="Z750" s="210">
        <v>1.0</v>
      </c>
      <c r="AA750" s="210">
        <v>3.0</v>
      </c>
      <c r="AB750" s="210">
        <v>1.0</v>
      </c>
      <c r="AC750" s="210">
        <v>2.0</v>
      </c>
      <c r="AD750" s="210">
        <v>0.0</v>
      </c>
      <c r="AE750" s="210">
        <v>0.0</v>
      </c>
      <c r="AF750" s="210">
        <v>1.0</v>
      </c>
      <c r="AG750" s="210">
        <v>1.0</v>
      </c>
      <c r="AH750" s="210">
        <v>3.0</v>
      </c>
      <c r="AI750" s="210" t="s">
        <v>137</v>
      </c>
      <c r="AJ750" s="210" t="s">
        <v>284</v>
      </c>
      <c r="AK750" s="210" t="s">
        <v>284</v>
      </c>
      <c r="AL750" s="210" t="s">
        <v>285</v>
      </c>
      <c r="AM750" s="210" t="s">
        <v>285</v>
      </c>
      <c r="AN750" s="210" t="s">
        <v>284</v>
      </c>
      <c r="AO750" s="210" t="s">
        <v>285</v>
      </c>
      <c r="AP750" s="210" t="s">
        <v>285</v>
      </c>
      <c r="AQ750" s="210" t="s">
        <v>285</v>
      </c>
      <c r="AR750" s="210" t="s">
        <v>284</v>
      </c>
      <c r="AS750" s="210" t="s">
        <v>285</v>
      </c>
      <c r="AT750" s="209"/>
      <c r="AU750" s="209"/>
      <c r="AV750" s="209"/>
      <c r="AW750" s="209"/>
      <c r="AX750" s="209"/>
      <c r="AY750" s="209"/>
      <c r="AZ750" s="209"/>
      <c r="BA750" s="209"/>
      <c r="BB750" s="209"/>
      <c r="BC750" s="209"/>
      <c r="BD750" s="209"/>
      <c r="BE750" s="209"/>
      <c r="BF750" s="209"/>
      <c r="BG750" s="210"/>
      <c r="BH750" s="209"/>
    </row>
    <row r="751">
      <c r="A751" s="211">
        <v>45250.700694444444</v>
      </c>
      <c r="B751" s="211">
        <v>45250.700694444444</v>
      </c>
      <c r="C751" s="210" t="s">
        <v>281</v>
      </c>
      <c r="D751" s="209"/>
      <c r="E751" s="212">
        <v>100.0</v>
      </c>
      <c r="F751" s="212">
        <v>0.0</v>
      </c>
      <c r="G751" s="210" t="b">
        <v>1</v>
      </c>
      <c r="H751" s="211">
        <v>45250.700694444444</v>
      </c>
      <c r="I751" s="210" t="s">
        <v>1033</v>
      </c>
      <c r="J751" s="209"/>
      <c r="K751" s="209"/>
      <c r="L751" s="209"/>
      <c r="M751" s="209"/>
      <c r="N751" s="209"/>
      <c r="O751" s="209"/>
      <c r="P751" s="210" t="s">
        <v>283</v>
      </c>
      <c r="Q751" s="209"/>
      <c r="R751" s="210" t="s">
        <v>120</v>
      </c>
      <c r="S751" s="210">
        <v>4.0</v>
      </c>
      <c r="T751" s="212">
        <v>3.0</v>
      </c>
      <c r="U751" s="212">
        <v>1.0</v>
      </c>
      <c r="V751" s="212">
        <v>12.0</v>
      </c>
      <c r="W751" s="210">
        <v>8.0</v>
      </c>
      <c r="X751" s="210">
        <v>2.0</v>
      </c>
      <c r="Y751" s="210">
        <v>3.0</v>
      </c>
      <c r="Z751" s="210">
        <v>0.0</v>
      </c>
      <c r="AA751" s="210">
        <v>1.0</v>
      </c>
      <c r="AB751" s="210">
        <v>3.0</v>
      </c>
      <c r="AC751" s="210">
        <v>1.0</v>
      </c>
      <c r="AD751" s="210">
        <v>0.0</v>
      </c>
      <c r="AE751" s="210">
        <v>1.0</v>
      </c>
      <c r="AF751" s="210">
        <v>3.0</v>
      </c>
      <c r="AG751" s="210">
        <v>1.0</v>
      </c>
      <c r="AH751" s="210">
        <v>3.0</v>
      </c>
      <c r="AI751" s="210" t="s">
        <v>137</v>
      </c>
      <c r="AJ751" s="210" t="s">
        <v>284</v>
      </c>
      <c r="AK751" s="210" t="s">
        <v>285</v>
      </c>
      <c r="AL751" s="210" t="s">
        <v>285</v>
      </c>
      <c r="AM751" s="210" t="s">
        <v>284</v>
      </c>
      <c r="AN751" s="210" t="s">
        <v>285</v>
      </c>
      <c r="AO751" s="210" t="s">
        <v>285</v>
      </c>
      <c r="AP751" s="210" t="s">
        <v>285</v>
      </c>
      <c r="AQ751" s="210" t="s">
        <v>285</v>
      </c>
      <c r="AR751" s="210" t="s">
        <v>284</v>
      </c>
      <c r="AS751" s="210" t="s">
        <v>285</v>
      </c>
      <c r="AT751" s="209"/>
      <c r="AU751" s="209"/>
      <c r="AV751" s="209"/>
      <c r="AW751" s="209"/>
      <c r="AX751" s="209"/>
      <c r="AY751" s="209"/>
      <c r="AZ751" s="209"/>
      <c r="BA751" s="209"/>
      <c r="BB751" s="209"/>
      <c r="BC751" s="209"/>
      <c r="BD751" s="209"/>
      <c r="BE751" s="209"/>
      <c r="BF751" s="209"/>
      <c r="BG751" s="210"/>
      <c r="BH751" s="209"/>
    </row>
    <row r="752">
      <c r="A752" s="211">
        <v>45250.70138888889</v>
      </c>
      <c r="B752" s="211">
        <v>45250.70138888889</v>
      </c>
      <c r="C752" s="210" t="s">
        <v>281</v>
      </c>
      <c r="D752" s="209"/>
      <c r="E752" s="212">
        <v>100.0</v>
      </c>
      <c r="F752" s="212">
        <v>0.0</v>
      </c>
      <c r="G752" s="210" t="b">
        <v>1</v>
      </c>
      <c r="H752" s="211">
        <v>45250.70138888889</v>
      </c>
      <c r="I752" s="210" t="s">
        <v>1034</v>
      </c>
      <c r="J752" s="209"/>
      <c r="K752" s="209"/>
      <c r="L752" s="209"/>
      <c r="M752" s="209"/>
      <c r="N752" s="209"/>
      <c r="O752" s="209"/>
      <c r="P752" s="210" t="s">
        <v>283</v>
      </c>
      <c r="Q752" s="209"/>
      <c r="R752" s="72" t="s">
        <v>33</v>
      </c>
      <c r="S752" s="210">
        <v>7.0</v>
      </c>
      <c r="T752" s="212">
        <v>3.0</v>
      </c>
      <c r="U752" s="212">
        <v>4.0</v>
      </c>
      <c r="V752" s="212">
        <v>12.0</v>
      </c>
      <c r="W752" s="210">
        <v>32.0</v>
      </c>
      <c r="X752" s="210">
        <v>0.0</v>
      </c>
      <c r="Y752" s="210">
        <v>2.0</v>
      </c>
      <c r="Z752" s="210">
        <v>0.0</v>
      </c>
      <c r="AA752" s="210">
        <v>1.0</v>
      </c>
      <c r="AB752" s="210">
        <v>3.0</v>
      </c>
      <c r="AC752" s="210">
        <v>0.0</v>
      </c>
      <c r="AD752" s="210">
        <v>3.0</v>
      </c>
      <c r="AE752" s="210">
        <v>1.0</v>
      </c>
      <c r="AF752" s="210">
        <v>3.0</v>
      </c>
      <c r="AG752" s="210">
        <v>3.0</v>
      </c>
      <c r="AH752" s="210">
        <v>3.0</v>
      </c>
      <c r="AI752" s="210" t="s">
        <v>138</v>
      </c>
      <c r="AJ752" s="210" t="s">
        <v>285</v>
      </c>
      <c r="AK752" s="210" t="s">
        <v>285</v>
      </c>
      <c r="AL752" s="210" t="s">
        <v>285</v>
      </c>
      <c r="AM752" s="210" t="s">
        <v>285</v>
      </c>
      <c r="AN752" s="210" t="s">
        <v>284</v>
      </c>
      <c r="AO752" s="210" t="s">
        <v>284</v>
      </c>
      <c r="AP752" s="210" t="s">
        <v>285</v>
      </c>
      <c r="AQ752" s="210" t="s">
        <v>284</v>
      </c>
      <c r="AR752" s="210" t="s">
        <v>285</v>
      </c>
      <c r="AS752" s="210" t="s">
        <v>285</v>
      </c>
      <c r="AT752" s="209"/>
      <c r="AU752" s="209"/>
      <c r="AV752" s="209"/>
      <c r="AW752" s="209"/>
      <c r="AX752" s="209"/>
      <c r="AY752" s="209"/>
      <c r="AZ752" s="209"/>
      <c r="BA752" s="209"/>
      <c r="BB752" s="209"/>
      <c r="BC752" s="209"/>
      <c r="BD752" s="209"/>
      <c r="BE752" s="209"/>
      <c r="BF752" s="209"/>
      <c r="BG752" s="210"/>
      <c r="BH752" s="209"/>
    </row>
    <row r="753">
      <c r="A753" s="211">
        <v>45250.70138888889</v>
      </c>
      <c r="B753" s="211">
        <v>45250.70138888889</v>
      </c>
      <c r="C753" s="210" t="s">
        <v>281</v>
      </c>
      <c r="D753" s="209"/>
      <c r="E753" s="212">
        <v>100.0</v>
      </c>
      <c r="F753" s="212">
        <v>0.0</v>
      </c>
      <c r="G753" s="210" t="b">
        <v>1</v>
      </c>
      <c r="H753" s="211">
        <v>45250.70138888889</v>
      </c>
      <c r="I753" s="210" t="s">
        <v>1035</v>
      </c>
      <c r="J753" s="209"/>
      <c r="K753" s="209"/>
      <c r="L753" s="209"/>
      <c r="M753" s="209"/>
      <c r="N753" s="209"/>
      <c r="O753" s="209"/>
      <c r="P753" s="210" t="s">
        <v>283</v>
      </c>
      <c r="Q753" s="209"/>
      <c r="R753" s="210" t="s">
        <v>66</v>
      </c>
      <c r="S753" s="210">
        <v>9.0</v>
      </c>
      <c r="T753" s="212">
        <v>1.0</v>
      </c>
      <c r="U753" s="212">
        <v>8.0</v>
      </c>
      <c r="V753" s="212">
        <v>12.0</v>
      </c>
      <c r="W753" s="210">
        <v>10.0</v>
      </c>
      <c r="X753" s="210">
        <v>0.0</v>
      </c>
      <c r="Y753" s="210">
        <v>1.0</v>
      </c>
      <c r="Z753" s="210">
        <v>2.0</v>
      </c>
      <c r="AA753" s="210">
        <v>1.0</v>
      </c>
      <c r="AB753" s="210">
        <v>1.0</v>
      </c>
      <c r="AC753" s="210">
        <v>2.0</v>
      </c>
      <c r="AD753" s="210">
        <v>2.0</v>
      </c>
      <c r="AE753" s="210">
        <v>0.0</v>
      </c>
      <c r="AF753" s="210">
        <v>3.0</v>
      </c>
      <c r="AG753" s="210">
        <v>0.0</v>
      </c>
      <c r="AH753" s="210">
        <v>0.0</v>
      </c>
      <c r="AI753" s="210" t="s">
        <v>138</v>
      </c>
      <c r="AJ753" s="210" t="s">
        <v>285</v>
      </c>
      <c r="AK753" s="210" t="s">
        <v>285</v>
      </c>
      <c r="AL753" s="210" t="s">
        <v>285</v>
      </c>
      <c r="AM753" s="210" t="s">
        <v>285</v>
      </c>
      <c r="AN753" s="210" t="s">
        <v>285</v>
      </c>
      <c r="AO753" s="210" t="s">
        <v>285</v>
      </c>
      <c r="AP753" s="210" t="s">
        <v>284</v>
      </c>
      <c r="AQ753" s="210" t="s">
        <v>284</v>
      </c>
      <c r="AR753" s="210" t="s">
        <v>284</v>
      </c>
      <c r="AS753" s="210" t="s">
        <v>284</v>
      </c>
      <c r="AT753" s="209"/>
      <c r="AU753" s="209"/>
      <c r="AV753" s="209"/>
      <c r="AW753" s="209"/>
      <c r="AX753" s="209"/>
      <c r="AY753" s="209"/>
      <c r="AZ753" s="209"/>
      <c r="BA753" s="209"/>
      <c r="BB753" s="209"/>
      <c r="BC753" s="209"/>
      <c r="BD753" s="209"/>
      <c r="BE753" s="209"/>
      <c r="BF753" s="209"/>
      <c r="BG753" s="210"/>
      <c r="BH753" s="209"/>
    </row>
    <row r="754">
      <c r="A754" s="211">
        <v>45250.70138888889</v>
      </c>
      <c r="B754" s="211">
        <v>45250.70138888889</v>
      </c>
      <c r="C754" s="210" t="s">
        <v>281</v>
      </c>
      <c r="D754" s="209"/>
      <c r="E754" s="212">
        <v>100.0</v>
      </c>
      <c r="F754" s="212">
        <v>0.0</v>
      </c>
      <c r="G754" s="210" t="b">
        <v>1</v>
      </c>
      <c r="H754" s="211">
        <v>45250.70138888889</v>
      </c>
      <c r="I754" s="210" t="s">
        <v>1036</v>
      </c>
      <c r="J754" s="209"/>
      <c r="K754" s="209"/>
      <c r="L754" s="209"/>
      <c r="M754" s="209"/>
      <c r="N754" s="209"/>
      <c r="O754" s="209"/>
      <c r="P754" s="210" t="s">
        <v>283</v>
      </c>
      <c r="Q754" s="209"/>
      <c r="R754" s="210" t="s">
        <v>38</v>
      </c>
      <c r="S754" s="210">
        <v>5.0</v>
      </c>
      <c r="T754" s="212">
        <v>3.0</v>
      </c>
      <c r="U754" s="212">
        <v>2.0</v>
      </c>
      <c r="V754" s="212">
        <v>12.0</v>
      </c>
      <c r="W754" s="210">
        <v>6.0</v>
      </c>
      <c r="X754" s="210">
        <v>2.0</v>
      </c>
      <c r="Y754" s="210">
        <v>3.0</v>
      </c>
      <c r="Z754" s="210">
        <v>0.0</v>
      </c>
      <c r="AA754" s="210">
        <v>2.0</v>
      </c>
      <c r="AB754" s="210">
        <v>2.0</v>
      </c>
      <c r="AC754" s="210">
        <v>3.0</v>
      </c>
      <c r="AD754" s="210">
        <v>0.0</v>
      </c>
      <c r="AE754" s="210">
        <v>2.0</v>
      </c>
      <c r="AF754" s="210">
        <v>3.0</v>
      </c>
      <c r="AG754" s="210">
        <v>1.0</v>
      </c>
      <c r="AH754" s="210">
        <v>1.0</v>
      </c>
      <c r="AI754" s="210" t="s">
        <v>138</v>
      </c>
      <c r="AJ754" s="210" t="s">
        <v>284</v>
      </c>
      <c r="AK754" s="210" t="s">
        <v>285</v>
      </c>
      <c r="AL754" s="210" t="s">
        <v>284</v>
      </c>
      <c r="AM754" s="210" t="s">
        <v>285</v>
      </c>
      <c r="AN754" s="210" t="s">
        <v>284</v>
      </c>
      <c r="AO754" s="210" t="s">
        <v>285</v>
      </c>
      <c r="AP754" s="210" t="s">
        <v>285</v>
      </c>
      <c r="AQ754" s="210" t="s">
        <v>284</v>
      </c>
      <c r="AR754" s="210" t="s">
        <v>284</v>
      </c>
      <c r="AS754" s="210" t="s">
        <v>284</v>
      </c>
      <c r="AT754" s="209"/>
      <c r="AU754" s="209"/>
      <c r="AV754" s="209"/>
      <c r="AW754" s="209"/>
      <c r="AX754" s="209"/>
      <c r="AY754" s="209"/>
      <c r="AZ754" s="209"/>
      <c r="BA754" s="209"/>
      <c r="BB754" s="209"/>
      <c r="BC754" s="209"/>
      <c r="BD754" s="209"/>
      <c r="BE754" s="209"/>
      <c r="BF754" s="209"/>
      <c r="BG754" s="210"/>
      <c r="BH754" s="209"/>
    </row>
    <row r="755">
      <c r="A755" s="211">
        <v>45250.70138888889</v>
      </c>
      <c r="B755" s="211">
        <v>45250.70138888889</v>
      </c>
      <c r="C755" s="210" t="s">
        <v>281</v>
      </c>
      <c r="D755" s="209"/>
      <c r="E755" s="212">
        <v>100.0</v>
      </c>
      <c r="F755" s="212">
        <v>0.0</v>
      </c>
      <c r="G755" s="210" t="b">
        <v>1</v>
      </c>
      <c r="H755" s="211">
        <v>45250.70138888889</v>
      </c>
      <c r="I755" s="210" t="s">
        <v>1037</v>
      </c>
      <c r="J755" s="209"/>
      <c r="K755" s="209"/>
      <c r="L755" s="209"/>
      <c r="M755" s="209"/>
      <c r="N755" s="209"/>
      <c r="O755" s="209"/>
      <c r="P755" s="210" t="s">
        <v>283</v>
      </c>
      <c r="Q755" s="209"/>
      <c r="R755" s="210" t="s">
        <v>98</v>
      </c>
      <c r="S755" s="210">
        <v>12.0</v>
      </c>
      <c r="T755" s="212">
        <v>4.0</v>
      </c>
      <c r="U755" s="212">
        <v>8.0</v>
      </c>
      <c r="V755" s="212">
        <v>12.0</v>
      </c>
      <c r="W755" s="210">
        <v>14.0</v>
      </c>
      <c r="X755" s="210">
        <v>2.0</v>
      </c>
      <c r="Y755" s="210">
        <v>3.0</v>
      </c>
      <c r="Z755" s="210">
        <v>0.0</v>
      </c>
      <c r="AA755" s="210">
        <v>3.0</v>
      </c>
      <c r="AB755" s="210">
        <v>2.0</v>
      </c>
      <c r="AC755" s="210">
        <v>3.0</v>
      </c>
      <c r="AD755" s="210">
        <v>2.0</v>
      </c>
      <c r="AE755" s="210">
        <v>3.0</v>
      </c>
      <c r="AF755" s="210">
        <v>2.0</v>
      </c>
      <c r="AG755" s="210">
        <v>1.0</v>
      </c>
      <c r="AH755" s="210">
        <v>3.0</v>
      </c>
      <c r="AI755" s="210" t="s">
        <v>137</v>
      </c>
      <c r="AJ755" s="210" t="s">
        <v>285</v>
      </c>
      <c r="AK755" s="210" t="s">
        <v>285</v>
      </c>
      <c r="AL755" s="210" t="s">
        <v>284</v>
      </c>
      <c r="AM755" s="210" t="s">
        <v>284</v>
      </c>
      <c r="AN755" s="210" t="s">
        <v>284</v>
      </c>
      <c r="AO755" s="210" t="s">
        <v>285</v>
      </c>
      <c r="AP755" s="210" t="s">
        <v>284</v>
      </c>
      <c r="AQ755" s="210" t="s">
        <v>284</v>
      </c>
      <c r="AR755" s="210" t="s">
        <v>284</v>
      </c>
      <c r="AS755" s="210" t="s">
        <v>284</v>
      </c>
      <c r="AT755" s="209"/>
      <c r="AU755" s="209"/>
      <c r="AV755" s="209"/>
      <c r="AW755" s="209"/>
      <c r="AX755" s="209"/>
      <c r="AY755" s="209"/>
      <c r="AZ755" s="209"/>
      <c r="BA755" s="209"/>
      <c r="BB755" s="209"/>
      <c r="BC755" s="209"/>
      <c r="BD755" s="209"/>
      <c r="BE755" s="209"/>
      <c r="BF755" s="209"/>
      <c r="BG755" s="210"/>
      <c r="BH755" s="209"/>
    </row>
    <row r="756">
      <c r="A756" s="211">
        <v>45250.70138888889</v>
      </c>
      <c r="B756" s="211">
        <v>45250.70138888889</v>
      </c>
      <c r="C756" s="210" t="s">
        <v>281</v>
      </c>
      <c r="D756" s="209"/>
      <c r="E756" s="212">
        <v>100.0</v>
      </c>
      <c r="F756" s="212">
        <v>0.0</v>
      </c>
      <c r="G756" s="210" t="b">
        <v>1</v>
      </c>
      <c r="H756" s="211">
        <v>45250.70138888889</v>
      </c>
      <c r="I756" s="210" t="s">
        <v>1038</v>
      </c>
      <c r="J756" s="209"/>
      <c r="K756" s="209"/>
      <c r="L756" s="209"/>
      <c r="M756" s="209"/>
      <c r="N756" s="209"/>
      <c r="O756" s="209"/>
      <c r="P756" s="210" t="s">
        <v>283</v>
      </c>
      <c r="Q756" s="209"/>
      <c r="R756" s="210" t="s">
        <v>62</v>
      </c>
      <c r="S756" s="210">
        <v>4.0</v>
      </c>
      <c r="T756" s="212">
        <v>3.0</v>
      </c>
      <c r="U756" s="212">
        <v>1.0</v>
      </c>
      <c r="V756" s="212">
        <v>12.0</v>
      </c>
      <c r="W756" s="210">
        <v>38.0</v>
      </c>
      <c r="X756" s="210">
        <v>2.0</v>
      </c>
      <c r="Y756" s="210">
        <v>1.0</v>
      </c>
      <c r="Z756" s="210">
        <v>0.0</v>
      </c>
      <c r="AA756" s="210">
        <v>0.0</v>
      </c>
      <c r="AB756" s="210">
        <v>0.0</v>
      </c>
      <c r="AC756" s="210">
        <v>2.0</v>
      </c>
      <c r="AD756" s="210">
        <v>0.0</v>
      </c>
      <c r="AE756" s="210">
        <v>2.0</v>
      </c>
      <c r="AF756" s="210">
        <v>1.0</v>
      </c>
      <c r="AG756" s="210">
        <v>1.0</v>
      </c>
      <c r="AH756" s="210">
        <v>3.0</v>
      </c>
      <c r="AI756" s="210" t="s">
        <v>137</v>
      </c>
      <c r="AJ756" s="210" t="s">
        <v>285</v>
      </c>
      <c r="AK756" s="210" t="s">
        <v>285</v>
      </c>
      <c r="AL756" s="210" t="s">
        <v>284</v>
      </c>
      <c r="AM756" s="210" t="s">
        <v>285</v>
      </c>
      <c r="AN756" s="210" t="s">
        <v>285</v>
      </c>
      <c r="AO756" s="210" t="s">
        <v>285</v>
      </c>
      <c r="AP756" s="210" t="s">
        <v>284</v>
      </c>
      <c r="AQ756" s="210" t="s">
        <v>285</v>
      </c>
      <c r="AR756" s="210" t="s">
        <v>285</v>
      </c>
      <c r="AS756" s="210" t="s">
        <v>284</v>
      </c>
      <c r="AT756" s="209"/>
      <c r="AU756" s="209"/>
      <c r="AV756" s="209"/>
      <c r="AW756" s="209"/>
      <c r="AX756" s="209"/>
      <c r="AY756" s="209"/>
      <c r="AZ756" s="209"/>
      <c r="BA756" s="209"/>
      <c r="BB756" s="209"/>
      <c r="BC756" s="209"/>
      <c r="BD756" s="209"/>
      <c r="BE756" s="209"/>
      <c r="BF756" s="209"/>
      <c r="BG756" s="210"/>
      <c r="BH756" s="209"/>
    </row>
    <row r="757">
      <c r="A757" s="211">
        <v>45250.70138888889</v>
      </c>
      <c r="B757" s="211">
        <v>45250.70138888889</v>
      </c>
      <c r="C757" s="210" t="s">
        <v>281</v>
      </c>
      <c r="D757" s="209"/>
      <c r="E757" s="212">
        <v>100.0</v>
      </c>
      <c r="F757" s="212">
        <v>0.0</v>
      </c>
      <c r="G757" s="210" t="b">
        <v>1</v>
      </c>
      <c r="H757" s="211">
        <v>45250.70138888889</v>
      </c>
      <c r="I757" s="210" t="s">
        <v>1039</v>
      </c>
      <c r="J757" s="209"/>
      <c r="K757" s="209"/>
      <c r="L757" s="209"/>
      <c r="M757" s="209"/>
      <c r="N757" s="209"/>
      <c r="O757" s="209"/>
      <c r="P757" s="210" t="s">
        <v>283</v>
      </c>
      <c r="Q757" s="209"/>
      <c r="R757" s="210" t="s">
        <v>44</v>
      </c>
      <c r="S757" s="210">
        <v>4.0</v>
      </c>
      <c r="T757" s="212">
        <v>3.0</v>
      </c>
      <c r="U757" s="212">
        <v>1.0</v>
      </c>
      <c r="V757" s="212">
        <v>12.0</v>
      </c>
      <c r="W757" s="210">
        <v>19.0</v>
      </c>
      <c r="X757" s="210">
        <v>1.0</v>
      </c>
      <c r="Y757" s="210">
        <v>0.0</v>
      </c>
      <c r="Z757" s="210">
        <v>3.0</v>
      </c>
      <c r="AA757" s="210">
        <v>3.0</v>
      </c>
      <c r="AB757" s="210">
        <v>0.0</v>
      </c>
      <c r="AC757" s="210">
        <v>0.0</v>
      </c>
      <c r="AD757" s="210">
        <v>2.0</v>
      </c>
      <c r="AE757" s="210">
        <v>0.0</v>
      </c>
      <c r="AF757" s="210">
        <v>0.0</v>
      </c>
      <c r="AG757" s="210">
        <v>1.0</v>
      </c>
      <c r="AH757" s="210">
        <v>2.0</v>
      </c>
      <c r="AI757" s="210" t="s">
        <v>138</v>
      </c>
      <c r="AJ757" s="210" t="s">
        <v>285</v>
      </c>
      <c r="AK757" s="210" t="s">
        <v>285</v>
      </c>
      <c r="AL757" s="210" t="s">
        <v>284</v>
      </c>
      <c r="AM757" s="210" t="s">
        <v>284</v>
      </c>
      <c r="AN757" s="210" t="s">
        <v>285</v>
      </c>
      <c r="AO757" s="210" t="s">
        <v>285</v>
      </c>
      <c r="AP757" s="210" t="s">
        <v>284</v>
      </c>
      <c r="AQ757" s="210" t="s">
        <v>285</v>
      </c>
      <c r="AR757" s="210" t="s">
        <v>285</v>
      </c>
      <c r="AS757" s="210" t="s">
        <v>284</v>
      </c>
      <c r="AT757" s="209"/>
      <c r="AU757" s="209"/>
      <c r="AV757" s="209"/>
      <c r="AW757" s="209"/>
      <c r="AX757" s="209"/>
      <c r="AY757" s="209"/>
      <c r="AZ757" s="209"/>
      <c r="BA757" s="209"/>
      <c r="BB757" s="209"/>
      <c r="BC757" s="209"/>
      <c r="BD757" s="209"/>
      <c r="BE757" s="209"/>
      <c r="BF757" s="209"/>
      <c r="BG757" s="210"/>
      <c r="BH757" s="209"/>
    </row>
    <row r="758">
      <c r="A758" s="211">
        <v>45250.70138888889</v>
      </c>
      <c r="B758" s="211">
        <v>45250.70138888889</v>
      </c>
      <c r="C758" s="210" t="s">
        <v>281</v>
      </c>
      <c r="D758" s="209"/>
      <c r="E758" s="212">
        <v>100.0</v>
      </c>
      <c r="F758" s="212">
        <v>0.0</v>
      </c>
      <c r="G758" s="210" t="b">
        <v>1</v>
      </c>
      <c r="H758" s="211">
        <v>45250.70138888889</v>
      </c>
      <c r="I758" s="210" t="s">
        <v>1040</v>
      </c>
      <c r="J758" s="209"/>
      <c r="K758" s="209"/>
      <c r="L758" s="209"/>
      <c r="M758" s="209"/>
      <c r="N758" s="209"/>
      <c r="O758" s="209"/>
      <c r="P758" s="210" t="s">
        <v>283</v>
      </c>
      <c r="Q758" s="209"/>
      <c r="R758" s="72" t="s">
        <v>33</v>
      </c>
      <c r="S758" s="210">
        <v>10.0</v>
      </c>
      <c r="T758" s="212">
        <v>3.0</v>
      </c>
      <c r="U758" s="212">
        <v>7.0</v>
      </c>
      <c r="V758" s="212">
        <v>12.0</v>
      </c>
      <c r="W758" s="210">
        <v>9.0</v>
      </c>
      <c r="X758" s="210">
        <v>1.0</v>
      </c>
      <c r="Y758" s="210">
        <v>1.0</v>
      </c>
      <c r="Z758" s="210">
        <v>3.0</v>
      </c>
      <c r="AA758" s="210">
        <v>3.0</v>
      </c>
      <c r="AB758" s="210">
        <v>0.0</v>
      </c>
      <c r="AC758" s="210">
        <v>1.0</v>
      </c>
      <c r="AD758" s="210">
        <v>3.0</v>
      </c>
      <c r="AE758" s="210">
        <v>3.0</v>
      </c>
      <c r="AF758" s="210">
        <v>1.0</v>
      </c>
      <c r="AG758" s="210">
        <v>2.0</v>
      </c>
      <c r="AH758" s="210">
        <v>0.0</v>
      </c>
      <c r="AI758" s="210" t="s">
        <v>138</v>
      </c>
      <c r="AJ758" s="210" t="s">
        <v>285</v>
      </c>
      <c r="AK758" s="210" t="s">
        <v>285</v>
      </c>
      <c r="AL758" s="210" t="s">
        <v>284</v>
      </c>
      <c r="AM758" s="210" t="s">
        <v>285</v>
      </c>
      <c r="AN758" s="210" t="s">
        <v>285</v>
      </c>
      <c r="AO758" s="210" t="s">
        <v>285</v>
      </c>
      <c r="AP758" s="210" t="s">
        <v>285</v>
      </c>
      <c r="AQ758" s="210" t="s">
        <v>285</v>
      </c>
      <c r="AR758" s="210" t="s">
        <v>284</v>
      </c>
      <c r="AS758" s="210" t="s">
        <v>284</v>
      </c>
      <c r="AT758" s="209"/>
      <c r="AU758" s="209"/>
      <c r="AV758" s="209"/>
      <c r="AW758" s="209"/>
      <c r="AX758" s="209"/>
      <c r="AY758" s="209"/>
      <c r="AZ758" s="209"/>
      <c r="BA758" s="209"/>
      <c r="BB758" s="209"/>
      <c r="BC758" s="209"/>
      <c r="BD758" s="209"/>
      <c r="BE758" s="209"/>
      <c r="BF758" s="209"/>
      <c r="BG758" s="210"/>
      <c r="BH758" s="209"/>
    </row>
    <row r="759">
      <c r="A759" s="211">
        <v>45250.70138888889</v>
      </c>
      <c r="B759" s="211">
        <v>45250.70138888889</v>
      </c>
      <c r="C759" s="210" t="s">
        <v>281</v>
      </c>
      <c r="D759" s="209"/>
      <c r="E759" s="212">
        <v>100.0</v>
      </c>
      <c r="F759" s="212">
        <v>0.0</v>
      </c>
      <c r="G759" s="210" t="b">
        <v>1</v>
      </c>
      <c r="H759" s="211">
        <v>45250.70138888889</v>
      </c>
      <c r="I759" s="210" t="s">
        <v>1041</v>
      </c>
      <c r="J759" s="209"/>
      <c r="K759" s="209"/>
      <c r="L759" s="209"/>
      <c r="M759" s="209"/>
      <c r="N759" s="209"/>
      <c r="O759" s="209"/>
      <c r="P759" s="210" t="s">
        <v>283</v>
      </c>
      <c r="Q759" s="209"/>
      <c r="R759" s="210" t="s">
        <v>56</v>
      </c>
      <c r="S759" s="210">
        <v>4.0</v>
      </c>
      <c r="T759" s="212">
        <v>1.0</v>
      </c>
      <c r="U759" s="212">
        <v>3.0</v>
      </c>
      <c r="V759" s="212">
        <v>12.0</v>
      </c>
      <c r="W759" s="210">
        <v>13.0</v>
      </c>
      <c r="X759" s="210">
        <v>3.0</v>
      </c>
      <c r="Y759" s="210">
        <v>3.0</v>
      </c>
      <c r="Z759" s="210">
        <v>0.0</v>
      </c>
      <c r="AA759" s="210">
        <v>3.0</v>
      </c>
      <c r="AB759" s="210">
        <v>3.0</v>
      </c>
      <c r="AC759" s="210">
        <v>0.0</v>
      </c>
      <c r="AD759" s="210">
        <v>0.0</v>
      </c>
      <c r="AE759" s="210">
        <v>2.0</v>
      </c>
      <c r="AF759" s="210">
        <v>2.0</v>
      </c>
      <c r="AG759" s="210">
        <v>3.0</v>
      </c>
      <c r="AH759" s="210">
        <v>3.0</v>
      </c>
      <c r="AI759" s="210" t="s">
        <v>138</v>
      </c>
      <c r="AJ759" s="210" t="s">
        <v>285</v>
      </c>
      <c r="AK759" s="210" t="s">
        <v>285</v>
      </c>
      <c r="AL759" s="210" t="s">
        <v>284</v>
      </c>
      <c r="AM759" s="210" t="s">
        <v>285</v>
      </c>
      <c r="AN759" s="210" t="s">
        <v>284</v>
      </c>
      <c r="AO759" s="210" t="s">
        <v>284</v>
      </c>
      <c r="AP759" s="210" t="s">
        <v>284</v>
      </c>
      <c r="AQ759" s="210" t="s">
        <v>285</v>
      </c>
      <c r="AR759" s="210" t="s">
        <v>285</v>
      </c>
      <c r="AS759" s="210" t="s">
        <v>285</v>
      </c>
      <c r="AT759" s="209"/>
      <c r="AU759" s="209"/>
      <c r="AV759" s="209"/>
      <c r="AW759" s="209"/>
      <c r="AX759" s="209"/>
      <c r="AY759" s="209"/>
      <c r="AZ759" s="209"/>
      <c r="BA759" s="209"/>
      <c r="BB759" s="209"/>
      <c r="BC759" s="209"/>
      <c r="BD759" s="209"/>
      <c r="BE759" s="209"/>
      <c r="BF759" s="209"/>
      <c r="BG759" s="210"/>
      <c r="BH759" s="209"/>
    </row>
    <row r="760">
      <c r="A760" s="211">
        <v>45250.70138888889</v>
      </c>
      <c r="B760" s="211">
        <v>45250.70138888889</v>
      </c>
      <c r="C760" s="210" t="s">
        <v>281</v>
      </c>
      <c r="D760" s="209"/>
      <c r="E760" s="212">
        <v>100.0</v>
      </c>
      <c r="F760" s="212">
        <v>0.0</v>
      </c>
      <c r="G760" s="210" t="b">
        <v>1</v>
      </c>
      <c r="H760" s="211">
        <v>45250.70138888889</v>
      </c>
      <c r="I760" s="210" t="s">
        <v>1042</v>
      </c>
      <c r="J760" s="209"/>
      <c r="K760" s="209"/>
      <c r="L760" s="209"/>
      <c r="M760" s="209"/>
      <c r="N760" s="209"/>
      <c r="O760" s="209"/>
      <c r="P760" s="210" t="s">
        <v>283</v>
      </c>
      <c r="Q760" s="209"/>
      <c r="R760" s="210" t="s">
        <v>116</v>
      </c>
      <c r="S760" s="210">
        <v>3.0</v>
      </c>
      <c r="T760" s="212">
        <v>2.0</v>
      </c>
      <c r="U760" s="212">
        <v>1.0</v>
      </c>
      <c r="V760" s="212">
        <v>12.0</v>
      </c>
      <c r="W760" s="210">
        <v>22.0</v>
      </c>
      <c r="X760" s="210">
        <v>3.0</v>
      </c>
      <c r="Y760" s="210">
        <v>1.0</v>
      </c>
      <c r="Z760" s="210">
        <v>3.0</v>
      </c>
      <c r="AA760" s="210">
        <v>2.0</v>
      </c>
      <c r="AB760" s="210">
        <v>1.0</v>
      </c>
      <c r="AC760" s="210">
        <v>0.0</v>
      </c>
      <c r="AD760" s="210">
        <v>1.0</v>
      </c>
      <c r="AE760" s="210">
        <v>0.0</v>
      </c>
      <c r="AF760" s="210">
        <v>1.0</v>
      </c>
      <c r="AG760" s="210">
        <v>3.0</v>
      </c>
      <c r="AH760" s="210">
        <v>0.0</v>
      </c>
      <c r="AI760" s="210" t="s">
        <v>138</v>
      </c>
      <c r="AJ760" s="210" t="s">
        <v>285</v>
      </c>
      <c r="AK760" s="210" t="s">
        <v>285</v>
      </c>
      <c r="AL760" s="210" t="s">
        <v>285</v>
      </c>
      <c r="AM760" s="210" t="s">
        <v>285</v>
      </c>
      <c r="AN760" s="210" t="s">
        <v>285</v>
      </c>
      <c r="AO760" s="210" t="s">
        <v>285</v>
      </c>
      <c r="AP760" s="210" t="s">
        <v>285</v>
      </c>
      <c r="AQ760" s="210" t="s">
        <v>285</v>
      </c>
      <c r="AR760" s="210" t="s">
        <v>285</v>
      </c>
      <c r="AS760" s="210" t="s">
        <v>284</v>
      </c>
      <c r="AT760" s="209"/>
      <c r="AU760" s="209"/>
      <c r="AV760" s="209"/>
      <c r="AW760" s="209"/>
      <c r="AX760" s="209"/>
      <c r="AY760" s="209"/>
      <c r="AZ760" s="209"/>
      <c r="BA760" s="209"/>
      <c r="BB760" s="209"/>
      <c r="BC760" s="209"/>
      <c r="BD760" s="209"/>
      <c r="BE760" s="209"/>
      <c r="BF760" s="209"/>
      <c r="BG760" s="210"/>
      <c r="BH760" s="209"/>
    </row>
    <row r="761">
      <c r="A761" s="211">
        <v>45250.70138888889</v>
      </c>
      <c r="B761" s="211">
        <v>45250.70138888889</v>
      </c>
      <c r="C761" s="210" t="s">
        <v>281</v>
      </c>
      <c r="D761" s="209"/>
      <c r="E761" s="212">
        <v>100.0</v>
      </c>
      <c r="F761" s="212">
        <v>0.0</v>
      </c>
      <c r="G761" s="210" t="b">
        <v>1</v>
      </c>
      <c r="H761" s="211">
        <v>45250.70138888889</v>
      </c>
      <c r="I761" s="210" t="s">
        <v>1043</v>
      </c>
      <c r="J761" s="209"/>
      <c r="K761" s="209"/>
      <c r="L761" s="209"/>
      <c r="M761" s="209"/>
      <c r="N761" s="209"/>
      <c r="O761" s="209"/>
      <c r="P761" s="210" t="s">
        <v>283</v>
      </c>
      <c r="Q761" s="209"/>
      <c r="R761" s="210" t="s">
        <v>88</v>
      </c>
      <c r="S761" s="210">
        <v>12.0</v>
      </c>
      <c r="T761" s="212">
        <v>9.0</v>
      </c>
      <c r="U761" s="212">
        <v>3.0</v>
      </c>
      <c r="V761" s="212">
        <v>12.0</v>
      </c>
      <c r="W761" s="210">
        <v>40.0</v>
      </c>
      <c r="X761" s="210">
        <v>3.0</v>
      </c>
      <c r="Y761" s="210">
        <v>0.0</v>
      </c>
      <c r="Z761" s="210">
        <v>1.0</v>
      </c>
      <c r="AA761" s="210">
        <v>2.0</v>
      </c>
      <c r="AB761" s="210">
        <v>0.0</v>
      </c>
      <c r="AC761" s="210">
        <v>0.0</v>
      </c>
      <c r="AD761" s="210">
        <v>2.0</v>
      </c>
      <c r="AE761" s="210">
        <v>0.0</v>
      </c>
      <c r="AF761" s="210">
        <v>3.0</v>
      </c>
      <c r="AG761" s="210">
        <v>2.0</v>
      </c>
      <c r="AH761" s="210">
        <v>1.0</v>
      </c>
      <c r="AI761" s="210" t="s">
        <v>137</v>
      </c>
      <c r="AJ761" s="210" t="s">
        <v>285</v>
      </c>
      <c r="AK761" s="210" t="s">
        <v>284</v>
      </c>
      <c r="AL761" s="210" t="s">
        <v>284</v>
      </c>
      <c r="AM761" s="210" t="s">
        <v>284</v>
      </c>
      <c r="AN761" s="210" t="s">
        <v>284</v>
      </c>
      <c r="AO761" s="210" t="s">
        <v>285</v>
      </c>
      <c r="AP761" s="210" t="s">
        <v>284</v>
      </c>
      <c r="AQ761" s="210" t="s">
        <v>285</v>
      </c>
      <c r="AR761" s="210" t="s">
        <v>285</v>
      </c>
      <c r="AS761" s="210" t="s">
        <v>285</v>
      </c>
      <c r="AT761" s="209"/>
      <c r="AU761" s="209"/>
      <c r="AV761" s="209"/>
      <c r="AW761" s="209"/>
      <c r="AX761" s="209"/>
      <c r="AY761" s="209"/>
      <c r="AZ761" s="209"/>
      <c r="BA761" s="209"/>
      <c r="BB761" s="209"/>
      <c r="BC761" s="209"/>
      <c r="BD761" s="209"/>
      <c r="BE761" s="209"/>
      <c r="BF761" s="209"/>
      <c r="BG761" s="210"/>
      <c r="BH761" s="209"/>
    </row>
    <row r="762">
      <c r="A762" s="211">
        <v>45250.70138888889</v>
      </c>
      <c r="B762" s="211">
        <v>45250.70138888889</v>
      </c>
      <c r="C762" s="210" t="s">
        <v>281</v>
      </c>
      <c r="D762" s="209"/>
      <c r="E762" s="212">
        <v>100.0</v>
      </c>
      <c r="F762" s="212">
        <v>0.0</v>
      </c>
      <c r="G762" s="210" t="b">
        <v>1</v>
      </c>
      <c r="H762" s="211">
        <v>45250.70138888889</v>
      </c>
      <c r="I762" s="210" t="s">
        <v>1044</v>
      </c>
      <c r="J762" s="209"/>
      <c r="K762" s="209"/>
      <c r="L762" s="209"/>
      <c r="M762" s="209"/>
      <c r="N762" s="209"/>
      <c r="O762" s="209"/>
      <c r="P762" s="210" t="s">
        <v>283</v>
      </c>
      <c r="Q762" s="209"/>
      <c r="R762" s="210" t="s">
        <v>36</v>
      </c>
      <c r="S762" s="210">
        <v>12.0</v>
      </c>
      <c r="T762" s="212">
        <v>3.0</v>
      </c>
      <c r="U762" s="212">
        <v>9.0</v>
      </c>
      <c r="V762" s="212">
        <v>12.0</v>
      </c>
      <c r="W762" s="210">
        <v>31.0</v>
      </c>
      <c r="X762" s="210">
        <v>0.0</v>
      </c>
      <c r="Y762" s="210">
        <v>1.0</v>
      </c>
      <c r="Z762" s="210">
        <v>3.0</v>
      </c>
      <c r="AA762" s="210">
        <v>1.0</v>
      </c>
      <c r="AB762" s="210">
        <v>3.0</v>
      </c>
      <c r="AC762" s="210">
        <v>2.0</v>
      </c>
      <c r="AD762" s="210">
        <v>0.0</v>
      </c>
      <c r="AE762" s="210">
        <v>2.0</v>
      </c>
      <c r="AF762" s="210">
        <v>0.0</v>
      </c>
      <c r="AG762" s="210">
        <v>1.0</v>
      </c>
      <c r="AH762" s="210">
        <v>3.0</v>
      </c>
      <c r="AI762" s="210" t="s">
        <v>138</v>
      </c>
      <c r="AJ762" s="210" t="s">
        <v>284</v>
      </c>
      <c r="AK762" s="210" t="s">
        <v>284</v>
      </c>
      <c r="AL762" s="210" t="s">
        <v>285</v>
      </c>
      <c r="AM762" s="210" t="s">
        <v>285</v>
      </c>
      <c r="AN762" s="210" t="s">
        <v>284</v>
      </c>
      <c r="AO762" s="210" t="s">
        <v>284</v>
      </c>
      <c r="AP762" s="210" t="s">
        <v>285</v>
      </c>
      <c r="AQ762" s="210" t="s">
        <v>285</v>
      </c>
      <c r="AR762" s="210" t="s">
        <v>284</v>
      </c>
      <c r="AS762" s="210" t="s">
        <v>284</v>
      </c>
      <c r="AT762" s="209"/>
      <c r="AU762" s="209"/>
      <c r="AV762" s="209"/>
      <c r="AW762" s="209"/>
      <c r="AX762" s="209"/>
      <c r="AY762" s="209"/>
      <c r="AZ762" s="209"/>
      <c r="BA762" s="209"/>
      <c r="BB762" s="209"/>
      <c r="BC762" s="209"/>
      <c r="BD762" s="209"/>
      <c r="BE762" s="209"/>
      <c r="BF762" s="209"/>
      <c r="BG762" s="210"/>
      <c r="BH762" s="209"/>
    </row>
    <row r="763">
      <c r="A763" s="211">
        <v>45250.70138888889</v>
      </c>
      <c r="B763" s="211">
        <v>45250.70138888889</v>
      </c>
      <c r="C763" s="210" t="s">
        <v>281</v>
      </c>
      <c r="D763" s="209"/>
      <c r="E763" s="212">
        <v>100.0</v>
      </c>
      <c r="F763" s="212">
        <v>0.0</v>
      </c>
      <c r="G763" s="210" t="b">
        <v>1</v>
      </c>
      <c r="H763" s="211">
        <v>45250.70138888889</v>
      </c>
      <c r="I763" s="210" t="s">
        <v>1045</v>
      </c>
      <c r="J763" s="209"/>
      <c r="K763" s="209"/>
      <c r="L763" s="209"/>
      <c r="M763" s="209"/>
      <c r="N763" s="209"/>
      <c r="O763" s="209"/>
      <c r="P763" s="210" t="s">
        <v>283</v>
      </c>
      <c r="Q763" s="209"/>
      <c r="R763" s="210" t="s">
        <v>45</v>
      </c>
      <c r="S763" s="210">
        <v>4.0</v>
      </c>
      <c r="T763" s="212">
        <v>4.0</v>
      </c>
      <c r="U763" s="212">
        <v>0.0</v>
      </c>
      <c r="V763" s="212">
        <v>12.0</v>
      </c>
      <c r="W763" s="210">
        <v>24.0</v>
      </c>
      <c r="X763" s="210">
        <v>1.0</v>
      </c>
      <c r="Y763" s="210">
        <v>3.0</v>
      </c>
      <c r="Z763" s="210">
        <v>0.0</v>
      </c>
      <c r="AA763" s="210">
        <v>1.0</v>
      </c>
      <c r="AB763" s="210">
        <v>2.0</v>
      </c>
      <c r="AC763" s="210">
        <v>1.0</v>
      </c>
      <c r="AD763" s="210">
        <v>3.0</v>
      </c>
      <c r="AE763" s="210">
        <v>3.0</v>
      </c>
      <c r="AF763" s="210">
        <v>2.0</v>
      </c>
      <c r="AG763" s="210">
        <v>1.0</v>
      </c>
      <c r="AH763" s="210">
        <v>0.0</v>
      </c>
      <c r="AI763" s="210" t="s">
        <v>138</v>
      </c>
      <c r="AJ763" s="210" t="s">
        <v>284</v>
      </c>
      <c r="AK763" s="210" t="s">
        <v>284</v>
      </c>
      <c r="AL763" s="210" t="s">
        <v>284</v>
      </c>
      <c r="AM763" s="210" t="s">
        <v>285</v>
      </c>
      <c r="AN763" s="210" t="s">
        <v>285</v>
      </c>
      <c r="AO763" s="210" t="s">
        <v>284</v>
      </c>
      <c r="AP763" s="210" t="s">
        <v>285</v>
      </c>
      <c r="AQ763" s="210" t="s">
        <v>285</v>
      </c>
      <c r="AR763" s="210" t="s">
        <v>284</v>
      </c>
      <c r="AS763" s="210" t="s">
        <v>284</v>
      </c>
      <c r="AT763" s="209"/>
      <c r="AU763" s="209"/>
      <c r="AV763" s="209"/>
      <c r="AW763" s="209"/>
      <c r="AX763" s="209"/>
      <c r="AY763" s="209"/>
      <c r="AZ763" s="209"/>
      <c r="BA763" s="209"/>
      <c r="BB763" s="209"/>
      <c r="BC763" s="209"/>
      <c r="BD763" s="209"/>
      <c r="BE763" s="209"/>
      <c r="BF763" s="209"/>
      <c r="BG763" s="210"/>
      <c r="BH763" s="209"/>
    </row>
    <row r="764">
      <c r="A764" s="211">
        <v>45250.70138888889</v>
      </c>
      <c r="B764" s="211">
        <v>45250.70138888889</v>
      </c>
      <c r="C764" s="210" t="s">
        <v>281</v>
      </c>
      <c r="D764" s="209"/>
      <c r="E764" s="212">
        <v>100.0</v>
      </c>
      <c r="F764" s="212">
        <v>0.0</v>
      </c>
      <c r="G764" s="210" t="b">
        <v>1</v>
      </c>
      <c r="H764" s="211">
        <v>45250.70138888889</v>
      </c>
      <c r="I764" s="210" t="s">
        <v>1046</v>
      </c>
      <c r="J764" s="209"/>
      <c r="K764" s="209"/>
      <c r="L764" s="209"/>
      <c r="M764" s="209"/>
      <c r="N764" s="209"/>
      <c r="O764" s="209"/>
      <c r="P764" s="210" t="s">
        <v>283</v>
      </c>
      <c r="Q764" s="209"/>
      <c r="R764" s="210" t="s">
        <v>66</v>
      </c>
      <c r="S764" s="210">
        <v>1.0</v>
      </c>
      <c r="T764" s="212">
        <v>1.0</v>
      </c>
      <c r="U764" s="212">
        <v>0.0</v>
      </c>
      <c r="V764" s="212">
        <v>12.0</v>
      </c>
      <c r="W764" s="210">
        <v>32.0</v>
      </c>
      <c r="X764" s="210">
        <v>2.0</v>
      </c>
      <c r="Y764" s="210">
        <v>1.0</v>
      </c>
      <c r="Z764" s="210">
        <v>3.0</v>
      </c>
      <c r="AA764" s="210">
        <v>0.0</v>
      </c>
      <c r="AB764" s="210">
        <v>0.0</v>
      </c>
      <c r="AC764" s="210">
        <v>3.0</v>
      </c>
      <c r="AD764" s="210">
        <v>3.0</v>
      </c>
      <c r="AE764" s="210">
        <v>3.0</v>
      </c>
      <c r="AF764" s="210">
        <v>3.0</v>
      </c>
      <c r="AG764" s="210">
        <v>1.0</v>
      </c>
      <c r="AH764" s="210">
        <v>0.0</v>
      </c>
      <c r="AI764" s="210" t="s">
        <v>137</v>
      </c>
      <c r="AJ764" s="210" t="s">
        <v>285</v>
      </c>
      <c r="AK764" s="210" t="s">
        <v>285</v>
      </c>
      <c r="AL764" s="210" t="s">
        <v>285</v>
      </c>
      <c r="AM764" s="210" t="s">
        <v>284</v>
      </c>
      <c r="AN764" s="210" t="s">
        <v>284</v>
      </c>
      <c r="AO764" s="210" t="s">
        <v>285</v>
      </c>
      <c r="AP764" s="210" t="s">
        <v>285</v>
      </c>
      <c r="AQ764" s="210" t="s">
        <v>284</v>
      </c>
      <c r="AR764" s="210" t="s">
        <v>284</v>
      </c>
      <c r="AS764" s="210" t="s">
        <v>285</v>
      </c>
      <c r="AT764" s="209"/>
      <c r="AU764" s="209"/>
      <c r="AV764" s="209"/>
      <c r="AW764" s="209"/>
      <c r="AX764" s="209"/>
      <c r="AY764" s="209"/>
      <c r="AZ764" s="209"/>
      <c r="BA764" s="209"/>
      <c r="BB764" s="209"/>
      <c r="BC764" s="209"/>
      <c r="BD764" s="209"/>
      <c r="BE764" s="209"/>
      <c r="BF764" s="209"/>
      <c r="BG764" s="210"/>
      <c r="BH764" s="209"/>
    </row>
    <row r="765">
      <c r="A765" s="211">
        <v>45250.70138888889</v>
      </c>
      <c r="B765" s="211">
        <v>45250.70138888889</v>
      </c>
      <c r="C765" s="210" t="s">
        <v>281</v>
      </c>
      <c r="D765" s="209"/>
      <c r="E765" s="212">
        <v>100.0</v>
      </c>
      <c r="F765" s="212">
        <v>0.0</v>
      </c>
      <c r="G765" s="210" t="b">
        <v>1</v>
      </c>
      <c r="H765" s="211">
        <v>45250.70138888889</v>
      </c>
      <c r="I765" s="210" t="s">
        <v>1047</v>
      </c>
      <c r="J765" s="209"/>
      <c r="K765" s="209"/>
      <c r="L765" s="209"/>
      <c r="M765" s="209"/>
      <c r="N765" s="209"/>
      <c r="O765" s="209"/>
      <c r="P765" s="210" t="s">
        <v>283</v>
      </c>
      <c r="Q765" s="209"/>
      <c r="R765" s="210" t="s">
        <v>89</v>
      </c>
      <c r="S765" s="210">
        <v>3.0</v>
      </c>
      <c r="T765" s="212">
        <v>3.0</v>
      </c>
      <c r="U765" s="212">
        <v>0.0</v>
      </c>
      <c r="V765" s="212">
        <v>12.0</v>
      </c>
      <c r="W765" s="210">
        <v>20.0</v>
      </c>
      <c r="X765" s="210">
        <v>3.0</v>
      </c>
      <c r="Y765" s="210">
        <v>3.0</v>
      </c>
      <c r="Z765" s="210">
        <v>2.0</v>
      </c>
      <c r="AA765" s="210">
        <v>2.0</v>
      </c>
      <c r="AB765" s="210">
        <v>1.0</v>
      </c>
      <c r="AC765" s="210">
        <v>3.0</v>
      </c>
      <c r="AD765" s="210">
        <v>0.0</v>
      </c>
      <c r="AE765" s="210">
        <v>1.0</v>
      </c>
      <c r="AF765" s="210">
        <v>1.0</v>
      </c>
      <c r="AG765" s="210">
        <v>3.0</v>
      </c>
      <c r="AH765" s="210">
        <v>1.0</v>
      </c>
      <c r="AI765" s="210" t="s">
        <v>137</v>
      </c>
      <c r="AJ765" s="210" t="s">
        <v>285</v>
      </c>
      <c r="AK765" s="210" t="s">
        <v>285</v>
      </c>
      <c r="AL765" s="210" t="s">
        <v>284</v>
      </c>
      <c r="AM765" s="210" t="s">
        <v>285</v>
      </c>
      <c r="AN765" s="210" t="s">
        <v>285</v>
      </c>
      <c r="AO765" s="210" t="s">
        <v>284</v>
      </c>
      <c r="AP765" s="210" t="s">
        <v>285</v>
      </c>
      <c r="AQ765" s="210" t="s">
        <v>284</v>
      </c>
      <c r="AR765" s="210" t="s">
        <v>284</v>
      </c>
      <c r="AS765" s="210" t="s">
        <v>285</v>
      </c>
      <c r="AT765" s="209"/>
      <c r="AU765" s="209"/>
      <c r="AV765" s="209"/>
      <c r="AW765" s="209"/>
      <c r="AX765" s="209"/>
      <c r="AY765" s="209"/>
      <c r="AZ765" s="209"/>
      <c r="BA765" s="209"/>
      <c r="BB765" s="209"/>
      <c r="BC765" s="209"/>
      <c r="BD765" s="209"/>
      <c r="BE765" s="209"/>
      <c r="BF765" s="209"/>
      <c r="BG765" s="210"/>
      <c r="BH765" s="209"/>
    </row>
    <row r="766">
      <c r="A766" s="211">
        <v>45250.70138888889</v>
      </c>
      <c r="B766" s="211">
        <v>45250.70138888889</v>
      </c>
      <c r="C766" s="210" t="s">
        <v>281</v>
      </c>
      <c r="D766" s="209"/>
      <c r="E766" s="212">
        <v>100.0</v>
      </c>
      <c r="F766" s="212">
        <v>0.0</v>
      </c>
      <c r="G766" s="210" t="b">
        <v>1</v>
      </c>
      <c r="H766" s="211">
        <v>45250.70138888889</v>
      </c>
      <c r="I766" s="210" t="s">
        <v>1048</v>
      </c>
      <c r="J766" s="209"/>
      <c r="K766" s="209"/>
      <c r="L766" s="209"/>
      <c r="M766" s="209"/>
      <c r="N766" s="209"/>
      <c r="O766" s="209"/>
      <c r="P766" s="210" t="s">
        <v>283</v>
      </c>
      <c r="Q766" s="209"/>
      <c r="R766" s="210" t="s">
        <v>37</v>
      </c>
      <c r="S766" s="210">
        <v>5.0</v>
      </c>
      <c r="T766" s="212">
        <v>4.0</v>
      </c>
      <c r="U766" s="212">
        <v>1.0</v>
      </c>
      <c r="V766" s="212">
        <v>12.0</v>
      </c>
      <c r="W766" s="210">
        <v>14.0</v>
      </c>
      <c r="X766" s="210">
        <v>1.0</v>
      </c>
      <c r="Y766" s="210">
        <v>1.0</v>
      </c>
      <c r="Z766" s="210">
        <v>3.0</v>
      </c>
      <c r="AA766" s="210">
        <v>1.0</v>
      </c>
      <c r="AB766" s="210">
        <v>1.0</v>
      </c>
      <c r="AC766" s="210">
        <v>3.0</v>
      </c>
      <c r="AD766" s="210">
        <v>0.0</v>
      </c>
      <c r="AE766" s="210">
        <v>2.0</v>
      </c>
      <c r="AF766" s="210">
        <v>3.0</v>
      </c>
      <c r="AG766" s="210">
        <v>1.0</v>
      </c>
      <c r="AH766" s="210">
        <v>1.0</v>
      </c>
      <c r="AI766" s="210" t="s">
        <v>138</v>
      </c>
      <c r="AJ766" s="210" t="s">
        <v>285</v>
      </c>
      <c r="AK766" s="210" t="s">
        <v>285</v>
      </c>
      <c r="AL766" s="210" t="s">
        <v>284</v>
      </c>
      <c r="AM766" s="210" t="s">
        <v>285</v>
      </c>
      <c r="AN766" s="210" t="s">
        <v>284</v>
      </c>
      <c r="AO766" s="210" t="s">
        <v>285</v>
      </c>
      <c r="AP766" s="210" t="s">
        <v>285</v>
      </c>
      <c r="AQ766" s="210" t="s">
        <v>285</v>
      </c>
      <c r="AR766" s="210" t="s">
        <v>285</v>
      </c>
      <c r="AS766" s="210" t="s">
        <v>285</v>
      </c>
      <c r="AT766" s="209"/>
      <c r="AU766" s="209"/>
      <c r="AV766" s="209"/>
      <c r="AW766" s="209"/>
      <c r="AX766" s="209"/>
      <c r="AY766" s="209"/>
      <c r="AZ766" s="209"/>
      <c r="BA766" s="209"/>
      <c r="BB766" s="209"/>
      <c r="BC766" s="209"/>
      <c r="BD766" s="209"/>
      <c r="BE766" s="209"/>
      <c r="BF766" s="209"/>
      <c r="BG766" s="210"/>
      <c r="BH766" s="209"/>
    </row>
    <row r="767">
      <c r="A767" s="211">
        <v>45250.70138888889</v>
      </c>
      <c r="B767" s="211">
        <v>45250.70138888889</v>
      </c>
      <c r="C767" s="210" t="s">
        <v>281</v>
      </c>
      <c r="D767" s="209"/>
      <c r="E767" s="212">
        <v>100.0</v>
      </c>
      <c r="F767" s="212">
        <v>0.0</v>
      </c>
      <c r="G767" s="210" t="b">
        <v>1</v>
      </c>
      <c r="H767" s="211">
        <v>45250.70138888889</v>
      </c>
      <c r="I767" s="210" t="s">
        <v>1049</v>
      </c>
      <c r="J767" s="209"/>
      <c r="K767" s="209"/>
      <c r="L767" s="209"/>
      <c r="M767" s="209"/>
      <c r="N767" s="209"/>
      <c r="O767" s="209"/>
      <c r="P767" s="210" t="s">
        <v>283</v>
      </c>
      <c r="Q767" s="209"/>
      <c r="R767" s="210" t="s">
        <v>120</v>
      </c>
      <c r="S767" s="210">
        <v>2.0</v>
      </c>
      <c r="T767" s="212">
        <v>2.0</v>
      </c>
      <c r="U767" s="212">
        <v>0.0</v>
      </c>
      <c r="V767" s="212">
        <v>12.0</v>
      </c>
      <c r="W767" s="210">
        <v>31.0</v>
      </c>
      <c r="X767" s="210">
        <v>1.0</v>
      </c>
      <c r="Y767" s="210">
        <v>1.0</v>
      </c>
      <c r="Z767" s="210">
        <v>2.0</v>
      </c>
      <c r="AA767" s="210">
        <v>0.0</v>
      </c>
      <c r="AB767" s="210">
        <v>2.0</v>
      </c>
      <c r="AC767" s="210">
        <v>3.0</v>
      </c>
      <c r="AD767" s="210">
        <v>0.0</v>
      </c>
      <c r="AE767" s="210">
        <v>2.0</v>
      </c>
      <c r="AF767" s="210">
        <v>2.0</v>
      </c>
      <c r="AG767" s="210">
        <v>0.0</v>
      </c>
      <c r="AH767" s="210">
        <v>2.0</v>
      </c>
      <c r="AI767" s="210" t="s">
        <v>138</v>
      </c>
      <c r="AJ767" s="210" t="s">
        <v>284</v>
      </c>
      <c r="AK767" s="210" t="s">
        <v>285</v>
      </c>
      <c r="AL767" s="210" t="s">
        <v>284</v>
      </c>
      <c r="AM767" s="210" t="s">
        <v>284</v>
      </c>
      <c r="AN767" s="210" t="s">
        <v>285</v>
      </c>
      <c r="AO767" s="210" t="s">
        <v>285</v>
      </c>
      <c r="AP767" s="210" t="s">
        <v>284</v>
      </c>
      <c r="AQ767" s="210" t="s">
        <v>285</v>
      </c>
      <c r="AR767" s="210" t="s">
        <v>284</v>
      </c>
      <c r="AS767" s="210" t="s">
        <v>285</v>
      </c>
      <c r="AT767" s="209"/>
      <c r="AU767" s="209"/>
      <c r="AV767" s="209"/>
      <c r="AW767" s="209"/>
      <c r="AX767" s="209"/>
      <c r="AY767" s="209"/>
      <c r="AZ767" s="209"/>
      <c r="BA767" s="209"/>
      <c r="BB767" s="209"/>
      <c r="BC767" s="209"/>
      <c r="BD767" s="209"/>
      <c r="BE767" s="209"/>
      <c r="BF767" s="209"/>
      <c r="BG767" s="210"/>
      <c r="BH767" s="209"/>
    </row>
    <row r="768">
      <c r="A768" s="211">
        <v>45250.70138888889</v>
      </c>
      <c r="B768" s="211">
        <v>45250.70138888889</v>
      </c>
      <c r="C768" s="210" t="s">
        <v>281</v>
      </c>
      <c r="D768" s="209"/>
      <c r="E768" s="212">
        <v>100.0</v>
      </c>
      <c r="F768" s="212">
        <v>0.0</v>
      </c>
      <c r="G768" s="210" t="b">
        <v>1</v>
      </c>
      <c r="H768" s="211">
        <v>45250.70138888889</v>
      </c>
      <c r="I768" s="210" t="s">
        <v>1050</v>
      </c>
      <c r="J768" s="209"/>
      <c r="K768" s="209"/>
      <c r="L768" s="209"/>
      <c r="M768" s="209"/>
      <c r="N768" s="209"/>
      <c r="O768" s="209"/>
      <c r="P768" s="210" t="s">
        <v>283</v>
      </c>
      <c r="Q768" s="209"/>
      <c r="R768" s="210" t="s">
        <v>39</v>
      </c>
      <c r="S768" s="210">
        <v>1.0</v>
      </c>
      <c r="T768" s="212">
        <v>1.0</v>
      </c>
      <c r="U768" s="212">
        <v>0.0</v>
      </c>
      <c r="V768" s="212">
        <v>12.0</v>
      </c>
      <c r="W768" s="210">
        <v>36.0</v>
      </c>
      <c r="X768" s="210">
        <v>3.0</v>
      </c>
      <c r="Y768" s="210">
        <v>2.0</v>
      </c>
      <c r="Z768" s="210">
        <v>0.0</v>
      </c>
      <c r="AA768" s="210">
        <v>2.0</v>
      </c>
      <c r="AB768" s="210">
        <v>1.0</v>
      </c>
      <c r="AC768" s="210">
        <v>1.0</v>
      </c>
      <c r="AD768" s="210">
        <v>0.0</v>
      </c>
      <c r="AE768" s="210">
        <v>1.0</v>
      </c>
      <c r="AF768" s="210">
        <v>1.0</v>
      </c>
      <c r="AG768" s="210">
        <v>2.0</v>
      </c>
      <c r="AH768" s="210">
        <v>2.0</v>
      </c>
      <c r="AI768" s="210" t="s">
        <v>137</v>
      </c>
      <c r="AJ768" s="210" t="s">
        <v>285</v>
      </c>
      <c r="AK768" s="210" t="s">
        <v>284</v>
      </c>
      <c r="AL768" s="210" t="s">
        <v>284</v>
      </c>
      <c r="AM768" s="210" t="s">
        <v>284</v>
      </c>
      <c r="AN768" s="210" t="s">
        <v>284</v>
      </c>
      <c r="AO768" s="210" t="s">
        <v>285</v>
      </c>
      <c r="AP768" s="210" t="s">
        <v>285</v>
      </c>
      <c r="AQ768" s="210" t="s">
        <v>285</v>
      </c>
      <c r="AR768" s="210" t="s">
        <v>285</v>
      </c>
      <c r="AS768" s="210" t="s">
        <v>284</v>
      </c>
      <c r="AT768" s="209"/>
      <c r="AU768" s="209"/>
      <c r="AV768" s="209"/>
      <c r="AW768" s="209"/>
      <c r="AX768" s="209"/>
      <c r="AY768" s="209"/>
      <c r="AZ768" s="209"/>
      <c r="BA768" s="209"/>
      <c r="BB768" s="209"/>
      <c r="BC768" s="209"/>
      <c r="BD768" s="209"/>
      <c r="BE768" s="209"/>
      <c r="BF768" s="209"/>
      <c r="BG768" s="210"/>
      <c r="BH768" s="209"/>
    </row>
    <row r="769">
      <c r="A769" s="211">
        <v>45250.70138888889</v>
      </c>
      <c r="B769" s="211">
        <v>45250.70138888889</v>
      </c>
      <c r="C769" s="210" t="s">
        <v>281</v>
      </c>
      <c r="D769" s="209"/>
      <c r="E769" s="212">
        <v>100.0</v>
      </c>
      <c r="F769" s="212">
        <v>0.0</v>
      </c>
      <c r="G769" s="210" t="b">
        <v>1</v>
      </c>
      <c r="H769" s="211">
        <v>45250.70138888889</v>
      </c>
      <c r="I769" s="210" t="s">
        <v>1051</v>
      </c>
      <c r="J769" s="209"/>
      <c r="K769" s="209"/>
      <c r="L769" s="209"/>
      <c r="M769" s="209"/>
      <c r="N769" s="209"/>
      <c r="O769" s="209"/>
      <c r="P769" s="210" t="s">
        <v>283</v>
      </c>
      <c r="Q769" s="209"/>
      <c r="R769" s="210" t="s">
        <v>65</v>
      </c>
      <c r="S769" s="210">
        <v>8.0</v>
      </c>
      <c r="T769" s="212">
        <v>4.0</v>
      </c>
      <c r="U769" s="212">
        <v>4.0</v>
      </c>
      <c r="V769" s="212">
        <v>12.0</v>
      </c>
      <c r="W769" s="210">
        <v>27.0</v>
      </c>
      <c r="X769" s="210">
        <v>3.0</v>
      </c>
      <c r="Y769" s="210">
        <v>1.0</v>
      </c>
      <c r="Z769" s="210">
        <v>0.0</v>
      </c>
      <c r="AA769" s="210">
        <v>1.0</v>
      </c>
      <c r="AB769" s="210">
        <v>1.0</v>
      </c>
      <c r="AC769" s="210">
        <v>3.0</v>
      </c>
      <c r="AD769" s="210">
        <v>2.0</v>
      </c>
      <c r="AE769" s="210">
        <v>2.0</v>
      </c>
      <c r="AF769" s="210">
        <v>3.0</v>
      </c>
      <c r="AG769" s="210">
        <v>3.0</v>
      </c>
      <c r="AH769" s="210">
        <v>3.0</v>
      </c>
      <c r="AI769" s="210" t="s">
        <v>137</v>
      </c>
      <c r="AJ769" s="210" t="s">
        <v>285</v>
      </c>
      <c r="AK769" s="210" t="s">
        <v>284</v>
      </c>
      <c r="AL769" s="210" t="s">
        <v>285</v>
      </c>
      <c r="AM769" s="210" t="s">
        <v>285</v>
      </c>
      <c r="AN769" s="210" t="s">
        <v>285</v>
      </c>
      <c r="AO769" s="210" t="s">
        <v>285</v>
      </c>
      <c r="AP769" s="210" t="s">
        <v>284</v>
      </c>
      <c r="AQ769" s="210" t="s">
        <v>285</v>
      </c>
      <c r="AR769" s="210" t="s">
        <v>285</v>
      </c>
      <c r="AS769" s="210" t="s">
        <v>284</v>
      </c>
      <c r="AT769" s="209"/>
      <c r="AU769" s="209"/>
      <c r="AV769" s="209"/>
      <c r="AW769" s="209"/>
      <c r="AX769" s="209"/>
      <c r="AY769" s="209"/>
      <c r="AZ769" s="209"/>
      <c r="BA769" s="209"/>
      <c r="BB769" s="209"/>
      <c r="BC769" s="209"/>
      <c r="BD769" s="209"/>
      <c r="BE769" s="209"/>
      <c r="BF769" s="209"/>
      <c r="BG769" s="210"/>
      <c r="BH769" s="209"/>
    </row>
    <row r="770">
      <c r="A770" s="211">
        <v>45250.70138888889</v>
      </c>
      <c r="B770" s="211">
        <v>45250.70138888889</v>
      </c>
      <c r="C770" s="210" t="s">
        <v>281</v>
      </c>
      <c r="D770" s="209"/>
      <c r="E770" s="212">
        <v>100.0</v>
      </c>
      <c r="F770" s="212">
        <v>0.0</v>
      </c>
      <c r="G770" s="210" t="b">
        <v>1</v>
      </c>
      <c r="H770" s="211">
        <v>45250.70138888889</v>
      </c>
      <c r="I770" s="210" t="s">
        <v>1052</v>
      </c>
      <c r="J770" s="209"/>
      <c r="K770" s="209"/>
      <c r="L770" s="209"/>
      <c r="M770" s="209"/>
      <c r="N770" s="209"/>
      <c r="O770" s="209"/>
      <c r="P770" s="210" t="s">
        <v>283</v>
      </c>
      <c r="Q770" s="209"/>
      <c r="R770" s="210" t="s">
        <v>83</v>
      </c>
      <c r="S770" s="210">
        <v>11.0</v>
      </c>
      <c r="T770" s="212">
        <v>9.0</v>
      </c>
      <c r="U770" s="212">
        <v>2.0</v>
      </c>
      <c r="V770" s="212">
        <v>12.0</v>
      </c>
      <c r="W770" s="210">
        <v>23.0</v>
      </c>
      <c r="X770" s="210">
        <v>1.0</v>
      </c>
      <c r="Y770" s="210">
        <v>1.0</v>
      </c>
      <c r="Z770" s="210">
        <v>0.0</v>
      </c>
      <c r="AA770" s="210">
        <v>1.0</v>
      </c>
      <c r="AB770" s="210">
        <v>1.0</v>
      </c>
      <c r="AC770" s="210">
        <v>2.0</v>
      </c>
      <c r="AD770" s="210">
        <v>1.0</v>
      </c>
      <c r="AE770" s="210">
        <v>3.0</v>
      </c>
      <c r="AF770" s="210">
        <v>0.0</v>
      </c>
      <c r="AG770" s="210">
        <v>3.0</v>
      </c>
      <c r="AH770" s="210">
        <v>3.0</v>
      </c>
      <c r="AI770" s="210" t="s">
        <v>137</v>
      </c>
      <c r="AJ770" s="210" t="s">
        <v>284</v>
      </c>
      <c r="AK770" s="210" t="s">
        <v>284</v>
      </c>
      <c r="AL770" s="210" t="s">
        <v>285</v>
      </c>
      <c r="AM770" s="210" t="s">
        <v>285</v>
      </c>
      <c r="AN770" s="210" t="s">
        <v>284</v>
      </c>
      <c r="AO770" s="210" t="s">
        <v>284</v>
      </c>
      <c r="AP770" s="210" t="s">
        <v>285</v>
      </c>
      <c r="AQ770" s="210" t="s">
        <v>285</v>
      </c>
      <c r="AR770" s="210" t="s">
        <v>284</v>
      </c>
      <c r="AS770" s="210" t="s">
        <v>284</v>
      </c>
      <c r="AT770" s="209"/>
      <c r="AU770" s="209"/>
      <c r="AV770" s="209"/>
      <c r="AW770" s="209"/>
      <c r="AX770" s="209"/>
      <c r="AY770" s="209"/>
      <c r="AZ770" s="209"/>
      <c r="BA770" s="209"/>
      <c r="BB770" s="209"/>
      <c r="BC770" s="209"/>
      <c r="BD770" s="209"/>
      <c r="BE770" s="209"/>
      <c r="BF770" s="209"/>
      <c r="BG770" s="210"/>
      <c r="BH770" s="209"/>
    </row>
    <row r="771">
      <c r="A771" s="211">
        <v>45250.70138888889</v>
      </c>
      <c r="B771" s="211">
        <v>45250.70138888889</v>
      </c>
      <c r="C771" s="210" t="s">
        <v>281</v>
      </c>
      <c r="D771" s="209"/>
      <c r="E771" s="212">
        <v>100.0</v>
      </c>
      <c r="F771" s="212">
        <v>0.0</v>
      </c>
      <c r="G771" s="210" t="b">
        <v>1</v>
      </c>
      <c r="H771" s="211">
        <v>45250.70138888889</v>
      </c>
      <c r="I771" s="210" t="s">
        <v>1053</v>
      </c>
      <c r="J771" s="209"/>
      <c r="K771" s="209"/>
      <c r="L771" s="209"/>
      <c r="M771" s="209"/>
      <c r="N771" s="209"/>
      <c r="O771" s="209"/>
      <c r="P771" s="210" t="s">
        <v>283</v>
      </c>
      <c r="Q771" s="209"/>
      <c r="R771" s="72" t="s">
        <v>33</v>
      </c>
      <c r="S771" s="210">
        <v>1.0</v>
      </c>
      <c r="T771" s="212">
        <v>1.0</v>
      </c>
      <c r="U771" s="212">
        <v>0.0</v>
      </c>
      <c r="V771" s="212">
        <v>12.0</v>
      </c>
      <c r="W771" s="210">
        <v>15.0</v>
      </c>
      <c r="X771" s="210">
        <v>2.0</v>
      </c>
      <c r="Y771" s="210">
        <v>3.0</v>
      </c>
      <c r="Z771" s="210">
        <v>3.0</v>
      </c>
      <c r="AA771" s="210">
        <v>1.0</v>
      </c>
      <c r="AB771" s="210">
        <v>2.0</v>
      </c>
      <c r="AC771" s="210">
        <v>3.0</v>
      </c>
      <c r="AD771" s="210">
        <v>1.0</v>
      </c>
      <c r="AE771" s="210">
        <v>3.0</v>
      </c>
      <c r="AF771" s="210">
        <v>2.0</v>
      </c>
      <c r="AG771" s="210">
        <v>0.0</v>
      </c>
      <c r="AH771" s="210">
        <v>0.0</v>
      </c>
      <c r="AI771" s="210" t="s">
        <v>137</v>
      </c>
      <c r="AJ771" s="210" t="s">
        <v>284</v>
      </c>
      <c r="AK771" s="210" t="s">
        <v>284</v>
      </c>
      <c r="AL771" s="210" t="s">
        <v>284</v>
      </c>
      <c r="AM771" s="210" t="s">
        <v>284</v>
      </c>
      <c r="AN771" s="210" t="s">
        <v>284</v>
      </c>
      <c r="AO771" s="210" t="s">
        <v>285</v>
      </c>
      <c r="AP771" s="210" t="s">
        <v>285</v>
      </c>
      <c r="AQ771" s="210" t="s">
        <v>284</v>
      </c>
      <c r="AR771" s="210" t="s">
        <v>285</v>
      </c>
      <c r="AS771" s="210" t="s">
        <v>284</v>
      </c>
      <c r="AT771" s="209"/>
      <c r="AU771" s="209"/>
      <c r="AV771" s="209"/>
      <c r="AW771" s="209"/>
      <c r="AX771" s="209"/>
      <c r="AY771" s="209"/>
      <c r="AZ771" s="209"/>
      <c r="BA771" s="209"/>
      <c r="BB771" s="209"/>
      <c r="BC771" s="209"/>
      <c r="BD771" s="209"/>
      <c r="BE771" s="209"/>
      <c r="BF771" s="209"/>
      <c r="BG771" s="210"/>
      <c r="BH771" s="209"/>
    </row>
    <row r="772">
      <c r="A772" s="211">
        <v>45250.70138888889</v>
      </c>
      <c r="B772" s="211">
        <v>45250.70138888889</v>
      </c>
      <c r="C772" s="210" t="s">
        <v>281</v>
      </c>
      <c r="D772" s="209"/>
      <c r="E772" s="212">
        <v>100.0</v>
      </c>
      <c r="F772" s="212">
        <v>0.0</v>
      </c>
      <c r="G772" s="210" t="b">
        <v>1</v>
      </c>
      <c r="H772" s="211">
        <v>45250.70138888889</v>
      </c>
      <c r="I772" s="210" t="s">
        <v>1054</v>
      </c>
      <c r="J772" s="209"/>
      <c r="K772" s="209"/>
      <c r="L772" s="209"/>
      <c r="M772" s="209"/>
      <c r="N772" s="209"/>
      <c r="O772" s="209"/>
      <c r="P772" s="210" t="s">
        <v>283</v>
      </c>
      <c r="Q772" s="209"/>
      <c r="R772" s="210" t="s">
        <v>100</v>
      </c>
      <c r="S772" s="210">
        <v>1.0</v>
      </c>
      <c r="T772" s="212">
        <v>1.0</v>
      </c>
      <c r="U772" s="212">
        <v>0.0</v>
      </c>
      <c r="V772" s="212">
        <v>12.0</v>
      </c>
      <c r="W772" s="210">
        <v>7.0</v>
      </c>
      <c r="X772" s="210">
        <v>2.0</v>
      </c>
      <c r="Y772" s="210">
        <v>0.0</v>
      </c>
      <c r="Z772" s="210">
        <v>3.0</v>
      </c>
      <c r="AA772" s="210">
        <v>3.0</v>
      </c>
      <c r="AB772" s="210">
        <v>1.0</v>
      </c>
      <c r="AC772" s="210">
        <v>1.0</v>
      </c>
      <c r="AD772" s="210">
        <v>2.0</v>
      </c>
      <c r="AE772" s="210">
        <v>3.0</v>
      </c>
      <c r="AF772" s="210">
        <v>1.0</v>
      </c>
      <c r="AG772" s="210">
        <v>1.0</v>
      </c>
      <c r="AH772" s="210">
        <v>0.0</v>
      </c>
      <c r="AI772" s="210" t="s">
        <v>137</v>
      </c>
      <c r="AJ772" s="210" t="s">
        <v>285</v>
      </c>
      <c r="AK772" s="210" t="s">
        <v>284</v>
      </c>
      <c r="AL772" s="210" t="s">
        <v>285</v>
      </c>
      <c r="AM772" s="210" t="s">
        <v>285</v>
      </c>
      <c r="AN772" s="210" t="s">
        <v>285</v>
      </c>
      <c r="AO772" s="210" t="s">
        <v>284</v>
      </c>
      <c r="AP772" s="210" t="s">
        <v>284</v>
      </c>
      <c r="AQ772" s="210" t="s">
        <v>284</v>
      </c>
      <c r="AR772" s="210" t="s">
        <v>285</v>
      </c>
      <c r="AS772" s="210" t="s">
        <v>284</v>
      </c>
      <c r="AT772" s="209"/>
      <c r="AU772" s="209"/>
      <c r="AV772" s="209"/>
      <c r="AW772" s="209"/>
      <c r="AX772" s="209"/>
      <c r="AY772" s="209"/>
      <c r="AZ772" s="209"/>
      <c r="BA772" s="209"/>
      <c r="BB772" s="209"/>
      <c r="BC772" s="209"/>
      <c r="BD772" s="209"/>
      <c r="BE772" s="209"/>
      <c r="BF772" s="209"/>
      <c r="BG772" s="210"/>
      <c r="BH772" s="209"/>
    </row>
    <row r="773">
      <c r="A773" s="211">
        <v>45250.70138888889</v>
      </c>
      <c r="B773" s="211">
        <v>45250.70138888889</v>
      </c>
      <c r="C773" s="210" t="s">
        <v>281</v>
      </c>
      <c r="D773" s="209"/>
      <c r="E773" s="212">
        <v>100.0</v>
      </c>
      <c r="F773" s="212">
        <v>0.0</v>
      </c>
      <c r="G773" s="210" t="b">
        <v>1</v>
      </c>
      <c r="H773" s="211">
        <v>45250.70138888889</v>
      </c>
      <c r="I773" s="210" t="s">
        <v>1055</v>
      </c>
      <c r="J773" s="209"/>
      <c r="K773" s="209"/>
      <c r="L773" s="209"/>
      <c r="M773" s="209"/>
      <c r="N773" s="209"/>
      <c r="O773" s="209"/>
      <c r="P773" s="210" t="s">
        <v>283</v>
      </c>
      <c r="Q773" s="209"/>
      <c r="R773" s="72" t="s">
        <v>33</v>
      </c>
      <c r="S773" s="210">
        <v>3.0</v>
      </c>
      <c r="T773" s="212">
        <v>1.0</v>
      </c>
      <c r="U773" s="212">
        <v>2.0</v>
      </c>
      <c r="V773" s="212">
        <v>12.0</v>
      </c>
      <c r="W773" s="210">
        <v>14.0</v>
      </c>
      <c r="X773" s="210">
        <v>2.0</v>
      </c>
      <c r="Y773" s="210">
        <v>2.0</v>
      </c>
      <c r="Z773" s="210">
        <v>1.0</v>
      </c>
      <c r="AA773" s="210">
        <v>1.0</v>
      </c>
      <c r="AB773" s="210">
        <v>0.0</v>
      </c>
      <c r="AC773" s="210">
        <v>1.0</v>
      </c>
      <c r="AD773" s="210">
        <v>0.0</v>
      </c>
      <c r="AE773" s="210">
        <v>0.0</v>
      </c>
      <c r="AF773" s="210">
        <v>0.0</v>
      </c>
      <c r="AG773" s="210">
        <v>0.0</v>
      </c>
      <c r="AH773" s="210">
        <v>3.0</v>
      </c>
      <c r="AI773" s="210" t="s">
        <v>138</v>
      </c>
      <c r="AJ773" s="210" t="s">
        <v>284</v>
      </c>
      <c r="AK773" s="210" t="s">
        <v>284</v>
      </c>
      <c r="AL773" s="210" t="s">
        <v>284</v>
      </c>
      <c r="AM773" s="210" t="s">
        <v>285</v>
      </c>
      <c r="AN773" s="210" t="s">
        <v>284</v>
      </c>
      <c r="AO773" s="210" t="s">
        <v>285</v>
      </c>
      <c r="AP773" s="210" t="s">
        <v>284</v>
      </c>
      <c r="AQ773" s="210" t="s">
        <v>284</v>
      </c>
      <c r="AR773" s="210" t="s">
        <v>284</v>
      </c>
      <c r="AS773" s="210" t="s">
        <v>285</v>
      </c>
      <c r="AT773" s="209"/>
      <c r="AU773" s="209"/>
      <c r="AV773" s="209"/>
      <c r="AW773" s="209"/>
      <c r="AX773" s="209"/>
      <c r="AY773" s="209"/>
      <c r="AZ773" s="209"/>
      <c r="BA773" s="209"/>
      <c r="BB773" s="209"/>
      <c r="BC773" s="209"/>
      <c r="BD773" s="209"/>
      <c r="BE773" s="209"/>
      <c r="BF773" s="209"/>
      <c r="BG773" s="210"/>
      <c r="BH773" s="209"/>
    </row>
    <row r="774">
      <c r="A774" s="211">
        <v>45250.70138888889</v>
      </c>
      <c r="B774" s="211">
        <v>45250.70138888889</v>
      </c>
      <c r="C774" s="210" t="s">
        <v>281</v>
      </c>
      <c r="D774" s="209"/>
      <c r="E774" s="212">
        <v>100.0</v>
      </c>
      <c r="F774" s="212">
        <v>0.0</v>
      </c>
      <c r="G774" s="210" t="b">
        <v>1</v>
      </c>
      <c r="H774" s="211">
        <v>45250.70138888889</v>
      </c>
      <c r="I774" s="210" t="s">
        <v>1056</v>
      </c>
      <c r="J774" s="209"/>
      <c r="K774" s="209"/>
      <c r="L774" s="209"/>
      <c r="M774" s="209"/>
      <c r="N774" s="209"/>
      <c r="O774" s="209"/>
      <c r="P774" s="210" t="s">
        <v>283</v>
      </c>
      <c r="Q774" s="209"/>
      <c r="R774" s="210" t="s">
        <v>77</v>
      </c>
      <c r="S774" s="210">
        <v>2.0</v>
      </c>
      <c r="T774" s="212">
        <v>1.0</v>
      </c>
      <c r="U774" s="212">
        <v>1.0</v>
      </c>
      <c r="V774" s="212">
        <v>12.0</v>
      </c>
      <c r="W774" s="210">
        <v>8.0</v>
      </c>
      <c r="X774" s="210">
        <v>0.0</v>
      </c>
      <c r="Y774" s="210">
        <v>1.0</v>
      </c>
      <c r="Z774" s="210">
        <v>3.0</v>
      </c>
      <c r="AA774" s="210">
        <v>1.0</v>
      </c>
      <c r="AB774" s="210">
        <v>1.0</v>
      </c>
      <c r="AC774" s="210">
        <v>3.0</v>
      </c>
      <c r="AD774" s="210">
        <v>0.0</v>
      </c>
      <c r="AE774" s="210">
        <v>3.0</v>
      </c>
      <c r="AF774" s="210">
        <v>3.0</v>
      </c>
      <c r="AG774" s="210">
        <v>2.0</v>
      </c>
      <c r="AH774" s="210">
        <v>2.0</v>
      </c>
      <c r="AI774" s="210" t="s">
        <v>137</v>
      </c>
      <c r="AJ774" s="210" t="s">
        <v>284</v>
      </c>
      <c r="AK774" s="210" t="s">
        <v>285</v>
      </c>
      <c r="AL774" s="210" t="s">
        <v>285</v>
      </c>
      <c r="AM774" s="210" t="s">
        <v>284</v>
      </c>
      <c r="AN774" s="210" t="s">
        <v>284</v>
      </c>
      <c r="AO774" s="210" t="s">
        <v>284</v>
      </c>
      <c r="AP774" s="210" t="s">
        <v>284</v>
      </c>
      <c r="AQ774" s="210" t="s">
        <v>285</v>
      </c>
      <c r="AR774" s="210" t="s">
        <v>284</v>
      </c>
      <c r="AS774" s="210" t="s">
        <v>285</v>
      </c>
      <c r="AT774" s="209"/>
      <c r="AU774" s="209"/>
      <c r="AV774" s="209"/>
      <c r="AW774" s="209"/>
      <c r="AX774" s="209"/>
      <c r="AY774" s="209"/>
      <c r="AZ774" s="209"/>
      <c r="BA774" s="209"/>
      <c r="BB774" s="209"/>
      <c r="BC774" s="209"/>
      <c r="BD774" s="209"/>
      <c r="BE774" s="209"/>
      <c r="BF774" s="209"/>
      <c r="BG774" s="210"/>
      <c r="BH774" s="209"/>
    </row>
    <row r="775">
      <c r="A775" s="211">
        <v>45250.70138888889</v>
      </c>
      <c r="B775" s="211">
        <v>45250.70138888889</v>
      </c>
      <c r="C775" s="210" t="s">
        <v>281</v>
      </c>
      <c r="D775" s="209"/>
      <c r="E775" s="212">
        <v>100.0</v>
      </c>
      <c r="F775" s="212">
        <v>0.0</v>
      </c>
      <c r="G775" s="210" t="b">
        <v>1</v>
      </c>
      <c r="H775" s="211">
        <v>45250.70138888889</v>
      </c>
      <c r="I775" s="210" t="s">
        <v>1057</v>
      </c>
      <c r="J775" s="209"/>
      <c r="K775" s="209"/>
      <c r="L775" s="209"/>
      <c r="M775" s="209"/>
      <c r="N775" s="209"/>
      <c r="O775" s="209"/>
      <c r="P775" s="210" t="s">
        <v>283</v>
      </c>
      <c r="Q775" s="209"/>
      <c r="R775" s="72" t="s">
        <v>33</v>
      </c>
      <c r="S775" s="210">
        <v>4.0</v>
      </c>
      <c r="T775" s="212">
        <v>1.0</v>
      </c>
      <c r="U775" s="212">
        <v>3.0</v>
      </c>
      <c r="V775" s="212">
        <v>12.0</v>
      </c>
      <c r="W775" s="210">
        <v>3.0</v>
      </c>
      <c r="X775" s="210">
        <v>0.0</v>
      </c>
      <c r="Y775" s="210">
        <v>2.0</v>
      </c>
      <c r="Z775" s="210">
        <v>3.0</v>
      </c>
      <c r="AA775" s="210">
        <v>3.0</v>
      </c>
      <c r="AB775" s="210">
        <v>1.0</v>
      </c>
      <c r="AC775" s="210">
        <v>0.0</v>
      </c>
      <c r="AD775" s="210">
        <v>1.0</v>
      </c>
      <c r="AE775" s="210">
        <v>2.0</v>
      </c>
      <c r="AF775" s="210">
        <v>1.0</v>
      </c>
      <c r="AG775" s="210">
        <v>3.0</v>
      </c>
      <c r="AH775" s="210">
        <v>3.0</v>
      </c>
      <c r="AI775" s="210" t="s">
        <v>137</v>
      </c>
      <c r="AJ775" s="210" t="s">
        <v>285</v>
      </c>
      <c r="AK775" s="210" t="s">
        <v>285</v>
      </c>
      <c r="AL775" s="210" t="s">
        <v>284</v>
      </c>
      <c r="AM775" s="210" t="s">
        <v>284</v>
      </c>
      <c r="AN775" s="210" t="s">
        <v>285</v>
      </c>
      <c r="AO775" s="210" t="s">
        <v>284</v>
      </c>
      <c r="AP775" s="210" t="s">
        <v>285</v>
      </c>
      <c r="AQ775" s="210" t="s">
        <v>284</v>
      </c>
      <c r="AR775" s="210" t="s">
        <v>284</v>
      </c>
      <c r="AS775" s="210" t="s">
        <v>285</v>
      </c>
      <c r="AT775" s="209"/>
      <c r="AU775" s="209"/>
      <c r="AV775" s="209"/>
      <c r="AW775" s="209"/>
      <c r="AX775" s="209"/>
      <c r="AY775" s="209"/>
      <c r="AZ775" s="209"/>
      <c r="BA775" s="209"/>
      <c r="BB775" s="209"/>
      <c r="BC775" s="209"/>
      <c r="BD775" s="209"/>
      <c r="BE775" s="209"/>
      <c r="BF775" s="209"/>
      <c r="BG775" s="210"/>
      <c r="BH775" s="209"/>
    </row>
    <row r="776">
      <c r="A776" s="211">
        <v>45250.70138888889</v>
      </c>
      <c r="B776" s="211">
        <v>45250.70138888889</v>
      </c>
      <c r="C776" s="210" t="s">
        <v>281</v>
      </c>
      <c r="D776" s="209"/>
      <c r="E776" s="212">
        <v>100.0</v>
      </c>
      <c r="F776" s="212">
        <v>0.0</v>
      </c>
      <c r="G776" s="210" t="b">
        <v>1</v>
      </c>
      <c r="H776" s="211">
        <v>45250.70138888889</v>
      </c>
      <c r="I776" s="210" t="s">
        <v>1058</v>
      </c>
      <c r="J776" s="209"/>
      <c r="K776" s="209"/>
      <c r="L776" s="209"/>
      <c r="M776" s="209"/>
      <c r="N776" s="209"/>
      <c r="O776" s="209"/>
      <c r="P776" s="210" t="s">
        <v>283</v>
      </c>
      <c r="Q776" s="209"/>
      <c r="R776" s="210" t="s">
        <v>106</v>
      </c>
      <c r="S776" s="210">
        <v>11.0</v>
      </c>
      <c r="T776" s="212">
        <v>10.0</v>
      </c>
      <c r="U776" s="212">
        <v>1.0</v>
      </c>
      <c r="V776" s="212">
        <v>12.0</v>
      </c>
      <c r="W776" s="210">
        <v>34.0</v>
      </c>
      <c r="X776" s="210">
        <v>2.0</v>
      </c>
      <c r="Y776" s="210">
        <v>0.0</v>
      </c>
      <c r="Z776" s="210">
        <v>1.0</v>
      </c>
      <c r="AA776" s="210">
        <v>2.0</v>
      </c>
      <c r="AB776" s="210">
        <v>3.0</v>
      </c>
      <c r="AC776" s="210">
        <v>1.0</v>
      </c>
      <c r="AD776" s="210">
        <v>3.0</v>
      </c>
      <c r="AE776" s="210">
        <v>0.0</v>
      </c>
      <c r="AF776" s="210">
        <v>1.0</v>
      </c>
      <c r="AG776" s="210">
        <v>0.0</v>
      </c>
      <c r="AH776" s="210">
        <v>0.0</v>
      </c>
      <c r="AI776" s="210" t="s">
        <v>137</v>
      </c>
      <c r="AJ776" s="210" t="s">
        <v>284</v>
      </c>
      <c r="AK776" s="210" t="s">
        <v>285</v>
      </c>
      <c r="AL776" s="210" t="s">
        <v>285</v>
      </c>
      <c r="AM776" s="210" t="s">
        <v>284</v>
      </c>
      <c r="AN776" s="210" t="s">
        <v>284</v>
      </c>
      <c r="AO776" s="210" t="s">
        <v>285</v>
      </c>
      <c r="AP776" s="210" t="s">
        <v>285</v>
      </c>
      <c r="AQ776" s="210" t="s">
        <v>285</v>
      </c>
      <c r="AR776" s="210" t="s">
        <v>284</v>
      </c>
      <c r="AS776" s="210" t="s">
        <v>285</v>
      </c>
      <c r="AT776" s="209"/>
      <c r="AU776" s="209"/>
      <c r="AV776" s="209"/>
      <c r="AW776" s="209"/>
      <c r="AX776" s="209"/>
      <c r="AY776" s="209"/>
      <c r="AZ776" s="209"/>
      <c r="BA776" s="209"/>
      <c r="BB776" s="209"/>
      <c r="BC776" s="209"/>
      <c r="BD776" s="209"/>
      <c r="BE776" s="209"/>
      <c r="BF776" s="209"/>
      <c r="BG776" s="210"/>
      <c r="BH776" s="209"/>
    </row>
    <row r="777">
      <c r="A777" s="211">
        <v>45250.70138888889</v>
      </c>
      <c r="B777" s="211">
        <v>45250.70138888889</v>
      </c>
      <c r="C777" s="210" t="s">
        <v>281</v>
      </c>
      <c r="D777" s="209"/>
      <c r="E777" s="212">
        <v>100.0</v>
      </c>
      <c r="F777" s="212">
        <v>0.0</v>
      </c>
      <c r="G777" s="210" t="b">
        <v>1</v>
      </c>
      <c r="H777" s="211">
        <v>45250.70138888889</v>
      </c>
      <c r="I777" s="210" t="s">
        <v>1059</v>
      </c>
      <c r="J777" s="209"/>
      <c r="K777" s="209"/>
      <c r="L777" s="209"/>
      <c r="M777" s="209"/>
      <c r="N777" s="209"/>
      <c r="O777" s="209"/>
      <c r="P777" s="210" t="s">
        <v>283</v>
      </c>
      <c r="Q777" s="209"/>
      <c r="R777" s="210" t="s">
        <v>37</v>
      </c>
      <c r="S777" s="210">
        <v>2.0</v>
      </c>
      <c r="T777" s="212">
        <v>1.0</v>
      </c>
      <c r="U777" s="212">
        <v>1.0</v>
      </c>
      <c r="V777" s="212">
        <v>12.0</v>
      </c>
      <c r="W777" s="210">
        <v>40.0</v>
      </c>
      <c r="X777" s="210">
        <v>3.0</v>
      </c>
      <c r="Y777" s="210">
        <v>3.0</v>
      </c>
      <c r="Z777" s="210">
        <v>0.0</v>
      </c>
      <c r="AA777" s="210">
        <v>3.0</v>
      </c>
      <c r="AB777" s="210">
        <v>1.0</v>
      </c>
      <c r="AC777" s="210">
        <v>3.0</v>
      </c>
      <c r="AD777" s="210">
        <v>3.0</v>
      </c>
      <c r="AE777" s="210">
        <v>1.0</v>
      </c>
      <c r="AF777" s="210">
        <v>2.0</v>
      </c>
      <c r="AG777" s="210">
        <v>0.0</v>
      </c>
      <c r="AH777" s="210">
        <v>0.0</v>
      </c>
      <c r="AI777" s="210" t="s">
        <v>137</v>
      </c>
      <c r="AJ777" s="210" t="s">
        <v>285</v>
      </c>
      <c r="AK777" s="210" t="s">
        <v>284</v>
      </c>
      <c r="AL777" s="210" t="s">
        <v>285</v>
      </c>
      <c r="AM777" s="210" t="s">
        <v>285</v>
      </c>
      <c r="AN777" s="210" t="s">
        <v>285</v>
      </c>
      <c r="AO777" s="210" t="s">
        <v>285</v>
      </c>
      <c r="AP777" s="210" t="s">
        <v>285</v>
      </c>
      <c r="AQ777" s="210" t="s">
        <v>284</v>
      </c>
      <c r="AR777" s="210" t="s">
        <v>284</v>
      </c>
      <c r="AS777" s="210" t="s">
        <v>285</v>
      </c>
      <c r="AT777" s="209"/>
      <c r="AU777" s="209"/>
      <c r="AV777" s="209"/>
      <c r="AW777" s="209"/>
      <c r="AX777" s="209"/>
      <c r="AY777" s="209"/>
      <c r="AZ777" s="209"/>
      <c r="BA777" s="209"/>
      <c r="BB777" s="209"/>
      <c r="BC777" s="209"/>
      <c r="BD777" s="209"/>
      <c r="BE777" s="209"/>
      <c r="BF777" s="209"/>
      <c r="BG777" s="210"/>
      <c r="BH777" s="209"/>
    </row>
    <row r="778">
      <c r="A778" s="211">
        <v>45250.70138888889</v>
      </c>
      <c r="B778" s="211">
        <v>45250.70138888889</v>
      </c>
      <c r="C778" s="210" t="s">
        <v>281</v>
      </c>
      <c r="D778" s="209"/>
      <c r="E778" s="212">
        <v>100.0</v>
      </c>
      <c r="F778" s="212">
        <v>0.0</v>
      </c>
      <c r="G778" s="210" t="b">
        <v>1</v>
      </c>
      <c r="H778" s="211">
        <v>45250.70138888889</v>
      </c>
      <c r="I778" s="210" t="s">
        <v>1060</v>
      </c>
      <c r="J778" s="209"/>
      <c r="K778" s="209"/>
      <c r="L778" s="209"/>
      <c r="M778" s="209"/>
      <c r="N778" s="209"/>
      <c r="O778" s="209"/>
      <c r="P778" s="210" t="s">
        <v>283</v>
      </c>
      <c r="Q778" s="209"/>
      <c r="R778" s="210" t="s">
        <v>90</v>
      </c>
      <c r="S778" s="210">
        <v>9.0</v>
      </c>
      <c r="T778" s="212">
        <v>2.0</v>
      </c>
      <c r="U778" s="212">
        <v>7.0</v>
      </c>
      <c r="V778" s="212">
        <v>12.0</v>
      </c>
      <c r="W778" s="210">
        <v>14.0</v>
      </c>
      <c r="X778" s="210">
        <v>0.0</v>
      </c>
      <c r="Y778" s="210">
        <v>1.0</v>
      </c>
      <c r="Z778" s="210">
        <v>0.0</v>
      </c>
      <c r="AA778" s="210">
        <v>1.0</v>
      </c>
      <c r="AB778" s="210">
        <v>3.0</v>
      </c>
      <c r="AC778" s="210">
        <v>0.0</v>
      </c>
      <c r="AD778" s="210">
        <v>0.0</v>
      </c>
      <c r="AE778" s="210">
        <v>3.0</v>
      </c>
      <c r="AF778" s="210">
        <v>1.0</v>
      </c>
      <c r="AG778" s="210">
        <v>1.0</v>
      </c>
      <c r="AH778" s="210">
        <v>1.0</v>
      </c>
      <c r="AI778" s="210" t="s">
        <v>137</v>
      </c>
      <c r="AJ778" s="210" t="s">
        <v>284</v>
      </c>
      <c r="AK778" s="210" t="s">
        <v>284</v>
      </c>
      <c r="AL778" s="210" t="s">
        <v>284</v>
      </c>
      <c r="AM778" s="210" t="s">
        <v>285</v>
      </c>
      <c r="AN778" s="210" t="s">
        <v>284</v>
      </c>
      <c r="AO778" s="210" t="s">
        <v>284</v>
      </c>
      <c r="AP778" s="210" t="s">
        <v>284</v>
      </c>
      <c r="AQ778" s="210" t="s">
        <v>284</v>
      </c>
      <c r="AR778" s="210" t="s">
        <v>285</v>
      </c>
      <c r="AS778" s="210" t="s">
        <v>284</v>
      </c>
      <c r="AT778" s="209"/>
      <c r="AU778" s="209"/>
      <c r="AV778" s="209"/>
      <c r="AW778" s="209"/>
      <c r="AX778" s="209"/>
      <c r="AY778" s="209"/>
      <c r="AZ778" s="209"/>
      <c r="BA778" s="209"/>
      <c r="BB778" s="209"/>
      <c r="BC778" s="209"/>
      <c r="BD778" s="209"/>
      <c r="BE778" s="209"/>
      <c r="BF778" s="209"/>
      <c r="BG778" s="210"/>
      <c r="BH778" s="209"/>
    </row>
    <row r="779">
      <c r="A779" s="211">
        <v>45250.70138888889</v>
      </c>
      <c r="B779" s="211">
        <v>45250.70138888889</v>
      </c>
      <c r="C779" s="210" t="s">
        <v>281</v>
      </c>
      <c r="D779" s="209"/>
      <c r="E779" s="212">
        <v>100.0</v>
      </c>
      <c r="F779" s="212">
        <v>0.0</v>
      </c>
      <c r="G779" s="210" t="b">
        <v>1</v>
      </c>
      <c r="H779" s="211">
        <v>45250.70138888889</v>
      </c>
      <c r="I779" s="210" t="s">
        <v>1061</v>
      </c>
      <c r="J779" s="209"/>
      <c r="K779" s="209"/>
      <c r="L779" s="209"/>
      <c r="M779" s="209"/>
      <c r="N779" s="209"/>
      <c r="O779" s="209"/>
      <c r="P779" s="210" t="s">
        <v>283</v>
      </c>
      <c r="Q779" s="209"/>
      <c r="R779" s="210" t="s">
        <v>85</v>
      </c>
      <c r="S779" s="210">
        <v>2.0</v>
      </c>
      <c r="T779" s="212">
        <v>1.0</v>
      </c>
      <c r="U779" s="212">
        <v>1.0</v>
      </c>
      <c r="V779" s="212">
        <v>12.0</v>
      </c>
      <c r="W779" s="210">
        <v>32.0</v>
      </c>
      <c r="X779" s="210">
        <v>2.0</v>
      </c>
      <c r="Y779" s="210">
        <v>0.0</v>
      </c>
      <c r="Z779" s="210">
        <v>0.0</v>
      </c>
      <c r="AA779" s="210">
        <v>1.0</v>
      </c>
      <c r="AB779" s="210">
        <v>1.0</v>
      </c>
      <c r="AC779" s="210">
        <v>3.0</v>
      </c>
      <c r="AD779" s="210">
        <v>0.0</v>
      </c>
      <c r="AE779" s="210">
        <v>1.0</v>
      </c>
      <c r="AF779" s="210">
        <v>0.0</v>
      </c>
      <c r="AG779" s="210">
        <v>0.0</v>
      </c>
      <c r="AH779" s="210">
        <v>0.0</v>
      </c>
      <c r="AI779" s="210" t="s">
        <v>137</v>
      </c>
      <c r="AJ779" s="210" t="s">
        <v>285</v>
      </c>
      <c r="AK779" s="210" t="s">
        <v>284</v>
      </c>
      <c r="AL779" s="210" t="s">
        <v>285</v>
      </c>
      <c r="AM779" s="210" t="s">
        <v>284</v>
      </c>
      <c r="AN779" s="210" t="s">
        <v>285</v>
      </c>
      <c r="AO779" s="210" t="s">
        <v>285</v>
      </c>
      <c r="AP779" s="210" t="s">
        <v>284</v>
      </c>
      <c r="AQ779" s="210" t="s">
        <v>285</v>
      </c>
      <c r="AR779" s="210" t="s">
        <v>284</v>
      </c>
      <c r="AS779" s="210" t="s">
        <v>284</v>
      </c>
      <c r="AT779" s="209"/>
      <c r="AU779" s="209"/>
      <c r="AV779" s="209"/>
      <c r="AW779" s="209"/>
      <c r="AX779" s="209"/>
      <c r="AY779" s="209"/>
      <c r="AZ779" s="209"/>
      <c r="BA779" s="209"/>
      <c r="BB779" s="209"/>
      <c r="BC779" s="209"/>
      <c r="BD779" s="209"/>
      <c r="BE779" s="209"/>
      <c r="BF779" s="209"/>
      <c r="BG779" s="210"/>
      <c r="BH779" s="209"/>
    </row>
    <row r="780">
      <c r="A780" s="211">
        <v>45250.70138888889</v>
      </c>
      <c r="B780" s="211">
        <v>45250.70138888889</v>
      </c>
      <c r="C780" s="210" t="s">
        <v>281</v>
      </c>
      <c r="D780" s="209"/>
      <c r="E780" s="212">
        <v>100.0</v>
      </c>
      <c r="F780" s="212">
        <v>0.0</v>
      </c>
      <c r="G780" s="210" t="b">
        <v>1</v>
      </c>
      <c r="H780" s="211">
        <v>45250.70138888889</v>
      </c>
      <c r="I780" s="210" t="s">
        <v>1062</v>
      </c>
      <c r="J780" s="209"/>
      <c r="K780" s="209"/>
      <c r="L780" s="209"/>
      <c r="M780" s="209"/>
      <c r="N780" s="209"/>
      <c r="O780" s="209"/>
      <c r="P780" s="210" t="s">
        <v>283</v>
      </c>
      <c r="Q780" s="209"/>
      <c r="R780" s="72" t="s">
        <v>33</v>
      </c>
      <c r="S780" s="210">
        <v>2.0</v>
      </c>
      <c r="T780" s="212">
        <v>2.0</v>
      </c>
      <c r="U780" s="212">
        <v>0.0</v>
      </c>
      <c r="V780" s="212">
        <v>12.0</v>
      </c>
      <c r="W780" s="210">
        <v>37.0</v>
      </c>
      <c r="X780" s="210">
        <v>1.0</v>
      </c>
      <c r="Y780" s="210">
        <v>1.0</v>
      </c>
      <c r="Z780" s="210">
        <v>2.0</v>
      </c>
      <c r="AA780" s="210">
        <v>1.0</v>
      </c>
      <c r="AB780" s="210">
        <v>1.0</v>
      </c>
      <c r="AC780" s="210">
        <v>0.0</v>
      </c>
      <c r="AD780" s="210">
        <v>3.0</v>
      </c>
      <c r="AE780" s="210">
        <v>2.0</v>
      </c>
      <c r="AF780" s="210">
        <v>0.0</v>
      </c>
      <c r="AG780" s="210">
        <v>2.0</v>
      </c>
      <c r="AH780" s="210">
        <v>3.0</v>
      </c>
      <c r="AI780" s="210" t="s">
        <v>138</v>
      </c>
      <c r="AJ780" s="210" t="s">
        <v>285</v>
      </c>
      <c r="AK780" s="210" t="s">
        <v>284</v>
      </c>
      <c r="AL780" s="210" t="s">
        <v>284</v>
      </c>
      <c r="AM780" s="210" t="s">
        <v>284</v>
      </c>
      <c r="AN780" s="210" t="s">
        <v>285</v>
      </c>
      <c r="AO780" s="210" t="s">
        <v>285</v>
      </c>
      <c r="AP780" s="210" t="s">
        <v>284</v>
      </c>
      <c r="AQ780" s="210" t="s">
        <v>284</v>
      </c>
      <c r="AR780" s="210" t="s">
        <v>285</v>
      </c>
      <c r="AS780" s="210" t="s">
        <v>284</v>
      </c>
      <c r="AT780" s="209"/>
      <c r="AU780" s="209"/>
      <c r="AV780" s="209"/>
      <c r="AW780" s="209"/>
      <c r="AX780" s="209"/>
      <c r="AY780" s="209"/>
      <c r="AZ780" s="209"/>
      <c r="BA780" s="209"/>
      <c r="BB780" s="209"/>
      <c r="BC780" s="209"/>
      <c r="BD780" s="209"/>
      <c r="BE780" s="209"/>
      <c r="BF780" s="209"/>
      <c r="BG780" s="210"/>
      <c r="BH780" s="209"/>
    </row>
    <row r="781">
      <c r="A781" s="211">
        <v>45250.70138888889</v>
      </c>
      <c r="B781" s="211">
        <v>45250.70138888889</v>
      </c>
      <c r="C781" s="210" t="s">
        <v>281</v>
      </c>
      <c r="D781" s="209"/>
      <c r="E781" s="212">
        <v>100.0</v>
      </c>
      <c r="F781" s="212">
        <v>0.0</v>
      </c>
      <c r="G781" s="210" t="b">
        <v>1</v>
      </c>
      <c r="H781" s="211">
        <v>45250.70138888889</v>
      </c>
      <c r="I781" s="210" t="s">
        <v>1063</v>
      </c>
      <c r="J781" s="209"/>
      <c r="K781" s="209"/>
      <c r="L781" s="209"/>
      <c r="M781" s="209"/>
      <c r="N781" s="209"/>
      <c r="O781" s="209"/>
      <c r="P781" s="210" t="s">
        <v>283</v>
      </c>
      <c r="Q781" s="209"/>
      <c r="R781" s="210" t="s">
        <v>100</v>
      </c>
      <c r="S781" s="210">
        <v>6.0</v>
      </c>
      <c r="T781" s="212">
        <v>2.0</v>
      </c>
      <c r="U781" s="212">
        <v>4.0</v>
      </c>
      <c r="V781" s="212">
        <v>12.0</v>
      </c>
      <c r="W781" s="210">
        <v>40.0</v>
      </c>
      <c r="X781" s="210">
        <v>2.0</v>
      </c>
      <c r="Y781" s="210">
        <v>2.0</v>
      </c>
      <c r="Z781" s="210">
        <v>2.0</v>
      </c>
      <c r="AA781" s="210">
        <v>0.0</v>
      </c>
      <c r="AB781" s="210">
        <v>3.0</v>
      </c>
      <c r="AC781" s="210">
        <v>3.0</v>
      </c>
      <c r="AD781" s="210">
        <v>1.0</v>
      </c>
      <c r="AE781" s="210">
        <v>1.0</v>
      </c>
      <c r="AF781" s="210">
        <v>3.0</v>
      </c>
      <c r="AG781" s="210">
        <v>0.0</v>
      </c>
      <c r="AH781" s="210">
        <v>3.0</v>
      </c>
      <c r="AI781" s="210" t="s">
        <v>138</v>
      </c>
      <c r="AJ781" s="210" t="s">
        <v>284</v>
      </c>
      <c r="AK781" s="210" t="s">
        <v>285</v>
      </c>
      <c r="AL781" s="210" t="s">
        <v>284</v>
      </c>
      <c r="AM781" s="210" t="s">
        <v>284</v>
      </c>
      <c r="AN781" s="210" t="s">
        <v>285</v>
      </c>
      <c r="AO781" s="210" t="s">
        <v>285</v>
      </c>
      <c r="AP781" s="210" t="s">
        <v>284</v>
      </c>
      <c r="AQ781" s="210" t="s">
        <v>285</v>
      </c>
      <c r="AR781" s="210" t="s">
        <v>284</v>
      </c>
      <c r="AS781" s="210" t="s">
        <v>285</v>
      </c>
      <c r="AT781" s="209"/>
      <c r="AU781" s="209"/>
      <c r="AV781" s="209"/>
      <c r="AW781" s="209"/>
      <c r="AX781" s="209"/>
      <c r="AY781" s="209"/>
      <c r="AZ781" s="209"/>
      <c r="BA781" s="209"/>
      <c r="BB781" s="209"/>
      <c r="BC781" s="209"/>
      <c r="BD781" s="209"/>
      <c r="BE781" s="209"/>
      <c r="BF781" s="209"/>
      <c r="BG781" s="210"/>
      <c r="BH781" s="209"/>
    </row>
    <row r="782">
      <c r="A782" s="211">
        <v>45250.70138888889</v>
      </c>
      <c r="B782" s="211">
        <v>45250.70138888889</v>
      </c>
      <c r="C782" s="210" t="s">
        <v>281</v>
      </c>
      <c r="D782" s="209"/>
      <c r="E782" s="212">
        <v>100.0</v>
      </c>
      <c r="F782" s="212">
        <v>0.0</v>
      </c>
      <c r="G782" s="210" t="b">
        <v>1</v>
      </c>
      <c r="H782" s="211">
        <v>45250.70138888889</v>
      </c>
      <c r="I782" s="210" t="s">
        <v>1064</v>
      </c>
      <c r="J782" s="209"/>
      <c r="K782" s="209"/>
      <c r="L782" s="209"/>
      <c r="M782" s="209"/>
      <c r="N782" s="209"/>
      <c r="O782" s="209"/>
      <c r="P782" s="210" t="s">
        <v>283</v>
      </c>
      <c r="Q782" s="209"/>
      <c r="R782" s="210" t="s">
        <v>102</v>
      </c>
      <c r="S782" s="210">
        <v>11.0</v>
      </c>
      <c r="T782" s="212">
        <v>7.0</v>
      </c>
      <c r="U782" s="212">
        <v>4.0</v>
      </c>
      <c r="V782" s="212">
        <v>12.0</v>
      </c>
      <c r="W782" s="210">
        <v>11.0</v>
      </c>
      <c r="X782" s="210">
        <v>3.0</v>
      </c>
      <c r="Y782" s="210">
        <v>1.0</v>
      </c>
      <c r="Z782" s="210">
        <v>3.0</v>
      </c>
      <c r="AA782" s="210">
        <v>1.0</v>
      </c>
      <c r="AB782" s="210">
        <v>1.0</v>
      </c>
      <c r="AC782" s="210">
        <v>3.0</v>
      </c>
      <c r="AD782" s="210">
        <v>1.0</v>
      </c>
      <c r="AE782" s="210">
        <v>2.0</v>
      </c>
      <c r="AF782" s="210">
        <v>3.0</v>
      </c>
      <c r="AG782" s="210">
        <v>3.0</v>
      </c>
      <c r="AH782" s="210">
        <v>1.0</v>
      </c>
      <c r="AI782" s="210" t="s">
        <v>138</v>
      </c>
      <c r="AJ782" s="210" t="s">
        <v>284</v>
      </c>
      <c r="AK782" s="210" t="s">
        <v>285</v>
      </c>
      <c r="AL782" s="210" t="s">
        <v>284</v>
      </c>
      <c r="AM782" s="210" t="s">
        <v>284</v>
      </c>
      <c r="AN782" s="210" t="s">
        <v>285</v>
      </c>
      <c r="AO782" s="210" t="s">
        <v>285</v>
      </c>
      <c r="AP782" s="210" t="s">
        <v>284</v>
      </c>
      <c r="AQ782" s="210" t="s">
        <v>284</v>
      </c>
      <c r="AR782" s="210" t="s">
        <v>285</v>
      </c>
      <c r="AS782" s="210" t="s">
        <v>285</v>
      </c>
      <c r="AT782" s="209"/>
      <c r="AU782" s="209"/>
      <c r="AV782" s="209"/>
      <c r="AW782" s="209"/>
      <c r="AX782" s="209"/>
      <c r="AY782" s="209"/>
      <c r="AZ782" s="209"/>
      <c r="BA782" s="209"/>
      <c r="BB782" s="209"/>
      <c r="BC782" s="209"/>
      <c r="BD782" s="209"/>
      <c r="BE782" s="209"/>
      <c r="BF782" s="209"/>
      <c r="BG782" s="210"/>
      <c r="BH782" s="209"/>
    </row>
    <row r="783">
      <c r="A783" s="211">
        <v>45250.70138888889</v>
      </c>
      <c r="B783" s="211">
        <v>45250.70138888889</v>
      </c>
      <c r="C783" s="210" t="s">
        <v>281</v>
      </c>
      <c r="D783" s="209"/>
      <c r="E783" s="212">
        <v>100.0</v>
      </c>
      <c r="F783" s="212">
        <v>0.0</v>
      </c>
      <c r="G783" s="210" t="b">
        <v>1</v>
      </c>
      <c r="H783" s="211">
        <v>45250.70138888889</v>
      </c>
      <c r="I783" s="210" t="s">
        <v>1065</v>
      </c>
      <c r="J783" s="209"/>
      <c r="K783" s="209"/>
      <c r="L783" s="209"/>
      <c r="M783" s="209"/>
      <c r="N783" s="209"/>
      <c r="O783" s="209"/>
      <c r="P783" s="210" t="s">
        <v>283</v>
      </c>
      <c r="Q783" s="209"/>
      <c r="R783" s="210" t="s">
        <v>62</v>
      </c>
      <c r="S783" s="210">
        <v>10.0</v>
      </c>
      <c r="T783" s="212">
        <v>7.0</v>
      </c>
      <c r="U783" s="212">
        <v>3.0</v>
      </c>
      <c r="V783" s="212">
        <v>12.0</v>
      </c>
      <c r="W783" s="210">
        <v>21.0</v>
      </c>
      <c r="X783" s="210">
        <v>0.0</v>
      </c>
      <c r="Y783" s="210">
        <v>0.0</v>
      </c>
      <c r="Z783" s="210">
        <v>2.0</v>
      </c>
      <c r="AA783" s="210">
        <v>2.0</v>
      </c>
      <c r="AB783" s="210">
        <v>2.0</v>
      </c>
      <c r="AC783" s="210">
        <v>0.0</v>
      </c>
      <c r="AD783" s="210">
        <v>3.0</v>
      </c>
      <c r="AE783" s="210">
        <v>1.0</v>
      </c>
      <c r="AF783" s="210">
        <v>2.0</v>
      </c>
      <c r="AG783" s="210">
        <v>2.0</v>
      </c>
      <c r="AH783" s="210">
        <v>2.0</v>
      </c>
      <c r="AI783" s="210" t="s">
        <v>137</v>
      </c>
      <c r="AJ783" s="210" t="s">
        <v>285</v>
      </c>
      <c r="AK783" s="210" t="s">
        <v>284</v>
      </c>
      <c r="AL783" s="210" t="s">
        <v>285</v>
      </c>
      <c r="AM783" s="210" t="s">
        <v>285</v>
      </c>
      <c r="AN783" s="210" t="s">
        <v>284</v>
      </c>
      <c r="AO783" s="210" t="s">
        <v>285</v>
      </c>
      <c r="AP783" s="210" t="s">
        <v>285</v>
      </c>
      <c r="AQ783" s="210" t="s">
        <v>285</v>
      </c>
      <c r="AR783" s="210" t="s">
        <v>285</v>
      </c>
      <c r="AS783" s="210" t="s">
        <v>285</v>
      </c>
      <c r="AT783" s="209"/>
      <c r="AU783" s="209"/>
      <c r="AV783" s="209"/>
      <c r="AW783" s="209"/>
      <c r="AX783" s="209"/>
      <c r="AY783" s="209"/>
      <c r="AZ783" s="209"/>
      <c r="BA783" s="209"/>
      <c r="BB783" s="209"/>
      <c r="BC783" s="209"/>
      <c r="BD783" s="209"/>
      <c r="BE783" s="209"/>
      <c r="BF783" s="209"/>
      <c r="BG783" s="210"/>
      <c r="BH783" s="209"/>
    </row>
    <row r="784">
      <c r="A784" s="211">
        <v>45250.70138888889</v>
      </c>
      <c r="B784" s="211">
        <v>45250.70138888889</v>
      </c>
      <c r="C784" s="210" t="s">
        <v>281</v>
      </c>
      <c r="D784" s="209"/>
      <c r="E784" s="212">
        <v>100.0</v>
      </c>
      <c r="F784" s="212">
        <v>0.0</v>
      </c>
      <c r="G784" s="210" t="b">
        <v>1</v>
      </c>
      <c r="H784" s="211">
        <v>45250.70138888889</v>
      </c>
      <c r="I784" s="210" t="s">
        <v>1066</v>
      </c>
      <c r="J784" s="209"/>
      <c r="K784" s="209"/>
      <c r="L784" s="209"/>
      <c r="M784" s="209"/>
      <c r="N784" s="209"/>
      <c r="O784" s="209"/>
      <c r="P784" s="210" t="s">
        <v>283</v>
      </c>
      <c r="Q784" s="209"/>
      <c r="R784" s="210" t="s">
        <v>79</v>
      </c>
      <c r="S784" s="210">
        <v>8.0</v>
      </c>
      <c r="T784" s="212">
        <v>6.0</v>
      </c>
      <c r="U784" s="212">
        <v>2.0</v>
      </c>
      <c r="V784" s="212">
        <v>12.0</v>
      </c>
      <c r="W784" s="210">
        <v>23.0</v>
      </c>
      <c r="X784" s="210">
        <v>3.0</v>
      </c>
      <c r="Y784" s="210">
        <v>3.0</v>
      </c>
      <c r="Z784" s="210">
        <v>2.0</v>
      </c>
      <c r="AA784" s="210">
        <v>0.0</v>
      </c>
      <c r="AB784" s="210">
        <v>1.0</v>
      </c>
      <c r="AC784" s="210">
        <v>2.0</v>
      </c>
      <c r="AD784" s="210">
        <v>0.0</v>
      </c>
      <c r="AE784" s="210">
        <v>2.0</v>
      </c>
      <c r="AF784" s="210">
        <v>2.0</v>
      </c>
      <c r="AG784" s="210">
        <v>3.0</v>
      </c>
      <c r="AH784" s="210">
        <v>3.0</v>
      </c>
      <c r="AI784" s="210" t="s">
        <v>137</v>
      </c>
      <c r="AJ784" s="210" t="s">
        <v>285</v>
      </c>
      <c r="AK784" s="210" t="s">
        <v>284</v>
      </c>
      <c r="AL784" s="210" t="s">
        <v>284</v>
      </c>
      <c r="AM784" s="210" t="s">
        <v>285</v>
      </c>
      <c r="AN784" s="210" t="s">
        <v>284</v>
      </c>
      <c r="AO784" s="210" t="s">
        <v>285</v>
      </c>
      <c r="AP784" s="210" t="s">
        <v>285</v>
      </c>
      <c r="AQ784" s="210" t="s">
        <v>284</v>
      </c>
      <c r="AR784" s="210" t="s">
        <v>285</v>
      </c>
      <c r="AS784" s="210" t="s">
        <v>285</v>
      </c>
      <c r="AT784" s="209"/>
      <c r="AU784" s="209"/>
      <c r="AV784" s="209"/>
      <c r="AW784" s="209"/>
      <c r="AX784" s="209"/>
      <c r="AY784" s="209"/>
      <c r="AZ784" s="209"/>
      <c r="BA784" s="209"/>
      <c r="BB784" s="209"/>
      <c r="BC784" s="209"/>
      <c r="BD784" s="209"/>
      <c r="BE784" s="209"/>
      <c r="BF784" s="209"/>
      <c r="BG784" s="210"/>
      <c r="BH784" s="209"/>
    </row>
    <row r="785">
      <c r="A785" s="211">
        <v>45250.70138888889</v>
      </c>
      <c r="B785" s="211">
        <v>45250.70138888889</v>
      </c>
      <c r="C785" s="210" t="s">
        <v>281</v>
      </c>
      <c r="D785" s="209"/>
      <c r="E785" s="212">
        <v>100.0</v>
      </c>
      <c r="F785" s="212">
        <v>0.0</v>
      </c>
      <c r="G785" s="210" t="b">
        <v>1</v>
      </c>
      <c r="H785" s="211">
        <v>45250.70138888889</v>
      </c>
      <c r="I785" s="210" t="s">
        <v>1067</v>
      </c>
      <c r="J785" s="209"/>
      <c r="K785" s="209"/>
      <c r="L785" s="209"/>
      <c r="M785" s="209"/>
      <c r="N785" s="209"/>
      <c r="O785" s="209"/>
      <c r="P785" s="210" t="s">
        <v>283</v>
      </c>
      <c r="Q785" s="209"/>
      <c r="R785" s="210" t="s">
        <v>75</v>
      </c>
      <c r="S785" s="210">
        <v>7.0</v>
      </c>
      <c r="T785" s="212">
        <v>6.0</v>
      </c>
      <c r="U785" s="212">
        <v>1.0</v>
      </c>
      <c r="V785" s="212">
        <v>12.0</v>
      </c>
      <c r="W785" s="210">
        <v>36.0</v>
      </c>
      <c r="X785" s="210">
        <v>3.0</v>
      </c>
      <c r="Y785" s="210">
        <v>0.0</v>
      </c>
      <c r="Z785" s="210">
        <v>2.0</v>
      </c>
      <c r="AA785" s="210">
        <v>1.0</v>
      </c>
      <c r="AB785" s="210">
        <v>0.0</v>
      </c>
      <c r="AC785" s="210">
        <v>3.0</v>
      </c>
      <c r="AD785" s="210">
        <v>1.0</v>
      </c>
      <c r="AE785" s="210">
        <v>1.0</v>
      </c>
      <c r="AF785" s="210">
        <v>2.0</v>
      </c>
      <c r="AG785" s="210">
        <v>1.0</v>
      </c>
      <c r="AH785" s="210">
        <v>3.0</v>
      </c>
      <c r="AI785" s="210" t="s">
        <v>137</v>
      </c>
      <c r="AJ785" s="210" t="s">
        <v>284</v>
      </c>
      <c r="AK785" s="210" t="s">
        <v>284</v>
      </c>
      <c r="AL785" s="210" t="s">
        <v>285</v>
      </c>
      <c r="AM785" s="210" t="s">
        <v>284</v>
      </c>
      <c r="AN785" s="210" t="s">
        <v>284</v>
      </c>
      <c r="AO785" s="210" t="s">
        <v>284</v>
      </c>
      <c r="AP785" s="210" t="s">
        <v>284</v>
      </c>
      <c r="AQ785" s="210" t="s">
        <v>285</v>
      </c>
      <c r="AR785" s="210" t="s">
        <v>284</v>
      </c>
      <c r="AS785" s="210" t="s">
        <v>284</v>
      </c>
      <c r="AT785" s="209"/>
      <c r="AU785" s="209"/>
      <c r="AV785" s="209"/>
      <c r="AW785" s="209"/>
      <c r="AX785" s="209"/>
      <c r="AY785" s="209"/>
      <c r="AZ785" s="209"/>
      <c r="BA785" s="209"/>
      <c r="BB785" s="209"/>
      <c r="BC785" s="209"/>
      <c r="BD785" s="209"/>
      <c r="BE785" s="209"/>
      <c r="BF785" s="209"/>
      <c r="BG785" s="210"/>
      <c r="BH785" s="209"/>
    </row>
    <row r="786">
      <c r="A786" s="211">
        <v>45250.70138888889</v>
      </c>
      <c r="B786" s="211">
        <v>45250.70138888889</v>
      </c>
      <c r="C786" s="210" t="s">
        <v>281</v>
      </c>
      <c r="D786" s="209"/>
      <c r="E786" s="212">
        <v>100.0</v>
      </c>
      <c r="F786" s="212">
        <v>0.0</v>
      </c>
      <c r="G786" s="210" t="b">
        <v>1</v>
      </c>
      <c r="H786" s="211">
        <v>45250.70138888889</v>
      </c>
      <c r="I786" s="210" t="s">
        <v>1068</v>
      </c>
      <c r="J786" s="209"/>
      <c r="K786" s="209"/>
      <c r="L786" s="209"/>
      <c r="M786" s="209"/>
      <c r="N786" s="209"/>
      <c r="O786" s="209"/>
      <c r="P786" s="210" t="s">
        <v>283</v>
      </c>
      <c r="Q786" s="209"/>
      <c r="R786" s="210" t="s">
        <v>44</v>
      </c>
      <c r="S786" s="210">
        <v>5.0</v>
      </c>
      <c r="T786" s="212">
        <v>3.0</v>
      </c>
      <c r="U786" s="212">
        <v>2.0</v>
      </c>
      <c r="V786" s="212">
        <v>12.0</v>
      </c>
      <c r="W786" s="210">
        <v>22.0</v>
      </c>
      <c r="X786" s="210">
        <v>3.0</v>
      </c>
      <c r="Y786" s="210">
        <v>3.0</v>
      </c>
      <c r="Z786" s="210">
        <v>1.0</v>
      </c>
      <c r="AA786" s="210">
        <v>3.0</v>
      </c>
      <c r="AB786" s="210">
        <v>1.0</v>
      </c>
      <c r="AC786" s="210">
        <v>1.0</v>
      </c>
      <c r="AD786" s="210">
        <v>1.0</v>
      </c>
      <c r="AE786" s="210">
        <v>0.0</v>
      </c>
      <c r="AF786" s="210">
        <v>3.0</v>
      </c>
      <c r="AG786" s="210">
        <v>3.0</v>
      </c>
      <c r="AH786" s="210">
        <v>1.0</v>
      </c>
      <c r="AI786" s="210" t="s">
        <v>138</v>
      </c>
      <c r="AJ786" s="210" t="s">
        <v>284</v>
      </c>
      <c r="AK786" s="210" t="s">
        <v>285</v>
      </c>
      <c r="AL786" s="210" t="s">
        <v>284</v>
      </c>
      <c r="AM786" s="210" t="s">
        <v>285</v>
      </c>
      <c r="AN786" s="210" t="s">
        <v>284</v>
      </c>
      <c r="AO786" s="210" t="s">
        <v>285</v>
      </c>
      <c r="AP786" s="210" t="s">
        <v>285</v>
      </c>
      <c r="AQ786" s="210" t="s">
        <v>285</v>
      </c>
      <c r="AR786" s="210" t="s">
        <v>284</v>
      </c>
      <c r="AS786" s="210" t="s">
        <v>284</v>
      </c>
      <c r="AT786" s="209"/>
      <c r="AU786" s="209"/>
      <c r="AV786" s="209"/>
      <c r="AW786" s="209"/>
      <c r="AX786" s="209"/>
      <c r="AY786" s="209"/>
      <c r="AZ786" s="209"/>
      <c r="BA786" s="209"/>
      <c r="BB786" s="209"/>
      <c r="BC786" s="209"/>
      <c r="BD786" s="209"/>
      <c r="BE786" s="209"/>
      <c r="BF786" s="209"/>
      <c r="BG786" s="210"/>
      <c r="BH786" s="209"/>
    </row>
    <row r="787">
      <c r="A787" s="211">
        <v>45250.70138888889</v>
      </c>
      <c r="B787" s="211">
        <v>45250.70138888889</v>
      </c>
      <c r="C787" s="210" t="s">
        <v>281</v>
      </c>
      <c r="D787" s="209"/>
      <c r="E787" s="212">
        <v>100.0</v>
      </c>
      <c r="F787" s="212">
        <v>0.0</v>
      </c>
      <c r="G787" s="210" t="b">
        <v>1</v>
      </c>
      <c r="H787" s="211">
        <v>45250.70138888889</v>
      </c>
      <c r="I787" s="210" t="s">
        <v>1069</v>
      </c>
      <c r="J787" s="209"/>
      <c r="K787" s="209"/>
      <c r="L787" s="209"/>
      <c r="M787" s="209"/>
      <c r="N787" s="209"/>
      <c r="O787" s="209"/>
      <c r="P787" s="210" t="s">
        <v>283</v>
      </c>
      <c r="Q787" s="209"/>
      <c r="R787" s="210" t="s">
        <v>63</v>
      </c>
      <c r="S787" s="210">
        <v>5.0</v>
      </c>
      <c r="T787" s="212">
        <v>4.0</v>
      </c>
      <c r="U787" s="212">
        <v>1.0</v>
      </c>
      <c r="V787" s="212">
        <v>12.0</v>
      </c>
      <c r="W787" s="210">
        <v>2.0</v>
      </c>
      <c r="X787" s="210">
        <v>1.0</v>
      </c>
      <c r="Y787" s="210">
        <v>3.0</v>
      </c>
      <c r="Z787" s="210">
        <v>3.0</v>
      </c>
      <c r="AA787" s="210">
        <v>3.0</v>
      </c>
      <c r="AB787" s="210">
        <v>3.0</v>
      </c>
      <c r="AC787" s="210">
        <v>1.0</v>
      </c>
      <c r="AD787" s="210">
        <v>1.0</v>
      </c>
      <c r="AE787" s="210">
        <v>1.0</v>
      </c>
      <c r="AF787" s="210">
        <v>1.0</v>
      </c>
      <c r="AG787" s="210">
        <v>2.0</v>
      </c>
      <c r="AH787" s="210">
        <v>0.0</v>
      </c>
      <c r="AI787" s="210" t="s">
        <v>138</v>
      </c>
      <c r="AJ787" s="210" t="s">
        <v>284</v>
      </c>
      <c r="AK787" s="210" t="s">
        <v>285</v>
      </c>
      <c r="AL787" s="210" t="s">
        <v>284</v>
      </c>
      <c r="AM787" s="210" t="s">
        <v>284</v>
      </c>
      <c r="AN787" s="210" t="s">
        <v>285</v>
      </c>
      <c r="AO787" s="210" t="s">
        <v>285</v>
      </c>
      <c r="AP787" s="210" t="s">
        <v>285</v>
      </c>
      <c r="AQ787" s="210" t="s">
        <v>285</v>
      </c>
      <c r="AR787" s="210" t="s">
        <v>284</v>
      </c>
      <c r="AS787" s="210" t="s">
        <v>285</v>
      </c>
      <c r="AT787" s="209"/>
      <c r="AU787" s="209"/>
      <c r="AV787" s="209"/>
      <c r="AW787" s="209"/>
      <c r="AX787" s="209"/>
      <c r="AY787" s="209"/>
      <c r="AZ787" s="209"/>
      <c r="BA787" s="209"/>
      <c r="BB787" s="209"/>
      <c r="BC787" s="209"/>
      <c r="BD787" s="209"/>
      <c r="BE787" s="209"/>
      <c r="BF787" s="209"/>
      <c r="BG787" s="210"/>
      <c r="BH787" s="209"/>
    </row>
    <row r="788">
      <c r="A788" s="211">
        <v>45250.70138888889</v>
      </c>
      <c r="B788" s="211">
        <v>45250.70138888889</v>
      </c>
      <c r="C788" s="210" t="s">
        <v>281</v>
      </c>
      <c r="D788" s="209"/>
      <c r="E788" s="212">
        <v>100.0</v>
      </c>
      <c r="F788" s="212">
        <v>0.0</v>
      </c>
      <c r="G788" s="210" t="b">
        <v>1</v>
      </c>
      <c r="H788" s="211">
        <v>45250.70138888889</v>
      </c>
      <c r="I788" s="210" t="s">
        <v>1070</v>
      </c>
      <c r="J788" s="209"/>
      <c r="K788" s="209"/>
      <c r="L788" s="209"/>
      <c r="M788" s="209"/>
      <c r="N788" s="209"/>
      <c r="O788" s="209"/>
      <c r="P788" s="210" t="s">
        <v>283</v>
      </c>
      <c r="Q788" s="209"/>
      <c r="R788" s="72" t="s">
        <v>33</v>
      </c>
      <c r="S788" s="210">
        <v>6.0</v>
      </c>
      <c r="T788" s="212">
        <v>6.0</v>
      </c>
      <c r="U788" s="212">
        <v>0.0</v>
      </c>
      <c r="V788" s="212">
        <v>12.0</v>
      </c>
      <c r="W788" s="210">
        <v>29.0</v>
      </c>
      <c r="X788" s="210">
        <v>3.0</v>
      </c>
      <c r="Y788" s="210">
        <v>1.0</v>
      </c>
      <c r="Z788" s="210">
        <v>2.0</v>
      </c>
      <c r="AA788" s="210">
        <v>3.0</v>
      </c>
      <c r="AB788" s="210">
        <v>3.0</v>
      </c>
      <c r="AC788" s="210">
        <v>3.0</v>
      </c>
      <c r="AD788" s="210">
        <v>0.0</v>
      </c>
      <c r="AE788" s="210">
        <v>1.0</v>
      </c>
      <c r="AF788" s="210">
        <v>3.0</v>
      </c>
      <c r="AG788" s="210">
        <v>3.0</v>
      </c>
      <c r="AH788" s="210">
        <v>0.0</v>
      </c>
      <c r="AI788" s="210" t="s">
        <v>138</v>
      </c>
      <c r="AJ788" s="210" t="s">
        <v>285</v>
      </c>
      <c r="AK788" s="210" t="s">
        <v>285</v>
      </c>
      <c r="AL788" s="210" t="s">
        <v>285</v>
      </c>
      <c r="AM788" s="210" t="s">
        <v>284</v>
      </c>
      <c r="AN788" s="210" t="s">
        <v>284</v>
      </c>
      <c r="AO788" s="210" t="s">
        <v>284</v>
      </c>
      <c r="AP788" s="210" t="s">
        <v>285</v>
      </c>
      <c r="AQ788" s="210" t="s">
        <v>285</v>
      </c>
      <c r="AR788" s="210" t="s">
        <v>284</v>
      </c>
      <c r="AS788" s="210" t="s">
        <v>285</v>
      </c>
      <c r="AT788" s="209"/>
      <c r="AU788" s="209"/>
      <c r="AV788" s="209"/>
      <c r="AW788" s="209"/>
      <c r="AX788" s="209"/>
      <c r="AY788" s="209"/>
      <c r="AZ788" s="209"/>
      <c r="BA788" s="209"/>
      <c r="BB788" s="209"/>
      <c r="BC788" s="209"/>
      <c r="BD788" s="209"/>
      <c r="BE788" s="209"/>
      <c r="BF788" s="209"/>
      <c r="BG788" s="210"/>
      <c r="BH788" s="209"/>
    </row>
    <row r="789">
      <c r="A789" s="211">
        <v>45250.70138888889</v>
      </c>
      <c r="B789" s="211">
        <v>45250.70138888889</v>
      </c>
      <c r="C789" s="210" t="s">
        <v>281</v>
      </c>
      <c r="D789" s="209"/>
      <c r="E789" s="212">
        <v>100.0</v>
      </c>
      <c r="F789" s="212">
        <v>0.0</v>
      </c>
      <c r="G789" s="210" t="b">
        <v>1</v>
      </c>
      <c r="H789" s="211">
        <v>45250.70138888889</v>
      </c>
      <c r="I789" s="210" t="s">
        <v>1071</v>
      </c>
      <c r="J789" s="209"/>
      <c r="K789" s="209"/>
      <c r="L789" s="209"/>
      <c r="M789" s="209"/>
      <c r="N789" s="209"/>
      <c r="O789" s="209"/>
      <c r="P789" s="210" t="s">
        <v>283</v>
      </c>
      <c r="Q789" s="209"/>
      <c r="R789" s="210" t="s">
        <v>100</v>
      </c>
      <c r="S789" s="210">
        <v>1.0</v>
      </c>
      <c r="T789" s="212">
        <v>1.0</v>
      </c>
      <c r="U789" s="212">
        <v>0.0</v>
      </c>
      <c r="V789" s="212">
        <v>12.0</v>
      </c>
      <c r="W789" s="210">
        <v>23.0</v>
      </c>
      <c r="X789" s="210">
        <v>3.0</v>
      </c>
      <c r="Y789" s="210">
        <v>1.0</v>
      </c>
      <c r="Z789" s="210">
        <v>1.0</v>
      </c>
      <c r="AA789" s="210">
        <v>1.0</v>
      </c>
      <c r="AB789" s="210">
        <v>0.0</v>
      </c>
      <c r="AC789" s="210">
        <v>2.0</v>
      </c>
      <c r="AD789" s="210">
        <v>0.0</v>
      </c>
      <c r="AE789" s="210">
        <v>2.0</v>
      </c>
      <c r="AF789" s="210">
        <v>0.0</v>
      </c>
      <c r="AG789" s="210">
        <v>3.0</v>
      </c>
      <c r="AH789" s="210">
        <v>3.0</v>
      </c>
      <c r="AI789" s="210" t="s">
        <v>138</v>
      </c>
      <c r="AJ789" s="210" t="s">
        <v>285</v>
      </c>
      <c r="AK789" s="210" t="s">
        <v>285</v>
      </c>
      <c r="AL789" s="210" t="s">
        <v>285</v>
      </c>
      <c r="AM789" s="210" t="s">
        <v>284</v>
      </c>
      <c r="AN789" s="210" t="s">
        <v>285</v>
      </c>
      <c r="AO789" s="210" t="s">
        <v>285</v>
      </c>
      <c r="AP789" s="210" t="s">
        <v>285</v>
      </c>
      <c r="AQ789" s="210" t="s">
        <v>285</v>
      </c>
      <c r="AR789" s="210" t="s">
        <v>285</v>
      </c>
      <c r="AS789" s="210" t="s">
        <v>285</v>
      </c>
      <c r="AT789" s="209"/>
      <c r="AU789" s="209"/>
      <c r="AV789" s="209"/>
      <c r="AW789" s="209"/>
      <c r="AX789" s="209"/>
      <c r="AY789" s="209"/>
      <c r="AZ789" s="209"/>
      <c r="BA789" s="209"/>
      <c r="BB789" s="209"/>
      <c r="BC789" s="209"/>
      <c r="BD789" s="209"/>
      <c r="BE789" s="209"/>
      <c r="BF789" s="209"/>
      <c r="BG789" s="210"/>
      <c r="BH789" s="209"/>
    </row>
    <row r="790">
      <c r="A790" s="211">
        <v>45250.70138888889</v>
      </c>
      <c r="B790" s="211">
        <v>45250.70138888889</v>
      </c>
      <c r="C790" s="210" t="s">
        <v>281</v>
      </c>
      <c r="D790" s="209"/>
      <c r="E790" s="212">
        <v>100.0</v>
      </c>
      <c r="F790" s="212">
        <v>0.0</v>
      </c>
      <c r="G790" s="210" t="b">
        <v>1</v>
      </c>
      <c r="H790" s="211">
        <v>45250.70138888889</v>
      </c>
      <c r="I790" s="210" t="s">
        <v>1072</v>
      </c>
      <c r="J790" s="209"/>
      <c r="K790" s="209"/>
      <c r="L790" s="209"/>
      <c r="M790" s="209"/>
      <c r="N790" s="209"/>
      <c r="O790" s="209"/>
      <c r="P790" s="210" t="s">
        <v>283</v>
      </c>
      <c r="Q790" s="209"/>
      <c r="R790" s="210" t="s">
        <v>79</v>
      </c>
      <c r="S790" s="210">
        <v>11.0</v>
      </c>
      <c r="T790" s="212">
        <v>4.0</v>
      </c>
      <c r="U790" s="212">
        <v>7.0</v>
      </c>
      <c r="V790" s="212">
        <v>12.0</v>
      </c>
      <c r="W790" s="210">
        <v>4.0</v>
      </c>
      <c r="X790" s="210">
        <v>2.0</v>
      </c>
      <c r="Y790" s="210">
        <v>2.0</v>
      </c>
      <c r="Z790" s="210">
        <v>3.0</v>
      </c>
      <c r="AA790" s="210">
        <v>2.0</v>
      </c>
      <c r="AB790" s="210">
        <v>3.0</v>
      </c>
      <c r="AC790" s="210">
        <v>3.0</v>
      </c>
      <c r="AD790" s="210">
        <v>1.0</v>
      </c>
      <c r="AE790" s="210">
        <v>0.0</v>
      </c>
      <c r="AF790" s="210">
        <v>3.0</v>
      </c>
      <c r="AG790" s="210">
        <v>1.0</v>
      </c>
      <c r="AH790" s="210">
        <v>3.0</v>
      </c>
      <c r="AI790" s="210" t="s">
        <v>138</v>
      </c>
      <c r="AJ790" s="210" t="s">
        <v>285</v>
      </c>
      <c r="AK790" s="210" t="s">
        <v>284</v>
      </c>
      <c r="AL790" s="210" t="s">
        <v>284</v>
      </c>
      <c r="AM790" s="210" t="s">
        <v>285</v>
      </c>
      <c r="AN790" s="210" t="s">
        <v>284</v>
      </c>
      <c r="AO790" s="210" t="s">
        <v>285</v>
      </c>
      <c r="AP790" s="210" t="s">
        <v>284</v>
      </c>
      <c r="AQ790" s="210" t="s">
        <v>285</v>
      </c>
      <c r="AR790" s="210" t="s">
        <v>285</v>
      </c>
      <c r="AS790" s="210" t="s">
        <v>285</v>
      </c>
      <c r="AT790" s="209"/>
      <c r="AU790" s="209"/>
      <c r="AV790" s="209"/>
      <c r="AW790" s="209"/>
      <c r="AX790" s="209"/>
      <c r="AY790" s="209"/>
      <c r="AZ790" s="209"/>
      <c r="BA790" s="209"/>
      <c r="BB790" s="209"/>
      <c r="BC790" s="209"/>
      <c r="BD790" s="209"/>
      <c r="BE790" s="209"/>
      <c r="BF790" s="209"/>
      <c r="BG790" s="210"/>
      <c r="BH790" s="209"/>
    </row>
    <row r="791">
      <c r="A791" s="211">
        <v>45250.70138888889</v>
      </c>
      <c r="B791" s="211">
        <v>45250.70138888889</v>
      </c>
      <c r="C791" s="210" t="s">
        <v>281</v>
      </c>
      <c r="D791" s="209"/>
      <c r="E791" s="212">
        <v>100.0</v>
      </c>
      <c r="F791" s="212">
        <v>0.0</v>
      </c>
      <c r="G791" s="210" t="b">
        <v>1</v>
      </c>
      <c r="H791" s="211">
        <v>45250.70138888889</v>
      </c>
      <c r="I791" s="210" t="s">
        <v>1073</v>
      </c>
      <c r="J791" s="209"/>
      <c r="K791" s="209"/>
      <c r="L791" s="209"/>
      <c r="M791" s="209"/>
      <c r="N791" s="209"/>
      <c r="O791" s="209"/>
      <c r="P791" s="210" t="s">
        <v>283</v>
      </c>
      <c r="Q791" s="209"/>
      <c r="R791" s="210" t="s">
        <v>60</v>
      </c>
      <c r="S791" s="210">
        <v>5.0</v>
      </c>
      <c r="T791" s="212">
        <v>3.0</v>
      </c>
      <c r="U791" s="212">
        <v>2.0</v>
      </c>
      <c r="V791" s="212">
        <v>12.0</v>
      </c>
      <c r="W791" s="210">
        <v>32.0</v>
      </c>
      <c r="X791" s="210">
        <v>0.0</v>
      </c>
      <c r="Y791" s="210">
        <v>3.0</v>
      </c>
      <c r="Z791" s="210">
        <v>2.0</v>
      </c>
      <c r="AA791" s="210">
        <v>1.0</v>
      </c>
      <c r="AB791" s="210">
        <v>0.0</v>
      </c>
      <c r="AC791" s="210">
        <v>3.0</v>
      </c>
      <c r="AD791" s="210">
        <v>3.0</v>
      </c>
      <c r="AE791" s="210">
        <v>2.0</v>
      </c>
      <c r="AF791" s="210">
        <v>1.0</v>
      </c>
      <c r="AG791" s="210">
        <v>1.0</v>
      </c>
      <c r="AH791" s="210">
        <v>1.0</v>
      </c>
      <c r="AI791" s="210" t="s">
        <v>137</v>
      </c>
      <c r="AJ791" s="210" t="s">
        <v>284</v>
      </c>
      <c r="AK791" s="210" t="s">
        <v>284</v>
      </c>
      <c r="AL791" s="210" t="s">
        <v>284</v>
      </c>
      <c r="AM791" s="210" t="s">
        <v>284</v>
      </c>
      <c r="AN791" s="210" t="s">
        <v>285</v>
      </c>
      <c r="AO791" s="210" t="s">
        <v>284</v>
      </c>
      <c r="AP791" s="210" t="s">
        <v>284</v>
      </c>
      <c r="AQ791" s="210" t="s">
        <v>284</v>
      </c>
      <c r="AR791" s="210" t="s">
        <v>284</v>
      </c>
      <c r="AS791" s="210" t="s">
        <v>285</v>
      </c>
      <c r="AT791" s="209"/>
      <c r="AU791" s="209"/>
      <c r="AV791" s="209"/>
      <c r="AW791" s="209"/>
      <c r="AX791" s="209"/>
      <c r="AY791" s="209"/>
      <c r="AZ791" s="209"/>
      <c r="BA791" s="209"/>
      <c r="BB791" s="209"/>
      <c r="BC791" s="209"/>
      <c r="BD791" s="209"/>
      <c r="BE791" s="209"/>
      <c r="BF791" s="209"/>
      <c r="BG791" s="210"/>
      <c r="BH791" s="209"/>
    </row>
    <row r="792">
      <c r="A792" s="211">
        <v>45250.70138888889</v>
      </c>
      <c r="B792" s="211">
        <v>45250.70138888889</v>
      </c>
      <c r="C792" s="210" t="s">
        <v>281</v>
      </c>
      <c r="D792" s="209"/>
      <c r="E792" s="212">
        <v>100.0</v>
      </c>
      <c r="F792" s="212">
        <v>0.0</v>
      </c>
      <c r="G792" s="210" t="b">
        <v>1</v>
      </c>
      <c r="H792" s="211">
        <v>45250.70138888889</v>
      </c>
      <c r="I792" s="210" t="s">
        <v>1074</v>
      </c>
      <c r="J792" s="209"/>
      <c r="K792" s="209"/>
      <c r="L792" s="209"/>
      <c r="M792" s="209"/>
      <c r="N792" s="209"/>
      <c r="O792" s="209"/>
      <c r="P792" s="210" t="s">
        <v>283</v>
      </c>
      <c r="Q792" s="209"/>
      <c r="R792" s="210" t="s">
        <v>53</v>
      </c>
      <c r="S792" s="210">
        <v>9.0</v>
      </c>
      <c r="T792" s="212">
        <v>5.0</v>
      </c>
      <c r="U792" s="212">
        <v>4.0</v>
      </c>
      <c r="V792" s="212">
        <v>12.0</v>
      </c>
      <c r="W792" s="210">
        <v>9.0</v>
      </c>
      <c r="X792" s="210">
        <v>1.0</v>
      </c>
      <c r="Y792" s="210">
        <v>3.0</v>
      </c>
      <c r="Z792" s="210">
        <v>1.0</v>
      </c>
      <c r="AA792" s="210">
        <v>2.0</v>
      </c>
      <c r="AB792" s="210">
        <v>0.0</v>
      </c>
      <c r="AC792" s="210">
        <v>3.0</v>
      </c>
      <c r="AD792" s="210">
        <v>0.0</v>
      </c>
      <c r="AE792" s="210">
        <v>1.0</v>
      </c>
      <c r="AF792" s="210">
        <v>1.0</v>
      </c>
      <c r="AG792" s="210">
        <v>2.0</v>
      </c>
      <c r="AH792" s="210">
        <v>3.0</v>
      </c>
      <c r="AI792" s="210" t="s">
        <v>138</v>
      </c>
      <c r="AJ792" s="210" t="s">
        <v>284</v>
      </c>
      <c r="AK792" s="210" t="s">
        <v>284</v>
      </c>
      <c r="AL792" s="210" t="s">
        <v>285</v>
      </c>
      <c r="AM792" s="210" t="s">
        <v>285</v>
      </c>
      <c r="AN792" s="210" t="s">
        <v>285</v>
      </c>
      <c r="AO792" s="210" t="s">
        <v>284</v>
      </c>
      <c r="AP792" s="210" t="s">
        <v>285</v>
      </c>
      <c r="AQ792" s="210" t="s">
        <v>285</v>
      </c>
      <c r="AR792" s="210" t="s">
        <v>284</v>
      </c>
      <c r="AS792" s="210" t="s">
        <v>284</v>
      </c>
      <c r="AT792" s="209"/>
      <c r="AU792" s="209"/>
      <c r="AV792" s="209"/>
      <c r="AW792" s="209"/>
      <c r="AX792" s="209"/>
      <c r="AY792" s="209"/>
      <c r="AZ792" s="209"/>
      <c r="BA792" s="209"/>
      <c r="BB792" s="209"/>
      <c r="BC792" s="209"/>
      <c r="BD792" s="209"/>
      <c r="BE792" s="209"/>
      <c r="BF792" s="209"/>
      <c r="BG792" s="210"/>
      <c r="BH792" s="209"/>
    </row>
    <row r="793">
      <c r="A793" s="211">
        <v>45250.70138888889</v>
      </c>
      <c r="B793" s="211">
        <v>45250.70138888889</v>
      </c>
      <c r="C793" s="210" t="s">
        <v>281</v>
      </c>
      <c r="D793" s="209"/>
      <c r="E793" s="212">
        <v>100.0</v>
      </c>
      <c r="F793" s="212">
        <v>0.0</v>
      </c>
      <c r="G793" s="210" t="b">
        <v>1</v>
      </c>
      <c r="H793" s="211">
        <v>45250.70138888889</v>
      </c>
      <c r="I793" s="210" t="s">
        <v>1075</v>
      </c>
      <c r="J793" s="209"/>
      <c r="K793" s="209"/>
      <c r="L793" s="209"/>
      <c r="M793" s="209"/>
      <c r="N793" s="209"/>
      <c r="O793" s="209"/>
      <c r="P793" s="210" t="s">
        <v>283</v>
      </c>
      <c r="Q793" s="209"/>
      <c r="R793" s="210" t="s">
        <v>90</v>
      </c>
      <c r="S793" s="210">
        <v>7.0</v>
      </c>
      <c r="T793" s="212">
        <v>5.0</v>
      </c>
      <c r="U793" s="212">
        <v>2.0</v>
      </c>
      <c r="V793" s="212">
        <v>12.0</v>
      </c>
      <c r="W793" s="213"/>
      <c r="X793" s="210">
        <v>0.0</v>
      </c>
      <c r="Y793" s="210">
        <v>0.0</v>
      </c>
      <c r="Z793" s="210">
        <v>2.0</v>
      </c>
      <c r="AA793" s="210">
        <v>0.0</v>
      </c>
      <c r="AB793" s="210">
        <v>1.0</v>
      </c>
      <c r="AC793" s="210">
        <v>1.0</v>
      </c>
      <c r="AD793" s="210">
        <v>3.0</v>
      </c>
      <c r="AE793" s="210">
        <v>1.0</v>
      </c>
      <c r="AF793" s="210">
        <v>3.0</v>
      </c>
      <c r="AG793" s="210">
        <v>3.0</v>
      </c>
      <c r="AH793" s="210">
        <v>3.0</v>
      </c>
      <c r="AI793" s="210" t="s">
        <v>138</v>
      </c>
      <c r="AJ793" s="210" t="s">
        <v>284</v>
      </c>
      <c r="AK793" s="210" t="s">
        <v>285</v>
      </c>
      <c r="AL793" s="210" t="s">
        <v>285</v>
      </c>
      <c r="AM793" s="210" t="s">
        <v>285</v>
      </c>
      <c r="AN793" s="210" t="s">
        <v>285</v>
      </c>
      <c r="AO793" s="210" t="s">
        <v>285</v>
      </c>
      <c r="AP793" s="210" t="s">
        <v>284</v>
      </c>
      <c r="AQ793" s="210" t="s">
        <v>285</v>
      </c>
      <c r="AR793" s="210" t="s">
        <v>284</v>
      </c>
      <c r="AS793" s="210" t="s">
        <v>285</v>
      </c>
      <c r="AT793" s="209"/>
      <c r="AU793" s="209"/>
      <c r="AV793" s="209"/>
      <c r="AW793" s="209"/>
      <c r="AX793" s="209"/>
      <c r="AY793" s="209"/>
      <c r="AZ793" s="209"/>
      <c r="BA793" s="209"/>
      <c r="BB793" s="209"/>
      <c r="BC793" s="209"/>
      <c r="BD793" s="209"/>
      <c r="BE793" s="209"/>
      <c r="BF793" s="209"/>
      <c r="BG793" s="210"/>
      <c r="BH793" s="209"/>
    </row>
    <row r="794">
      <c r="A794" s="211">
        <v>45250.70138888889</v>
      </c>
      <c r="B794" s="211">
        <v>45250.70138888889</v>
      </c>
      <c r="C794" s="210" t="s">
        <v>281</v>
      </c>
      <c r="D794" s="209"/>
      <c r="E794" s="212">
        <v>100.0</v>
      </c>
      <c r="F794" s="212">
        <v>0.0</v>
      </c>
      <c r="G794" s="210" t="b">
        <v>1</v>
      </c>
      <c r="H794" s="211">
        <v>45250.70138888889</v>
      </c>
      <c r="I794" s="210" t="s">
        <v>1076</v>
      </c>
      <c r="J794" s="209"/>
      <c r="K794" s="209"/>
      <c r="L794" s="209"/>
      <c r="M794" s="209"/>
      <c r="N794" s="209"/>
      <c r="O794" s="209"/>
      <c r="P794" s="210" t="s">
        <v>283</v>
      </c>
      <c r="Q794" s="209"/>
      <c r="R794" s="210" t="s">
        <v>13</v>
      </c>
      <c r="S794" s="210">
        <v>6.0</v>
      </c>
      <c r="T794" s="212">
        <v>3.0</v>
      </c>
      <c r="U794" s="212">
        <v>3.0</v>
      </c>
      <c r="V794" s="212">
        <v>12.0</v>
      </c>
      <c r="W794" s="210">
        <v>5.0</v>
      </c>
      <c r="X794" s="210">
        <v>2.0</v>
      </c>
      <c r="Y794" s="210">
        <v>2.0</v>
      </c>
      <c r="Z794" s="210">
        <v>3.0</v>
      </c>
      <c r="AA794" s="210">
        <v>1.0</v>
      </c>
      <c r="AB794" s="210">
        <v>3.0</v>
      </c>
      <c r="AC794" s="210">
        <v>2.0</v>
      </c>
      <c r="AD794" s="210">
        <v>0.0</v>
      </c>
      <c r="AE794" s="210">
        <v>2.0</v>
      </c>
      <c r="AF794" s="210">
        <v>0.0</v>
      </c>
      <c r="AG794" s="210">
        <v>1.0</v>
      </c>
      <c r="AH794" s="210">
        <v>0.0</v>
      </c>
      <c r="AI794" s="210" t="s">
        <v>137</v>
      </c>
      <c r="AJ794" s="210" t="s">
        <v>284</v>
      </c>
      <c r="AK794" s="210" t="s">
        <v>285</v>
      </c>
      <c r="AL794" s="210" t="s">
        <v>285</v>
      </c>
      <c r="AM794" s="210" t="s">
        <v>285</v>
      </c>
      <c r="AN794" s="210" t="s">
        <v>285</v>
      </c>
      <c r="AO794" s="210" t="s">
        <v>285</v>
      </c>
      <c r="AP794" s="210" t="s">
        <v>285</v>
      </c>
      <c r="AQ794" s="210" t="s">
        <v>285</v>
      </c>
      <c r="AR794" s="210" t="s">
        <v>285</v>
      </c>
      <c r="AS794" s="210" t="s">
        <v>285</v>
      </c>
      <c r="AT794" s="209"/>
      <c r="AU794" s="209"/>
      <c r="AV794" s="209"/>
      <c r="AW794" s="209"/>
      <c r="AX794" s="209"/>
      <c r="AY794" s="209"/>
      <c r="AZ794" s="209"/>
      <c r="BA794" s="209"/>
      <c r="BB794" s="209"/>
      <c r="BC794" s="209"/>
      <c r="BD794" s="209"/>
      <c r="BE794" s="209"/>
      <c r="BF794" s="209"/>
      <c r="BG794" s="210"/>
      <c r="BH794" s="209"/>
    </row>
    <row r="795">
      <c r="A795" s="211">
        <v>45250.70138888889</v>
      </c>
      <c r="B795" s="211">
        <v>45250.70138888889</v>
      </c>
      <c r="C795" s="210" t="s">
        <v>281</v>
      </c>
      <c r="D795" s="209"/>
      <c r="E795" s="212">
        <v>100.0</v>
      </c>
      <c r="F795" s="212">
        <v>0.0</v>
      </c>
      <c r="G795" s="210" t="b">
        <v>1</v>
      </c>
      <c r="H795" s="211">
        <v>45250.70138888889</v>
      </c>
      <c r="I795" s="210" t="s">
        <v>1077</v>
      </c>
      <c r="J795" s="209"/>
      <c r="K795" s="209"/>
      <c r="L795" s="209"/>
      <c r="M795" s="209"/>
      <c r="N795" s="209"/>
      <c r="O795" s="209"/>
      <c r="P795" s="210" t="s">
        <v>283</v>
      </c>
      <c r="Q795" s="209"/>
      <c r="R795" s="210" t="s">
        <v>51</v>
      </c>
      <c r="S795" s="210">
        <v>8.0</v>
      </c>
      <c r="T795" s="212">
        <v>4.0</v>
      </c>
      <c r="U795" s="212">
        <v>4.0</v>
      </c>
      <c r="V795" s="212">
        <v>12.0</v>
      </c>
      <c r="W795" s="210">
        <v>32.0</v>
      </c>
      <c r="X795" s="210">
        <v>0.0</v>
      </c>
      <c r="Y795" s="210">
        <v>2.0</v>
      </c>
      <c r="Z795" s="210">
        <v>2.0</v>
      </c>
      <c r="AA795" s="210">
        <v>3.0</v>
      </c>
      <c r="AB795" s="210">
        <v>2.0</v>
      </c>
      <c r="AC795" s="210">
        <v>0.0</v>
      </c>
      <c r="AD795" s="210">
        <v>2.0</v>
      </c>
      <c r="AE795" s="210">
        <v>1.0</v>
      </c>
      <c r="AF795" s="210">
        <v>1.0</v>
      </c>
      <c r="AG795" s="210">
        <v>0.0</v>
      </c>
      <c r="AH795" s="210">
        <v>2.0</v>
      </c>
      <c r="AI795" s="210" t="s">
        <v>138</v>
      </c>
      <c r="AJ795" s="210" t="s">
        <v>284</v>
      </c>
      <c r="AK795" s="210" t="s">
        <v>284</v>
      </c>
      <c r="AL795" s="210" t="s">
        <v>284</v>
      </c>
      <c r="AM795" s="210" t="s">
        <v>285</v>
      </c>
      <c r="AN795" s="210" t="s">
        <v>284</v>
      </c>
      <c r="AO795" s="210" t="s">
        <v>284</v>
      </c>
      <c r="AP795" s="210" t="s">
        <v>285</v>
      </c>
      <c r="AQ795" s="210" t="s">
        <v>285</v>
      </c>
      <c r="AR795" s="210" t="s">
        <v>285</v>
      </c>
      <c r="AS795" s="210" t="s">
        <v>285</v>
      </c>
      <c r="AT795" s="209"/>
      <c r="AU795" s="209"/>
      <c r="AV795" s="209"/>
      <c r="AW795" s="209"/>
      <c r="AX795" s="209"/>
      <c r="AY795" s="209"/>
      <c r="AZ795" s="209"/>
      <c r="BA795" s="209"/>
      <c r="BB795" s="209"/>
      <c r="BC795" s="209"/>
      <c r="BD795" s="209"/>
      <c r="BE795" s="209"/>
      <c r="BF795" s="209"/>
      <c r="BG795" s="210"/>
      <c r="BH795" s="209"/>
    </row>
    <row r="796">
      <c r="A796" s="211">
        <v>45250.70138888889</v>
      </c>
      <c r="B796" s="211">
        <v>45250.70138888889</v>
      </c>
      <c r="C796" s="210" t="s">
        <v>281</v>
      </c>
      <c r="D796" s="209"/>
      <c r="E796" s="212">
        <v>100.0</v>
      </c>
      <c r="F796" s="212">
        <v>0.0</v>
      </c>
      <c r="G796" s="210" t="b">
        <v>1</v>
      </c>
      <c r="H796" s="211">
        <v>45250.70138888889</v>
      </c>
      <c r="I796" s="210" t="s">
        <v>1078</v>
      </c>
      <c r="J796" s="209"/>
      <c r="K796" s="209"/>
      <c r="L796" s="209"/>
      <c r="M796" s="209"/>
      <c r="N796" s="209"/>
      <c r="O796" s="209"/>
      <c r="P796" s="210" t="s">
        <v>283</v>
      </c>
      <c r="Q796" s="209"/>
      <c r="R796" s="210" t="s">
        <v>70</v>
      </c>
      <c r="S796" s="210">
        <v>12.0</v>
      </c>
      <c r="T796" s="212">
        <v>1.0</v>
      </c>
      <c r="U796" s="212">
        <v>11.0</v>
      </c>
      <c r="V796" s="212">
        <v>12.0</v>
      </c>
      <c r="W796" s="210">
        <v>16.0</v>
      </c>
      <c r="X796" s="210">
        <v>2.0</v>
      </c>
      <c r="Y796" s="210">
        <v>1.0</v>
      </c>
      <c r="Z796" s="210">
        <v>2.0</v>
      </c>
      <c r="AA796" s="210">
        <v>1.0</v>
      </c>
      <c r="AB796" s="210">
        <v>3.0</v>
      </c>
      <c r="AC796" s="210">
        <v>3.0</v>
      </c>
      <c r="AD796" s="210">
        <v>2.0</v>
      </c>
      <c r="AE796" s="210">
        <v>0.0</v>
      </c>
      <c r="AF796" s="210">
        <v>1.0</v>
      </c>
      <c r="AG796" s="210">
        <v>1.0</v>
      </c>
      <c r="AH796" s="210">
        <v>0.0</v>
      </c>
      <c r="AI796" s="210" t="s">
        <v>138</v>
      </c>
      <c r="AJ796" s="210" t="s">
        <v>285</v>
      </c>
      <c r="AK796" s="210" t="s">
        <v>285</v>
      </c>
      <c r="AL796" s="210" t="s">
        <v>284</v>
      </c>
      <c r="AM796" s="210" t="s">
        <v>284</v>
      </c>
      <c r="AN796" s="210" t="s">
        <v>284</v>
      </c>
      <c r="AO796" s="210" t="s">
        <v>285</v>
      </c>
      <c r="AP796" s="210" t="s">
        <v>284</v>
      </c>
      <c r="AQ796" s="210" t="s">
        <v>285</v>
      </c>
      <c r="AR796" s="210" t="s">
        <v>285</v>
      </c>
      <c r="AS796" s="210" t="s">
        <v>285</v>
      </c>
      <c r="AT796" s="209"/>
      <c r="AU796" s="209"/>
      <c r="AV796" s="209"/>
      <c r="AW796" s="209"/>
      <c r="AX796" s="209"/>
      <c r="AY796" s="209"/>
      <c r="AZ796" s="209"/>
      <c r="BA796" s="209"/>
      <c r="BB796" s="209"/>
      <c r="BC796" s="209"/>
      <c r="BD796" s="209"/>
      <c r="BE796" s="209"/>
      <c r="BF796" s="209"/>
      <c r="BG796" s="210"/>
      <c r="BH796" s="209"/>
    </row>
    <row r="797">
      <c r="A797" s="211">
        <v>45250.70138888889</v>
      </c>
      <c r="B797" s="211">
        <v>45250.70138888889</v>
      </c>
      <c r="C797" s="210" t="s">
        <v>281</v>
      </c>
      <c r="D797" s="209"/>
      <c r="E797" s="212">
        <v>100.0</v>
      </c>
      <c r="F797" s="212">
        <v>0.0</v>
      </c>
      <c r="G797" s="210" t="b">
        <v>1</v>
      </c>
      <c r="H797" s="211">
        <v>45250.70138888889</v>
      </c>
      <c r="I797" s="210" t="s">
        <v>1079</v>
      </c>
      <c r="J797" s="209"/>
      <c r="K797" s="209"/>
      <c r="L797" s="209"/>
      <c r="M797" s="209"/>
      <c r="N797" s="209"/>
      <c r="O797" s="209"/>
      <c r="P797" s="210" t="s">
        <v>283</v>
      </c>
      <c r="Q797" s="209"/>
      <c r="R797" s="210" t="s">
        <v>48</v>
      </c>
      <c r="S797" s="210">
        <v>4.0</v>
      </c>
      <c r="T797" s="212">
        <v>2.0</v>
      </c>
      <c r="U797" s="212">
        <v>2.0</v>
      </c>
      <c r="V797" s="212">
        <v>12.0</v>
      </c>
      <c r="W797" s="210">
        <v>37.0</v>
      </c>
      <c r="X797" s="210">
        <v>0.0</v>
      </c>
      <c r="Y797" s="210">
        <v>2.0</v>
      </c>
      <c r="Z797" s="210">
        <v>2.0</v>
      </c>
      <c r="AA797" s="210">
        <v>0.0</v>
      </c>
      <c r="AB797" s="210">
        <v>1.0</v>
      </c>
      <c r="AC797" s="210">
        <v>1.0</v>
      </c>
      <c r="AD797" s="210">
        <v>2.0</v>
      </c>
      <c r="AE797" s="210">
        <v>0.0</v>
      </c>
      <c r="AF797" s="210">
        <v>3.0</v>
      </c>
      <c r="AG797" s="210">
        <v>3.0</v>
      </c>
      <c r="AH797" s="210">
        <v>0.0</v>
      </c>
      <c r="AI797" s="210" t="s">
        <v>137</v>
      </c>
      <c r="AJ797" s="210" t="s">
        <v>284</v>
      </c>
      <c r="AK797" s="210" t="s">
        <v>284</v>
      </c>
      <c r="AL797" s="210" t="s">
        <v>285</v>
      </c>
      <c r="AM797" s="210" t="s">
        <v>284</v>
      </c>
      <c r="AN797" s="210" t="s">
        <v>285</v>
      </c>
      <c r="AO797" s="210" t="s">
        <v>284</v>
      </c>
      <c r="AP797" s="210" t="s">
        <v>284</v>
      </c>
      <c r="AQ797" s="210" t="s">
        <v>285</v>
      </c>
      <c r="AR797" s="210" t="s">
        <v>284</v>
      </c>
      <c r="AS797" s="210" t="s">
        <v>285</v>
      </c>
      <c r="AT797" s="209"/>
      <c r="AU797" s="209"/>
      <c r="AV797" s="209"/>
      <c r="AW797" s="209"/>
      <c r="AX797" s="209"/>
      <c r="AY797" s="209"/>
      <c r="AZ797" s="209"/>
      <c r="BA797" s="209"/>
      <c r="BB797" s="209"/>
      <c r="BC797" s="209"/>
      <c r="BD797" s="209"/>
      <c r="BE797" s="209"/>
      <c r="BF797" s="209"/>
      <c r="BG797" s="210"/>
      <c r="BH797" s="209"/>
    </row>
    <row r="798">
      <c r="A798" s="211">
        <v>45250.70138888889</v>
      </c>
      <c r="B798" s="211">
        <v>45250.70138888889</v>
      </c>
      <c r="C798" s="210" t="s">
        <v>281</v>
      </c>
      <c r="D798" s="209"/>
      <c r="E798" s="212">
        <v>100.0</v>
      </c>
      <c r="F798" s="212">
        <v>0.0</v>
      </c>
      <c r="G798" s="210" t="b">
        <v>1</v>
      </c>
      <c r="H798" s="211">
        <v>45250.70138888889</v>
      </c>
      <c r="I798" s="210" t="s">
        <v>1080</v>
      </c>
      <c r="J798" s="209"/>
      <c r="K798" s="209"/>
      <c r="L798" s="209"/>
      <c r="M798" s="209"/>
      <c r="N798" s="209"/>
      <c r="O798" s="209"/>
      <c r="P798" s="210" t="s">
        <v>283</v>
      </c>
      <c r="Q798" s="209"/>
      <c r="R798" s="210" t="s">
        <v>33</v>
      </c>
      <c r="S798" s="210">
        <v>7.0</v>
      </c>
      <c r="T798" s="212">
        <v>1.0</v>
      </c>
      <c r="U798" s="212">
        <v>6.0</v>
      </c>
      <c r="V798" s="212">
        <v>12.0</v>
      </c>
      <c r="W798" s="210">
        <v>20.0</v>
      </c>
      <c r="X798" s="210">
        <v>2.0</v>
      </c>
      <c r="Y798" s="210">
        <v>0.0</v>
      </c>
      <c r="Z798" s="210">
        <v>0.0</v>
      </c>
      <c r="AA798" s="210">
        <v>1.0</v>
      </c>
      <c r="AB798" s="210">
        <v>0.0</v>
      </c>
      <c r="AC798" s="210">
        <v>0.0</v>
      </c>
      <c r="AD798" s="210">
        <v>3.0</v>
      </c>
      <c r="AE798" s="210">
        <v>0.0</v>
      </c>
      <c r="AF798" s="210">
        <v>1.0</v>
      </c>
      <c r="AG798" s="210">
        <v>1.0</v>
      </c>
      <c r="AH798" s="210">
        <v>3.0</v>
      </c>
      <c r="AI798" s="210" t="s">
        <v>137</v>
      </c>
      <c r="AJ798" s="210" t="s">
        <v>284</v>
      </c>
      <c r="AK798" s="210" t="s">
        <v>285</v>
      </c>
      <c r="AL798" s="210" t="s">
        <v>285</v>
      </c>
      <c r="AM798" s="210" t="s">
        <v>284</v>
      </c>
      <c r="AN798" s="210" t="s">
        <v>284</v>
      </c>
      <c r="AO798" s="210" t="s">
        <v>284</v>
      </c>
      <c r="AP798" s="210" t="s">
        <v>284</v>
      </c>
      <c r="AQ798" s="210" t="s">
        <v>285</v>
      </c>
      <c r="AR798" s="210" t="s">
        <v>285</v>
      </c>
      <c r="AS798" s="210" t="s">
        <v>284</v>
      </c>
      <c r="AT798" s="209"/>
      <c r="AU798" s="209"/>
      <c r="AV798" s="209"/>
      <c r="AW798" s="209"/>
      <c r="AX798" s="209"/>
      <c r="AY798" s="209"/>
      <c r="AZ798" s="209"/>
      <c r="BA798" s="209"/>
      <c r="BB798" s="209"/>
      <c r="BC798" s="209"/>
      <c r="BD798" s="209"/>
      <c r="BE798" s="209"/>
      <c r="BF798" s="209"/>
      <c r="BG798" s="210"/>
      <c r="BH798" s="209"/>
    </row>
    <row r="799">
      <c r="A799" s="211">
        <v>45250.70138888889</v>
      </c>
      <c r="B799" s="211">
        <v>45250.70138888889</v>
      </c>
      <c r="C799" s="210" t="s">
        <v>281</v>
      </c>
      <c r="D799" s="209"/>
      <c r="E799" s="212">
        <v>100.0</v>
      </c>
      <c r="F799" s="212">
        <v>0.0</v>
      </c>
      <c r="G799" s="210" t="b">
        <v>1</v>
      </c>
      <c r="H799" s="211">
        <v>45250.70138888889</v>
      </c>
      <c r="I799" s="210" t="s">
        <v>1081</v>
      </c>
      <c r="J799" s="209"/>
      <c r="K799" s="209"/>
      <c r="L799" s="209"/>
      <c r="M799" s="209"/>
      <c r="N799" s="209"/>
      <c r="O799" s="209"/>
      <c r="P799" s="210" t="s">
        <v>283</v>
      </c>
      <c r="Q799" s="209"/>
      <c r="R799" s="210" t="s">
        <v>73</v>
      </c>
      <c r="S799" s="210">
        <v>8.0</v>
      </c>
      <c r="T799" s="212">
        <v>5.0</v>
      </c>
      <c r="U799" s="212">
        <v>3.0</v>
      </c>
      <c r="V799" s="212">
        <v>12.0</v>
      </c>
      <c r="W799" s="210">
        <v>1.0</v>
      </c>
      <c r="X799" s="210">
        <v>1.0</v>
      </c>
      <c r="Y799" s="210">
        <v>3.0</v>
      </c>
      <c r="Z799" s="210">
        <v>2.0</v>
      </c>
      <c r="AA799" s="210">
        <v>2.0</v>
      </c>
      <c r="AB799" s="210">
        <v>2.0</v>
      </c>
      <c r="AC799" s="210">
        <v>0.0</v>
      </c>
      <c r="AD799" s="210">
        <v>0.0</v>
      </c>
      <c r="AE799" s="210">
        <v>1.0</v>
      </c>
      <c r="AF799" s="210">
        <v>2.0</v>
      </c>
      <c r="AG799" s="210">
        <v>1.0</v>
      </c>
      <c r="AH799" s="210">
        <v>2.0</v>
      </c>
      <c r="AI799" s="210" t="s">
        <v>138</v>
      </c>
      <c r="AJ799" s="210" t="s">
        <v>285</v>
      </c>
      <c r="AK799" s="210" t="s">
        <v>285</v>
      </c>
      <c r="AL799" s="210" t="s">
        <v>285</v>
      </c>
      <c r="AM799" s="210" t="s">
        <v>285</v>
      </c>
      <c r="AN799" s="210" t="s">
        <v>285</v>
      </c>
      <c r="AO799" s="210" t="s">
        <v>285</v>
      </c>
      <c r="AP799" s="210" t="s">
        <v>284</v>
      </c>
      <c r="AQ799" s="210" t="s">
        <v>284</v>
      </c>
      <c r="AR799" s="210" t="s">
        <v>285</v>
      </c>
      <c r="AS799" s="210" t="s">
        <v>285</v>
      </c>
      <c r="AT799" s="209"/>
      <c r="AU799" s="209"/>
      <c r="AV799" s="209"/>
      <c r="AW799" s="209"/>
      <c r="AX799" s="209"/>
      <c r="AY799" s="209"/>
      <c r="AZ799" s="209"/>
      <c r="BA799" s="209"/>
      <c r="BB799" s="209"/>
      <c r="BC799" s="209"/>
      <c r="BD799" s="209"/>
      <c r="BE799" s="209"/>
      <c r="BF799" s="209"/>
      <c r="BG799" s="210"/>
      <c r="BH799" s="209"/>
    </row>
    <row r="800">
      <c r="A800" s="211">
        <v>45250.70138888889</v>
      </c>
      <c r="B800" s="211">
        <v>45250.70138888889</v>
      </c>
      <c r="C800" s="210" t="s">
        <v>281</v>
      </c>
      <c r="D800" s="209"/>
      <c r="E800" s="212">
        <v>100.0</v>
      </c>
      <c r="F800" s="212">
        <v>0.0</v>
      </c>
      <c r="G800" s="210" t="b">
        <v>1</v>
      </c>
      <c r="H800" s="211">
        <v>45250.70138888889</v>
      </c>
      <c r="I800" s="210" t="s">
        <v>1082</v>
      </c>
      <c r="J800" s="209"/>
      <c r="K800" s="209"/>
      <c r="L800" s="209"/>
      <c r="M800" s="209"/>
      <c r="N800" s="209"/>
      <c r="O800" s="209"/>
      <c r="P800" s="210" t="s">
        <v>283</v>
      </c>
      <c r="Q800" s="209"/>
      <c r="R800" s="210" t="s">
        <v>90</v>
      </c>
      <c r="S800" s="210">
        <v>5.0</v>
      </c>
      <c r="T800" s="212">
        <v>3.0</v>
      </c>
      <c r="U800" s="212">
        <v>2.0</v>
      </c>
      <c r="V800" s="212">
        <v>12.0</v>
      </c>
      <c r="W800" s="210">
        <v>4.0</v>
      </c>
      <c r="X800" s="210">
        <v>2.0</v>
      </c>
      <c r="Y800" s="210">
        <v>2.0</v>
      </c>
      <c r="Z800" s="210">
        <v>2.0</v>
      </c>
      <c r="AA800" s="210">
        <v>3.0</v>
      </c>
      <c r="AB800" s="210">
        <v>1.0</v>
      </c>
      <c r="AC800" s="210">
        <v>3.0</v>
      </c>
      <c r="AD800" s="210">
        <v>2.0</v>
      </c>
      <c r="AE800" s="210">
        <v>3.0</v>
      </c>
      <c r="AF800" s="210">
        <v>0.0</v>
      </c>
      <c r="AG800" s="210">
        <v>1.0</v>
      </c>
      <c r="AH800" s="210">
        <v>1.0</v>
      </c>
      <c r="AI800" s="210" t="s">
        <v>138</v>
      </c>
      <c r="AJ800" s="210" t="s">
        <v>285</v>
      </c>
      <c r="AK800" s="210" t="s">
        <v>284</v>
      </c>
      <c r="AL800" s="210" t="s">
        <v>285</v>
      </c>
      <c r="AM800" s="210" t="s">
        <v>285</v>
      </c>
      <c r="AN800" s="210" t="s">
        <v>284</v>
      </c>
      <c r="AO800" s="210" t="s">
        <v>284</v>
      </c>
      <c r="AP800" s="210" t="s">
        <v>284</v>
      </c>
      <c r="AQ800" s="210" t="s">
        <v>284</v>
      </c>
      <c r="AR800" s="210" t="s">
        <v>284</v>
      </c>
      <c r="AS800" s="210" t="s">
        <v>284</v>
      </c>
      <c r="AT800" s="209"/>
      <c r="AU800" s="209"/>
      <c r="AV800" s="209"/>
      <c r="AW800" s="209"/>
      <c r="AX800" s="209"/>
      <c r="AY800" s="209"/>
      <c r="AZ800" s="209"/>
      <c r="BA800" s="209"/>
      <c r="BB800" s="209"/>
      <c r="BC800" s="209"/>
      <c r="BD800" s="209"/>
      <c r="BE800" s="209"/>
      <c r="BF800" s="209"/>
      <c r="BG800" s="210"/>
      <c r="BH800" s="209"/>
    </row>
    <row r="801">
      <c r="A801" s="211">
        <v>45250.70138888889</v>
      </c>
      <c r="B801" s="211">
        <v>45250.70138888889</v>
      </c>
      <c r="C801" s="210" t="s">
        <v>281</v>
      </c>
      <c r="D801" s="209"/>
      <c r="E801" s="212">
        <v>100.0</v>
      </c>
      <c r="F801" s="212">
        <v>0.0</v>
      </c>
      <c r="G801" s="210" t="b">
        <v>1</v>
      </c>
      <c r="H801" s="211">
        <v>45250.70138888889</v>
      </c>
      <c r="I801" s="210" t="s">
        <v>1083</v>
      </c>
      <c r="J801" s="209"/>
      <c r="K801" s="209"/>
      <c r="L801" s="209"/>
      <c r="M801" s="209"/>
      <c r="N801" s="209"/>
      <c r="O801" s="209"/>
      <c r="P801" s="210" t="s">
        <v>283</v>
      </c>
      <c r="Q801" s="209"/>
      <c r="R801" s="210" t="s">
        <v>76</v>
      </c>
      <c r="S801" s="210">
        <v>5.0</v>
      </c>
      <c r="T801" s="212">
        <v>1.0</v>
      </c>
      <c r="U801" s="212">
        <v>4.0</v>
      </c>
      <c r="V801" s="212">
        <v>12.0</v>
      </c>
      <c r="W801" s="210">
        <v>28.0</v>
      </c>
      <c r="X801" s="210">
        <v>3.0</v>
      </c>
      <c r="Y801" s="210">
        <v>1.0</v>
      </c>
      <c r="Z801" s="210">
        <v>2.0</v>
      </c>
      <c r="AA801" s="210">
        <v>0.0</v>
      </c>
      <c r="AB801" s="210">
        <v>2.0</v>
      </c>
      <c r="AC801" s="210">
        <v>0.0</v>
      </c>
      <c r="AD801" s="210">
        <v>1.0</v>
      </c>
      <c r="AE801" s="210">
        <v>0.0</v>
      </c>
      <c r="AF801" s="210">
        <v>2.0</v>
      </c>
      <c r="AG801" s="210">
        <v>1.0</v>
      </c>
      <c r="AH801" s="210">
        <v>1.0</v>
      </c>
      <c r="AI801" s="210" t="s">
        <v>138</v>
      </c>
      <c r="AJ801" s="210" t="s">
        <v>285</v>
      </c>
      <c r="AK801" s="210" t="s">
        <v>284</v>
      </c>
      <c r="AL801" s="210" t="s">
        <v>284</v>
      </c>
      <c r="AM801" s="210" t="s">
        <v>285</v>
      </c>
      <c r="AN801" s="210" t="s">
        <v>285</v>
      </c>
      <c r="AO801" s="210" t="s">
        <v>284</v>
      </c>
      <c r="AP801" s="210" t="s">
        <v>284</v>
      </c>
      <c r="AQ801" s="210" t="s">
        <v>284</v>
      </c>
      <c r="AR801" s="210" t="s">
        <v>284</v>
      </c>
      <c r="AS801" s="210" t="s">
        <v>285</v>
      </c>
      <c r="AT801" s="209"/>
      <c r="AU801" s="209"/>
      <c r="AV801" s="209"/>
      <c r="AW801" s="209"/>
      <c r="AX801" s="209"/>
      <c r="AY801" s="209"/>
      <c r="AZ801" s="209"/>
      <c r="BA801" s="209"/>
      <c r="BB801" s="209"/>
      <c r="BC801" s="209"/>
      <c r="BD801" s="209"/>
      <c r="BE801" s="209"/>
      <c r="BF801" s="209"/>
      <c r="BG801" s="210"/>
      <c r="BH801" s="209"/>
    </row>
    <row r="802">
      <c r="A802" s="211">
        <v>45250.70138888889</v>
      </c>
      <c r="B802" s="211">
        <v>45250.70138888889</v>
      </c>
      <c r="C802" s="210" t="s">
        <v>281</v>
      </c>
      <c r="D802" s="209"/>
      <c r="E802" s="212">
        <v>100.0</v>
      </c>
      <c r="F802" s="212">
        <v>0.0</v>
      </c>
      <c r="G802" s="210" t="b">
        <v>1</v>
      </c>
      <c r="H802" s="211">
        <v>45250.70138888889</v>
      </c>
      <c r="I802" s="210" t="s">
        <v>1084</v>
      </c>
      <c r="J802" s="209"/>
      <c r="K802" s="209"/>
      <c r="L802" s="209"/>
      <c r="M802" s="209"/>
      <c r="N802" s="209"/>
      <c r="O802" s="209"/>
      <c r="P802" s="210" t="s">
        <v>283</v>
      </c>
      <c r="Q802" s="209"/>
      <c r="R802" s="72" t="s">
        <v>33</v>
      </c>
      <c r="S802" s="210">
        <v>5.0</v>
      </c>
      <c r="T802" s="212">
        <v>2.0</v>
      </c>
      <c r="U802" s="212">
        <v>3.0</v>
      </c>
      <c r="V802" s="212">
        <v>12.0</v>
      </c>
      <c r="W802" s="210">
        <v>17.0</v>
      </c>
      <c r="X802" s="210">
        <v>1.0</v>
      </c>
      <c r="Y802" s="210">
        <v>1.0</v>
      </c>
      <c r="Z802" s="210">
        <v>1.0</v>
      </c>
      <c r="AA802" s="210">
        <v>0.0</v>
      </c>
      <c r="AB802" s="210">
        <v>1.0</v>
      </c>
      <c r="AC802" s="210">
        <v>1.0</v>
      </c>
      <c r="AD802" s="210">
        <v>2.0</v>
      </c>
      <c r="AE802" s="210">
        <v>3.0</v>
      </c>
      <c r="AF802" s="210">
        <v>0.0</v>
      </c>
      <c r="AG802" s="210">
        <v>0.0</v>
      </c>
      <c r="AH802" s="210">
        <v>2.0</v>
      </c>
      <c r="AI802" s="210" t="s">
        <v>137</v>
      </c>
      <c r="AJ802" s="210" t="s">
        <v>284</v>
      </c>
      <c r="AK802" s="210" t="s">
        <v>284</v>
      </c>
      <c r="AL802" s="210" t="s">
        <v>284</v>
      </c>
      <c r="AM802" s="210" t="s">
        <v>285</v>
      </c>
      <c r="AN802" s="210" t="s">
        <v>284</v>
      </c>
      <c r="AO802" s="210" t="s">
        <v>284</v>
      </c>
      <c r="AP802" s="210" t="s">
        <v>285</v>
      </c>
      <c r="AQ802" s="210" t="s">
        <v>285</v>
      </c>
      <c r="AR802" s="210" t="s">
        <v>284</v>
      </c>
      <c r="AS802" s="210" t="s">
        <v>284</v>
      </c>
      <c r="AT802" s="209"/>
      <c r="AU802" s="209"/>
      <c r="AV802" s="209"/>
      <c r="AW802" s="209"/>
      <c r="AX802" s="209"/>
      <c r="AY802" s="209"/>
      <c r="AZ802" s="209"/>
      <c r="BA802" s="209"/>
      <c r="BB802" s="209"/>
      <c r="BC802" s="209"/>
      <c r="BD802" s="209"/>
      <c r="BE802" s="209"/>
      <c r="BF802" s="209"/>
      <c r="BG802" s="210"/>
      <c r="BH802" s="209"/>
    </row>
    <row r="803">
      <c r="A803" s="211">
        <v>45250.70138888889</v>
      </c>
      <c r="B803" s="211">
        <v>45250.70138888889</v>
      </c>
      <c r="C803" s="210" t="s">
        <v>281</v>
      </c>
      <c r="D803" s="209"/>
      <c r="E803" s="212">
        <v>100.0</v>
      </c>
      <c r="F803" s="212">
        <v>0.0</v>
      </c>
      <c r="G803" s="210" t="b">
        <v>1</v>
      </c>
      <c r="H803" s="211">
        <v>45250.70138888889</v>
      </c>
      <c r="I803" s="210" t="s">
        <v>1085</v>
      </c>
      <c r="J803" s="209"/>
      <c r="K803" s="209"/>
      <c r="L803" s="209"/>
      <c r="M803" s="209"/>
      <c r="N803" s="209"/>
      <c r="O803" s="209"/>
      <c r="P803" s="210" t="s">
        <v>283</v>
      </c>
      <c r="Q803" s="209"/>
      <c r="R803" s="210" t="s">
        <v>69</v>
      </c>
      <c r="S803" s="210">
        <v>2.0</v>
      </c>
      <c r="T803" s="212">
        <v>2.0</v>
      </c>
      <c r="U803" s="212">
        <v>0.0</v>
      </c>
      <c r="V803" s="212">
        <v>12.0</v>
      </c>
      <c r="W803" s="210">
        <v>2.0</v>
      </c>
      <c r="X803" s="210">
        <v>1.0</v>
      </c>
      <c r="Y803" s="210">
        <v>1.0</v>
      </c>
      <c r="Z803" s="210">
        <v>3.0</v>
      </c>
      <c r="AA803" s="210">
        <v>0.0</v>
      </c>
      <c r="AB803" s="210">
        <v>1.0</v>
      </c>
      <c r="AC803" s="210">
        <v>1.0</v>
      </c>
      <c r="AD803" s="210">
        <v>2.0</v>
      </c>
      <c r="AE803" s="210">
        <v>3.0</v>
      </c>
      <c r="AF803" s="210">
        <v>2.0</v>
      </c>
      <c r="AG803" s="210">
        <v>2.0</v>
      </c>
      <c r="AH803" s="210">
        <v>1.0</v>
      </c>
      <c r="AI803" s="210" t="s">
        <v>137</v>
      </c>
      <c r="AJ803" s="210" t="s">
        <v>285</v>
      </c>
      <c r="AK803" s="210" t="s">
        <v>284</v>
      </c>
      <c r="AL803" s="210" t="s">
        <v>285</v>
      </c>
      <c r="AM803" s="210" t="s">
        <v>284</v>
      </c>
      <c r="AN803" s="210" t="s">
        <v>284</v>
      </c>
      <c r="AO803" s="210" t="s">
        <v>285</v>
      </c>
      <c r="AP803" s="210" t="s">
        <v>284</v>
      </c>
      <c r="AQ803" s="210" t="s">
        <v>285</v>
      </c>
      <c r="AR803" s="210" t="s">
        <v>284</v>
      </c>
      <c r="AS803" s="210" t="s">
        <v>285</v>
      </c>
      <c r="AT803" s="209"/>
      <c r="AU803" s="209"/>
      <c r="AV803" s="209"/>
      <c r="AW803" s="209"/>
      <c r="AX803" s="209"/>
      <c r="AY803" s="209"/>
      <c r="AZ803" s="209"/>
      <c r="BA803" s="209"/>
      <c r="BB803" s="209"/>
      <c r="BC803" s="209"/>
      <c r="BD803" s="209"/>
      <c r="BE803" s="209"/>
      <c r="BF803" s="209"/>
      <c r="BG803" s="210"/>
      <c r="BH803" s="209"/>
    </row>
    <row r="804">
      <c r="A804" s="211">
        <v>45250.70138888889</v>
      </c>
      <c r="B804" s="211">
        <v>45250.70138888889</v>
      </c>
      <c r="C804" s="210" t="s">
        <v>281</v>
      </c>
      <c r="D804" s="209"/>
      <c r="E804" s="212">
        <v>100.0</v>
      </c>
      <c r="F804" s="212">
        <v>0.0</v>
      </c>
      <c r="G804" s="210" t="b">
        <v>1</v>
      </c>
      <c r="H804" s="211">
        <v>45250.70138888889</v>
      </c>
      <c r="I804" s="210" t="s">
        <v>1086</v>
      </c>
      <c r="J804" s="209"/>
      <c r="K804" s="209"/>
      <c r="L804" s="209"/>
      <c r="M804" s="209"/>
      <c r="N804" s="209"/>
      <c r="O804" s="209"/>
      <c r="P804" s="210" t="s">
        <v>283</v>
      </c>
      <c r="Q804" s="209"/>
      <c r="R804" s="72" t="s">
        <v>33</v>
      </c>
      <c r="S804" s="210">
        <v>6.0</v>
      </c>
      <c r="T804" s="212">
        <v>4.0</v>
      </c>
      <c r="U804" s="212">
        <v>2.0</v>
      </c>
      <c r="V804" s="212">
        <v>12.0</v>
      </c>
      <c r="W804" s="210">
        <v>3.0</v>
      </c>
      <c r="X804" s="210">
        <v>0.0</v>
      </c>
      <c r="Y804" s="210">
        <v>2.0</v>
      </c>
      <c r="Z804" s="210">
        <v>0.0</v>
      </c>
      <c r="AA804" s="210">
        <v>1.0</v>
      </c>
      <c r="AB804" s="210">
        <v>0.0</v>
      </c>
      <c r="AC804" s="210">
        <v>0.0</v>
      </c>
      <c r="AD804" s="210">
        <v>2.0</v>
      </c>
      <c r="AE804" s="210">
        <v>0.0</v>
      </c>
      <c r="AF804" s="210">
        <v>1.0</v>
      </c>
      <c r="AG804" s="210">
        <v>2.0</v>
      </c>
      <c r="AH804" s="210">
        <v>3.0</v>
      </c>
      <c r="AI804" s="210" t="s">
        <v>138</v>
      </c>
      <c r="AJ804" s="210" t="s">
        <v>284</v>
      </c>
      <c r="AK804" s="210" t="s">
        <v>285</v>
      </c>
      <c r="AL804" s="210" t="s">
        <v>285</v>
      </c>
      <c r="AM804" s="210" t="s">
        <v>285</v>
      </c>
      <c r="AN804" s="210" t="s">
        <v>284</v>
      </c>
      <c r="AO804" s="210" t="s">
        <v>285</v>
      </c>
      <c r="AP804" s="210" t="s">
        <v>285</v>
      </c>
      <c r="AQ804" s="210" t="s">
        <v>285</v>
      </c>
      <c r="AR804" s="210" t="s">
        <v>284</v>
      </c>
      <c r="AS804" s="210" t="s">
        <v>285</v>
      </c>
      <c r="AT804" s="209"/>
      <c r="AU804" s="209"/>
      <c r="AV804" s="209"/>
      <c r="AW804" s="209"/>
      <c r="AX804" s="209"/>
      <c r="AY804" s="209"/>
      <c r="AZ804" s="209"/>
      <c r="BA804" s="209"/>
      <c r="BB804" s="209"/>
      <c r="BC804" s="209"/>
      <c r="BD804" s="209"/>
      <c r="BE804" s="209"/>
      <c r="BF804" s="209"/>
      <c r="BG804" s="210"/>
      <c r="BH804" s="209"/>
    </row>
    <row r="805">
      <c r="A805" s="211">
        <v>45250.70138888889</v>
      </c>
      <c r="B805" s="211">
        <v>45250.70138888889</v>
      </c>
      <c r="C805" s="210" t="s">
        <v>281</v>
      </c>
      <c r="D805" s="209"/>
      <c r="E805" s="212">
        <v>100.0</v>
      </c>
      <c r="F805" s="212">
        <v>0.0</v>
      </c>
      <c r="G805" s="210" t="b">
        <v>1</v>
      </c>
      <c r="H805" s="211">
        <v>45250.70138888889</v>
      </c>
      <c r="I805" s="210" t="s">
        <v>1087</v>
      </c>
      <c r="J805" s="209"/>
      <c r="K805" s="209"/>
      <c r="L805" s="209"/>
      <c r="M805" s="209"/>
      <c r="N805" s="209"/>
      <c r="O805" s="209"/>
      <c r="P805" s="210" t="s">
        <v>283</v>
      </c>
      <c r="Q805" s="209"/>
      <c r="R805" s="210" t="s">
        <v>37</v>
      </c>
      <c r="S805" s="210">
        <v>12.0</v>
      </c>
      <c r="T805" s="212">
        <v>5.0</v>
      </c>
      <c r="U805" s="212">
        <v>7.0</v>
      </c>
      <c r="V805" s="212">
        <v>12.0</v>
      </c>
      <c r="W805" s="210">
        <v>7.0</v>
      </c>
      <c r="X805" s="210">
        <v>2.0</v>
      </c>
      <c r="Y805" s="210">
        <v>3.0</v>
      </c>
      <c r="Z805" s="210">
        <v>0.0</v>
      </c>
      <c r="AA805" s="210">
        <v>3.0</v>
      </c>
      <c r="AB805" s="210">
        <v>0.0</v>
      </c>
      <c r="AC805" s="210">
        <v>1.0</v>
      </c>
      <c r="AD805" s="210">
        <v>2.0</v>
      </c>
      <c r="AE805" s="210">
        <v>0.0</v>
      </c>
      <c r="AF805" s="210">
        <v>2.0</v>
      </c>
      <c r="AG805" s="210">
        <v>1.0</v>
      </c>
      <c r="AH805" s="210">
        <v>1.0</v>
      </c>
      <c r="AI805" s="210" t="s">
        <v>137</v>
      </c>
      <c r="AJ805" s="210" t="s">
        <v>285</v>
      </c>
      <c r="AK805" s="210" t="s">
        <v>284</v>
      </c>
      <c r="AL805" s="210" t="s">
        <v>284</v>
      </c>
      <c r="AM805" s="210" t="s">
        <v>285</v>
      </c>
      <c r="AN805" s="210" t="s">
        <v>285</v>
      </c>
      <c r="AO805" s="210" t="s">
        <v>284</v>
      </c>
      <c r="AP805" s="210" t="s">
        <v>285</v>
      </c>
      <c r="AQ805" s="210" t="s">
        <v>285</v>
      </c>
      <c r="AR805" s="210" t="s">
        <v>285</v>
      </c>
      <c r="AS805" s="210" t="s">
        <v>284</v>
      </c>
      <c r="AT805" s="209"/>
      <c r="AU805" s="209"/>
      <c r="AV805" s="209"/>
      <c r="AW805" s="209"/>
      <c r="AX805" s="209"/>
      <c r="AY805" s="209"/>
      <c r="AZ805" s="209"/>
      <c r="BA805" s="209"/>
      <c r="BB805" s="209"/>
      <c r="BC805" s="209"/>
      <c r="BD805" s="209"/>
      <c r="BE805" s="209"/>
      <c r="BF805" s="209"/>
      <c r="BG805" s="210"/>
      <c r="BH805" s="209"/>
    </row>
    <row r="806">
      <c r="A806" s="211">
        <v>45250.70138888889</v>
      </c>
      <c r="B806" s="211">
        <v>45250.70138888889</v>
      </c>
      <c r="C806" s="210" t="s">
        <v>281</v>
      </c>
      <c r="D806" s="209"/>
      <c r="E806" s="212">
        <v>100.0</v>
      </c>
      <c r="F806" s="212">
        <v>0.0</v>
      </c>
      <c r="G806" s="210" t="b">
        <v>1</v>
      </c>
      <c r="H806" s="211">
        <v>45250.70138888889</v>
      </c>
      <c r="I806" s="210" t="s">
        <v>1088</v>
      </c>
      <c r="J806" s="209"/>
      <c r="K806" s="209"/>
      <c r="L806" s="209"/>
      <c r="M806" s="209"/>
      <c r="N806" s="209"/>
      <c r="O806" s="209"/>
      <c r="P806" s="210" t="s">
        <v>283</v>
      </c>
      <c r="Q806" s="209"/>
      <c r="R806" s="210" t="s">
        <v>57</v>
      </c>
      <c r="S806" s="210">
        <v>9.0</v>
      </c>
      <c r="T806" s="212">
        <v>8.0</v>
      </c>
      <c r="U806" s="212">
        <v>1.0</v>
      </c>
      <c r="V806" s="212">
        <v>12.0</v>
      </c>
      <c r="W806" s="210">
        <v>39.0</v>
      </c>
      <c r="X806" s="210">
        <v>0.0</v>
      </c>
      <c r="Y806" s="210">
        <v>1.0</v>
      </c>
      <c r="Z806" s="210">
        <v>3.0</v>
      </c>
      <c r="AA806" s="210">
        <v>0.0</v>
      </c>
      <c r="AB806" s="210">
        <v>2.0</v>
      </c>
      <c r="AC806" s="210">
        <v>2.0</v>
      </c>
      <c r="AD806" s="210">
        <v>3.0</v>
      </c>
      <c r="AE806" s="210">
        <v>3.0</v>
      </c>
      <c r="AF806" s="210">
        <v>1.0</v>
      </c>
      <c r="AG806" s="210">
        <v>3.0</v>
      </c>
      <c r="AH806" s="210">
        <v>1.0</v>
      </c>
      <c r="AI806" s="210" t="s">
        <v>138</v>
      </c>
      <c r="AJ806" s="210" t="s">
        <v>285</v>
      </c>
      <c r="AK806" s="210" t="s">
        <v>284</v>
      </c>
      <c r="AL806" s="210" t="s">
        <v>284</v>
      </c>
      <c r="AM806" s="210" t="s">
        <v>284</v>
      </c>
      <c r="AN806" s="210" t="s">
        <v>284</v>
      </c>
      <c r="AO806" s="210" t="s">
        <v>285</v>
      </c>
      <c r="AP806" s="210" t="s">
        <v>285</v>
      </c>
      <c r="AQ806" s="210" t="s">
        <v>285</v>
      </c>
      <c r="AR806" s="210" t="s">
        <v>284</v>
      </c>
      <c r="AS806" s="210" t="s">
        <v>284</v>
      </c>
      <c r="AT806" s="209"/>
      <c r="AU806" s="209"/>
      <c r="AV806" s="209"/>
      <c r="AW806" s="209"/>
      <c r="AX806" s="209"/>
      <c r="AY806" s="209"/>
      <c r="AZ806" s="209"/>
      <c r="BA806" s="209"/>
      <c r="BB806" s="209"/>
      <c r="BC806" s="209"/>
      <c r="BD806" s="209"/>
      <c r="BE806" s="209"/>
      <c r="BF806" s="209"/>
      <c r="BG806" s="210"/>
      <c r="BH806" s="209"/>
    </row>
    <row r="807">
      <c r="A807" s="211">
        <v>45250.70138888889</v>
      </c>
      <c r="B807" s="211">
        <v>45250.70138888889</v>
      </c>
      <c r="C807" s="210" t="s">
        <v>281</v>
      </c>
      <c r="D807" s="209"/>
      <c r="E807" s="212">
        <v>100.0</v>
      </c>
      <c r="F807" s="212">
        <v>0.0</v>
      </c>
      <c r="G807" s="210" t="b">
        <v>1</v>
      </c>
      <c r="H807" s="211">
        <v>45250.70138888889</v>
      </c>
      <c r="I807" s="210" t="s">
        <v>1089</v>
      </c>
      <c r="J807" s="209"/>
      <c r="K807" s="209"/>
      <c r="L807" s="209"/>
      <c r="M807" s="209"/>
      <c r="N807" s="209"/>
      <c r="O807" s="209"/>
      <c r="P807" s="210" t="s">
        <v>283</v>
      </c>
      <c r="Q807" s="209"/>
      <c r="R807" s="72" t="s">
        <v>33</v>
      </c>
      <c r="S807" s="210">
        <v>9.0</v>
      </c>
      <c r="T807" s="212">
        <v>2.0</v>
      </c>
      <c r="U807" s="212">
        <v>7.0</v>
      </c>
      <c r="V807" s="212">
        <v>12.0</v>
      </c>
      <c r="W807" s="210">
        <v>25.0</v>
      </c>
      <c r="X807" s="210">
        <v>0.0</v>
      </c>
      <c r="Y807" s="210">
        <v>2.0</v>
      </c>
      <c r="Z807" s="210">
        <v>3.0</v>
      </c>
      <c r="AA807" s="210">
        <v>0.0</v>
      </c>
      <c r="AB807" s="210">
        <v>1.0</v>
      </c>
      <c r="AC807" s="210">
        <v>2.0</v>
      </c>
      <c r="AD807" s="210">
        <v>0.0</v>
      </c>
      <c r="AE807" s="210">
        <v>2.0</v>
      </c>
      <c r="AF807" s="210">
        <v>3.0</v>
      </c>
      <c r="AG807" s="210">
        <v>3.0</v>
      </c>
      <c r="AH807" s="210">
        <v>0.0</v>
      </c>
      <c r="AI807" s="210" t="s">
        <v>137</v>
      </c>
      <c r="AJ807" s="210" t="s">
        <v>284</v>
      </c>
      <c r="AK807" s="210" t="s">
        <v>284</v>
      </c>
      <c r="AL807" s="210" t="s">
        <v>284</v>
      </c>
      <c r="AM807" s="210" t="s">
        <v>284</v>
      </c>
      <c r="AN807" s="210" t="s">
        <v>284</v>
      </c>
      <c r="AO807" s="210" t="s">
        <v>284</v>
      </c>
      <c r="AP807" s="210" t="s">
        <v>285</v>
      </c>
      <c r="AQ807" s="210" t="s">
        <v>284</v>
      </c>
      <c r="AR807" s="210" t="s">
        <v>284</v>
      </c>
      <c r="AS807" s="210" t="s">
        <v>285</v>
      </c>
      <c r="AT807" s="209"/>
      <c r="AU807" s="209"/>
      <c r="AV807" s="209"/>
      <c r="AW807" s="209"/>
      <c r="AX807" s="209"/>
      <c r="AY807" s="209"/>
      <c r="AZ807" s="209"/>
      <c r="BA807" s="209"/>
      <c r="BB807" s="209"/>
      <c r="BC807" s="209"/>
      <c r="BD807" s="209"/>
      <c r="BE807" s="209"/>
      <c r="BF807" s="209"/>
      <c r="BG807" s="210"/>
      <c r="BH807" s="209"/>
    </row>
    <row r="808">
      <c r="A808" s="211">
        <v>45250.70138888889</v>
      </c>
      <c r="B808" s="211">
        <v>45250.70138888889</v>
      </c>
      <c r="C808" s="210" t="s">
        <v>281</v>
      </c>
      <c r="D808" s="209"/>
      <c r="E808" s="212">
        <v>100.0</v>
      </c>
      <c r="F808" s="212">
        <v>0.0</v>
      </c>
      <c r="G808" s="210" t="b">
        <v>1</v>
      </c>
      <c r="H808" s="211">
        <v>45250.70138888889</v>
      </c>
      <c r="I808" s="210" t="s">
        <v>1090</v>
      </c>
      <c r="J808" s="209"/>
      <c r="K808" s="209"/>
      <c r="L808" s="209"/>
      <c r="M808" s="209"/>
      <c r="N808" s="209"/>
      <c r="O808" s="209"/>
      <c r="P808" s="210" t="s">
        <v>283</v>
      </c>
      <c r="Q808" s="209"/>
      <c r="R808" s="210" t="s">
        <v>60</v>
      </c>
      <c r="S808" s="210">
        <v>11.0</v>
      </c>
      <c r="T808" s="212">
        <v>2.0</v>
      </c>
      <c r="U808" s="212">
        <v>9.0</v>
      </c>
      <c r="V808" s="212">
        <v>12.0</v>
      </c>
      <c r="W808" s="210">
        <v>29.0</v>
      </c>
      <c r="X808" s="210">
        <v>1.0</v>
      </c>
      <c r="Y808" s="210">
        <v>3.0</v>
      </c>
      <c r="Z808" s="210">
        <v>2.0</v>
      </c>
      <c r="AA808" s="210">
        <v>2.0</v>
      </c>
      <c r="AB808" s="210">
        <v>3.0</v>
      </c>
      <c r="AC808" s="210">
        <v>3.0</v>
      </c>
      <c r="AD808" s="210">
        <v>1.0</v>
      </c>
      <c r="AE808" s="210">
        <v>2.0</v>
      </c>
      <c r="AF808" s="210">
        <v>1.0</v>
      </c>
      <c r="AG808" s="210">
        <v>0.0</v>
      </c>
      <c r="AH808" s="210">
        <v>0.0</v>
      </c>
      <c r="AI808" s="210" t="s">
        <v>137</v>
      </c>
      <c r="AJ808" s="210" t="s">
        <v>285</v>
      </c>
      <c r="AK808" s="210" t="s">
        <v>285</v>
      </c>
      <c r="AL808" s="210" t="s">
        <v>284</v>
      </c>
      <c r="AM808" s="210" t="s">
        <v>284</v>
      </c>
      <c r="AN808" s="210" t="s">
        <v>285</v>
      </c>
      <c r="AO808" s="210" t="s">
        <v>285</v>
      </c>
      <c r="AP808" s="210" t="s">
        <v>284</v>
      </c>
      <c r="AQ808" s="210" t="s">
        <v>285</v>
      </c>
      <c r="AR808" s="210" t="s">
        <v>285</v>
      </c>
      <c r="AS808" s="210" t="s">
        <v>284</v>
      </c>
      <c r="AT808" s="209"/>
      <c r="AU808" s="209"/>
      <c r="AV808" s="209"/>
      <c r="AW808" s="209"/>
      <c r="AX808" s="209"/>
      <c r="AY808" s="209"/>
      <c r="AZ808" s="209"/>
      <c r="BA808" s="209"/>
      <c r="BB808" s="209"/>
      <c r="BC808" s="209"/>
      <c r="BD808" s="209"/>
      <c r="BE808" s="209"/>
      <c r="BF808" s="209"/>
      <c r="BG808" s="210"/>
      <c r="BH808" s="209"/>
    </row>
    <row r="809">
      <c r="A809" s="211">
        <v>45250.70138888889</v>
      </c>
      <c r="B809" s="211">
        <v>45250.70138888889</v>
      </c>
      <c r="C809" s="210" t="s">
        <v>281</v>
      </c>
      <c r="D809" s="209"/>
      <c r="E809" s="212">
        <v>100.0</v>
      </c>
      <c r="F809" s="212">
        <v>0.0</v>
      </c>
      <c r="G809" s="210" t="b">
        <v>1</v>
      </c>
      <c r="H809" s="211">
        <v>45250.70138888889</v>
      </c>
      <c r="I809" s="210" t="s">
        <v>1091</v>
      </c>
      <c r="J809" s="209"/>
      <c r="K809" s="209"/>
      <c r="L809" s="209"/>
      <c r="M809" s="209"/>
      <c r="N809" s="209"/>
      <c r="O809" s="209"/>
      <c r="P809" s="210" t="s">
        <v>283</v>
      </c>
      <c r="Q809" s="209"/>
      <c r="R809" s="72" t="s">
        <v>33</v>
      </c>
      <c r="S809" s="210">
        <v>5.0</v>
      </c>
      <c r="T809" s="212">
        <v>5.0</v>
      </c>
      <c r="U809" s="212">
        <v>0.0</v>
      </c>
      <c r="V809" s="212">
        <v>12.0</v>
      </c>
      <c r="W809" s="210">
        <v>23.0</v>
      </c>
      <c r="X809" s="210">
        <v>3.0</v>
      </c>
      <c r="Y809" s="210">
        <v>2.0</v>
      </c>
      <c r="Z809" s="210">
        <v>1.0</v>
      </c>
      <c r="AA809" s="210">
        <v>1.0</v>
      </c>
      <c r="AB809" s="210">
        <v>2.0</v>
      </c>
      <c r="AC809" s="210">
        <v>3.0</v>
      </c>
      <c r="AD809" s="210">
        <v>0.0</v>
      </c>
      <c r="AE809" s="210">
        <v>0.0</v>
      </c>
      <c r="AF809" s="210">
        <v>1.0</v>
      </c>
      <c r="AG809" s="210">
        <v>2.0</v>
      </c>
      <c r="AH809" s="210">
        <v>3.0</v>
      </c>
      <c r="AI809" s="210" t="s">
        <v>138</v>
      </c>
      <c r="AJ809" s="210" t="s">
        <v>284</v>
      </c>
      <c r="AK809" s="210" t="s">
        <v>285</v>
      </c>
      <c r="AL809" s="210" t="s">
        <v>284</v>
      </c>
      <c r="AM809" s="210" t="s">
        <v>285</v>
      </c>
      <c r="AN809" s="210" t="s">
        <v>285</v>
      </c>
      <c r="AO809" s="210" t="s">
        <v>285</v>
      </c>
      <c r="AP809" s="210" t="s">
        <v>284</v>
      </c>
      <c r="AQ809" s="210" t="s">
        <v>284</v>
      </c>
      <c r="AR809" s="210" t="s">
        <v>284</v>
      </c>
      <c r="AS809" s="210" t="s">
        <v>285</v>
      </c>
      <c r="AT809" s="209"/>
      <c r="AU809" s="209"/>
      <c r="AV809" s="209"/>
      <c r="AW809" s="209"/>
      <c r="AX809" s="209"/>
      <c r="AY809" s="209"/>
      <c r="AZ809" s="209"/>
      <c r="BA809" s="209"/>
      <c r="BB809" s="209"/>
      <c r="BC809" s="209"/>
      <c r="BD809" s="209"/>
      <c r="BE809" s="209"/>
      <c r="BF809" s="209"/>
      <c r="BG809" s="210"/>
      <c r="BH809" s="209"/>
    </row>
    <row r="810">
      <c r="A810" s="211">
        <v>45250.70138888889</v>
      </c>
      <c r="B810" s="211">
        <v>45250.70138888889</v>
      </c>
      <c r="C810" s="210" t="s">
        <v>281</v>
      </c>
      <c r="D810" s="209"/>
      <c r="E810" s="212">
        <v>100.0</v>
      </c>
      <c r="F810" s="212">
        <v>0.0</v>
      </c>
      <c r="G810" s="210" t="b">
        <v>1</v>
      </c>
      <c r="H810" s="211">
        <v>45250.70138888889</v>
      </c>
      <c r="I810" s="210" t="s">
        <v>1092</v>
      </c>
      <c r="J810" s="209"/>
      <c r="K810" s="209"/>
      <c r="L810" s="209"/>
      <c r="M810" s="209"/>
      <c r="N810" s="209"/>
      <c r="O810" s="209"/>
      <c r="P810" s="210" t="s">
        <v>283</v>
      </c>
      <c r="Q810" s="209"/>
      <c r="R810" s="210" t="s">
        <v>102</v>
      </c>
      <c r="S810" s="210">
        <v>5.0</v>
      </c>
      <c r="T810" s="212">
        <v>1.0</v>
      </c>
      <c r="U810" s="212">
        <v>4.0</v>
      </c>
      <c r="V810" s="212">
        <v>12.0</v>
      </c>
      <c r="W810" s="210">
        <v>22.0</v>
      </c>
      <c r="X810" s="210">
        <v>1.0</v>
      </c>
      <c r="Y810" s="210">
        <v>3.0</v>
      </c>
      <c r="Z810" s="210">
        <v>0.0</v>
      </c>
      <c r="AA810" s="210">
        <v>2.0</v>
      </c>
      <c r="AB810" s="210">
        <v>2.0</v>
      </c>
      <c r="AC810" s="210">
        <v>0.0</v>
      </c>
      <c r="AD810" s="210">
        <v>1.0</v>
      </c>
      <c r="AE810" s="210">
        <v>3.0</v>
      </c>
      <c r="AF810" s="210">
        <v>1.0</v>
      </c>
      <c r="AG810" s="210">
        <v>1.0</v>
      </c>
      <c r="AH810" s="210">
        <v>0.0</v>
      </c>
      <c r="AI810" s="210" t="s">
        <v>137</v>
      </c>
      <c r="AJ810" s="210" t="s">
        <v>285</v>
      </c>
      <c r="AK810" s="210" t="s">
        <v>284</v>
      </c>
      <c r="AL810" s="210" t="s">
        <v>285</v>
      </c>
      <c r="AM810" s="210" t="s">
        <v>285</v>
      </c>
      <c r="AN810" s="210" t="s">
        <v>285</v>
      </c>
      <c r="AO810" s="210" t="s">
        <v>285</v>
      </c>
      <c r="AP810" s="210" t="s">
        <v>285</v>
      </c>
      <c r="AQ810" s="210" t="s">
        <v>284</v>
      </c>
      <c r="AR810" s="210" t="s">
        <v>284</v>
      </c>
      <c r="AS810" s="210" t="s">
        <v>284</v>
      </c>
      <c r="AT810" s="209"/>
      <c r="AU810" s="209"/>
      <c r="AV810" s="209"/>
      <c r="AW810" s="209"/>
      <c r="AX810" s="209"/>
      <c r="AY810" s="209"/>
      <c r="AZ810" s="209"/>
      <c r="BA810" s="209"/>
      <c r="BB810" s="209"/>
      <c r="BC810" s="209"/>
      <c r="BD810" s="209"/>
      <c r="BE810" s="209"/>
      <c r="BF810" s="209"/>
      <c r="BG810" s="210"/>
      <c r="BH810" s="209"/>
    </row>
    <row r="811">
      <c r="A811" s="211">
        <v>45250.70138888889</v>
      </c>
      <c r="B811" s="211">
        <v>45250.70138888889</v>
      </c>
      <c r="C811" s="210" t="s">
        <v>281</v>
      </c>
      <c r="D811" s="209"/>
      <c r="E811" s="212">
        <v>100.0</v>
      </c>
      <c r="F811" s="212">
        <v>0.0</v>
      </c>
      <c r="G811" s="210" t="b">
        <v>1</v>
      </c>
      <c r="H811" s="211">
        <v>45250.70138888889</v>
      </c>
      <c r="I811" s="210" t="s">
        <v>1093</v>
      </c>
      <c r="J811" s="209"/>
      <c r="K811" s="209"/>
      <c r="L811" s="209"/>
      <c r="M811" s="209"/>
      <c r="N811" s="209"/>
      <c r="O811" s="209"/>
      <c r="P811" s="210" t="s">
        <v>283</v>
      </c>
      <c r="Q811" s="209"/>
      <c r="R811" s="72" t="s">
        <v>33</v>
      </c>
      <c r="S811" s="210">
        <v>1.0</v>
      </c>
      <c r="T811" s="212">
        <v>1.0</v>
      </c>
      <c r="U811" s="212">
        <v>0.0</v>
      </c>
      <c r="V811" s="212">
        <v>12.0</v>
      </c>
      <c r="W811" s="210">
        <v>10.0</v>
      </c>
      <c r="X811" s="210">
        <v>1.0</v>
      </c>
      <c r="Y811" s="210">
        <v>3.0</v>
      </c>
      <c r="Z811" s="210">
        <v>2.0</v>
      </c>
      <c r="AA811" s="210">
        <v>2.0</v>
      </c>
      <c r="AB811" s="210">
        <v>3.0</v>
      </c>
      <c r="AC811" s="210">
        <v>3.0</v>
      </c>
      <c r="AD811" s="210">
        <v>3.0</v>
      </c>
      <c r="AE811" s="210">
        <v>1.0</v>
      </c>
      <c r="AF811" s="210">
        <v>0.0</v>
      </c>
      <c r="AG811" s="210">
        <v>1.0</v>
      </c>
      <c r="AH811" s="210">
        <v>1.0</v>
      </c>
      <c r="AI811" s="210" t="s">
        <v>138</v>
      </c>
      <c r="AJ811" s="210" t="s">
        <v>285</v>
      </c>
      <c r="AK811" s="210" t="s">
        <v>284</v>
      </c>
      <c r="AL811" s="210" t="s">
        <v>284</v>
      </c>
      <c r="AM811" s="210" t="s">
        <v>284</v>
      </c>
      <c r="AN811" s="210" t="s">
        <v>284</v>
      </c>
      <c r="AO811" s="210" t="s">
        <v>284</v>
      </c>
      <c r="AP811" s="210" t="s">
        <v>284</v>
      </c>
      <c r="AQ811" s="210" t="s">
        <v>285</v>
      </c>
      <c r="AR811" s="210" t="s">
        <v>284</v>
      </c>
      <c r="AS811" s="210" t="s">
        <v>285</v>
      </c>
      <c r="AT811" s="209"/>
      <c r="AU811" s="209"/>
      <c r="AV811" s="209"/>
      <c r="AW811" s="209"/>
      <c r="AX811" s="209"/>
      <c r="AY811" s="209"/>
      <c r="AZ811" s="209"/>
      <c r="BA811" s="209"/>
      <c r="BB811" s="209"/>
      <c r="BC811" s="209"/>
      <c r="BD811" s="209"/>
      <c r="BE811" s="209"/>
      <c r="BF811" s="209"/>
      <c r="BG811" s="210"/>
      <c r="BH811" s="209"/>
    </row>
    <row r="812">
      <c r="A812" s="211">
        <v>45250.70138888889</v>
      </c>
      <c r="B812" s="211">
        <v>45250.70138888889</v>
      </c>
      <c r="C812" s="210" t="s">
        <v>281</v>
      </c>
      <c r="D812" s="209"/>
      <c r="E812" s="212">
        <v>100.0</v>
      </c>
      <c r="F812" s="212">
        <v>0.0</v>
      </c>
      <c r="G812" s="210" t="b">
        <v>1</v>
      </c>
      <c r="H812" s="211">
        <v>45250.70138888889</v>
      </c>
      <c r="I812" s="210" t="s">
        <v>1094</v>
      </c>
      <c r="J812" s="209"/>
      <c r="K812" s="209"/>
      <c r="L812" s="209"/>
      <c r="M812" s="209"/>
      <c r="N812" s="209"/>
      <c r="O812" s="209"/>
      <c r="P812" s="210" t="s">
        <v>283</v>
      </c>
      <c r="Q812" s="209"/>
      <c r="R812" s="210" t="s">
        <v>58</v>
      </c>
      <c r="S812" s="210">
        <v>5.0</v>
      </c>
      <c r="T812" s="212">
        <v>4.0</v>
      </c>
      <c r="U812" s="212">
        <v>1.0</v>
      </c>
      <c r="V812" s="212">
        <v>12.0</v>
      </c>
      <c r="W812" s="210">
        <v>31.0</v>
      </c>
      <c r="X812" s="210">
        <v>2.0</v>
      </c>
      <c r="Y812" s="210">
        <v>2.0</v>
      </c>
      <c r="Z812" s="210">
        <v>2.0</v>
      </c>
      <c r="AA812" s="210">
        <v>0.0</v>
      </c>
      <c r="AB812" s="210">
        <v>2.0</v>
      </c>
      <c r="AC812" s="210">
        <v>0.0</v>
      </c>
      <c r="AD812" s="210">
        <v>1.0</v>
      </c>
      <c r="AE812" s="210">
        <v>2.0</v>
      </c>
      <c r="AF812" s="210">
        <v>0.0</v>
      </c>
      <c r="AG812" s="210">
        <v>3.0</v>
      </c>
      <c r="AH812" s="210">
        <v>1.0</v>
      </c>
      <c r="AI812" s="210" t="s">
        <v>137</v>
      </c>
      <c r="AJ812" s="210" t="s">
        <v>284</v>
      </c>
      <c r="AK812" s="210" t="s">
        <v>285</v>
      </c>
      <c r="AL812" s="210" t="s">
        <v>284</v>
      </c>
      <c r="AM812" s="210" t="s">
        <v>284</v>
      </c>
      <c r="AN812" s="210" t="s">
        <v>285</v>
      </c>
      <c r="AO812" s="210" t="s">
        <v>284</v>
      </c>
      <c r="AP812" s="210" t="s">
        <v>284</v>
      </c>
      <c r="AQ812" s="210" t="s">
        <v>284</v>
      </c>
      <c r="AR812" s="210" t="s">
        <v>284</v>
      </c>
      <c r="AS812" s="210" t="s">
        <v>284</v>
      </c>
      <c r="AT812" s="209"/>
      <c r="AU812" s="209"/>
      <c r="AV812" s="209"/>
      <c r="AW812" s="209"/>
      <c r="AX812" s="209"/>
      <c r="AY812" s="209"/>
      <c r="AZ812" s="209"/>
      <c r="BA812" s="209"/>
      <c r="BB812" s="209"/>
      <c r="BC812" s="209"/>
      <c r="BD812" s="209"/>
      <c r="BE812" s="209"/>
      <c r="BF812" s="209"/>
      <c r="BG812" s="210"/>
      <c r="BH812" s="209"/>
    </row>
    <row r="813">
      <c r="A813" s="211">
        <v>45250.70138888889</v>
      </c>
      <c r="B813" s="211">
        <v>45250.70138888889</v>
      </c>
      <c r="C813" s="210" t="s">
        <v>281</v>
      </c>
      <c r="D813" s="209"/>
      <c r="E813" s="212">
        <v>100.0</v>
      </c>
      <c r="F813" s="212">
        <v>0.0</v>
      </c>
      <c r="G813" s="210" t="b">
        <v>1</v>
      </c>
      <c r="H813" s="211">
        <v>45250.70138888889</v>
      </c>
      <c r="I813" s="210" t="s">
        <v>1095</v>
      </c>
      <c r="J813" s="209"/>
      <c r="K813" s="209"/>
      <c r="L813" s="209"/>
      <c r="M813" s="209"/>
      <c r="N813" s="209"/>
      <c r="O813" s="209"/>
      <c r="P813" s="210" t="s">
        <v>283</v>
      </c>
      <c r="Q813" s="209"/>
      <c r="R813" s="210" t="s">
        <v>57</v>
      </c>
      <c r="S813" s="210">
        <v>4.0</v>
      </c>
      <c r="T813" s="212">
        <v>1.0</v>
      </c>
      <c r="U813" s="212">
        <v>3.0</v>
      </c>
      <c r="V813" s="212">
        <v>12.0</v>
      </c>
      <c r="W813" s="210">
        <v>23.0</v>
      </c>
      <c r="X813" s="210">
        <v>0.0</v>
      </c>
      <c r="Y813" s="210">
        <v>0.0</v>
      </c>
      <c r="Z813" s="210">
        <v>2.0</v>
      </c>
      <c r="AA813" s="210">
        <v>0.0</v>
      </c>
      <c r="AB813" s="210">
        <v>2.0</v>
      </c>
      <c r="AC813" s="210">
        <v>0.0</v>
      </c>
      <c r="AD813" s="210">
        <v>1.0</v>
      </c>
      <c r="AE813" s="210">
        <v>1.0</v>
      </c>
      <c r="AF813" s="210">
        <v>1.0</v>
      </c>
      <c r="AG813" s="210">
        <v>3.0</v>
      </c>
      <c r="AH813" s="210">
        <v>2.0</v>
      </c>
      <c r="AI813" s="210" t="s">
        <v>137</v>
      </c>
      <c r="AJ813" s="210" t="s">
        <v>284</v>
      </c>
      <c r="AK813" s="210" t="s">
        <v>284</v>
      </c>
      <c r="AL813" s="210" t="s">
        <v>285</v>
      </c>
      <c r="AM813" s="210" t="s">
        <v>285</v>
      </c>
      <c r="AN813" s="210" t="s">
        <v>284</v>
      </c>
      <c r="AO813" s="210" t="s">
        <v>285</v>
      </c>
      <c r="AP813" s="210" t="s">
        <v>284</v>
      </c>
      <c r="AQ813" s="210" t="s">
        <v>285</v>
      </c>
      <c r="AR813" s="210" t="s">
        <v>285</v>
      </c>
      <c r="AS813" s="210" t="s">
        <v>285</v>
      </c>
      <c r="AT813" s="209"/>
      <c r="AU813" s="209"/>
      <c r="AV813" s="209"/>
      <c r="AW813" s="209"/>
      <c r="AX813" s="209"/>
      <c r="AY813" s="209"/>
      <c r="AZ813" s="209"/>
      <c r="BA813" s="209"/>
      <c r="BB813" s="209"/>
      <c r="BC813" s="209"/>
      <c r="BD813" s="209"/>
      <c r="BE813" s="209"/>
      <c r="BF813" s="209"/>
      <c r="BG813" s="210"/>
      <c r="BH813" s="209"/>
    </row>
    <row r="814">
      <c r="A814" s="211">
        <v>45250.70138888889</v>
      </c>
      <c r="B814" s="211">
        <v>45250.70138888889</v>
      </c>
      <c r="C814" s="210" t="s">
        <v>281</v>
      </c>
      <c r="D814" s="209"/>
      <c r="E814" s="212">
        <v>100.0</v>
      </c>
      <c r="F814" s="212">
        <v>0.0</v>
      </c>
      <c r="G814" s="210" t="b">
        <v>1</v>
      </c>
      <c r="H814" s="211">
        <v>45250.70138888889</v>
      </c>
      <c r="I814" s="210" t="s">
        <v>1096</v>
      </c>
      <c r="J814" s="209"/>
      <c r="K814" s="209"/>
      <c r="L814" s="209"/>
      <c r="M814" s="209"/>
      <c r="N814" s="209"/>
      <c r="O814" s="209"/>
      <c r="P814" s="210" t="s">
        <v>283</v>
      </c>
      <c r="Q814" s="209"/>
      <c r="R814" s="210" t="s">
        <v>49</v>
      </c>
      <c r="S814" s="210">
        <v>10.0</v>
      </c>
      <c r="T814" s="212">
        <v>9.0</v>
      </c>
      <c r="U814" s="212">
        <v>1.0</v>
      </c>
      <c r="V814" s="212">
        <v>12.0</v>
      </c>
      <c r="W814" s="210">
        <v>18.0</v>
      </c>
      <c r="X814" s="210">
        <v>3.0</v>
      </c>
      <c r="Y814" s="210">
        <v>0.0</v>
      </c>
      <c r="Z814" s="210">
        <v>3.0</v>
      </c>
      <c r="AA814" s="210">
        <v>1.0</v>
      </c>
      <c r="AB814" s="210">
        <v>3.0</v>
      </c>
      <c r="AC814" s="210">
        <v>1.0</v>
      </c>
      <c r="AD814" s="210">
        <v>3.0</v>
      </c>
      <c r="AE814" s="210">
        <v>3.0</v>
      </c>
      <c r="AF814" s="210">
        <v>3.0</v>
      </c>
      <c r="AG814" s="210">
        <v>1.0</v>
      </c>
      <c r="AH814" s="210">
        <v>2.0</v>
      </c>
      <c r="AI814" s="210" t="s">
        <v>138</v>
      </c>
      <c r="AJ814" s="210" t="s">
        <v>284</v>
      </c>
      <c r="AK814" s="210" t="s">
        <v>285</v>
      </c>
      <c r="AL814" s="210" t="s">
        <v>285</v>
      </c>
      <c r="AM814" s="210" t="s">
        <v>285</v>
      </c>
      <c r="AN814" s="210" t="s">
        <v>285</v>
      </c>
      <c r="AO814" s="210" t="s">
        <v>285</v>
      </c>
      <c r="AP814" s="210" t="s">
        <v>284</v>
      </c>
      <c r="AQ814" s="210" t="s">
        <v>284</v>
      </c>
      <c r="AR814" s="210" t="s">
        <v>285</v>
      </c>
      <c r="AS814" s="210" t="s">
        <v>284</v>
      </c>
      <c r="AT814" s="209"/>
      <c r="AU814" s="209"/>
      <c r="AV814" s="209"/>
      <c r="AW814" s="209"/>
      <c r="AX814" s="209"/>
      <c r="AY814" s="209"/>
      <c r="AZ814" s="209"/>
      <c r="BA814" s="209"/>
      <c r="BB814" s="209"/>
      <c r="BC814" s="209"/>
      <c r="BD814" s="209"/>
      <c r="BE814" s="209"/>
      <c r="BF814" s="209"/>
      <c r="BG814" s="210"/>
      <c r="BH814" s="209"/>
    </row>
    <row r="815">
      <c r="A815" s="211">
        <v>45250.70138888889</v>
      </c>
      <c r="B815" s="211">
        <v>45250.70138888889</v>
      </c>
      <c r="C815" s="210" t="s">
        <v>281</v>
      </c>
      <c r="D815" s="209"/>
      <c r="E815" s="212">
        <v>100.0</v>
      </c>
      <c r="F815" s="212">
        <v>0.0</v>
      </c>
      <c r="G815" s="210" t="b">
        <v>1</v>
      </c>
      <c r="H815" s="211">
        <v>45250.70138888889</v>
      </c>
      <c r="I815" s="210" t="s">
        <v>1097</v>
      </c>
      <c r="J815" s="209"/>
      <c r="K815" s="209"/>
      <c r="L815" s="209"/>
      <c r="M815" s="209"/>
      <c r="N815" s="209"/>
      <c r="O815" s="209"/>
      <c r="P815" s="210" t="s">
        <v>283</v>
      </c>
      <c r="Q815" s="209"/>
      <c r="R815" s="210" t="s">
        <v>43</v>
      </c>
      <c r="S815" s="210">
        <v>6.0</v>
      </c>
      <c r="T815" s="212">
        <v>2.0</v>
      </c>
      <c r="U815" s="212">
        <v>4.0</v>
      </c>
      <c r="V815" s="212">
        <v>12.0</v>
      </c>
      <c r="W815" s="210">
        <v>19.0</v>
      </c>
      <c r="X815" s="210">
        <v>3.0</v>
      </c>
      <c r="Y815" s="210">
        <v>3.0</v>
      </c>
      <c r="Z815" s="210">
        <v>0.0</v>
      </c>
      <c r="AA815" s="210">
        <v>3.0</v>
      </c>
      <c r="AB815" s="210">
        <v>2.0</v>
      </c>
      <c r="AC815" s="210">
        <v>1.0</v>
      </c>
      <c r="AD815" s="210">
        <v>2.0</v>
      </c>
      <c r="AE815" s="210">
        <v>2.0</v>
      </c>
      <c r="AF815" s="210">
        <v>3.0</v>
      </c>
      <c r="AG815" s="210">
        <v>0.0</v>
      </c>
      <c r="AH815" s="210">
        <v>2.0</v>
      </c>
      <c r="AI815" s="210" t="s">
        <v>137</v>
      </c>
      <c r="AJ815" s="210" t="s">
        <v>285</v>
      </c>
      <c r="AK815" s="210" t="s">
        <v>284</v>
      </c>
      <c r="AL815" s="210" t="s">
        <v>284</v>
      </c>
      <c r="AM815" s="210" t="s">
        <v>284</v>
      </c>
      <c r="AN815" s="210" t="s">
        <v>284</v>
      </c>
      <c r="AO815" s="210" t="s">
        <v>285</v>
      </c>
      <c r="AP815" s="210" t="s">
        <v>285</v>
      </c>
      <c r="AQ815" s="210" t="s">
        <v>284</v>
      </c>
      <c r="AR815" s="210" t="s">
        <v>285</v>
      </c>
      <c r="AS815" s="210" t="s">
        <v>285</v>
      </c>
      <c r="AT815" s="209"/>
      <c r="AU815" s="209"/>
      <c r="AV815" s="209"/>
      <c r="AW815" s="209"/>
      <c r="AX815" s="209"/>
      <c r="AY815" s="209"/>
      <c r="AZ815" s="209"/>
      <c r="BA815" s="209"/>
      <c r="BB815" s="209"/>
      <c r="BC815" s="209"/>
      <c r="BD815" s="209"/>
      <c r="BE815" s="209"/>
      <c r="BF815" s="209"/>
      <c r="BG815" s="210"/>
      <c r="BH815" s="209"/>
    </row>
    <row r="816">
      <c r="A816" s="211">
        <v>45250.70138888889</v>
      </c>
      <c r="B816" s="211">
        <v>45250.70138888889</v>
      </c>
      <c r="C816" s="210" t="s">
        <v>281</v>
      </c>
      <c r="D816" s="209"/>
      <c r="E816" s="212">
        <v>100.0</v>
      </c>
      <c r="F816" s="212">
        <v>0.0</v>
      </c>
      <c r="G816" s="210" t="b">
        <v>1</v>
      </c>
      <c r="H816" s="211">
        <v>45250.70138888889</v>
      </c>
      <c r="I816" s="210" t="s">
        <v>1098</v>
      </c>
      <c r="J816" s="209"/>
      <c r="K816" s="209"/>
      <c r="L816" s="209"/>
      <c r="M816" s="209"/>
      <c r="N816" s="209"/>
      <c r="O816" s="209"/>
      <c r="P816" s="210" t="s">
        <v>283</v>
      </c>
      <c r="Q816" s="209"/>
      <c r="R816" s="210" t="s">
        <v>74</v>
      </c>
      <c r="S816" s="210">
        <v>1.0</v>
      </c>
      <c r="T816" s="212">
        <v>1.0</v>
      </c>
      <c r="U816" s="212">
        <v>0.0</v>
      </c>
      <c r="V816" s="212">
        <v>12.0</v>
      </c>
      <c r="W816" s="210">
        <v>33.0</v>
      </c>
      <c r="X816" s="210">
        <v>0.0</v>
      </c>
      <c r="Y816" s="210">
        <v>3.0</v>
      </c>
      <c r="Z816" s="210">
        <v>3.0</v>
      </c>
      <c r="AA816" s="210">
        <v>1.0</v>
      </c>
      <c r="AB816" s="210">
        <v>2.0</v>
      </c>
      <c r="AC816" s="210">
        <v>2.0</v>
      </c>
      <c r="AD816" s="210">
        <v>1.0</v>
      </c>
      <c r="AE816" s="210">
        <v>1.0</v>
      </c>
      <c r="AF816" s="210">
        <v>2.0</v>
      </c>
      <c r="AG816" s="210">
        <v>3.0</v>
      </c>
      <c r="AH816" s="210">
        <v>0.0</v>
      </c>
      <c r="AI816" s="210" t="s">
        <v>137</v>
      </c>
      <c r="AJ816" s="210" t="s">
        <v>284</v>
      </c>
      <c r="AK816" s="210" t="s">
        <v>285</v>
      </c>
      <c r="AL816" s="210" t="s">
        <v>285</v>
      </c>
      <c r="AM816" s="210" t="s">
        <v>285</v>
      </c>
      <c r="AN816" s="210" t="s">
        <v>284</v>
      </c>
      <c r="AO816" s="210" t="s">
        <v>285</v>
      </c>
      <c r="AP816" s="210" t="s">
        <v>285</v>
      </c>
      <c r="AQ816" s="210" t="s">
        <v>284</v>
      </c>
      <c r="AR816" s="210" t="s">
        <v>284</v>
      </c>
      <c r="AS816" s="210" t="s">
        <v>285</v>
      </c>
      <c r="AT816" s="209"/>
      <c r="AU816" s="209"/>
      <c r="AV816" s="209"/>
      <c r="AW816" s="209"/>
      <c r="AX816" s="209"/>
      <c r="AY816" s="209"/>
      <c r="AZ816" s="209"/>
      <c r="BA816" s="209"/>
      <c r="BB816" s="209"/>
      <c r="BC816" s="209"/>
      <c r="BD816" s="209"/>
      <c r="BE816" s="209"/>
      <c r="BF816" s="209"/>
      <c r="BG816" s="210"/>
      <c r="BH816" s="209"/>
    </row>
    <row r="817">
      <c r="A817" s="211">
        <v>45250.70138888889</v>
      </c>
      <c r="B817" s="211">
        <v>45250.70138888889</v>
      </c>
      <c r="C817" s="210" t="s">
        <v>281</v>
      </c>
      <c r="D817" s="209"/>
      <c r="E817" s="212">
        <v>100.0</v>
      </c>
      <c r="F817" s="212">
        <v>0.0</v>
      </c>
      <c r="G817" s="210" t="b">
        <v>1</v>
      </c>
      <c r="H817" s="211">
        <v>45250.70138888889</v>
      </c>
      <c r="I817" s="210" t="s">
        <v>1099</v>
      </c>
      <c r="J817" s="209"/>
      <c r="K817" s="209"/>
      <c r="L817" s="209"/>
      <c r="M817" s="209"/>
      <c r="N817" s="209"/>
      <c r="O817" s="209"/>
      <c r="P817" s="210" t="s">
        <v>283</v>
      </c>
      <c r="Q817" s="209"/>
      <c r="R817" s="210" t="s">
        <v>55</v>
      </c>
      <c r="S817" s="210">
        <v>3.0</v>
      </c>
      <c r="T817" s="212">
        <v>2.0</v>
      </c>
      <c r="U817" s="212">
        <v>1.0</v>
      </c>
      <c r="V817" s="212">
        <v>12.0</v>
      </c>
      <c r="W817" s="210">
        <v>21.0</v>
      </c>
      <c r="X817" s="210">
        <v>0.0</v>
      </c>
      <c r="Y817" s="210">
        <v>3.0</v>
      </c>
      <c r="Z817" s="210">
        <v>1.0</v>
      </c>
      <c r="AA817" s="210">
        <v>2.0</v>
      </c>
      <c r="AB817" s="210">
        <v>2.0</v>
      </c>
      <c r="AC817" s="210">
        <v>1.0</v>
      </c>
      <c r="AD817" s="210">
        <v>3.0</v>
      </c>
      <c r="AE817" s="210">
        <v>0.0</v>
      </c>
      <c r="AF817" s="210">
        <v>2.0</v>
      </c>
      <c r="AG817" s="210">
        <v>3.0</v>
      </c>
      <c r="AH817" s="210">
        <v>0.0</v>
      </c>
      <c r="AI817" s="210" t="s">
        <v>138</v>
      </c>
      <c r="AJ817" s="210" t="s">
        <v>284</v>
      </c>
      <c r="AK817" s="210" t="s">
        <v>285</v>
      </c>
      <c r="AL817" s="210" t="s">
        <v>285</v>
      </c>
      <c r="AM817" s="210" t="s">
        <v>285</v>
      </c>
      <c r="AN817" s="210" t="s">
        <v>284</v>
      </c>
      <c r="AO817" s="210" t="s">
        <v>285</v>
      </c>
      <c r="AP817" s="210" t="s">
        <v>284</v>
      </c>
      <c r="AQ817" s="210" t="s">
        <v>285</v>
      </c>
      <c r="AR817" s="210" t="s">
        <v>285</v>
      </c>
      <c r="AS817" s="210" t="s">
        <v>284</v>
      </c>
      <c r="AT817" s="209"/>
      <c r="AU817" s="209"/>
      <c r="AV817" s="209"/>
      <c r="AW817" s="209"/>
      <c r="AX817" s="209"/>
      <c r="AY817" s="209"/>
      <c r="AZ817" s="209"/>
      <c r="BA817" s="209"/>
      <c r="BB817" s="209"/>
      <c r="BC817" s="209"/>
      <c r="BD817" s="209"/>
      <c r="BE817" s="209"/>
      <c r="BF817" s="209"/>
      <c r="BG817" s="210"/>
      <c r="BH817" s="209"/>
    </row>
    <row r="818">
      <c r="A818" s="211">
        <v>45250.70138888889</v>
      </c>
      <c r="B818" s="211">
        <v>45250.70138888889</v>
      </c>
      <c r="C818" s="210" t="s">
        <v>281</v>
      </c>
      <c r="D818" s="209"/>
      <c r="E818" s="212">
        <v>100.0</v>
      </c>
      <c r="F818" s="212">
        <v>0.0</v>
      </c>
      <c r="G818" s="210" t="b">
        <v>1</v>
      </c>
      <c r="H818" s="211">
        <v>45250.70138888889</v>
      </c>
      <c r="I818" s="210" t="s">
        <v>1100</v>
      </c>
      <c r="J818" s="209"/>
      <c r="K818" s="209"/>
      <c r="L818" s="209"/>
      <c r="M818" s="209"/>
      <c r="N818" s="209"/>
      <c r="O818" s="209"/>
      <c r="P818" s="210" t="s">
        <v>283</v>
      </c>
      <c r="Q818" s="209"/>
      <c r="R818" s="210" t="s">
        <v>96</v>
      </c>
      <c r="S818" s="210">
        <v>10.0</v>
      </c>
      <c r="T818" s="212">
        <v>4.0</v>
      </c>
      <c r="U818" s="212">
        <v>6.0</v>
      </c>
      <c r="V818" s="212">
        <v>12.0</v>
      </c>
      <c r="W818" s="210">
        <v>12.0</v>
      </c>
      <c r="X818" s="210">
        <v>1.0</v>
      </c>
      <c r="Y818" s="210">
        <v>2.0</v>
      </c>
      <c r="Z818" s="210">
        <v>1.0</v>
      </c>
      <c r="AA818" s="210">
        <v>0.0</v>
      </c>
      <c r="AB818" s="210">
        <v>0.0</v>
      </c>
      <c r="AC818" s="210">
        <v>1.0</v>
      </c>
      <c r="AD818" s="210">
        <v>0.0</v>
      </c>
      <c r="AE818" s="210">
        <v>1.0</v>
      </c>
      <c r="AF818" s="210">
        <v>3.0</v>
      </c>
      <c r="AG818" s="210">
        <v>0.0</v>
      </c>
      <c r="AH818" s="210">
        <v>1.0</v>
      </c>
      <c r="AI818" s="210" t="s">
        <v>138</v>
      </c>
      <c r="AJ818" s="210" t="s">
        <v>285</v>
      </c>
      <c r="AK818" s="210" t="s">
        <v>285</v>
      </c>
      <c r="AL818" s="210" t="s">
        <v>285</v>
      </c>
      <c r="AM818" s="210" t="s">
        <v>284</v>
      </c>
      <c r="AN818" s="210" t="s">
        <v>284</v>
      </c>
      <c r="AO818" s="210" t="s">
        <v>285</v>
      </c>
      <c r="AP818" s="210" t="s">
        <v>284</v>
      </c>
      <c r="AQ818" s="210" t="s">
        <v>285</v>
      </c>
      <c r="AR818" s="210" t="s">
        <v>285</v>
      </c>
      <c r="AS818" s="210" t="s">
        <v>284</v>
      </c>
      <c r="AT818" s="209"/>
      <c r="AU818" s="209"/>
      <c r="AV818" s="209"/>
      <c r="AW818" s="209"/>
      <c r="AX818" s="209"/>
      <c r="AY818" s="209"/>
      <c r="AZ818" s="209"/>
      <c r="BA818" s="209"/>
      <c r="BB818" s="209"/>
      <c r="BC818" s="209"/>
      <c r="BD818" s="209"/>
      <c r="BE818" s="209"/>
      <c r="BF818" s="209"/>
      <c r="BG818" s="210"/>
      <c r="BH818" s="209"/>
    </row>
    <row r="819">
      <c r="A819" s="211">
        <v>45250.70138888889</v>
      </c>
      <c r="B819" s="211">
        <v>45250.70138888889</v>
      </c>
      <c r="C819" s="210" t="s">
        <v>281</v>
      </c>
      <c r="D819" s="209"/>
      <c r="E819" s="212">
        <v>100.0</v>
      </c>
      <c r="F819" s="212">
        <v>0.0</v>
      </c>
      <c r="G819" s="210" t="b">
        <v>1</v>
      </c>
      <c r="H819" s="211">
        <v>45250.70138888889</v>
      </c>
      <c r="I819" s="210" t="s">
        <v>1101</v>
      </c>
      <c r="J819" s="209"/>
      <c r="K819" s="209"/>
      <c r="L819" s="209"/>
      <c r="M819" s="209"/>
      <c r="N819" s="209"/>
      <c r="O819" s="209"/>
      <c r="P819" s="210" t="s">
        <v>283</v>
      </c>
      <c r="Q819" s="209"/>
      <c r="R819" s="210" t="s">
        <v>88</v>
      </c>
      <c r="S819" s="210">
        <v>11.0</v>
      </c>
      <c r="T819" s="212">
        <v>9.0</v>
      </c>
      <c r="U819" s="212">
        <v>2.0</v>
      </c>
      <c r="V819" s="212">
        <v>12.0</v>
      </c>
      <c r="W819" s="210">
        <v>24.0</v>
      </c>
      <c r="X819" s="210">
        <v>1.0</v>
      </c>
      <c r="Y819" s="210">
        <v>3.0</v>
      </c>
      <c r="Z819" s="210">
        <v>3.0</v>
      </c>
      <c r="AA819" s="210">
        <v>0.0</v>
      </c>
      <c r="AB819" s="210">
        <v>2.0</v>
      </c>
      <c r="AC819" s="210">
        <v>2.0</v>
      </c>
      <c r="AD819" s="210">
        <v>1.0</v>
      </c>
      <c r="AE819" s="210">
        <v>2.0</v>
      </c>
      <c r="AF819" s="210">
        <v>3.0</v>
      </c>
      <c r="AG819" s="210">
        <v>0.0</v>
      </c>
      <c r="AH819" s="210">
        <v>0.0</v>
      </c>
      <c r="AI819" s="210" t="s">
        <v>137</v>
      </c>
      <c r="AJ819" s="210" t="s">
        <v>285</v>
      </c>
      <c r="AK819" s="210" t="s">
        <v>285</v>
      </c>
      <c r="AL819" s="210" t="s">
        <v>284</v>
      </c>
      <c r="AM819" s="210" t="s">
        <v>285</v>
      </c>
      <c r="AN819" s="210" t="s">
        <v>284</v>
      </c>
      <c r="AO819" s="210" t="s">
        <v>285</v>
      </c>
      <c r="AP819" s="210" t="s">
        <v>285</v>
      </c>
      <c r="AQ819" s="210" t="s">
        <v>284</v>
      </c>
      <c r="AR819" s="210" t="s">
        <v>285</v>
      </c>
      <c r="AS819" s="210" t="s">
        <v>285</v>
      </c>
      <c r="AT819" s="209"/>
      <c r="AU819" s="209"/>
      <c r="AV819" s="209"/>
      <c r="AW819" s="209"/>
      <c r="AX819" s="209"/>
      <c r="AY819" s="209"/>
      <c r="AZ819" s="209"/>
      <c r="BA819" s="209"/>
      <c r="BB819" s="209"/>
      <c r="BC819" s="209"/>
      <c r="BD819" s="209"/>
      <c r="BE819" s="209"/>
      <c r="BF819" s="209"/>
      <c r="BG819" s="210"/>
      <c r="BH819" s="209"/>
    </row>
    <row r="820">
      <c r="A820" s="211">
        <v>45250.70138888889</v>
      </c>
      <c r="B820" s="211">
        <v>45250.70138888889</v>
      </c>
      <c r="C820" s="210" t="s">
        <v>281</v>
      </c>
      <c r="D820" s="209"/>
      <c r="E820" s="212">
        <v>100.0</v>
      </c>
      <c r="F820" s="212">
        <v>0.0</v>
      </c>
      <c r="G820" s="210" t="b">
        <v>1</v>
      </c>
      <c r="H820" s="211">
        <v>45250.70138888889</v>
      </c>
      <c r="I820" s="210" t="s">
        <v>1102</v>
      </c>
      <c r="J820" s="209"/>
      <c r="K820" s="209"/>
      <c r="L820" s="209"/>
      <c r="M820" s="209"/>
      <c r="N820" s="209"/>
      <c r="O820" s="209"/>
      <c r="P820" s="210" t="s">
        <v>283</v>
      </c>
      <c r="Q820" s="209"/>
      <c r="R820" s="210" t="s">
        <v>103</v>
      </c>
      <c r="S820" s="210">
        <v>7.0</v>
      </c>
      <c r="T820" s="212">
        <v>2.0</v>
      </c>
      <c r="U820" s="212">
        <v>5.0</v>
      </c>
      <c r="V820" s="212">
        <v>12.0</v>
      </c>
      <c r="W820" s="210">
        <v>38.0</v>
      </c>
      <c r="X820" s="210">
        <v>3.0</v>
      </c>
      <c r="Y820" s="210">
        <v>2.0</v>
      </c>
      <c r="Z820" s="210">
        <v>3.0</v>
      </c>
      <c r="AA820" s="210">
        <v>3.0</v>
      </c>
      <c r="AB820" s="210">
        <v>2.0</v>
      </c>
      <c r="AC820" s="210">
        <v>2.0</v>
      </c>
      <c r="AD820" s="210">
        <v>0.0</v>
      </c>
      <c r="AE820" s="210">
        <v>1.0</v>
      </c>
      <c r="AF820" s="210">
        <v>1.0</v>
      </c>
      <c r="AG820" s="210">
        <v>1.0</v>
      </c>
      <c r="AH820" s="210">
        <v>2.0</v>
      </c>
      <c r="AI820" s="210" t="s">
        <v>138</v>
      </c>
      <c r="AJ820" s="210" t="s">
        <v>285</v>
      </c>
      <c r="AK820" s="210" t="s">
        <v>284</v>
      </c>
      <c r="AL820" s="210" t="s">
        <v>285</v>
      </c>
      <c r="AM820" s="210" t="s">
        <v>284</v>
      </c>
      <c r="AN820" s="210" t="s">
        <v>284</v>
      </c>
      <c r="AO820" s="210" t="s">
        <v>285</v>
      </c>
      <c r="AP820" s="210" t="s">
        <v>285</v>
      </c>
      <c r="AQ820" s="210" t="s">
        <v>285</v>
      </c>
      <c r="AR820" s="210" t="s">
        <v>284</v>
      </c>
      <c r="AS820" s="210" t="s">
        <v>285</v>
      </c>
      <c r="AT820" s="209"/>
      <c r="AU820" s="209"/>
      <c r="AV820" s="209"/>
      <c r="AW820" s="209"/>
      <c r="AX820" s="209"/>
      <c r="AY820" s="209"/>
      <c r="AZ820" s="209"/>
      <c r="BA820" s="209"/>
      <c r="BB820" s="209"/>
      <c r="BC820" s="209"/>
      <c r="BD820" s="209"/>
      <c r="BE820" s="209"/>
      <c r="BF820" s="209"/>
      <c r="BG820" s="210"/>
      <c r="BH820" s="209"/>
    </row>
    <row r="821">
      <c r="A821" s="211">
        <v>45250.70138888889</v>
      </c>
      <c r="B821" s="211">
        <v>45250.70138888889</v>
      </c>
      <c r="C821" s="210" t="s">
        <v>281</v>
      </c>
      <c r="D821" s="209"/>
      <c r="E821" s="212">
        <v>100.0</v>
      </c>
      <c r="F821" s="212">
        <v>0.0</v>
      </c>
      <c r="G821" s="210" t="b">
        <v>1</v>
      </c>
      <c r="H821" s="211">
        <v>45250.70138888889</v>
      </c>
      <c r="I821" s="210" t="s">
        <v>1103</v>
      </c>
      <c r="J821" s="209"/>
      <c r="K821" s="209"/>
      <c r="L821" s="209"/>
      <c r="M821" s="209"/>
      <c r="N821" s="209"/>
      <c r="O821" s="209"/>
      <c r="P821" s="210" t="s">
        <v>283</v>
      </c>
      <c r="Q821" s="209"/>
      <c r="R821" s="210" t="s">
        <v>65</v>
      </c>
      <c r="S821" s="210">
        <v>11.0</v>
      </c>
      <c r="T821" s="212">
        <v>2.0</v>
      </c>
      <c r="U821" s="212">
        <v>9.0</v>
      </c>
      <c r="V821" s="212">
        <v>12.0</v>
      </c>
      <c r="W821" s="210">
        <v>20.0</v>
      </c>
      <c r="X821" s="210">
        <v>2.0</v>
      </c>
      <c r="Y821" s="210">
        <v>3.0</v>
      </c>
      <c r="Z821" s="210">
        <v>1.0</v>
      </c>
      <c r="AA821" s="210">
        <v>1.0</v>
      </c>
      <c r="AB821" s="210">
        <v>0.0</v>
      </c>
      <c r="AC821" s="210">
        <v>0.0</v>
      </c>
      <c r="AD821" s="210">
        <v>0.0</v>
      </c>
      <c r="AE821" s="210">
        <v>3.0</v>
      </c>
      <c r="AF821" s="210">
        <v>2.0</v>
      </c>
      <c r="AG821" s="210">
        <v>2.0</v>
      </c>
      <c r="AH821" s="210">
        <v>2.0</v>
      </c>
      <c r="AI821" s="210" t="s">
        <v>138</v>
      </c>
      <c r="AJ821" s="210" t="s">
        <v>284</v>
      </c>
      <c r="AK821" s="210" t="s">
        <v>284</v>
      </c>
      <c r="AL821" s="210" t="s">
        <v>285</v>
      </c>
      <c r="AM821" s="210" t="s">
        <v>284</v>
      </c>
      <c r="AN821" s="210" t="s">
        <v>284</v>
      </c>
      <c r="AO821" s="210" t="s">
        <v>285</v>
      </c>
      <c r="AP821" s="210" t="s">
        <v>284</v>
      </c>
      <c r="AQ821" s="210" t="s">
        <v>284</v>
      </c>
      <c r="AR821" s="210" t="s">
        <v>285</v>
      </c>
      <c r="AS821" s="210" t="s">
        <v>284</v>
      </c>
      <c r="AT821" s="209"/>
      <c r="AU821" s="209"/>
      <c r="AV821" s="209"/>
      <c r="AW821" s="209"/>
      <c r="AX821" s="209"/>
      <c r="AY821" s="209"/>
      <c r="AZ821" s="209"/>
      <c r="BA821" s="209"/>
      <c r="BB821" s="209"/>
      <c r="BC821" s="209"/>
      <c r="BD821" s="209"/>
      <c r="BE821" s="209"/>
      <c r="BF821" s="209"/>
      <c r="BG821" s="210"/>
      <c r="BH821" s="209"/>
    </row>
    <row r="822">
      <c r="A822" s="211">
        <v>45250.70138888889</v>
      </c>
      <c r="B822" s="211">
        <v>45250.70138888889</v>
      </c>
      <c r="C822" s="210" t="s">
        <v>281</v>
      </c>
      <c r="D822" s="209"/>
      <c r="E822" s="212">
        <v>100.0</v>
      </c>
      <c r="F822" s="212">
        <v>1.0</v>
      </c>
      <c r="G822" s="210" t="b">
        <v>1</v>
      </c>
      <c r="H822" s="211">
        <v>45250.70138888889</v>
      </c>
      <c r="I822" s="210" t="s">
        <v>1104</v>
      </c>
      <c r="J822" s="209"/>
      <c r="K822" s="209"/>
      <c r="L822" s="209"/>
      <c r="M822" s="209"/>
      <c r="N822" s="209"/>
      <c r="O822" s="209"/>
      <c r="P822" s="210" t="s">
        <v>283</v>
      </c>
      <c r="Q822" s="209"/>
      <c r="R822" s="210" t="s">
        <v>42</v>
      </c>
      <c r="S822" s="210">
        <v>10.0</v>
      </c>
      <c r="T822" s="212">
        <v>9.0</v>
      </c>
      <c r="U822" s="212">
        <v>1.0</v>
      </c>
      <c r="V822" s="212">
        <v>12.0</v>
      </c>
      <c r="W822" s="210">
        <v>28.0</v>
      </c>
      <c r="X822" s="210">
        <v>1.0</v>
      </c>
      <c r="Y822" s="210">
        <v>1.0</v>
      </c>
      <c r="Z822" s="210">
        <v>3.0</v>
      </c>
      <c r="AA822" s="210">
        <v>2.0</v>
      </c>
      <c r="AB822" s="210">
        <v>2.0</v>
      </c>
      <c r="AC822" s="210">
        <v>2.0</v>
      </c>
      <c r="AD822" s="210">
        <v>0.0</v>
      </c>
      <c r="AE822" s="210">
        <v>1.0</v>
      </c>
      <c r="AF822" s="210">
        <v>2.0</v>
      </c>
      <c r="AG822" s="210">
        <v>2.0</v>
      </c>
      <c r="AH822" s="210">
        <v>0.0</v>
      </c>
      <c r="AI822" s="210" t="s">
        <v>138</v>
      </c>
      <c r="AJ822" s="210" t="s">
        <v>284</v>
      </c>
      <c r="AK822" s="210" t="s">
        <v>285</v>
      </c>
      <c r="AL822" s="210" t="s">
        <v>284</v>
      </c>
      <c r="AM822" s="210" t="s">
        <v>284</v>
      </c>
      <c r="AN822" s="210" t="s">
        <v>285</v>
      </c>
      <c r="AO822" s="210" t="s">
        <v>284</v>
      </c>
      <c r="AP822" s="210" t="s">
        <v>284</v>
      </c>
      <c r="AQ822" s="210" t="s">
        <v>285</v>
      </c>
      <c r="AR822" s="210" t="s">
        <v>285</v>
      </c>
      <c r="AS822" s="210" t="s">
        <v>284</v>
      </c>
      <c r="AT822" s="209"/>
      <c r="AU822" s="209"/>
      <c r="AV822" s="209"/>
      <c r="AW822" s="209"/>
      <c r="AX822" s="209"/>
      <c r="AY822" s="209"/>
      <c r="AZ822" s="209"/>
      <c r="BA822" s="209"/>
      <c r="BB822" s="209"/>
      <c r="BC822" s="209"/>
      <c r="BD822" s="209"/>
      <c r="BE822" s="209"/>
      <c r="BF822" s="209"/>
      <c r="BG822" s="210"/>
      <c r="BH822" s="209"/>
    </row>
    <row r="823">
      <c r="A823" s="211">
        <v>45250.70138888889</v>
      </c>
      <c r="B823" s="211">
        <v>45250.70138888889</v>
      </c>
      <c r="C823" s="210" t="s">
        <v>281</v>
      </c>
      <c r="D823" s="209"/>
      <c r="E823" s="212">
        <v>100.0</v>
      </c>
      <c r="F823" s="212">
        <v>0.0</v>
      </c>
      <c r="G823" s="210" t="b">
        <v>1</v>
      </c>
      <c r="H823" s="211">
        <v>45250.70138888889</v>
      </c>
      <c r="I823" s="210" t="s">
        <v>1105</v>
      </c>
      <c r="J823" s="209"/>
      <c r="K823" s="209"/>
      <c r="L823" s="209"/>
      <c r="M823" s="209"/>
      <c r="N823" s="209"/>
      <c r="O823" s="209"/>
      <c r="P823" s="210" t="s">
        <v>283</v>
      </c>
      <c r="Q823" s="209"/>
      <c r="R823" s="72" t="s">
        <v>33</v>
      </c>
      <c r="S823" s="210">
        <v>9.0</v>
      </c>
      <c r="T823" s="212">
        <v>6.0</v>
      </c>
      <c r="U823" s="212">
        <v>3.0</v>
      </c>
      <c r="V823" s="212">
        <v>12.0</v>
      </c>
      <c r="W823" s="210">
        <v>11.0</v>
      </c>
      <c r="X823" s="210">
        <v>3.0</v>
      </c>
      <c r="Y823" s="210">
        <v>3.0</v>
      </c>
      <c r="Z823" s="210">
        <v>0.0</v>
      </c>
      <c r="AA823" s="210">
        <v>1.0</v>
      </c>
      <c r="AB823" s="210">
        <v>3.0</v>
      </c>
      <c r="AC823" s="210">
        <v>0.0</v>
      </c>
      <c r="AD823" s="210">
        <v>3.0</v>
      </c>
      <c r="AE823" s="210">
        <v>0.0</v>
      </c>
      <c r="AF823" s="210">
        <v>1.0</v>
      </c>
      <c r="AG823" s="210">
        <v>2.0</v>
      </c>
      <c r="AH823" s="210">
        <v>0.0</v>
      </c>
      <c r="AI823" s="210" t="s">
        <v>138</v>
      </c>
      <c r="AJ823" s="210" t="s">
        <v>285</v>
      </c>
      <c r="AK823" s="210" t="s">
        <v>284</v>
      </c>
      <c r="AL823" s="210" t="s">
        <v>285</v>
      </c>
      <c r="AM823" s="210" t="s">
        <v>284</v>
      </c>
      <c r="AN823" s="210" t="s">
        <v>284</v>
      </c>
      <c r="AO823" s="210" t="s">
        <v>284</v>
      </c>
      <c r="AP823" s="210" t="s">
        <v>284</v>
      </c>
      <c r="AQ823" s="210" t="s">
        <v>284</v>
      </c>
      <c r="AR823" s="210" t="s">
        <v>284</v>
      </c>
      <c r="AS823" s="210" t="s">
        <v>284</v>
      </c>
      <c r="AT823" s="209"/>
      <c r="AU823" s="209"/>
      <c r="AV823" s="209"/>
      <c r="AW823" s="209"/>
      <c r="AX823" s="209"/>
      <c r="AY823" s="209"/>
      <c r="AZ823" s="209"/>
      <c r="BA823" s="209"/>
      <c r="BB823" s="209"/>
      <c r="BC823" s="209"/>
      <c r="BD823" s="209"/>
      <c r="BE823" s="209"/>
      <c r="BF823" s="209"/>
      <c r="BG823" s="210"/>
      <c r="BH823" s="209"/>
    </row>
    <row r="824">
      <c r="A824" s="211">
        <v>45250.70138888889</v>
      </c>
      <c r="B824" s="211">
        <v>45250.70138888889</v>
      </c>
      <c r="C824" s="210" t="s">
        <v>281</v>
      </c>
      <c r="D824" s="209"/>
      <c r="E824" s="212">
        <v>100.0</v>
      </c>
      <c r="F824" s="212">
        <v>0.0</v>
      </c>
      <c r="G824" s="210" t="b">
        <v>1</v>
      </c>
      <c r="H824" s="211">
        <v>45250.70138888889</v>
      </c>
      <c r="I824" s="210" t="s">
        <v>1106</v>
      </c>
      <c r="J824" s="209"/>
      <c r="K824" s="209"/>
      <c r="L824" s="209"/>
      <c r="M824" s="209"/>
      <c r="N824" s="209"/>
      <c r="O824" s="209"/>
      <c r="P824" s="210" t="s">
        <v>283</v>
      </c>
      <c r="Q824" s="209"/>
      <c r="R824" s="210" t="s">
        <v>68</v>
      </c>
      <c r="S824" s="210">
        <v>8.0</v>
      </c>
      <c r="T824" s="212">
        <v>3.0</v>
      </c>
      <c r="U824" s="212">
        <v>5.0</v>
      </c>
      <c r="V824" s="212">
        <v>12.0</v>
      </c>
      <c r="W824" s="210">
        <v>4.0</v>
      </c>
      <c r="X824" s="210">
        <v>0.0</v>
      </c>
      <c r="Y824" s="210">
        <v>0.0</v>
      </c>
      <c r="Z824" s="210">
        <v>2.0</v>
      </c>
      <c r="AA824" s="210">
        <v>3.0</v>
      </c>
      <c r="AB824" s="210">
        <v>3.0</v>
      </c>
      <c r="AC824" s="210">
        <v>2.0</v>
      </c>
      <c r="AD824" s="210">
        <v>3.0</v>
      </c>
      <c r="AE824" s="210">
        <v>0.0</v>
      </c>
      <c r="AF824" s="210">
        <v>0.0</v>
      </c>
      <c r="AG824" s="210">
        <v>2.0</v>
      </c>
      <c r="AH824" s="210">
        <v>1.0</v>
      </c>
      <c r="AI824" s="210" t="s">
        <v>138</v>
      </c>
      <c r="AJ824" s="210" t="s">
        <v>285</v>
      </c>
      <c r="AK824" s="210" t="s">
        <v>285</v>
      </c>
      <c r="AL824" s="210" t="s">
        <v>284</v>
      </c>
      <c r="AM824" s="210" t="s">
        <v>285</v>
      </c>
      <c r="AN824" s="210" t="s">
        <v>284</v>
      </c>
      <c r="AO824" s="210" t="s">
        <v>285</v>
      </c>
      <c r="AP824" s="210" t="s">
        <v>284</v>
      </c>
      <c r="AQ824" s="210" t="s">
        <v>284</v>
      </c>
      <c r="AR824" s="210" t="s">
        <v>284</v>
      </c>
      <c r="AS824" s="210" t="s">
        <v>284</v>
      </c>
      <c r="AT824" s="209"/>
      <c r="AU824" s="209"/>
      <c r="AV824" s="209"/>
      <c r="AW824" s="209"/>
      <c r="AX824" s="209"/>
      <c r="AY824" s="209"/>
      <c r="AZ824" s="209"/>
      <c r="BA824" s="209"/>
      <c r="BB824" s="209"/>
      <c r="BC824" s="209"/>
      <c r="BD824" s="209"/>
      <c r="BE824" s="209"/>
      <c r="BF824" s="209"/>
      <c r="BG824" s="210"/>
      <c r="BH824" s="209"/>
    </row>
    <row r="825">
      <c r="A825" s="211">
        <v>45250.70138888889</v>
      </c>
      <c r="B825" s="211">
        <v>45250.70138888889</v>
      </c>
      <c r="C825" s="210" t="s">
        <v>281</v>
      </c>
      <c r="D825" s="209"/>
      <c r="E825" s="212">
        <v>100.0</v>
      </c>
      <c r="F825" s="212">
        <v>0.0</v>
      </c>
      <c r="G825" s="210" t="b">
        <v>1</v>
      </c>
      <c r="H825" s="211">
        <v>45250.70138888889</v>
      </c>
      <c r="I825" s="210" t="s">
        <v>1107</v>
      </c>
      <c r="J825" s="209"/>
      <c r="K825" s="209"/>
      <c r="L825" s="209"/>
      <c r="M825" s="209"/>
      <c r="N825" s="209"/>
      <c r="O825" s="209"/>
      <c r="P825" s="210" t="s">
        <v>283</v>
      </c>
      <c r="Q825" s="209"/>
      <c r="R825" s="210" t="s">
        <v>89</v>
      </c>
      <c r="S825" s="210">
        <v>5.0</v>
      </c>
      <c r="T825" s="212">
        <v>3.0</v>
      </c>
      <c r="U825" s="212">
        <v>2.0</v>
      </c>
      <c r="V825" s="212">
        <v>12.0</v>
      </c>
      <c r="W825" s="210">
        <v>17.0</v>
      </c>
      <c r="X825" s="210">
        <v>3.0</v>
      </c>
      <c r="Y825" s="210">
        <v>0.0</v>
      </c>
      <c r="Z825" s="210">
        <v>0.0</v>
      </c>
      <c r="AA825" s="210">
        <v>0.0</v>
      </c>
      <c r="AB825" s="210">
        <v>0.0</v>
      </c>
      <c r="AC825" s="210">
        <v>0.0</v>
      </c>
      <c r="AD825" s="210">
        <v>0.0</v>
      </c>
      <c r="AE825" s="210">
        <v>2.0</v>
      </c>
      <c r="AF825" s="210">
        <v>2.0</v>
      </c>
      <c r="AG825" s="210">
        <v>2.0</v>
      </c>
      <c r="AH825" s="210">
        <v>0.0</v>
      </c>
      <c r="AI825" s="210" t="s">
        <v>137</v>
      </c>
      <c r="AJ825" s="210" t="s">
        <v>285</v>
      </c>
      <c r="AK825" s="210" t="s">
        <v>285</v>
      </c>
      <c r="AL825" s="210" t="s">
        <v>284</v>
      </c>
      <c r="AM825" s="210" t="s">
        <v>285</v>
      </c>
      <c r="AN825" s="210" t="s">
        <v>285</v>
      </c>
      <c r="AO825" s="210" t="s">
        <v>285</v>
      </c>
      <c r="AP825" s="210" t="s">
        <v>284</v>
      </c>
      <c r="AQ825" s="210" t="s">
        <v>285</v>
      </c>
      <c r="AR825" s="210" t="s">
        <v>285</v>
      </c>
      <c r="AS825" s="210" t="s">
        <v>284</v>
      </c>
      <c r="AT825" s="209"/>
      <c r="AU825" s="209"/>
      <c r="AV825" s="209"/>
      <c r="AW825" s="209"/>
      <c r="AX825" s="209"/>
      <c r="AY825" s="209"/>
      <c r="AZ825" s="209"/>
      <c r="BA825" s="209"/>
      <c r="BB825" s="209"/>
      <c r="BC825" s="209"/>
      <c r="BD825" s="209"/>
      <c r="BE825" s="209"/>
      <c r="BF825" s="209"/>
      <c r="BG825" s="210"/>
      <c r="BH825" s="209"/>
    </row>
    <row r="826">
      <c r="A826" s="211">
        <v>45250.70138888889</v>
      </c>
      <c r="B826" s="211">
        <v>45250.70138888889</v>
      </c>
      <c r="C826" s="210" t="s">
        <v>281</v>
      </c>
      <c r="D826" s="209"/>
      <c r="E826" s="212">
        <v>100.0</v>
      </c>
      <c r="F826" s="212">
        <v>0.0</v>
      </c>
      <c r="G826" s="210" t="b">
        <v>1</v>
      </c>
      <c r="H826" s="211">
        <v>45250.70138888889</v>
      </c>
      <c r="I826" s="210" t="s">
        <v>1108</v>
      </c>
      <c r="J826" s="209"/>
      <c r="K826" s="209"/>
      <c r="L826" s="209"/>
      <c r="M826" s="209"/>
      <c r="N826" s="209"/>
      <c r="O826" s="209"/>
      <c r="P826" s="210" t="s">
        <v>283</v>
      </c>
      <c r="Q826" s="209"/>
      <c r="R826" s="210" t="s">
        <v>61</v>
      </c>
      <c r="S826" s="210">
        <v>8.0</v>
      </c>
      <c r="T826" s="212">
        <v>5.0</v>
      </c>
      <c r="U826" s="212">
        <v>3.0</v>
      </c>
      <c r="V826" s="212">
        <v>12.0</v>
      </c>
      <c r="W826" s="210">
        <v>18.0</v>
      </c>
      <c r="X826" s="210">
        <v>1.0</v>
      </c>
      <c r="Y826" s="210">
        <v>0.0</v>
      </c>
      <c r="Z826" s="210">
        <v>3.0</v>
      </c>
      <c r="AA826" s="210">
        <v>2.0</v>
      </c>
      <c r="AB826" s="210">
        <v>0.0</v>
      </c>
      <c r="AC826" s="210">
        <v>1.0</v>
      </c>
      <c r="AD826" s="210">
        <v>0.0</v>
      </c>
      <c r="AE826" s="210">
        <v>1.0</v>
      </c>
      <c r="AF826" s="210">
        <v>1.0</v>
      </c>
      <c r="AG826" s="210">
        <v>1.0</v>
      </c>
      <c r="AH826" s="210">
        <v>1.0</v>
      </c>
      <c r="AI826" s="210" t="s">
        <v>137</v>
      </c>
      <c r="AJ826" s="210" t="s">
        <v>284</v>
      </c>
      <c r="AK826" s="210" t="s">
        <v>284</v>
      </c>
      <c r="AL826" s="210" t="s">
        <v>284</v>
      </c>
      <c r="AM826" s="210" t="s">
        <v>284</v>
      </c>
      <c r="AN826" s="210" t="s">
        <v>285</v>
      </c>
      <c r="AO826" s="210" t="s">
        <v>285</v>
      </c>
      <c r="AP826" s="210" t="s">
        <v>284</v>
      </c>
      <c r="AQ826" s="210" t="s">
        <v>284</v>
      </c>
      <c r="AR826" s="210" t="s">
        <v>285</v>
      </c>
      <c r="AS826" s="210" t="s">
        <v>284</v>
      </c>
      <c r="AT826" s="209"/>
      <c r="AU826" s="209"/>
      <c r="AV826" s="209"/>
      <c r="AW826" s="209"/>
      <c r="AX826" s="209"/>
      <c r="AY826" s="209"/>
      <c r="AZ826" s="209"/>
      <c r="BA826" s="209"/>
      <c r="BB826" s="209"/>
      <c r="BC826" s="209"/>
      <c r="BD826" s="209"/>
      <c r="BE826" s="209"/>
      <c r="BF826" s="209"/>
      <c r="BG826" s="210"/>
      <c r="BH826" s="209"/>
    </row>
    <row r="827">
      <c r="A827" s="211">
        <v>45250.70138888889</v>
      </c>
      <c r="B827" s="211">
        <v>45250.70138888889</v>
      </c>
      <c r="C827" s="210" t="s">
        <v>281</v>
      </c>
      <c r="D827" s="209"/>
      <c r="E827" s="212">
        <v>100.0</v>
      </c>
      <c r="F827" s="212">
        <v>0.0</v>
      </c>
      <c r="G827" s="210" t="b">
        <v>1</v>
      </c>
      <c r="H827" s="211">
        <v>45250.70138888889</v>
      </c>
      <c r="I827" s="210" t="s">
        <v>1109</v>
      </c>
      <c r="J827" s="209"/>
      <c r="K827" s="209"/>
      <c r="L827" s="209"/>
      <c r="M827" s="209"/>
      <c r="N827" s="209"/>
      <c r="O827" s="209"/>
      <c r="P827" s="210" t="s">
        <v>283</v>
      </c>
      <c r="Q827" s="209"/>
      <c r="R827" s="210" t="s">
        <v>46</v>
      </c>
      <c r="S827" s="210">
        <v>10.0</v>
      </c>
      <c r="T827" s="212">
        <v>9.0</v>
      </c>
      <c r="U827" s="212">
        <v>1.0</v>
      </c>
      <c r="V827" s="212">
        <v>12.0</v>
      </c>
      <c r="W827" s="210">
        <v>33.0</v>
      </c>
      <c r="X827" s="210">
        <v>0.0</v>
      </c>
      <c r="Y827" s="210">
        <v>0.0</v>
      </c>
      <c r="Z827" s="210">
        <v>1.0</v>
      </c>
      <c r="AA827" s="210">
        <v>1.0</v>
      </c>
      <c r="AB827" s="210">
        <v>2.0</v>
      </c>
      <c r="AC827" s="210">
        <v>2.0</v>
      </c>
      <c r="AD827" s="210">
        <v>0.0</v>
      </c>
      <c r="AE827" s="210">
        <v>1.0</v>
      </c>
      <c r="AF827" s="210">
        <v>3.0</v>
      </c>
      <c r="AG827" s="210">
        <v>2.0</v>
      </c>
      <c r="AH827" s="210">
        <v>0.0</v>
      </c>
      <c r="AI827" s="210" t="s">
        <v>138</v>
      </c>
      <c r="AJ827" s="210" t="s">
        <v>285</v>
      </c>
      <c r="AK827" s="210" t="s">
        <v>285</v>
      </c>
      <c r="AL827" s="210" t="s">
        <v>284</v>
      </c>
      <c r="AM827" s="210" t="s">
        <v>284</v>
      </c>
      <c r="AN827" s="210" t="s">
        <v>284</v>
      </c>
      <c r="AO827" s="210" t="s">
        <v>285</v>
      </c>
      <c r="AP827" s="210" t="s">
        <v>285</v>
      </c>
      <c r="AQ827" s="210" t="s">
        <v>284</v>
      </c>
      <c r="AR827" s="210" t="s">
        <v>285</v>
      </c>
      <c r="AS827" s="210" t="s">
        <v>284</v>
      </c>
      <c r="AT827" s="209"/>
      <c r="AU827" s="209"/>
      <c r="AV827" s="209"/>
      <c r="AW827" s="209"/>
      <c r="AX827" s="209"/>
      <c r="AY827" s="209"/>
      <c r="AZ827" s="209"/>
      <c r="BA827" s="209"/>
      <c r="BB827" s="209"/>
      <c r="BC827" s="209"/>
      <c r="BD827" s="209"/>
      <c r="BE827" s="209"/>
      <c r="BF827" s="209"/>
      <c r="BG827" s="210"/>
      <c r="BH827" s="209"/>
    </row>
    <row r="828">
      <c r="A828" s="211">
        <v>45250.70138888889</v>
      </c>
      <c r="B828" s="211">
        <v>45250.70138888889</v>
      </c>
      <c r="C828" s="210" t="s">
        <v>281</v>
      </c>
      <c r="D828" s="209"/>
      <c r="E828" s="212">
        <v>100.0</v>
      </c>
      <c r="F828" s="212">
        <v>0.0</v>
      </c>
      <c r="G828" s="210" t="b">
        <v>1</v>
      </c>
      <c r="H828" s="211">
        <v>45250.70138888889</v>
      </c>
      <c r="I828" s="210" t="s">
        <v>1110</v>
      </c>
      <c r="J828" s="209"/>
      <c r="K828" s="209"/>
      <c r="L828" s="209"/>
      <c r="M828" s="209"/>
      <c r="N828" s="209"/>
      <c r="O828" s="209"/>
      <c r="P828" s="210" t="s">
        <v>283</v>
      </c>
      <c r="Q828" s="209"/>
      <c r="R828" s="210" t="s">
        <v>82</v>
      </c>
      <c r="S828" s="210">
        <v>1.0</v>
      </c>
      <c r="T828" s="212">
        <v>1.0</v>
      </c>
      <c r="U828" s="212">
        <v>0.0</v>
      </c>
      <c r="V828" s="212">
        <v>12.0</v>
      </c>
      <c r="W828" s="210">
        <v>37.0</v>
      </c>
      <c r="X828" s="210">
        <v>1.0</v>
      </c>
      <c r="Y828" s="210">
        <v>2.0</v>
      </c>
      <c r="Z828" s="210">
        <v>2.0</v>
      </c>
      <c r="AA828" s="210">
        <v>0.0</v>
      </c>
      <c r="AB828" s="210">
        <v>1.0</v>
      </c>
      <c r="AC828" s="210">
        <v>1.0</v>
      </c>
      <c r="AD828" s="210">
        <v>0.0</v>
      </c>
      <c r="AE828" s="210">
        <v>0.0</v>
      </c>
      <c r="AF828" s="210">
        <v>0.0</v>
      </c>
      <c r="AG828" s="210">
        <v>1.0</v>
      </c>
      <c r="AH828" s="210">
        <v>3.0</v>
      </c>
      <c r="AI828" s="210" t="s">
        <v>138</v>
      </c>
      <c r="AJ828" s="210" t="s">
        <v>285</v>
      </c>
      <c r="AK828" s="210" t="s">
        <v>284</v>
      </c>
      <c r="AL828" s="210" t="s">
        <v>284</v>
      </c>
      <c r="AM828" s="210" t="s">
        <v>284</v>
      </c>
      <c r="AN828" s="210" t="s">
        <v>284</v>
      </c>
      <c r="AO828" s="210" t="s">
        <v>284</v>
      </c>
      <c r="AP828" s="210" t="s">
        <v>285</v>
      </c>
      <c r="AQ828" s="210" t="s">
        <v>284</v>
      </c>
      <c r="AR828" s="210" t="s">
        <v>285</v>
      </c>
      <c r="AS828" s="210" t="s">
        <v>285</v>
      </c>
      <c r="AT828" s="209"/>
      <c r="AU828" s="209"/>
      <c r="AV828" s="209"/>
      <c r="AW828" s="209"/>
      <c r="AX828" s="209"/>
      <c r="AY828" s="209"/>
      <c r="AZ828" s="209"/>
      <c r="BA828" s="209"/>
      <c r="BB828" s="209"/>
      <c r="BC828" s="209"/>
      <c r="BD828" s="209"/>
      <c r="BE828" s="209"/>
      <c r="BF828" s="209"/>
      <c r="BG828" s="210"/>
      <c r="BH828" s="209"/>
    </row>
    <row r="829">
      <c r="A829" s="211">
        <v>45250.70138888889</v>
      </c>
      <c r="B829" s="211">
        <v>45250.70138888889</v>
      </c>
      <c r="C829" s="210" t="s">
        <v>281</v>
      </c>
      <c r="D829" s="209"/>
      <c r="E829" s="212">
        <v>100.0</v>
      </c>
      <c r="F829" s="212">
        <v>0.0</v>
      </c>
      <c r="G829" s="210" t="b">
        <v>1</v>
      </c>
      <c r="H829" s="211">
        <v>45250.70138888889</v>
      </c>
      <c r="I829" s="210" t="s">
        <v>1111</v>
      </c>
      <c r="J829" s="209"/>
      <c r="K829" s="209"/>
      <c r="L829" s="209"/>
      <c r="M829" s="209"/>
      <c r="N829" s="209"/>
      <c r="O829" s="209"/>
      <c r="P829" s="210" t="s">
        <v>283</v>
      </c>
      <c r="Q829" s="209"/>
      <c r="R829" s="210" t="s">
        <v>94</v>
      </c>
      <c r="S829" s="210">
        <v>3.0</v>
      </c>
      <c r="T829" s="212">
        <v>1.0</v>
      </c>
      <c r="U829" s="212">
        <v>2.0</v>
      </c>
      <c r="V829" s="212">
        <v>12.0</v>
      </c>
      <c r="W829" s="210">
        <v>15.0</v>
      </c>
      <c r="X829" s="210">
        <v>1.0</v>
      </c>
      <c r="Y829" s="210">
        <v>1.0</v>
      </c>
      <c r="Z829" s="210">
        <v>3.0</v>
      </c>
      <c r="AA829" s="210">
        <v>3.0</v>
      </c>
      <c r="AB829" s="210">
        <v>1.0</v>
      </c>
      <c r="AC829" s="210">
        <v>2.0</v>
      </c>
      <c r="AD829" s="210">
        <v>2.0</v>
      </c>
      <c r="AE829" s="210">
        <v>0.0</v>
      </c>
      <c r="AF829" s="210">
        <v>1.0</v>
      </c>
      <c r="AG829" s="210">
        <v>2.0</v>
      </c>
      <c r="AH829" s="210">
        <v>1.0</v>
      </c>
      <c r="AI829" s="210" t="s">
        <v>138</v>
      </c>
      <c r="AJ829" s="210" t="s">
        <v>285</v>
      </c>
      <c r="AK829" s="210" t="s">
        <v>285</v>
      </c>
      <c r="AL829" s="210" t="s">
        <v>285</v>
      </c>
      <c r="AM829" s="210" t="s">
        <v>284</v>
      </c>
      <c r="AN829" s="210" t="s">
        <v>285</v>
      </c>
      <c r="AO829" s="210" t="s">
        <v>285</v>
      </c>
      <c r="AP829" s="210" t="s">
        <v>285</v>
      </c>
      <c r="AQ829" s="210" t="s">
        <v>285</v>
      </c>
      <c r="AR829" s="210" t="s">
        <v>284</v>
      </c>
      <c r="AS829" s="210" t="s">
        <v>284</v>
      </c>
      <c r="AT829" s="209"/>
      <c r="AU829" s="209"/>
      <c r="AV829" s="209"/>
      <c r="AW829" s="209"/>
      <c r="AX829" s="209"/>
      <c r="AY829" s="209"/>
      <c r="AZ829" s="209"/>
      <c r="BA829" s="209"/>
      <c r="BB829" s="209"/>
      <c r="BC829" s="209"/>
      <c r="BD829" s="209"/>
      <c r="BE829" s="209"/>
      <c r="BF829" s="209"/>
      <c r="BG829" s="210"/>
      <c r="BH829" s="209"/>
    </row>
    <row r="830">
      <c r="A830" s="211">
        <v>45250.70138888889</v>
      </c>
      <c r="B830" s="211">
        <v>45250.70138888889</v>
      </c>
      <c r="C830" s="210" t="s">
        <v>281</v>
      </c>
      <c r="D830" s="209"/>
      <c r="E830" s="212">
        <v>100.0</v>
      </c>
      <c r="F830" s="212">
        <v>0.0</v>
      </c>
      <c r="G830" s="210" t="b">
        <v>1</v>
      </c>
      <c r="H830" s="211">
        <v>45250.70138888889</v>
      </c>
      <c r="I830" s="210" t="s">
        <v>1112</v>
      </c>
      <c r="J830" s="209"/>
      <c r="K830" s="209"/>
      <c r="L830" s="209"/>
      <c r="M830" s="209"/>
      <c r="N830" s="209"/>
      <c r="O830" s="209"/>
      <c r="P830" s="210" t="s">
        <v>283</v>
      </c>
      <c r="Q830" s="209"/>
      <c r="R830" s="210" t="s">
        <v>66</v>
      </c>
      <c r="S830" s="210">
        <v>3.0</v>
      </c>
      <c r="T830" s="212">
        <v>2.0</v>
      </c>
      <c r="U830" s="212">
        <v>1.0</v>
      </c>
      <c r="V830" s="212">
        <v>12.0</v>
      </c>
      <c r="W830" s="210">
        <v>6.0</v>
      </c>
      <c r="X830" s="210">
        <v>1.0</v>
      </c>
      <c r="Y830" s="210">
        <v>0.0</v>
      </c>
      <c r="Z830" s="210">
        <v>3.0</v>
      </c>
      <c r="AA830" s="210">
        <v>1.0</v>
      </c>
      <c r="AB830" s="210">
        <v>3.0</v>
      </c>
      <c r="AC830" s="210">
        <v>1.0</v>
      </c>
      <c r="AD830" s="210">
        <v>3.0</v>
      </c>
      <c r="AE830" s="210">
        <v>0.0</v>
      </c>
      <c r="AF830" s="210">
        <v>2.0</v>
      </c>
      <c r="AG830" s="210">
        <v>1.0</v>
      </c>
      <c r="AH830" s="210">
        <v>0.0</v>
      </c>
      <c r="AI830" s="210" t="s">
        <v>137</v>
      </c>
      <c r="AJ830" s="210" t="s">
        <v>284</v>
      </c>
      <c r="AK830" s="210" t="s">
        <v>284</v>
      </c>
      <c r="AL830" s="210" t="s">
        <v>285</v>
      </c>
      <c r="AM830" s="210" t="s">
        <v>284</v>
      </c>
      <c r="AN830" s="210" t="s">
        <v>284</v>
      </c>
      <c r="AO830" s="210" t="s">
        <v>285</v>
      </c>
      <c r="AP830" s="210" t="s">
        <v>284</v>
      </c>
      <c r="AQ830" s="210" t="s">
        <v>285</v>
      </c>
      <c r="AR830" s="210" t="s">
        <v>284</v>
      </c>
      <c r="AS830" s="210" t="s">
        <v>285</v>
      </c>
      <c r="AT830" s="209"/>
      <c r="AU830" s="209"/>
      <c r="AV830" s="209"/>
      <c r="AW830" s="209"/>
      <c r="AX830" s="209"/>
      <c r="AY830" s="209"/>
      <c r="AZ830" s="209"/>
      <c r="BA830" s="209"/>
      <c r="BB830" s="209"/>
      <c r="BC830" s="209"/>
      <c r="BD830" s="209"/>
      <c r="BE830" s="209"/>
      <c r="BF830" s="209"/>
      <c r="BG830" s="210"/>
      <c r="BH830" s="209"/>
    </row>
    <row r="831">
      <c r="A831" s="211">
        <v>45250.70138888889</v>
      </c>
      <c r="B831" s="211">
        <v>45250.70138888889</v>
      </c>
      <c r="C831" s="210" t="s">
        <v>281</v>
      </c>
      <c r="D831" s="209"/>
      <c r="E831" s="212">
        <v>100.0</v>
      </c>
      <c r="F831" s="212">
        <v>0.0</v>
      </c>
      <c r="G831" s="210" t="b">
        <v>1</v>
      </c>
      <c r="H831" s="211">
        <v>45250.70138888889</v>
      </c>
      <c r="I831" s="210" t="s">
        <v>1113</v>
      </c>
      <c r="J831" s="209"/>
      <c r="K831" s="209"/>
      <c r="L831" s="209"/>
      <c r="M831" s="209"/>
      <c r="N831" s="209"/>
      <c r="O831" s="209"/>
      <c r="P831" s="210" t="s">
        <v>283</v>
      </c>
      <c r="Q831" s="209"/>
      <c r="R831" s="210" t="s">
        <v>56</v>
      </c>
      <c r="S831" s="210">
        <v>12.0</v>
      </c>
      <c r="T831" s="212">
        <v>8.0</v>
      </c>
      <c r="U831" s="212">
        <v>4.0</v>
      </c>
      <c r="V831" s="212">
        <v>12.0</v>
      </c>
      <c r="W831" s="210">
        <v>23.0</v>
      </c>
      <c r="X831" s="210">
        <v>1.0</v>
      </c>
      <c r="Y831" s="210">
        <v>0.0</v>
      </c>
      <c r="Z831" s="210">
        <v>3.0</v>
      </c>
      <c r="AA831" s="210">
        <v>3.0</v>
      </c>
      <c r="AB831" s="210">
        <v>1.0</v>
      </c>
      <c r="AC831" s="210">
        <v>0.0</v>
      </c>
      <c r="AD831" s="210">
        <v>3.0</v>
      </c>
      <c r="AE831" s="210">
        <v>2.0</v>
      </c>
      <c r="AF831" s="210">
        <v>1.0</v>
      </c>
      <c r="AG831" s="210">
        <v>0.0</v>
      </c>
      <c r="AH831" s="210">
        <v>1.0</v>
      </c>
      <c r="AI831" s="210" t="s">
        <v>137</v>
      </c>
      <c r="AJ831" s="210" t="s">
        <v>284</v>
      </c>
      <c r="AK831" s="210" t="s">
        <v>285</v>
      </c>
      <c r="AL831" s="210" t="s">
        <v>285</v>
      </c>
      <c r="AM831" s="210" t="s">
        <v>284</v>
      </c>
      <c r="AN831" s="210" t="s">
        <v>285</v>
      </c>
      <c r="AO831" s="210" t="s">
        <v>285</v>
      </c>
      <c r="AP831" s="210" t="s">
        <v>284</v>
      </c>
      <c r="AQ831" s="210" t="s">
        <v>284</v>
      </c>
      <c r="AR831" s="210" t="s">
        <v>285</v>
      </c>
      <c r="AS831" s="210" t="s">
        <v>284</v>
      </c>
      <c r="AT831" s="209"/>
      <c r="AU831" s="209"/>
      <c r="AV831" s="209"/>
      <c r="AW831" s="209"/>
      <c r="AX831" s="209"/>
      <c r="AY831" s="209"/>
      <c r="AZ831" s="209"/>
      <c r="BA831" s="209"/>
      <c r="BB831" s="209"/>
      <c r="BC831" s="209"/>
      <c r="BD831" s="209"/>
      <c r="BE831" s="209"/>
      <c r="BF831" s="209"/>
      <c r="BG831" s="210"/>
      <c r="BH831" s="209"/>
    </row>
    <row r="832">
      <c r="A832" s="211">
        <v>45250.70138888889</v>
      </c>
      <c r="B832" s="211">
        <v>45250.70138888889</v>
      </c>
      <c r="C832" s="210" t="s">
        <v>281</v>
      </c>
      <c r="D832" s="209"/>
      <c r="E832" s="212">
        <v>100.0</v>
      </c>
      <c r="F832" s="212">
        <v>0.0</v>
      </c>
      <c r="G832" s="210" t="b">
        <v>1</v>
      </c>
      <c r="H832" s="211">
        <v>45250.70138888889</v>
      </c>
      <c r="I832" s="210" t="s">
        <v>1114</v>
      </c>
      <c r="J832" s="209"/>
      <c r="K832" s="209"/>
      <c r="L832" s="209"/>
      <c r="M832" s="209"/>
      <c r="N832" s="209"/>
      <c r="O832" s="209"/>
      <c r="P832" s="210" t="s">
        <v>283</v>
      </c>
      <c r="Q832" s="209"/>
      <c r="R832" s="210" t="s">
        <v>100</v>
      </c>
      <c r="S832" s="210">
        <v>11.0</v>
      </c>
      <c r="T832" s="212">
        <v>9.0</v>
      </c>
      <c r="U832" s="212">
        <v>2.0</v>
      </c>
      <c r="V832" s="212">
        <v>12.0</v>
      </c>
      <c r="W832" s="210">
        <v>5.0</v>
      </c>
      <c r="X832" s="210">
        <v>2.0</v>
      </c>
      <c r="Y832" s="210">
        <v>1.0</v>
      </c>
      <c r="Z832" s="210">
        <v>0.0</v>
      </c>
      <c r="AA832" s="210">
        <v>0.0</v>
      </c>
      <c r="AB832" s="210">
        <v>1.0</v>
      </c>
      <c r="AC832" s="210">
        <v>2.0</v>
      </c>
      <c r="AD832" s="210">
        <v>1.0</v>
      </c>
      <c r="AE832" s="210">
        <v>2.0</v>
      </c>
      <c r="AF832" s="210">
        <v>3.0</v>
      </c>
      <c r="AG832" s="210">
        <v>3.0</v>
      </c>
      <c r="AH832" s="210">
        <v>0.0</v>
      </c>
      <c r="AI832" s="210" t="s">
        <v>137</v>
      </c>
      <c r="AJ832" s="210" t="s">
        <v>285</v>
      </c>
      <c r="AK832" s="210" t="s">
        <v>284</v>
      </c>
      <c r="AL832" s="210" t="s">
        <v>285</v>
      </c>
      <c r="AM832" s="210" t="s">
        <v>284</v>
      </c>
      <c r="AN832" s="210" t="s">
        <v>284</v>
      </c>
      <c r="AO832" s="210" t="s">
        <v>284</v>
      </c>
      <c r="AP832" s="210" t="s">
        <v>284</v>
      </c>
      <c r="AQ832" s="210" t="s">
        <v>285</v>
      </c>
      <c r="AR832" s="210" t="s">
        <v>285</v>
      </c>
      <c r="AS832" s="210" t="s">
        <v>284</v>
      </c>
      <c r="AT832" s="209"/>
      <c r="AU832" s="209"/>
      <c r="AV832" s="209"/>
      <c r="AW832" s="209"/>
      <c r="AX832" s="209"/>
      <c r="AY832" s="209"/>
      <c r="AZ832" s="209"/>
      <c r="BA832" s="209"/>
      <c r="BB832" s="209"/>
      <c r="BC832" s="209"/>
      <c r="BD832" s="209"/>
      <c r="BE832" s="209"/>
      <c r="BF832" s="209"/>
      <c r="BG832" s="210"/>
      <c r="BH832" s="209"/>
    </row>
    <row r="833">
      <c r="A833" s="211">
        <v>45250.70138888889</v>
      </c>
      <c r="B833" s="211">
        <v>45250.70138888889</v>
      </c>
      <c r="C833" s="210" t="s">
        <v>281</v>
      </c>
      <c r="D833" s="209"/>
      <c r="E833" s="212">
        <v>100.0</v>
      </c>
      <c r="F833" s="212">
        <v>0.0</v>
      </c>
      <c r="G833" s="210" t="b">
        <v>1</v>
      </c>
      <c r="H833" s="211">
        <v>45250.70138888889</v>
      </c>
      <c r="I833" s="210" t="s">
        <v>1115</v>
      </c>
      <c r="J833" s="209"/>
      <c r="K833" s="209"/>
      <c r="L833" s="209"/>
      <c r="M833" s="209"/>
      <c r="N833" s="209"/>
      <c r="O833" s="209"/>
      <c r="P833" s="210" t="s">
        <v>283</v>
      </c>
      <c r="Q833" s="209"/>
      <c r="R833" s="210" t="s">
        <v>110</v>
      </c>
      <c r="S833" s="210">
        <v>7.0</v>
      </c>
      <c r="T833" s="212">
        <v>3.0</v>
      </c>
      <c r="U833" s="212">
        <v>4.0</v>
      </c>
      <c r="V833" s="212">
        <v>12.0</v>
      </c>
      <c r="W833" s="210">
        <v>31.0</v>
      </c>
      <c r="X833" s="210">
        <v>3.0</v>
      </c>
      <c r="Y833" s="210">
        <v>2.0</v>
      </c>
      <c r="Z833" s="210">
        <v>1.0</v>
      </c>
      <c r="AA833" s="210">
        <v>3.0</v>
      </c>
      <c r="AB833" s="210">
        <v>3.0</v>
      </c>
      <c r="AC833" s="210">
        <v>2.0</v>
      </c>
      <c r="AD833" s="210">
        <v>3.0</v>
      </c>
      <c r="AE833" s="210">
        <v>1.0</v>
      </c>
      <c r="AF833" s="210">
        <v>3.0</v>
      </c>
      <c r="AG833" s="210">
        <v>2.0</v>
      </c>
      <c r="AH833" s="210">
        <v>3.0</v>
      </c>
      <c r="AI833" s="210" t="s">
        <v>138</v>
      </c>
      <c r="AJ833" s="210" t="s">
        <v>285</v>
      </c>
      <c r="AK833" s="210" t="s">
        <v>284</v>
      </c>
      <c r="AL833" s="210" t="s">
        <v>285</v>
      </c>
      <c r="AM833" s="210" t="s">
        <v>285</v>
      </c>
      <c r="AN833" s="210" t="s">
        <v>285</v>
      </c>
      <c r="AO833" s="210" t="s">
        <v>285</v>
      </c>
      <c r="AP833" s="210" t="s">
        <v>284</v>
      </c>
      <c r="AQ833" s="210" t="s">
        <v>284</v>
      </c>
      <c r="AR833" s="210" t="s">
        <v>285</v>
      </c>
      <c r="AS833" s="210" t="s">
        <v>284</v>
      </c>
      <c r="AT833" s="209"/>
      <c r="AU833" s="209"/>
      <c r="AV833" s="209"/>
      <c r="AW833" s="209"/>
      <c r="AX833" s="209"/>
      <c r="AY833" s="209"/>
      <c r="AZ833" s="209"/>
      <c r="BA833" s="209"/>
      <c r="BB833" s="209"/>
      <c r="BC833" s="209"/>
      <c r="BD833" s="209"/>
      <c r="BE833" s="209"/>
      <c r="BF833" s="209"/>
      <c r="BG833" s="210"/>
      <c r="BH833" s="209"/>
    </row>
    <row r="834">
      <c r="A834" s="211">
        <v>45250.70138888889</v>
      </c>
      <c r="B834" s="211">
        <v>45250.70138888889</v>
      </c>
      <c r="C834" s="210" t="s">
        <v>281</v>
      </c>
      <c r="D834" s="209"/>
      <c r="E834" s="212">
        <v>100.0</v>
      </c>
      <c r="F834" s="212">
        <v>0.0</v>
      </c>
      <c r="G834" s="210" t="b">
        <v>1</v>
      </c>
      <c r="H834" s="211">
        <v>45250.70138888889</v>
      </c>
      <c r="I834" s="210" t="s">
        <v>1116</v>
      </c>
      <c r="J834" s="209"/>
      <c r="K834" s="209"/>
      <c r="L834" s="209"/>
      <c r="M834" s="209"/>
      <c r="N834" s="209"/>
      <c r="O834" s="209"/>
      <c r="P834" s="210" t="s">
        <v>283</v>
      </c>
      <c r="Q834" s="209"/>
      <c r="R834" s="210" t="s">
        <v>104</v>
      </c>
      <c r="S834" s="210">
        <v>10.0</v>
      </c>
      <c r="T834" s="212">
        <v>9.0</v>
      </c>
      <c r="U834" s="212">
        <v>1.0</v>
      </c>
      <c r="V834" s="212">
        <v>12.0</v>
      </c>
      <c r="W834" s="210">
        <v>5.0</v>
      </c>
      <c r="X834" s="210">
        <v>1.0</v>
      </c>
      <c r="Y834" s="210">
        <v>3.0</v>
      </c>
      <c r="Z834" s="210">
        <v>2.0</v>
      </c>
      <c r="AA834" s="210">
        <v>0.0</v>
      </c>
      <c r="AB834" s="210">
        <v>2.0</v>
      </c>
      <c r="AC834" s="210">
        <v>0.0</v>
      </c>
      <c r="AD834" s="210">
        <v>3.0</v>
      </c>
      <c r="AE834" s="210">
        <v>3.0</v>
      </c>
      <c r="AF834" s="210">
        <v>3.0</v>
      </c>
      <c r="AG834" s="210">
        <v>1.0</v>
      </c>
      <c r="AH834" s="210">
        <v>3.0</v>
      </c>
      <c r="AI834" s="210" t="s">
        <v>138</v>
      </c>
      <c r="AJ834" s="210" t="s">
        <v>285</v>
      </c>
      <c r="AK834" s="210" t="s">
        <v>284</v>
      </c>
      <c r="AL834" s="210" t="s">
        <v>284</v>
      </c>
      <c r="AM834" s="210" t="s">
        <v>285</v>
      </c>
      <c r="AN834" s="210" t="s">
        <v>284</v>
      </c>
      <c r="AO834" s="210" t="s">
        <v>284</v>
      </c>
      <c r="AP834" s="210" t="s">
        <v>285</v>
      </c>
      <c r="AQ834" s="210" t="s">
        <v>285</v>
      </c>
      <c r="AR834" s="210" t="s">
        <v>285</v>
      </c>
      <c r="AS834" s="210" t="s">
        <v>285</v>
      </c>
      <c r="AT834" s="209"/>
      <c r="AU834" s="209"/>
      <c r="AV834" s="209"/>
      <c r="AW834" s="209"/>
      <c r="AX834" s="209"/>
      <c r="AY834" s="209"/>
      <c r="AZ834" s="209"/>
      <c r="BA834" s="209"/>
      <c r="BB834" s="209"/>
      <c r="BC834" s="209"/>
      <c r="BD834" s="209"/>
      <c r="BE834" s="209"/>
      <c r="BF834" s="209"/>
      <c r="BG834" s="210"/>
      <c r="BH834" s="209"/>
    </row>
    <row r="835">
      <c r="A835" s="211">
        <v>45250.70138888889</v>
      </c>
      <c r="B835" s="211">
        <v>45250.70138888889</v>
      </c>
      <c r="C835" s="210" t="s">
        <v>281</v>
      </c>
      <c r="D835" s="209"/>
      <c r="E835" s="212">
        <v>100.0</v>
      </c>
      <c r="F835" s="212">
        <v>0.0</v>
      </c>
      <c r="G835" s="210" t="b">
        <v>1</v>
      </c>
      <c r="H835" s="211">
        <v>45250.70138888889</v>
      </c>
      <c r="I835" s="210" t="s">
        <v>1117</v>
      </c>
      <c r="J835" s="209"/>
      <c r="K835" s="209"/>
      <c r="L835" s="209"/>
      <c r="M835" s="209"/>
      <c r="N835" s="209"/>
      <c r="O835" s="209"/>
      <c r="P835" s="210" t="s">
        <v>283</v>
      </c>
      <c r="Q835" s="209"/>
      <c r="R835" s="210" t="s">
        <v>88</v>
      </c>
      <c r="S835" s="210">
        <v>8.0</v>
      </c>
      <c r="T835" s="212">
        <v>2.0</v>
      </c>
      <c r="U835" s="212">
        <v>6.0</v>
      </c>
      <c r="V835" s="212">
        <v>12.0</v>
      </c>
      <c r="W835" s="210">
        <v>1.0</v>
      </c>
      <c r="X835" s="210">
        <v>1.0</v>
      </c>
      <c r="Y835" s="210">
        <v>2.0</v>
      </c>
      <c r="Z835" s="210">
        <v>3.0</v>
      </c>
      <c r="AA835" s="210">
        <v>1.0</v>
      </c>
      <c r="AB835" s="210">
        <v>0.0</v>
      </c>
      <c r="AC835" s="210">
        <v>3.0</v>
      </c>
      <c r="AD835" s="210">
        <v>0.0</v>
      </c>
      <c r="AE835" s="210">
        <v>0.0</v>
      </c>
      <c r="AF835" s="210">
        <v>3.0</v>
      </c>
      <c r="AG835" s="210">
        <v>1.0</v>
      </c>
      <c r="AH835" s="210">
        <v>0.0</v>
      </c>
      <c r="AI835" s="210" t="s">
        <v>137</v>
      </c>
      <c r="AJ835" s="210" t="s">
        <v>284</v>
      </c>
      <c r="AK835" s="210" t="s">
        <v>285</v>
      </c>
      <c r="AL835" s="210" t="s">
        <v>285</v>
      </c>
      <c r="AM835" s="210" t="s">
        <v>284</v>
      </c>
      <c r="AN835" s="210" t="s">
        <v>285</v>
      </c>
      <c r="AO835" s="210" t="s">
        <v>284</v>
      </c>
      <c r="AP835" s="210" t="s">
        <v>285</v>
      </c>
      <c r="AQ835" s="210" t="s">
        <v>284</v>
      </c>
      <c r="AR835" s="210" t="s">
        <v>285</v>
      </c>
      <c r="AS835" s="210" t="s">
        <v>284</v>
      </c>
      <c r="AT835" s="209"/>
      <c r="AU835" s="209"/>
      <c r="AV835" s="209"/>
      <c r="AW835" s="209"/>
      <c r="AX835" s="209"/>
      <c r="AY835" s="209"/>
      <c r="AZ835" s="209"/>
      <c r="BA835" s="209"/>
      <c r="BB835" s="209"/>
      <c r="BC835" s="209"/>
      <c r="BD835" s="209"/>
      <c r="BE835" s="209"/>
      <c r="BF835" s="209"/>
      <c r="BG835" s="210"/>
      <c r="BH835" s="209"/>
    </row>
    <row r="836">
      <c r="A836" s="211">
        <v>45250.70138888889</v>
      </c>
      <c r="B836" s="211">
        <v>45250.70138888889</v>
      </c>
      <c r="C836" s="210" t="s">
        <v>281</v>
      </c>
      <c r="D836" s="209"/>
      <c r="E836" s="212">
        <v>100.0</v>
      </c>
      <c r="F836" s="212">
        <v>0.0</v>
      </c>
      <c r="G836" s="210" t="b">
        <v>1</v>
      </c>
      <c r="H836" s="211">
        <v>45250.70138888889</v>
      </c>
      <c r="I836" s="210" t="s">
        <v>1118</v>
      </c>
      <c r="J836" s="209"/>
      <c r="K836" s="209"/>
      <c r="L836" s="209"/>
      <c r="M836" s="209"/>
      <c r="N836" s="209"/>
      <c r="O836" s="209"/>
      <c r="P836" s="210" t="s">
        <v>283</v>
      </c>
      <c r="Q836" s="209"/>
      <c r="R836" s="210" t="s">
        <v>54</v>
      </c>
      <c r="S836" s="210">
        <v>5.0</v>
      </c>
      <c r="T836" s="212">
        <v>3.0</v>
      </c>
      <c r="U836" s="212">
        <v>2.0</v>
      </c>
      <c r="V836" s="212">
        <v>12.0</v>
      </c>
      <c r="W836" s="210">
        <v>7.0</v>
      </c>
      <c r="X836" s="210">
        <v>2.0</v>
      </c>
      <c r="Y836" s="210">
        <v>3.0</v>
      </c>
      <c r="Z836" s="210">
        <v>0.0</v>
      </c>
      <c r="AA836" s="210">
        <v>0.0</v>
      </c>
      <c r="AB836" s="210">
        <v>3.0</v>
      </c>
      <c r="AC836" s="210">
        <v>1.0</v>
      </c>
      <c r="AD836" s="210">
        <v>0.0</v>
      </c>
      <c r="AE836" s="210">
        <v>1.0</v>
      </c>
      <c r="AF836" s="210">
        <v>2.0</v>
      </c>
      <c r="AG836" s="210">
        <v>1.0</v>
      </c>
      <c r="AH836" s="210">
        <v>0.0</v>
      </c>
      <c r="AI836" s="210" t="s">
        <v>137</v>
      </c>
      <c r="AJ836" s="210" t="s">
        <v>284</v>
      </c>
      <c r="AK836" s="210" t="s">
        <v>285</v>
      </c>
      <c r="AL836" s="210" t="s">
        <v>285</v>
      </c>
      <c r="AM836" s="210" t="s">
        <v>285</v>
      </c>
      <c r="AN836" s="210" t="s">
        <v>284</v>
      </c>
      <c r="AO836" s="210" t="s">
        <v>284</v>
      </c>
      <c r="AP836" s="210" t="s">
        <v>285</v>
      </c>
      <c r="AQ836" s="210" t="s">
        <v>284</v>
      </c>
      <c r="AR836" s="210" t="s">
        <v>284</v>
      </c>
      <c r="AS836" s="210" t="s">
        <v>285</v>
      </c>
      <c r="AT836" s="209"/>
      <c r="AU836" s="209"/>
      <c r="AV836" s="209"/>
      <c r="AW836" s="209"/>
      <c r="AX836" s="209"/>
      <c r="AY836" s="209"/>
      <c r="AZ836" s="209"/>
      <c r="BA836" s="209"/>
      <c r="BB836" s="209"/>
      <c r="BC836" s="209"/>
      <c r="BD836" s="209"/>
      <c r="BE836" s="209"/>
      <c r="BF836" s="209"/>
      <c r="BG836" s="210"/>
      <c r="BH836" s="209"/>
    </row>
    <row r="837">
      <c r="A837" s="211">
        <v>45250.70138888889</v>
      </c>
      <c r="B837" s="211">
        <v>45250.70138888889</v>
      </c>
      <c r="C837" s="210" t="s">
        <v>281</v>
      </c>
      <c r="D837" s="209"/>
      <c r="E837" s="212">
        <v>100.0</v>
      </c>
      <c r="F837" s="212">
        <v>0.0</v>
      </c>
      <c r="G837" s="210" t="b">
        <v>1</v>
      </c>
      <c r="H837" s="211">
        <v>45250.70138888889</v>
      </c>
      <c r="I837" s="210" t="s">
        <v>1119</v>
      </c>
      <c r="J837" s="209"/>
      <c r="K837" s="209"/>
      <c r="L837" s="209"/>
      <c r="M837" s="209"/>
      <c r="N837" s="209"/>
      <c r="O837" s="209"/>
      <c r="P837" s="210" t="s">
        <v>283</v>
      </c>
      <c r="Q837" s="209"/>
      <c r="R837" s="210" t="s">
        <v>129</v>
      </c>
      <c r="S837" s="210">
        <v>4.0</v>
      </c>
      <c r="T837" s="212">
        <v>1.0</v>
      </c>
      <c r="U837" s="212">
        <v>3.0</v>
      </c>
      <c r="V837" s="212">
        <v>12.0</v>
      </c>
      <c r="W837" s="210">
        <v>7.0</v>
      </c>
      <c r="X837" s="210">
        <v>0.0</v>
      </c>
      <c r="Y837" s="210">
        <v>0.0</v>
      </c>
      <c r="Z837" s="210">
        <v>0.0</v>
      </c>
      <c r="AA837" s="210">
        <v>0.0</v>
      </c>
      <c r="AB837" s="210">
        <v>1.0</v>
      </c>
      <c r="AC837" s="210">
        <v>0.0</v>
      </c>
      <c r="AD837" s="210">
        <v>0.0</v>
      </c>
      <c r="AE837" s="210">
        <v>2.0</v>
      </c>
      <c r="AF837" s="210">
        <v>2.0</v>
      </c>
      <c r="AG837" s="210">
        <v>2.0</v>
      </c>
      <c r="AH837" s="210">
        <v>3.0</v>
      </c>
      <c r="AI837" s="210" t="s">
        <v>137</v>
      </c>
      <c r="AJ837" s="210" t="s">
        <v>284</v>
      </c>
      <c r="AK837" s="210" t="s">
        <v>285</v>
      </c>
      <c r="AL837" s="210" t="s">
        <v>285</v>
      </c>
      <c r="AM837" s="210" t="s">
        <v>284</v>
      </c>
      <c r="AN837" s="210" t="s">
        <v>285</v>
      </c>
      <c r="AO837" s="210" t="s">
        <v>285</v>
      </c>
      <c r="AP837" s="210" t="s">
        <v>284</v>
      </c>
      <c r="AQ837" s="210" t="s">
        <v>285</v>
      </c>
      <c r="AR837" s="210" t="s">
        <v>285</v>
      </c>
      <c r="AS837" s="210" t="s">
        <v>285</v>
      </c>
      <c r="AT837" s="209"/>
      <c r="AU837" s="209"/>
      <c r="AV837" s="209"/>
      <c r="AW837" s="209"/>
      <c r="AX837" s="209"/>
      <c r="AY837" s="209"/>
      <c r="AZ837" s="209"/>
      <c r="BA837" s="209"/>
      <c r="BB837" s="209"/>
      <c r="BC837" s="209"/>
      <c r="BD837" s="209"/>
      <c r="BE837" s="209"/>
      <c r="BF837" s="209"/>
      <c r="BG837" s="210"/>
      <c r="BH837" s="209"/>
    </row>
    <row r="838">
      <c r="A838" s="211">
        <v>45250.70138888889</v>
      </c>
      <c r="B838" s="211">
        <v>45250.70138888889</v>
      </c>
      <c r="C838" s="210" t="s">
        <v>281</v>
      </c>
      <c r="D838" s="209"/>
      <c r="E838" s="212">
        <v>100.0</v>
      </c>
      <c r="F838" s="212">
        <v>0.0</v>
      </c>
      <c r="G838" s="210" t="b">
        <v>1</v>
      </c>
      <c r="H838" s="211">
        <v>45250.70138888889</v>
      </c>
      <c r="I838" s="210" t="s">
        <v>1120</v>
      </c>
      <c r="J838" s="209"/>
      <c r="K838" s="209"/>
      <c r="L838" s="209"/>
      <c r="M838" s="209"/>
      <c r="N838" s="209"/>
      <c r="O838" s="209"/>
      <c r="P838" s="210" t="s">
        <v>283</v>
      </c>
      <c r="Q838" s="209"/>
      <c r="R838" s="210" t="s">
        <v>94</v>
      </c>
      <c r="S838" s="210">
        <v>12.0</v>
      </c>
      <c r="T838" s="212">
        <v>8.0</v>
      </c>
      <c r="U838" s="212">
        <v>4.0</v>
      </c>
      <c r="V838" s="212">
        <v>12.0</v>
      </c>
      <c r="W838" s="210">
        <v>14.0</v>
      </c>
      <c r="X838" s="210">
        <v>1.0</v>
      </c>
      <c r="Y838" s="210">
        <v>1.0</v>
      </c>
      <c r="Z838" s="210">
        <v>0.0</v>
      </c>
      <c r="AA838" s="210">
        <v>3.0</v>
      </c>
      <c r="AB838" s="210">
        <v>2.0</v>
      </c>
      <c r="AC838" s="210">
        <v>1.0</v>
      </c>
      <c r="AD838" s="210">
        <v>0.0</v>
      </c>
      <c r="AE838" s="210">
        <v>1.0</v>
      </c>
      <c r="AF838" s="210">
        <v>0.0</v>
      </c>
      <c r="AG838" s="210">
        <v>0.0</v>
      </c>
      <c r="AH838" s="210">
        <v>1.0</v>
      </c>
      <c r="AI838" s="210" t="s">
        <v>138</v>
      </c>
      <c r="AJ838" s="210" t="s">
        <v>285</v>
      </c>
      <c r="AK838" s="210" t="s">
        <v>285</v>
      </c>
      <c r="AL838" s="210" t="s">
        <v>285</v>
      </c>
      <c r="AM838" s="210" t="s">
        <v>284</v>
      </c>
      <c r="AN838" s="210" t="s">
        <v>284</v>
      </c>
      <c r="AO838" s="210" t="s">
        <v>285</v>
      </c>
      <c r="AP838" s="210" t="s">
        <v>285</v>
      </c>
      <c r="AQ838" s="210" t="s">
        <v>284</v>
      </c>
      <c r="AR838" s="210" t="s">
        <v>284</v>
      </c>
      <c r="AS838" s="210" t="s">
        <v>284</v>
      </c>
      <c r="AT838" s="209"/>
      <c r="AU838" s="209"/>
      <c r="AV838" s="209"/>
      <c r="AW838" s="209"/>
      <c r="AX838" s="209"/>
      <c r="AY838" s="209"/>
      <c r="AZ838" s="209"/>
      <c r="BA838" s="209"/>
      <c r="BB838" s="209"/>
      <c r="BC838" s="209"/>
      <c r="BD838" s="209"/>
      <c r="BE838" s="209"/>
      <c r="BF838" s="209"/>
      <c r="BG838" s="210"/>
      <c r="BH838" s="209"/>
    </row>
    <row r="839">
      <c r="A839" s="211">
        <v>45250.70138888889</v>
      </c>
      <c r="B839" s="211">
        <v>45250.70138888889</v>
      </c>
      <c r="C839" s="210" t="s">
        <v>281</v>
      </c>
      <c r="D839" s="209"/>
      <c r="E839" s="212">
        <v>100.0</v>
      </c>
      <c r="F839" s="212">
        <v>0.0</v>
      </c>
      <c r="G839" s="210" t="b">
        <v>1</v>
      </c>
      <c r="H839" s="211">
        <v>45250.70138888889</v>
      </c>
      <c r="I839" s="210" t="s">
        <v>1121</v>
      </c>
      <c r="J839" s="209"/>
      <c r="K839" s="209"/>
      <c r="L839" s="209"/>
      <c r="M839" s="209"/>
      <c r="N839" s="209"/>
      <c r="O839" s="209"/>
      <c r="P839" s="210" t="s">
        <v>283</v>
      </c>
      <c r="Q839" s="209"/>
      <c r="R839" s="210" t="s">
        <v>51</v>
      </c>
      <c r="S839" s="210">
        <v>9.0</v>
      </c>
      <c r="T839" s="212">
        <v>8.0</v>
      </c>
      <c r="U839" s="212">
        <v>1.0</v>
      </c>
      <c r="V839" s="212">
        <v>12.0</v>
      </c>
      <c r="W839" s="210">
        <v>21.0</v>
      </c>
      <c r="X839" s="210">
        <v>0.0</v>
      </c>
      <c r="Y839" s="210">
        <v>3.0</v>
      </c>
      <c r="Z839" s="210">
        <v>0.0</v>
      </c>
      <c r="AA839" s="210">
        <v>2.0</v>
      </c>
      <c r="AB839" s="210">
        <v>1.0</v>
      </c>
      <c r="AC839" s="210">
        <v>0.0</v>
      </c>
      <c r="AD839" s="210">
        <v>2.0</v>
      </c>
      <c r="AE839" s="210">
        <v>1.0</v>
      </c>
      <c r="AF839" s="210">
        <v>1.0</v>
      </c>
      <c r="AG839" s="210">
        <v>0.0</v>
      </c>
      <c r="AH839" s="210">
        <v>3.0</v>
      </c>
      <c r="AI839" s="210" t="s">
        <v>137</v>
      </c>
      <c r="AJ839" s="210" t="s">
        <v>285</v>
      </c>
      <c r="AK839" s="210" t="s">
        <v>285</v>
      </c>
      <c r="AL839" s="210" t="s">
        <v>284</v>
      </c>
      <c r="AM839" s="210" t="s">
        <v>285</v>
      </c>
      <c r="AN839" s="210" t="s">
        <v>284</v>
      </c>
      <c r="AO839" s="210" t="s">
        <v>284</v>
      </c>
      <c r="AP839" s="210" t="s">
        <v>285</v>
      </c>
      <c r="AQ839" s="210" t="s">
        <v>284</v>
      </c>
      <c r="AR839" s="210" t="s">
        <v>285</v>
      </c>
      <c r="AS839" s="210" t="s">
        <v>285</v>
      </c>
      <c r="AT839" s="209"/>
      <c r="AU839" s="209"/>
      <c r="AV839" s="209"/>
      <c r="AW839" s="209"/>
      <c r="AX839" s="209"/>
      <c r="AY839" s="209"/>
      <c r="AZ839" s="209"/>
      <c r="BA839" s="209"/>
      <c r="BB839" s="209"/>
      <c r="BC839" s="209"/>
      <c r="BD839" s="209"/>
      <c r="BE839" s="209"/>
      <c r="BF839" s="209"/>
      <c r="BG839" s="210"/>
      <c r="BH839" s="209"/>
    </row>
    <row r="840">
      <c r="A840" s="211">
        <v>45250.70138888889</v>
      </c>
      <c r="B840" s="211">
        <v>45250.70138888889</v>
      </c>
      <c r="C840" s="210" t="s">
        <v>281</v>
      </c>
      <c r="D840" s="209"/>
      <c r="E840" s="212">
        <v>100.0</v>
      </c>
      <c r="F840" s="212">
        <v>0.0</v>
      </c>
      <c r="G840" s="210" t="b">
        <v>1</v>
      </c>
      <c r="H840" s="211">
        <v>45250.70138888889</v>
      </c>
      <c r="I840" s="210" t="s">
        <v>1122</v>
      </c>
      <c r="J840" s="209"/>
      <c r="K840" s="209"/>
      <c r="L840" s="209"/>
      <c r="M840" s="209"/>
      <c r="N840" s="209"/>
      <c r="O840" s="209"/>
      <c r="P840" s="210" t="s">
        <v>283</v>
      </c>
      <c r="Q840" s="209"/>
      <c r="R840" s="72" t="s">
        <v>33</v>
      </c>
      <c r="S840" s="210">
        <v>7.0</v>
      </c>
      <c r="T840" s="212">
        <v>4.0</v>
      </c>
      <c r="U840" s="212">
        <v>3.0</v>
      </c>
      <c r="V840" s="212">
        <v>12.0</v>
      </c>
      <c r="W840" s="210">
        <v>4.0</v>
      </c>
      <c r="X840" s="210">
        <v>0.0</v>
      </c>
      <c r="Y840" s="210">
        <v>0.0</v>
      </c>
      <c r="Z840" s="210">
        <v>2.0</v>
      </c>
      <c r="AA840" s="210">
        <v>2.0</v>
      </c>
      <c r="AB840" s="210">
        <v>3.0</v>
      </c>
      <c r="AC840" s="210">
        <v>2.0</v>
      </c>
      <c r="AD840" s="210">
        <v>3.0</v>
      </c>
      <c r="AE840" s="210">
        <v>3.0</v>
      </c>
      <c r="AF840" s="210">
        <v>1.0</v>
      </c>
      <c r="AG840" s="210">
        <v>2.0</v>
      </c>
      <c r="AH840" s="210">
        <v>0.0</v>
      </c>
      <c r="AI840" s="210" t="s">
        <v>137</v>
      </c>
      <c r="AJ840" s="210" t="s">
        <v>285</v>
      </c>
      <c r="AK840" s="210" t="s">
        <v>284</v>
      </c>
      <c r="AL840" s="210" t="s">
        <v>285</v>
      </c>
      <c r="AM840" s="210" t="s">
        <v>284</v>
      </c>
      <c r="AN840" s="210" t="s">
        <v>284</v>
      </c>
      <c r="AO840" s="210" t="s">
        <v>285</v>
      </c>
      <c r="AP840" s="210" t="s">
        <v>284</v>
      </c>
      <c r="AQ840" s="210" t="s">
        <v>285</v>
      </c>
      <c r="AR840" s="210" t="s">
        <v>284</v>
      </c>
      <c r="AS840" s="210" t="s">
        <v>284</v>
      </c>
      <c r="AT840" s="209"/>
      <c r="AU840" s="209"/>
      <c r="AV840" s="209"/>
      <c r="AW840" s="209"/>
      <c r="AX840" s="209"/>
      <c r="AY840" s="209"/>
      <c r="AZ840" s="209"/>
      <c r="BA840" s="209"/>
      <c r="BB840" s="209"/>
      <c r="BC840" s="209"/>
      <c r="BD840" s="209"/>
      <c r="BE840" s="209"/>
      <c r="BF840" s="209"/>
      <c r="BG840" s="210"/>
      <c r="BH840" s="209"/>
    </row>
    <row r="841">
      <c r="A841" s="211">
        <v>45250.70138888889</v>
      </c>
      <c r="B841" s="211">
        <v>45250.70138888889</v>
      </c>
      <c r="C841" s="210" t="s">
        <v>281</v>
      </c>
      <c r="D841" s="209"/>
      <c r="E841" s="212">
        <v>100.0</v>
      </c>
      <c r="F841" s="212">
        <v>0.0</v>
      </c>
      <c r="G841" s="210" t="b">
        <v>1</v>
      </c>
      <c r="H841" s="211">
        <v>45250.70138888889</v>
      </c>
      <c r="I841" s="210" t="s">
        <v>1123</v>
      </c>
      <c r="J841" s="209"/>
      <c r="K841" s="209"/>
      <c r="L841" s="209"/>
      <c r="M841" s="209"/>
      <c r="N841" s="209"/>
      <c r="O841" s="209"/>
      <c r="P841" s="210" t="s">
        <v>283</v>
      </c>
      <c r="Q841" s="209"/>
      <c r="R841" s="210" t="s">
        <v>66</v>
      </c>
      <c r="S841" s="210">
        <v>8.0</v>
      </c>
      <c r="T841" s="212">
        <v>4.0</v>
      </c>
      <c r="U841" s="212">
        <v>4.0</v>
      </c>
      <c r="V841" s="212">
        <v>12.0</v>
      </c>
      <c r="W841" s="210">
        <v>6.0</v>
      </c>
      <c r="X841" s="210">
        <v>0.0</v>
      </c>
      <c r="Y841" s="210">
        <v>3.0</v>
      </c>
      <c r="Z841" s="210">
        <v>1.0</v>
      </c>
      <c r="AA841" s="210">
        <v>1.0</v>
      </c>
      <c r="AB841" s="210">
        <v>0.0</v>
      </c>
      <c r="AC841" s="210">
        <v>1.0</v>
      </c>
      <c r="AD841" s="210">
        <v>3.0</v>
      </c>
      <c r="AE841" s="210">
        <v>1.0</v>
      </c>
      <c r="AF841" s="210">
        <v>2.0</v>
      </c>
      <c r="AG841" s="210">
        <v>3.0</v>
      </c>
      <c r="AH841" s="210">
        <v>1.0</v>
      </c>
      <c r="AI841" s="210" t="s">
        <v>137</v>
      </c>
      <c r="AJ841" s="210" t="s">
        <v>285</v>
      </c>
      <c r="AK841" s="210" t="s">
        <v>284</v>
      </c>
      <c r="AL841" s="210" t="s">
        <v>284</v>
      </c>
      <c r="AM841" s="210" t="s">
        <v>284</v>
      </c>
      <c r="AN841" s="210" t="s">
        <v>285</v>
      </c>
      <c r="AO841" s="210" t="s">
        <v>285</v>
      </c>
      <c r="AP841" s="210" t="s">
        <v>284</v>
      </c>
      <c r="AQ841" s="210" t="s">
        <v>284</v>
      </c>
      <c r="AR841" s="210" t="s">
        <v>285</v>
      </c>
      <c r="AS841" s="210" t="s">
        <v>284</v>
      </c>
      <c r="AT841" s="209"/>
      <c r="AU841" s="209"/>
      <c r="AV841" s="209"/>
      <c r="AW841" s="209"/>
      <c r="AX841" s="209"/>
      <c r="AY841" s="209"/>
      <c r="AZ841" s="209"/>
      <c r="BA841" s="209"/>
      <c r="BB841" s="209"/>
      <c r="BC841" s="209"/>
      <c r="BD841" s="209"/>
      <c r="BE841" s="209"/>
      <c r="BF841" s="209"/>
      <c r="BG841" s="210"/>
      <c r="BH841" s="209"/>
    </row>
    <row r="842">
      <c r="A842" s="211">
        <v>45250.70138888889</v>
      </c>
      <c r="B842" s="211">
        <v>45250.70138888889</v>
      </c>
      <c r="C842" s="210" t="s">
        <v>281</v>
      </c>
      <c r="D842" s="209"/>
      <c r="E842" s="212">
        <v>100.0</v>
      </c>
      <c r="F842" s="212">
        <v>0.0</v>
      </c>
      <c r="G842" s="210" t="b">
        <v>1</v>
      </c>
      <c r="H842" s="211">
        <v>45250.70138888889</v>
      </c>
      <c r="I842" s="210" t="s">
        <v>1124</v>
      </c>
      <c r="J842" s="209"/>
      <c r="K842" s="209"/>
      <c r="L842" s="209"/>
      <c r="M842" s="209"/>
      <c r="N842" s="209"/>
      <c r="O842" s="209"/>
      <c r="P842" s="210" t="s">
        <v>283</v>
      </c>
      <c r="Q842" s="209"/>
      <c r="R842" s="210" t="s">
        <v>13</v>
      </c>
      <c r="S842" s="210">
        <v>9.0</v>
      </c>
      <c r="T842" s="212">
        <v>6.0</v>
      </c>
      <c r="U842" s="212">
        <v>3.0</v>
      </c>
      <c r="V842" s="212">
        <v>12.0</v>
      </c>
      <c r="W842" s="210">
        <v>30.0</v>
      </c>
      <c r="X842" s="210">
        <v>1.0</v>
      </c>
      <c r="Y842" s="210">
        <v>2.0</v>
      </c>
      <c r="Z842" s="210">
        <v>0.0</v>
      </c>
      <c r="AA842" s="210">
        <v>2.0</v>
      </c>
      <c r="AB842" s="210">
        <v>3.0</v>
      </c>
      <c r="AC842" s="210">
        <v>1.0</v>
      </c>
      <c r="AD842" s="210">
        <v>2.0</v>
      </c>
      <c r="AE842" s="210">
        <v>3.0</v>
      </c>
      <c r="AF842" s="210">
        <v>2.0</v>
      </c>
      <c r="AG842" s="210">
        <v>2.0</v>
      </c>
      <c r="AH842" s="210">
        <v>0.0</v>
      </c>
      <c r="AI842" s="210" t="s">
        <v>138</v>
      </c>
      <c r="AJ842" s="210" t="s">
        <v>284</v>
      </c>
      <c r="AK842" s="210" t="s">
        <v>285</v>
      </c>
      <c r="AL842" s="210" t="s">
        <v>284</v>
      </c>
      <c r="AM842" s="210" t="s">
        <v>285</v>
      </c>
      <c r="AN842" s="210" t="s">
        <v>285</v>
      </c>
      <c r="AO842" s="210" t="s">
        <v>285</v>
      </c>
      <c r="AP842" s="210" t="s">
        <v>284</v>
      </c>
      <c r="AQ842" s="210" t="s">
        <v>284</v>
      </c>
      <c r="AR842" s="210" t="s">
        <v>284</v>
      </c>
      <c r="AS842" s="210" t="s">
        <v>285</v>
      </c>
      <c r="AT842" s="209"/>
      <c r="AU842" s="209"/>
      <c r="AV842" s="209"/>
      <c r="AW842" s="209"/>
      <c r="AX842" s="209"/>
      <c r="AY842" s="209"/>
      <c r="AZ842" s="209"/>
      <c r="BA842" s="209"/>
      <c r="BB842" s="209"/>
      <c r="BC842" s="209"/>
      <c r="BD842" s="209"/>
      <c r="BE842" s="209"/>
      <c r="BF842" s="209"/>
      <c r="BG842" s="210"/>
      <c r="BH842" s="209"/>
    </row>
    <row r="843">
      <c r="A843" s="211">
        <v>45250.70138888889</v>
      </c>
      <c r="B843" s="211">
        <v>45250.70138888889</v>
      </c>
      <c r="C843" s="210" t="s">
        <v>281</v>
      </c>
      <c r="D843" s="209"/>
      <c r="E843" s="212">
        <v>100.0</v>
      </c>
      <c r="F843" s="212">
        <v>0.0</v>
      </c>
      <c r="G843" s="210" t="b">
        <v>1</v>
      </c>
      <c r="H843" s="211">
        <v>45250.70138888889</v>
      </c>
      <c r="I843" s="210" t="s">
        <v>1125</v>
      </c>
      <c r="J843" s="209"/>
      <c r="K843" s="209"/>
      <c r="L843" s="209"/>
      <c r="M843" s="209"/>
      <c r="N843" s="209"/>
      <c r="O843" s="209"/>
      <c r="P843" s="210" t="s">
        <v>283</v>
      </c>
      <c r="Q843" s="209"/>
      <c r="R843" s="210" t="s">
        <v>40</v>
      </c>
      <c r="S843" s="210">
        <v>7.0</v>
      </c>
      <c r="T843" s="212">
        <v>5.0</v>
      </c>
      <c r="U843" s="212">
        <v>2.0</v>
      </c>
      <c r="V843" s="212">
        <v>12.0</v>
      </c>
      <c r="W843" s="210">
        <v>1.0</v>
      </c>
      <c r="X843" s="210">
        <v>1.0</v>
      </c>
      <c r="Y843" s="210">
        <v>0.0</v>
      </c>
      <c r="Z843" s="210">
        <v>3.0</v>
      </c>
      <c r="AA843" s="210">
        <v>3.0</v>
      </c>
      <c r="AB843" s="210">
        <v>1.0</v>
      </c>
      <c r="AC843" s="210">
        <v>2.0</v>
      </c>
      <c r="AD843" s="210">
        <v>3.0</v>
      </c>
      <c r="AE843" s="210">
        <v>0.0</v>
      </c>
      <c r="AF843" s="210">
        <v>3.0</v>
      </c>
      <c r="AG843" s="210">
        <v>1.0</v>
      </c>
      <c r="AH843" s="210">
        <v>1.0</v>
      </c>
      <c r="AI843" s="210" t="s">
        <v>137</v>
      </c>
      <c r="AJ843" s="210" t="s">
        <v>284</v>
      </c>
      <c r="AK843" s="210" t="s">
        <v>284</v>
      </c>
      <c r="AL843" s="210" t="s">
        <v>284</v>
      </c>
      <c r="AM843" s="210" t="s">
        <v>285</v>
      </c>
      <c r="AN843" s="210" t="s">
        <v>284</v>
      </c>
      <c r="AO843" s="210" t="s">
        <v>285</v>
      </c>
      <c r="AP843" s="210" t="s">
        <v>284</v>
      </c>
      <c r="AQ843" s="210" t="s">
        <v>284</v>
      </c>
      <c r="AR843" s="210" t="s">
        <v>284</v>
      </c>
      <c r="AS843" s="210" t="s">
        <v>284</v>
      </c>
      <c r="AT843" s="209"/>
      <c r="AU843" s="209"/>
      <c r="AV843" s="209"/>
      <c r="AW843" s="209"/>
      <c r="AX843" s="209"/>
      <c r="AY843" s="209"/>
      <c r="AZ843" s="209"/>
      <c r="BA843" s="209"/>
      <c r="BB843" s="209"/>
      <c r="BC843" s="209"/>
      <c r="BD843" s="209"/>
      <c r="BE843" s="209"/>
      <c r="BF843" s="209"/>
      <c r="BG843" s="210"/>
      <c r="BH843" s="209"/>
    </row>
    <row r="844">
      <c r="A844" s="211">
        <v>45250.70138888889</v>
      </c>
      <c r="B844" s="211">
        <v>45250.70138888889</v>
      </c>
      <c r="C844" s="210" t="s">
        <v>281</v>
      </c>
      <c r="D844" s="209"/>
      <c r="E844" s="212">
        <v>100.0</v>
      </c>
      <c r="F844" s="212">
        <v>0.0</v>
      </c>
      <c r="G844" s="210" t="b">
        <v>1</v>
      </c>
      <c r="H844" s="211">
        <v>45250.70138888889</v>
      </c>
      <c r="I844" s="210" t="s">
        <v>1126</v>
      </c>
      <c r="J844" s="209"/>
      <c r="K844" s="209"/>
      <c r="L844" s="209"/>
      <c r="M844" s="209"/>
      <c r="N844" s="209"/>
      <c r="O844" s="209"/>
      <c r="P844" s="210" t="s">
        <v>283</v>
      </c>
      <c r="Q844" s="209"/>
      <c r="R844" s="210" t="s">
        <v>49</v>
      </c>
      <c r="S844" s="210">
        <v>10.0</v>
      </c>
      <c r="T844" s="212">
        <v>4.0</v>
      </c>
      <c r="U844" s="212">
        <v>6.0</v>
      </c>
      <c r="V844" s="212">
        <v>12.0</v>
      </c>
      <c r="W844" s="210">
        <v>34.0</v>
      </c>
      <c r="X844" s="210">
        <v>0.0</v>
      </c>
      <c r="Y844" s="210">
        <v>1.0</v>
      </c>
      <c r="Z844" s="210">
        <v>0.0</v>
      </c>
      <c r="AA844" s="210">
        <v>3.0</v>
      </c>
      <c r="AB844" s="210">
        <v>0.0</v>
      </c>
      <c r="AC844" s="210">
        <v>2.0</v>
      </c>
      <c r="AD844" s="210">
        <v>1.0</v>
      </c>
      <c r="AE844" s="210">
        <v>1.0</v>
      </c>
      <c r="AF844" s="210">
        <v>3.0</v>
      </c>
      <c r="AG844" s="210">
        <v>3.0</v>
      </c>
      <c r="AH844" s="210">
        <v>1.0</v>
      </c>
      <c r="AI844" s="210" t="s">
        <v>137</v>
      </c>
      <c r="AJ844" s="210" t="s">
        <v>284</v>
      </c>
      <c r="AK844" s="210" t="s">
        <v>284</v>
      </c>
      <c r="AL844" s="210" t="s">
        <v>285</v>
      </c>
      <c r="AM844" s="210" t="s">
        <v>285</v>
      </c>
      <c r="AN844" s="210" t="s">
        <v>284</v>
      </c>
      <c r="AO844" s="210" t="s">
        <v>284</v>
      </c>
      <c r="AP844" s="210" t="s">
        <v>284</v>
      </c>
      <c r="AQ844" s="210" t="s">
        <v>284</v>
      </c>
      <c r="AR844" s="210" t="s">
        <v>284</v>
      </c>
      <c r="AS844" s="210" t="s">
        <v>285</v>
      </c>
      <c r="AT844" s="209"/>
      <c r="AU844" s="209"/>
      <c r="AV844" s="209"/>
      <c r="AW844" s="209"/>
      <c r="AX844" s="209"/>
      <c r="AY844" s="209"/>
      <c r="AZ844" s="209"/>
      <c r="BA844" s="209"/>
      <c r="BB844" s="209"/>
      <c r="BC844" s="209"/>
      <c r="BD844" s="209"/>
      <c r="BE844" s="209"/>
      <c r="BF844" s="209"/>
      <c r="BG844" s="210"/>
      <c r="BH844" s="209"/>
    </row>
    <row r="845">
      <c r="A845" s="211">
        <v>45250.70138888889</v>
      </c>
      <c r="B845" s="211">
        <v>45250.70138888889</v>
      </c>
      <c r="C845" s="210" t="s">
        <v>281</v>
      </c>
      <c r="D845" s="209"/>
      <c r="E845" s="212">
        <v>100.0</v>
      </c>
      <c r="F845" s="212">
        <v>0.0</v>
      </c>
      <c r="G845" s="210" t="b">
        <v>1</v>
      </c>
      <c r="H845" s="211">
        <v>45250.70138888889</v>
      </c>
      <c r="I845" s="210" t="s">
        <v>1127</v>
      </c>
      <c r="J845" s="209"/>
      <c r="K845" s="209"/>
      <c r="L845" s="209"/>
      <c r="M845" s="209"/>
      <c r="N845" s="209"/>
      <c r="O845" s="209"/>
      <c r="P845" s="210" t="s">
        <v>283</v>
      </c>
      <c r="Q845" s="209"/>
      <c r="R845" s="210" t="s">
        <v>120</v>
      </c>
      <c r="S845" s="210">
        <v>3.0</v>
      </c>
      <c r="T845" s="212">
        <v>3.0</v>
      </c>
      <c r="U845" s="212">
        <v>0.0</v>
      </c>
      <c r="V845" s="212">
        <v>12.0</v>
      </c>
      <c r="W845" s="210">
        <v>31.0</v>
      </c>
      <c r="X845" s="210">
        <v>0.0</v>
      </c>
      <c r="Y845" s="210">
        <v>0.0</v>
      </c>
      <c r="Z845" s="210">
        <v>3.0</v>
      </c>
      <c r="AA845" s="210">
        <v>0.0</v>
      </c>
      <c r="AB845" s="210">
        <v>0.0</v>
      </c>
      <c r="AC845" s="210">
        <v>1.0</v>
      </c>
      <c r="AD845" s="210">
        <v>1.0</v>
      </c>
      <c r="AE845" s="210">
        <v>0.0</v>
      </c>
      <c r="AF845" s="210">
        <v>2.0</v>
      </c>
      <c r="AG845" s="210">
        <v>0.0</v>
      </c>
      <c r="AH845" s="210">
        <v>0.0</v>
      </c>
      <c r="AI845" s="210" t="s">
        <v>137</v>
      </c>
      <c r="AJ845" s="210" t="s">
        <v>285</v>
      </c>
      <c r="AK845" s="210" t="s">
        <v>284</v>
      </c>
      <c r="AL845" s="210" t="s">
        <v>284</v>
      </c>
      <c r="AM845" s="210" t="s">
        <v>285</v>
      </c>
      <c r="AN845" s="210" t="s">
        <v>285</v>
      </c>
      <c r="AO845" s="210" t="s">
        <v>285</v>
      </c>
      <c r="AP845" s="210" t="s">
        <v>284</v>
      </c>
      <c r="AQ845" s="210" t="s">
        <v>285</v>
      </c>
      <c r="AR845" s="210" t="s">
        <v>284</v>
      </c>
      <c r="AS845" s="210" t="s">
        <v>284</v>
      </c>
      <c r="AT845" s="209"/>
      <c r="AU845" s="209"/>
      <c r="AV845" s="209"/>
      <c r="AW845" s="209"/>
      <c r="AX845" s="209"/>
      <c r="AY845" s="209"/>
      <c r="AZ845" s="209"/>
      <c r="BA845" s="209"/>
      <c r="BB845" s="209"/>
      <c r="BC845" s="209"/>
      <c r="BD845" s="209"/>
      <c r="BE845" s="209"/>
      <c r="BF845" s="209"/>
      <c r="BG845" s="210"/>
      <c r="BH845" s="209"/>
    </row>
    <row r="846">
      <c r="A846" s="211">
        <v>45250.70138888889</v>
      </c>
      <c r="B846" s="211">
        <v>45250.70138888889</v>
      </c>
      <c r="C846" s="210" t="s">
        <v>281</v>
      </c>
      <c r="D846" s="209"/>
      <c r="E846" s="212">
        <v>100.0</v>
      </c>
      <c r="F846" s="212">
        <v>0.0</v>
      </c>
      <c r="G846" s="210" t="b">
        <v>1</v>
      </c>
      <c r="H846" s="211">
        <v>45250.70138888889</v>
      </c>
      <c r="I846" s="210" t="s">
        <v>1128</v>
      </c>
      <c r="J846" s="209"/>
      <c r="K846" s="209"/>
      <c r="L846" s="209"/>
      <c r="M846" s="209"/>
      <c r="N846" s="209"/>
      <c r="O846" s="209"/>
      <c r="P846" s="210" t="s">
        <v>283</v>
      </c>
      <c r="Q846" s="209"/>
      <c r="R846" s="210" t="s">
        <v>53</v>
      </c>
      <c r="S846" s="210">
        <v>10.0</v>
      </c>
      <c r="T846" s="212">
        <v>7.0</v>
      </c>
      <c r="U846" s="212">
        <v>3.0</v>
      </c>
      <c r="V846" s="212">
        <v>12.0</v>
      </c>
      <c r="W846" s="210">
        <v>27.0</v>
      </c>
      <c r="X846" s="210">
        <v>0.0</v>
      </c>
      <c r="Y846" s="210">
        <v>3.0</v>
      </c>
      <c r="Z846" s="210">
        <v>2.0</v>
      </c>
      <c r="AA846" s="210">
        <v>2.0</v>
      </c>
      <c r="AB846" s="210">
        <v>3.0</v>
      </c>
      <c r="AC846" s="210">
        <v>3.0</v>
      </c>
      <c r="AD846" s="210">
        <v>3.0</v>
      </c>
      <c r="AE846" s="210">
        <v>1.0</v>
      </c>
      <c r="AF846" s="210">
        <v>2.0</v>
      </c>
      <c r="AG846" s="210">
        <v>1.0</v>
      </c>
      <c r="AH846" s="210">
        <v>0.0</v>
      </c>
      <c r="AI846" s="210" t="s">
        <v>138</v>
      </c>
      <c r="AJ846" s="210" t="s">
        <v>284</v>
      </c>
      <c r="AK846" s="210" t="s">
        <v>284</v>
      </c>
      <c r="AL846" s="210" t="s">
        <v>284</v>
      </c>
      <c r="AM846" s="210" t="s">
        <v>284</v>
      </c>
      <c r="AN846" s="210" t="s">
        <v>285</v>
      </c>
      <c r="AO846" s="210" t="s">
        <v>285</v>
      </c>
      <c r="AP846" s="210" t="s">
        <v>285</v>
      </c>
      <c r="AQ846" s="210" t="s">
        <v>285</v>
      </c>
      <c r="AR846" s="210" t="s">
        <v>284</v>
      </c>
      <c r="AS846" s="210" t="s">
        <v>284</v>
      </c>
      <c r="AT846" s="209"/>
      <c r="AU846" s="209"/>
      <c r="AV846" s="209"/>
      <c r="AW846" s="209"/>
      <c r="AX846" s="209"/>
      <c r="AY846" s="209"/>
      <c r="AZ846" s="209"/>
      <c r="BA846" s="209"/>
      <c r="BB846" s="209"/>
      <c r="BC846" s="209"/>
      <c r="BD846" s="209"/>
      <c r="BE846" s="209"/>
      <c r="BF846" s="209"/>
      <c r="BG846" s="210"/>
      <c r="BH846" s="209"/>
    </row>
    <row r="847">
      <c r="A847" s="211">
        <v>45250.70138888889</v>
      </c>
      <c r="B847" s="211">
        <v>45250.70138888889</v>
      </c>
      <c r="C847" s="210" t="s">
        <v>281</v>
      </c>
      <c r="D847" s="209"/>
      <c r="E847" s="212">
        <v>100.0</v>
      </c>
      <c r="F847" s="212">
        <v>0.0</v>
      </c>
      <c r="G847" s="210" t="b">
        <v>1</v>
      </c>
      <c r="H847" s="211">
        <v>45250.70138888889</v>
      </c>
      <c r="I847" s="210" t="s">
        <v>1129</v>
      </c>
      <c r="J847" s="209"/>
      <c r="K847" s="209"/>
      <c r="L847" s="209"/>
      <c r="M847" s="209"/>
      <c r="N847" s="209"/>
      <c r="O847" s="209"/>
      <c r="P847" s="210" t="s">
        <v>283</v>
      </c>
      <c r="Q847" s="209"/>
      <c r="R847" s="210" t="s">
        <v>70</v>
      </c>
      <c r="S847" s="210">
        <v>7.0</v>
      </c>
      <c r="T847" s="212">
        <v>5.0</v>
      </c>
      <c r="U847" s="212">
        <v>2.0</v>
      </c>
      <c r="V847" s="212">
        <v>12.0</v>
      </c>
      <c r="W847" s="210">
        <v>18.0</v>
      </c>
      <c r="X847" s="210">
        <v>1.0</v>
      </c>
      <c r="Y847" s="210">
        <v>1.0</v>
      </c>
      <c r="Z847" s="210">
        <v>2.0</v>
      </c>
      <c r="AA847" s="210">
        <v>3.0</v>
      </c>
      <c r="AB847" s="210">
        <v>1.0</v>
      </c>
      <c r="AC847" s="210">
        <v>1.0</v>
      </c>
      <c r="AD847" s="210">
        <v>1.0</v>
      </c>
      <c r="AE847" s="210">
        <v>2.0</v>
      </c>
      <c r="AF847" s="210">
        <v>1.0</v>
      </c>
      <c r="AG847" s="210">
        <v>0.0</v>
      </c>
      <c r="AH847" s="210">
        <v>0.0</v>
      </c>
      <c r="AI847" s="210" t="s">
        <v>137</v>
      </c>
      <c r="AJ847" s="210" t="s">
        <v>284</v>
      </c>
      <c r="AK847" s="210" t="s">
        <v>284</v>
      </c>
      <c r="AL847" s="210" t="s">
        <v>285</v>
      </c>
      <c r="AM847" s="210" t="s">
        <v>285</v>
      </c>
      <c r="AN847" s="210" t="s">
        <v>284</v>
      </c>
      <c r="AO847" s="210" t="s">
        <v>284</v>
      </c>
      <c r="AP847" s="210" t="s">
        <v>285</v>
      </c>
      <c r="AQ847" s="210" t="s">
        <v>284</v>
      </c>
      <c r="AR847" s="210" t="s">
        <v>285</v>
      </c>
      <c r="AS847" s="210" t="s">
        <v>285</v>
      </c>
      <c r="AT847" s="209"/>
      <c r="AU847" s="209"/>
      <c r="AV847" s="209"/>
      <c r="AW847" s="209"/>
      <c r="AX847" s="209"/>
      <c r="AY847" s="209"/>
      <c r="AZ847" s="209"/>
      <c r="BA847" s="209"/>
      <c r="BB847" s="209"/>
      <c r="BC847" s="209"/>
      <c r="BD847" s="209"/>
      <c r="BE847" s="209"/>
      <c r="BF847" s="209"/>
      <c r="BG847" s="210"/>
      <c r="BH847" s="209"/>
    </row>
    <row r="848">
      <c r="A848" s="211">
        <v>45250.70138888889</v>
      </c>
      <c r="B848" s="211">
        <v>45250.70138888889</v>
      </c>
      <c r="C848" s="210" t="s">
        <v>281</v>
      </c>
      <c r="D848" s="209"/>
      <c r="E848" s="212">
        <v>100.0</v>
      </c>
      <c r="F848" s="212">
        <v>0.0</v>
      </c>
      <c r="G848" s="210" t="b">
        <v>1</v>
      </c>
      <c r="H848" s="211">
        <v>45250.70138888889</v>
      </c>
      <c r="I848" s="210" t="s">
        <v>1130</v>
      </c>
      <c r="J848" s="209"/>
      <c r="K848" s="209"/>
      <c r="L848" s="209"/>
      <c r="M848" s="209"/>
      <c r="N848" s="209"/>
      <c r="O848" s="209"/>
      <c r="P848" s="210" t="s">
        <v>283</v>
      </c>
      <c r="Q848" s="209"/>
      <c r="R848" s="210" t="s">
        <v>65</v>
      </c>
      <c r="S848" s="210">
        <v>11.0</v>
      </c>
      <c r="T848" s="212">
        <v>3.0</v>
      </c>
      <c r="U848" s="212">
        <v>8.0</v>
      </c>
      <c r="V848" s="212">
        <v>12.0</v>
      </c>
      <c r="W848" s="210">
        <v>5.0</v>
      </c>
      <c r="X848" s="210">
        <v>3.0</v>
      </c>
      <c r="Y848" s="210">
        <v>2.0</v>
      </c>
      <c r="Z848" s="210">
        <v>1.0</v>
      </c>
      <c r="AA848" s="210">
        <v>2.0</v>
      </c>
      <c r="AB848" s="210">
        <v>1.0</v>
      </c>
      <c r="AC848" s="210">
        <v>2.0</v>
      </c>
      <c r="AD848" s="210">
        <v>1.0</v>
      </c>
      <c r="AE848" s="210">
        <v>0.0</v>
      </c>
      <c r="AF848" s="210">
        <v>1.0</v>
      </c>
      <c r="AG848" s="210">
        <v>2.0</v>
      </c>
      <c r="AH848" s="210">
        <v>0.0</v>
      </c>
      <c r="AI848" s="210" t="s">
        <v>137</v>
      </c>
      <c r="AJ848" s="210" t="s">
        <v>284</v>
      </c>
      <c r="AK848" s="210" t="s">
        <v>284</v>
      </c>
      <c r="AL848" s="210" t="s">
        <v>284</v>
      </c>
      <c r="AM848" s="210" t="s">
        <v>284</v>
      </c>
      <c r="AN848" s="210" t="s">
        <v>284</v>
      </c>
      <c r="AO848" s="210" t="s">
        <v>284</v>
      </c>
      <c r="AP848" s="210" t="s">
        <v>285</v>
      </c>
      <c r="AQ848" s="210" t="s">
        <v>284</v>
      </c>
      <c r="AR848" s="210" t="s">
        <v>285</v>
      </c>
      <c r="AS848" s="210" t="s">
        <v>285</v>
      </c>
      <c r="AT848" s="209"/>
      <c r="AU848" s="209"/>
      <c r="AV848" s="209"/>
      <c r="AW848" s="209"/>
      <c r="AX848" s="209"/>
      <c r="AY848" s="209"/>
      <c r="AZ848" s="209"/>
      <c r="BA848" s="209"/>
      <c r="BB848" s="209"/>
      <c r="BC848" s="209"/>
      <c r="BD848" s="209"/>
      <c r="BE848" s="209"/>
      <c r="BF848" s="209"/>
      <c r="BG848" s="210"/>
      <c r="BH848" s="209"/>
    </row>
    <row r="849">
      <c r="A849" s="211">
        <v>45250.70138888889</v>
      </c>
      <c r="B849" s="211">
        <v>45250.70138888889</v>
      </c>
      <c r="C849" s="210" t="s">
        <v>281</v>
      </c>
      <c r="D849" s="209"/>
      <c r="E849" s="212">
        <v>100.0</v>
      </c>
      <c r="F849" s="212">
        <v>0.0</v>
      </c>
      <c r="G849" s="210" t="b">
        <v>1</v>
      </c>
      <c r="H849" s="211">
        <v>45250.70138888889</v>
      </c>
      <c r="I849" s="210" t="s">
        <v>1131</v>
      </c>
      <c r="J849" s="209"/>
      <c r="K849" s="209"/>
      <c r="L849" s="209"/>
      <c r="M849" s="209"/>
      <c r="N849" s="209"/>
      <c r="O849" s="209"/>
      <c r="P849" s="210" t="s">
        <v>283</v>
      </c>
      <c r="Q849" s="209"/>
      <c r="R849" s="210" t="s">
        <v>64</v>
      </c>
      <c r="S849" s="210">
        <v>1.0</v>
      </c>
      <c r="T849" s="212">
        <v>1.0</v>
      </c>
      <c r="U849" s="212">
        <v>0.0</v>
      </c>
      <c r="V849" s="212">
        <v>12.0</v>
      </c>
      <c r="W849" s="210">
        <v>11.0</v>
      </c>
      <c r="X849" s="210">
        <v>2.0</v>
      </c>
      <c r="Y849" s="210">
        <v>2.0</v>
      </c>
      <c r="Z849" s="210">
        <v>0.0</v>
      </c>
      <c r="AA849" s="210">
        <v>2.0</v>
      </c>
      <c r="AB849" s="210">
        <v>0.0</v>
      </c>
      <c r="AC849" s="210">
        <v>0.0</v>
      </c>
      <c r="AD849" s="210">
        <v>3.0</v>
      </c>
      <c r="AE849" s="210">
        <v>3.0</v>
      </c>
      <c r="AF849" s="210">
        <v>3.0</v>
      </c>
      <c r="AG849" s="210">
        <v>1.0</v>
      </c>
      <c r="AH849" s="210">
        <v>1.0</v>
      </c>
      <c r="AI849" s="210" t="s">
        <v>137</v>
      </c>
      <c r="AJ849" s="210" t="s">
        <v>285</v>
      </c>
      <c r="AK849" s="210" t="s">
        <v>285</v>
      </c>
      <c r="AL849" s="210" t="s">
        <v>284</v>
      </c>
      <c r="AM849" s="210" t="s">
        <v>284</v>
      </c>
      <c r="AN849" s="210" t="s">
        <v>284</v>
      </c>
      <c r="AO849" s="210" t="s">
        <v>285</v>
      </c>
      <c r="AP849" s="210" t="s">
        <v>285</v>
      </c>
      <c r="AQ849" s="210" t="s">
        <v>284</v>
      </c>
      <c r="AR849" s="210" t="s">
        <v>285</v>
      </c>
      <c r="AS849" s="210" t="s">
        <v>285</v>
      </c>
      <c r="AT849" s="209"/>
      <c r="AU849" s="209"/>
      <c r="AV849" s="209"/>
      <c r="AW849" s="209"/>
      <c r="AX849" s="209"/>
      <c r="AY849" s="209"/>
      <c r="AZ849" s="209"/>
      <c r="BA849" s="209"/>
      <c r="BB849" s="209"/>
      <c r="BC849" s="209"/>
      <c r="BD849" s="209"/>
      <c r="BE849" s="209"/>
      <c r="BF849" s="209"/>
      <c r="BG849" s="210"/>
      <c r="BH849" s="209"/>
    </row>
    <row r="850">
      <c r="A850" s="211">
        <v>45250.70138888889</v>
      </c>
      <c r="B850" s="211">
        <v>45250.70138888889</v>
      </c>
      <c r="C850" s="210" t="s">
        <v>281</v>
      </c>
      <c r="D850" s="209"/>
      <c r="E850" s="212">
        <v>100.0</v>
      </c>
      <c r="F850" s="212">
        <v>0.0</v>
      </c>
      <c r="G850" s="210" t="b">
        <v>1</v>
      </c>
      <c r="H850" s="211">
        <v>45250.70138888889</v>
      </c>
      <c r="I850" s="210" t="s">
        <v>1132</v>
      </c>
      <c r="J850" s="209"/>
      <c r="K850" s="209"/>
      <c r="L850" s="209"/>
      <c r="M850" s="209"/>
      <c r="N850" s="209"/>
      <c r="O850" s="209"/>
      <c r="P850" s="210" t="s">
        <v>283</v>
      </c>
      <c r="Q850" s="209"/>
      <c r="R850" s="210" t="s">
        <v>33</v>
      </c>
      <c r="S850" s="210">
        <v>8.0</v>
      </c>
      <c r="T850" s="212">
        <v>1.0</v>
      </c>
      <c r="U850" s="212">
        <v>7.0</v>
      </c>
      <c r="V850" s="212">
        <v>12.0</v>
      </c>
      <c r="W850" s="210">
        <v>12.0</v>
      </c>
      <c r="X850" s="210">
        <v>0.0</v>
      </c>
      <c r="Y850" s="210">
        <v>1.0</v>
      </c>
      <c r="Z850" s="210">
        <v>3.0</v>
      </c>
      <c r="AA850" s="210">
        <v>2.0</v>
      </c>
      <c r="AB850" s="210">
        <v>1.0</v>
      </c>
      <c r="AC850" s="210">
        <v>1.0</v>
      </c>
      <c r="AD850" s="210">
        <v>2.0</v>
      </c>
      <c r="AE850" s="210">
        <v>0.0</v>
      </c>
      <c r="AF850" s="210">
        <v>1.0</v>
      </c>
      <c r="AG850" s="210">
        <v>1.0</v>
      </c>
      <c r="AH850" s="210">
        <v>0.0</v>
      </c>
      <c r="AI850" s="210" t="s">
        <v>137</v>
      </c>
      <c r="AJ850" s="210" t="s">
        <v>285</v>
      </c>
      <c r="AK850" s="210" t="s">
        <v>285</v>
      </c>
      <c r="AL850" s="210" t="s">
        <v>284</v>
      </c>
      <c r="AM850" s="210" t="s">
        <v>284</v>
      </c>
      <c r="AN850" s="210" t="s">
        <v>285</v>
      </c>
      <c r="AO850" s="210" t="s">
        <v>285</v>
      </c>
      <c r="AP850" s="210" t="s">
        <v>285</v>
      </c>
      <c r="AQ850" s="210" t="s">
        <v>284</v>
      </c>
      <c r="AR850" s="210" t="s">
        <v>284</v>
      </c>
      <c r="AS850" s="210" t="s">
        <v>284</v>
      </c>
      <c r="AT850" s="209"/>
      <c r="AU850" s="209"/>
      <c r="AV850" s="209"/>
      <c r="AW850" s="209"/>
      <c r="AX850" s="209"/>
      <c r="AY850" s="209"/>
      <c r="AZ850" s="209"/>
      <c r="BA850" s="209"/>
      <c r="BB850" s="209"/>
      <c r="BC850" s="209"/>
      <c r="BD850" s="209"/>
      <c r="BE850" s="209"/>
      <c r="BF850" s="209"/>
      <c r="BG850" s="210"/>
      <c r="BH850" s="209"/>
    </row>
    <row r="851">
      <c r="A851" s="211">
        <v>45250.70138888889</v>
      </c>
      <c r="B851" s="211">
        <v>45250.70138888889</v>
      </c>
      <c r="C851" s="210" t="s">
        <v>281</v>
      </c>
      <c r="D851" s="209"/>
      <c r="E851" s="212">
        <v>100.0</v>
      </c>
      <c r="F851" s="212">
        <v>0.0</v>
      </c>
      <c r="G851" s="210" t="b">
        <v>1</v>
      </c>
      <c r="H851" s="211">
        <v>45250.70138888889</v>
      </c>
      <c r="I851" s="210" t="s">
        <v>1133</v>
      </c>
      <c r="J851" s="209"/>
      <c r="K851" s="209"/>
      <c r="L851" s="209"/>
      <c r="M851" s="209"/>
      <c r="N851" s="209"/>
      <c r="O851" s="209"/>
      <c r="P851" s="210" t="s">
        <v>283</v>
      </c>
      <c r="Q851" s="209"/>
      <c r="R851" s="210" t="s">
        <v>77</v>
      </c>
      <c r="S851" s="210">
        <v>10.0</v>
      </c>
      <c r="T851" s="212">
        <v>3.0</v>
      </c>
      <c r="U851" s="212">
        <v>7.0</v>
      </c>
      <c r="V851" s="212">
        <v>12.0</v>
      </c>
      <c r="W851" s="210">
        <v>9.0</v>
      </c>
      <c r="X851" s="210">
        <v>3.0</v>
      </c>
      <c r="Y851" s="210">
        <v>2.0</v>
      </c>
      <c r="Z851" s="210">
        <v>1.0</v>
      </c>
      <c r="AA851" s="210">
        <v>3.0</v>
      </c>
      <c r="AB851" s="210">
        <v>3.0</v>
      </c>
      <c r="AC851" s="210">
        <v>3.0</v>
      </c>
      <c r="AD851" s="210">
        <v>2.0</v>
      </c>
      <c r="AE851" s="210">
        <v>1.0</v>
      </c>
      <c r="AF851" s="210">
        <v>3.0</v>
      </c>
      <c r="AG851" s="210">
        <v>0.0</v>
      </c>
      <c r="AH851" s="210">
        <v>3.0</v>
      </c>
      <c r="AI851" s="210" t="s">
        <v>138</v>
      </c>
      <c r="AJ851" s="210" t="s">
        <v>284</v>
      </c>
      <c r="AK851" s="210" t="s">
        <v>284</v>
      </c>
      <c r="AL851" s="210" t="s">
        <v>285</v>
      </c>
      <c r="AM851" s="210" t="s">
        <v>285</v>
      </c>
      <c r="AN851" s="210" t="s">
        <v>284</v>
      </c>
      <c r="AO851" s="210" t="s">
        <v>285</v>
      </c>
      <c r="AP851" s="210" t="s">
        <v>284</v>
      </c>
      <c r="AQ851" s="210" t="s">
        <v>285</v>
      </c>
      <c r="AR851" s="210" t="s">
        <v>284</v>
      </c>
      <c r="AS851" s="210" t="s">
        <v>284</v>
      </c>
      <c r="AT851" s="209"/>
      <c r="AU851" s="209"/>
      <c r="AV851" s="209"/>
      <c r="AW851" s="209"/>
      <c r="AX851" s="209"/>
      <c r="AY851" s="209"/>
      <c r="AZ851" s="209"/>
      <c r="BA851" s="209"/>
      <c r="BB851" s="209"/>
      <c r="BC851" s="209"/>
      <c r="BD851" s="209"/>
      <c r="BE851" s="209"/>
      <c r="BF851" s="209"/>
      <c r="BG851" s="210"/>
      <c r="BH851" s="209"/>
    </row>
    <row r="852">
      <c r="A852" s="211">
        <v>45250.70138888889</v>
      </c>
      <c r="B852" s="211">
        <v>45250.70138888889</v>
      </c>
      <c r="C852" s="210" t="s">
        <v>281</v>
      </c>
      <c r="D852" s="209"/>
      <c r="E852" s="212">
        <v>100.0</v>
      </c>
      <c r="F852" s="212">
        <v>0.0</v>
      </c>
      <c r="G852" s="210" t="b">
        <v>1</v>
      </c>
      <c r="H852" s="211">
        <v>45250.70138888889</v>
      </c>
      <c r="I852" s="210" t="s">
        <v>1134</v>
      </c>
      <c r="J852" s="209"/>
      <c r="K852" s="209"/>
      <c r="L852" s="209"/>
      <c r="M852" s="209"/>
      <c r="N852" s="209"/>
      <c r="O852" s="209"/>
      <c r="P852" s="210" t="s">
        <v>283</v>
      </c>
      <c r="Q852" s="209"/>
      <c r="R852" s="210" t="s">
        <v>110</v>
      </c>
      <c r="S852" s="210">
        <v>8.0</v>
      </c>
      <c r="T852" s="212">
        <v>5.0</v>
      </c>
      <c r="U852" s="212">
        <v>3.0</v>
      </c>
      <c r="V852" s="212">
        <v>12.0</v>
      </c>
      <c r="W852" s="210">
        <v>8.0</v>
      </c>
      <c r="X852" s="210">
        <v>2.0</v>
      </c>
      <c r="Y852" s="210">
        <v>2.0</v>
      </c>
      <c r="Z852" s="210">
        <v>2.0</v>
      </c>
      <c r="AA852" s="210">
        <v>3.0</v>
      </c>
      <c r="AB852" s="210">
        <v>0.0</v>
      </c>
      <c r="AC852" s="210">
        <v>1.0</v>
      </c>
      <c r="AD852" s="210">
        <v>0.0</v>
      </c>
      <c r="AE852" s="210">
        <v>3.0</v>
      </c>
      <c r="AF852" s="210">
        <v>3.0</v>
      </c>
      <c r="AG852" s="210">
        <v>1.0</v>
      </c>
      <c r="AH852" s="210">
        <v>2.0</v>
      </c>
      <c r="AI852" s="210" t="s">
        <v>138</v>
      </c>
      <c r="AJ852" s="210" t="s">
        <v>284</v>
      </c>
      <c r="AK852" s="210" t="s">
        <v>285</v>
      </c>
      <c r="AL852" s="210" t="s">
        <v>285</v>
      </c>
      <c r="AM852" s="210" t="s">
        <v>284</v>
      </c>
      <c r="AN852" s="210" t="s">
        <v>284</v>
      </c>
      <c r="AO852" s="210" t="s">
        <v>285</v>
      </c>
      <c r="AP852" s="210" t="s">
        <v>284</v>
      </c>
      <c r="AQ852" s="210" t="s">
        <v>284</v>
      </c>
      <c r="AR852" s="210" t="s">
        <v>284</v>
      </c>
      <c r="AS852" s="210" t="s">
        <v>284</v>
      </c>
      <c r="AT852" s="209"/>
      <c r="AU852" s="209"/>
      <c r="AV852" s="209"/>
      <c r="AW852" s="209"/>
      <c r="AX852" s="209"/>
      <c r="AY852" s="209"/>
      <c r="AZ852" s="209"/>
      <c r="BA852" s="209"/>
      <c r="BB852" s="209"/>
      <c r="BC852" s="209"/>
      <c r="BD852" s="209"/>
      <c r="BE852" s="209"/>
      <c r="BF852" s="209"/>
      <c r="BG852" s="210"/>
      <c r="BH852" s="209"/>
    </row>
    <row r="853">
      <c r="A853" s="211">
        <v>45250.70138888889</v>
      </c>
      <c r="B853" s="211">
        <v>45250.70138888889</v>
      </c>
      <c r="C853" s="210" t="s">
        <v>281</v>
      </c>
      <c r="D853" s="209"/>
      <c r="E853" s="212">
        <v>100.0</v>
      </c>
      <c r="F853" s="212">
        <v>0.0</v>
      </c>
      <c r="G853" s="210" t="b">
        <v>1</v>
      </c>
      <c r="H853" s="211">
        <v>45250.70138888889</v>
      </c>
      <c r="I853" s="210" t="s">
        <v>1135</v>
      </c>
      <c r="J853" s="209"/>
      <c r="K853" s="209"/>
      <c r="L853" s="209"/>
      <c r="M853" s="209"/>
      <c r="N853" s="209"/>
      <c r="O853" s="209"/>
      <c r="P853" s="210" t="s">
        <v>283</v>
      </c>
      <c r="Q853" s="209"/>
      <c r="R853" s="210" t="s">
        <v>114</v>
      </c>
      <c r="S853" s="210">
        <v>6.0</v>
      </c>
      <c r="T853" s="212">
        <v>5.0</v>
      </c>
      <c r="U853" s="212">
        <v>1.0</v>
      </c>
      <c r="V853" s="212">
        <v>12.0</v>
      </c>
      <c r="W853" s="210">
        <v>5.0</v>
      </c>
      <c r="X853" s="210">
        <v>1.0</v>
      </c>
      <c r="Y853" s="210">
        <v>0.0</v>
      </c>
      <c r="Z853" s="210">
        <v>0.0</v>
      </c>
      <c r="AA853" s="210">
        <v>3.0</v>
      </c>
      <c r="AB853" s="210">
        <v>0.0</v>
      </c>
      <c r="AC853" s="210">
        <v>0.0</v>
      </c>
      <c r="AD853" s="210">
        <v>2.0</v>
      </c>
      <c r="AE853" s="210">
        <v>2.0</v>
      </c>
      <c r="AF853" s="210">
        <v>2.0</v>
      </c>
      <c r="AG853" s="210">
        <v>0.0</v>
      </c>
      <c r="AH853" s="210">
        <v>1.0</v>
      </c>
      <c r="AI853" s="210" t="s">
        <v>138</v>
      </c>
      <c r="AJ853" s="210" t="s">
        <v>284</v>
      </c>
      <c r="AK853" s="210" t="s">
        <v>284</v>
      </c>
      <c r="AL853" s="210" t="s">
        <v>285</v>
      </c>
      <c r="AM853" s="210" t="s">
        <v>285</v>
      </c>
      <c r="AN853" s="210" t="s">
        <v>285</v>
      </c>
      <c r="AO853" s="210" t="s">
        <v>284</v>
      </c>
      <c r="AP853" s="210" t="s">
        <v>285</v>
      </c>
      <c r="AQ853" s="210" t="s">
        <v>284</v>
      </c>
      <c r="AR853" s="210" t="s">
        <v>284</v>
      </c>
      <c r="AS853" s="210" t="s">
        <v>285</v>
      </c>
      <c r="AT853" s="209"/>
      <c r="AU853" s="209"/>
      <c r="AV853" s="209"/>
      <c r="AW853" s="209"/>
      <c r="AX853" s="209"/>
      <c r="AY853" s="209"/>
      <c r="AZ853" s="209"/>
      <c r="BA853" s="209"/>
      <c r="BB853" s="209"/>
      <c r="BC853" s="209"/>
      <c r="BD853" s="209"/>
      <c r="BE853" s="209"/>
      <c r="BF853" s="209"/>
      <c r="BG853" s="210"/>
      <c r="BH853" s="209"/>
    </row>
    <row r="854">
      <c r="A854" s="211">
        <v>45250.70138888889</v>
      </c>
      <c r="B854" s="211">
        <v>45250.70138888889</v>
      </c>
      <c r="C854" s="210" t="s">
        <v>281</v>
      </c>
      <c r="D854" s="209"/>
      <c r="E854" s="212">
        <v>100.0</v>
      </c>
      <c r="F854" s="212">
        <v>0.0</v>
      </c>
      <c r="G854" s="210" t="b">
        <v>1</v>
      </c>
      <c r="H854" s="211">
        <v>45250.70138888889</v>
      </c>
      <c r="I854" s="210" t="s">
        <v>1136</v>
      </c>
      <c r="J854" s="209"/>
      <c r="K854" s="209"/>
      <c r="L854" s="209"/>
      <c r="M854" s="209"/>
      <c r="N854" s="209"/>
      <c r="O854" s="209"/>
      <c r="P854" s="210" t="s">
        <v>283</v>
      </c>
      <c r="Q854" s="209"/>
      <c r="R854" s="210" t="s">
        <v>82</v>
      </c>
      <c r="S854" s="210">
        <v>9.0</v>
      </c>
      <c r="T854" s="212">
        <v>3.0</v>
      </c>
      <c r="U854" s="212">
        <v>6.0</v>
      </c>
      <c r="V854" s="212">
        <v>12.0</v>
      </c>
      <c r="W854" s="210">
        <v>7.0</v>
      </c>
      <c r="X854" s="210">
        <v>1.0</v>
      </c>
      <c r="Y854" s="210">
        <v>0.0</v>
      </c>
      <c r="Z854" s="210">
        <v>0.0</v>
      </c>
      <c r="AA854" s="210">
        <v>1.0</v>
      </c>
      <c r="AB854" s="210">
        <v>3.0</v>
      </c>
      <c r="AC854" s="210">
        <v>1.0</v>
      </c>
      <c r="AD854" s="210">
        <v>2.0</v>
      </c>
      <c r="AE854" s="210">
        <v>1.0</v>
      </c>
      <c r="AF854" s="210">
        <v>2.0</v>
      </c>
      <c r="AG854" s="210">
        <v>1.0</v>
      </c>
      <c r="AH854" s="210">
        <v>2.0</v>
      </c>
      <c r="AI854" s="210" t="s">
        <v>137</v>
      </c>
      <c r="AJ854" s="210" t="s">
        <v>285</v>
      </c>
      <c r="AK854" s="210" t="s">
        <v>285</v>
      </c>
      <c r="AL854" s="210" t="s">
        <v>285</v>
      </c>
      <c r="AM854" s="210" t="s">
        <v>285</v>
      </c>
      <c r="AN854" s="210" t="s">
        <v>284</v>
      </c>
      <c r="AO854" s="210" t="s">
        <v>285</v>
      </c>
      <c r="AP854" s="210" t="s">
        <v>284</v>
      </c>
      <c r="AQ854" s="210" t="s">
        <v>284</v>
      </c>
      <c r="AR854" s="210" t="s">
        <v>285</v>
      </c>
      <c r="AS854" s="210" t="s">
        <v>284</v>
      </c>
      <c r="AT854" s="209"/>
      <c r="AU854" s="209"/>
      <c r="AV854" s="209"/>
      <c r="AW854" s="209"/>
      <c r="AX854" s="209"/>
      <c r="AY854" s="209"/>
      <c r="AZ854" s="209"/>
      <c r="BA854" s="209"/>
      <c r="BB854" s="209"/>
      <c r="BC854" s="209"/>
      <c r="BD854" s="209"/>
      <c r="BE854" s="209"/>
      <c r="BF854" s="209"/>
      <c r="BG854" s="210"/>
      <c r="BH854" s="209"/>
    </row>
    <row r="855">
      <c r="A855" s="211">
        <v>45250.70138888889</v>
      </c>
      <c r="B855" s="211">
        <v>45250.70138888889</v>
      </c>
      <c r="C855" s="210" t="s">
        <v>281</v>
      </c>
      <c r="D855" s="209"/>
      <c r="E855" s="212">
        <v>100.0</v>
      </c>
      <c r="F855" s="212">
        <v>0.0</v>
      </c>
      <c r="G855" s="210" t="b">
        <v>1</v>
      </c>
      <c r="H855" s="211">
        <v>45250.70138888889</v>
      </c>
      <c r="I855" s="210" t="s">
        <v>1137</v>
      </c>
      <c r="J855" s="209"/>
      <c r="K855" s="209"/>
      <c r="L855" s="209"/>
      <c r="M855" s="209"/>
      <c r="N855" s="209"/>
      <c r="O855" s="209"/>
      <c r="P855" s="210" t="s">
        <v>283</v>
      </c>
      <c r="Q855" s="209"/>
      <c r="R855" s="210" t="s">
        <v>114</v>
      </c>
      <c r="S855" s="210">
        <v>7.0</v>
      </c>
      <c r="T855" s="212">
        <v>7.0</v>
      </c>
      <c r="U855" s="212">
        <v>0.0</v>
      </c>
      <c r="V855" s="212">
        <v>12.0</v>
      </c>
      <c r="W855" s="210">
        <v>40.0</v>
      </c>
      <c r="X855" s="210">
        <v>2.0</v>
      </c>
      <c r="Y855" s="210">
        <v>0.0</v>
      </c>
      <c r="Z855" s="210">
        <v>0.0</v>
      </c>
      <c r="AA855" s="210">
        <v>2.0</v>
      </c>
      <c r="AB855" s="210">
        <v>1.0</v>
      </c>
      <c r="AC855" s="210">
        <v>0.0</v>
      </c>
      <c r="AD855" s="210">
        <v>0.0</v>
      </c>
      <c r="AE855" s="210">
        <v>1.0</v>
      </c>
      <c r="AF855" s="210">
        <v>2.0</v>
      </c>
      <c r="AG855" s="210">
        <v>1.0</v>
      </c>
      <c r="AH855" s="210">
        <v>1.0</v>
      </c>
      <c r="AI855" s="210" t="s">
        <v>137</v>
      </c>
      <c r="AJ855" s="210" t="s">
        <v>285</v>
      </c>
      <c r="AK855" s="210" t="s">
        <v>284</v>
      </c>
      <c r="AL855" s="210" t="s">
        <v>284</v>
      </c>
      <c r="AM855" s="210" t="s">
        <v>285</v>
      </c>
      <c r="AN855" s="210" t="s">
        <v>285</v>
      </c>
      <c r="AO855" s="210" t="s">
        <v>284</v>
      </c>
      <c r="AP855" s="210" t="s">
        <v>285</v>
      </c>
      <c r="AQ855" s="210" t="s">
        <v>285</v>
      </c>
      <c r="AR855" s="210" t="s">
        <v>284</v>
      </c>
      <c r="AS855" s="210" t="s">
        <v>285</v>
      </c>
      <c r="AT855" s="209"/>
      <c r="AU855" s="209"/>
      <c r="AV855" s="209"/>
      <c r="AW855" s="209"/>
      <c r="AX855" s="209"/>
      <c r="AY855" s="209"/>
      <c r="AZ855" s="209"/>
      <c r="BA855" s="209"/>
      <c r="BB855" s="209"/>
      <c r="BC855" s="209"/>
      <c r="BD855" s="209"/>
      <c r="BE855" s="209"/>
      <c r="BF855" s="209"/>
      <c r="BG855" s="210"/>
      <c r="BH855" s="209"/>
    </row>
    <row r="856">
      <c r="A856" s="211">
        <v>45250.70138888889</v>
      </c>
      <c r="B856" s="211">
        <v>45250.70138888889</v>
      </c>
      <c r="C856" s="210" t="s">
        <v>281</v>
      </c>
      <c r="D856" s="209"/>
      <c r="E856" s="212">
        <v>100.0</v>
      </c>
      <c r="F856" s="212">
        <v>0.0</v>
      </c>
      <c r="G856" s="210" t="b">
        <v>1</v>
      </c>
      <c r="H856" s="211">
        <v>45250.70138888889</v>
      </c>
      <c r="I856" s="210" t="s">
        <v>1138</v>
      </c>
      <c r="J856" s="209"/>
      <c r="K856" s="209"/>
      <c r="L856" s="209"/>
      <c r="M856" s="209"/>
      <c r="N856" s="209"/>
      <c r="O856" s="209"/>
      <c r="P856" s="210" t="s">
        <v>283</v>
      </c>
      <c r="Q856" s="209"/>
      <c r="R856" s="210" t="s">
        <v>91</v>
      </c>
      <c r="S856" s="210">
        <v>10.0</v>
      </c>
      <c r="T856" s="212">
        <v>2.0</v>
      </c>
      <c r="U856" s="212">
        <v>8.0</v>
      </c>
      <c r="V856" s="212">
        <v>12.0</v>
      </c>
      <c r="W856" s="210">
        <v>33.0</v>
      </c>
      <c r="X856" s="210">
        <v>1.0</v>
      </c>
      <c r="Y856" s="210">
        <v>0.0</v>
      </c>
      <c r="Z856" s="210">
        <v>1.0</v>
      </c>
      <c r="AA856" s="210">
        <v>0.0</v>
      </c>
      <c r="AB856" s="210">
        <v>3.0</v>
      </c>
      <c r="AC856" s="210">
        <v>3.0</v>
      </c>
      <c r="AD856" s="210">
        <v>3.0</v>
      </c>
      <c r="AE856" s="210">
        <v>3.0</v>
      </c>
      <c r="AF856" s="210">
        <v>3.0</v>
      </c>
      <c r="AG856" s="210">
        <v>2.0</v>
      </c>
      <c r="AH856" s="210">
        <v>2.0</v>
      </c>
      <c r="AI856" s="210" t="s">
        <v>137</v>
      </c>
      <c r="AJ856" s="210" t="s">
        <v>284</v>
      </c>
      <c r="AK856" s="210" t="s">
        <v>285</v>
      </c>
      <c r="AL856" s="210" t="s">
        <v>284</v>
      </c>
      <c r="AM856" s="210" t="s">
        <v>285</v>
      </c>
      <c r="AN856" s="210" t="s">
        <v>285</v>
      </c>
      <c r="AO856" s="210" t="s">
        <v>285</v>
      </c>
      <c r="AP856" s="210" t="s">
        <v>284</v>
      </c>
      <c r="AQ856" s="210" t="s">
        <v>285</v>
      </c>
      <c r="AR856" s="210" t="s">
        <v>284</v>
      </c>
      <c r="AS856" s="210" t="s">
        <v>285</v>
      </c>
      <c r="AT856" s="209"/>
      <c r="AU856" s="209"/>
      <c r="AV856" s="209"/>
      <c r="AW856" s="209"/>
      <c r="AX856" s="209"/>
      <c r="AY856" s="209"/>
      <c r="AZ856" s="209"/>
      <c r="BA856" s="209"/>
      <c r="BB856" s="209"/>
      <c r="BC856" s="209"/>
      <c r="BD856" s="209"/>
      <c r="BE856" s="209"/>
      <c r="BF856" s="209"/>
      <c r="BG856" s="210"/>
      <c r="BH856" s="209"/>
    </row>
    <row r="857">
      <c r="A857" s="211">
        <v>45250.70138888889</v>
      </c>
      <c r="B857" s="211">
        <v>45250.70138888889</v>
      </c>
      <c r="C857" s="210" t="s">
        <v>281</v>
      </c>
      <c r="D857" s="209"/>
      <c r="E857" s="212">
        <v>100.0</v>
      </c>
      <c r="F857" s="212">
        <v>0.0</v>
      </c>
      <c r="G857" s="210" t="b">
        <v>1</v>
      </c>
      <c r="H857" s="211">
        <v>45250.70138888889</v>
      </c>
      <c r="I857" s="210" t="s">
        <v>1139</v>
      </c>
      <c r="J857" s="209"/>
      <c r="K857" s="209"/>
      <c r="L857" s="209"/>
      <c r="M857" s="209"/>
      <c r="N857" s="209"/>
      <c r="O857" s="209"/>
      <c r="P857" s="210" t="s">
        <v>283</v>
      </c>
      <c r="Q857" s="209"/>
      <c r="R857" s="210" t="s">
        <v>53</v>
      </c>
      <c r="S857" s="210">
        <v>3.0</v>
      </c>
      <c r="T857" s="212">
        <v>3.0</v>
      </c>
      <c r="U857" s="212">
        <v>0.0</v>
      </c>
      <c r="V857" s="212">
        <v>12.0</v>
      </c>
      <c r="W857" s="210">
        <v>18.0</v>
      </c>
      <c r="X857" s="210">
        <v>2.0</v>
      </c>
      <c r="Y857" s="210">
        <v>3.0</v>
      </c>
      <c r="Z857" s="210">
        <v>3.0</v>
      </c>
      <c r="AA857" s="210">
        <v>0.0</v>
      </c>
      <c r="AB857" s="210">
        <v>2.0</v>
      </c>
      <c r="AC857" s="210">
        <v>2.0</v>
      </c>
      <c r="AD857" s="210">
        <v>1.0</v>
      </c>
      <c r="AE857" s="210">
        <v>3.0</v>
      </c>
      <c r="AF857" s="210">
        <v>1.0</v>
      </c>
      <c r="AG857" s="210">
        <v>3.0</v>
      </c>
      <c r="AH857" s="210">
        <v>0.0</v>
      </c>
      <c r="AI857" s="210" t="s">
        <v>138</v>
      </c>
      <c r="AJ857" s="210" t="s">
        <v>284</v>
      </c>
      <c r="AK857" s="210" t="s">
        <v>285</v>
      </c>
      <c r="AL857" s="210" t="s">
        <v>284</v>
      </c>
      <c r="AM857" s="210" t="s">
        <v>284</v>
      </c>
      <c r="AN857" s="210" t="s">
        <v>284</v>
      </c>
      <c r="AO857" s="210" t="s">
        <v>284</v>
      </c>
      <c r="AP857" s="210" t="s">
        <v>285</v>
      </c>
      <c r="AQ857" s="210" t="s">
        <v>284</v>
      </c>
      <c r="AR857" s="210" t="s">
        <v>285</v>
      </c>
      <c r="AS857" s="210" t="s">
        <v>284</v>
      </c>
      <c r="AT857" s="209"/>
      <c r="AU857" s="209"/>
      <c r="AV857" s="209"/>
      <c r="AW857" s="209"/>
      <c r="AX857" s="209"/>
      <c r="AY857" s="209"/>
      <c r="AZ857" s="209"/>
      <c r="BA857" s="209"/>
      <c r="BB857" s="209"/>
      <c r="BC857" s="209"/>
      <c r="BD857" s="209"/>
      <c r="BE857" s="209"/>
      <c r="BF857" s="209"/>
      <c r="BG857" s="210"/>
      <c r="BH857" s="209"/>
    </row>
    <row r="858">
      <c r="A858" s="211">
        <v>45250.70138888889</v>
      </c>
      <c r="B858" s="211">
        <v>45250.70138888889</v>
      </c>
      <c r="C858" s="210" t="s">
        <v>281</v>
      </c>
      <c r="D858" s="209"/>
      <c r="E858" s="212">
        <v>100.0</v>
      </c>
      <c r="F858" s="212">
        <v>0.0</v>
      </c>
      <c r="G858" s="210" t="b">
        <v>1</v>
      </c>
      <c r="H858" s="211">
        <v>45250.70138888889</v>
      </c>
      <c r="I858" s="210" t="s">
        <v>1140</v>
      </c>
      <c r="J858" s="209"/>
      <c r="K858" s="209"/>
      <c r="L858" s="209"/>
      <c r="M858" s="209"/>
      <c r="N858" s="209"/>
      <c r="O858" s="209"/>
      <c r="P858" s="210" t="s">
        <v>283</v>
      </c>
      <c r="Q858" s="209"/>
      <c r="R858" s="210" t="s">
        <v>46</v>
      </c>
      <c r="S858" s="210">
        <v>4.0</v>
      </c>
      <c r="T858" s="212">
        <v>3.0</v>
      </c>
      <c r="U858" s="212">
        <v>1.0</v>
      </c>
      <c r="V858" s="212">
        <v>12.0</v>
      </c>
      <c r="W858" s="210">
        <v>1.0</v>
      </c>
      <c r="X858" s="210">
        <v>3.0</v>
      </c>
      <c r="Y858" s="210">
        <v>3.0</v>
      </c>
      <c r="Z858" s="210">
        <v>3.0</v>
      </c>
      <c r="AA858" s="210">
        <v>0.0</v>
      </c>
      <c r="AB858" s="210">
        <v>2.0</v>
      </c>
      <c r="AC858" s="210">
        <v>3.0</v>
      </c>
      <c r="AD858" s="210">
        <v>2.0</v>
      </c>
      <c r="AE858" s="210">
        <v>1.0</v>
      </c>
      <c r="AF858" s="210">
        <v>1.0</v>
      </c>
      <c r="AG858" s="210">
        <v>0.0</v>
      </c>
      <c r="AH858" s="210">
        <v>2.0</v>
      </c>
      <c r="AI858" s="210" t="s">
        <v>137</v>
      </c>
      <c r="AJ858" s="210" t="s">
        <v>284</v>
      </c>
      <c r="AK858" s="210" t="s">
        <v>284</v>
      </c>
      <c r="AL858" s="210" t="s">
        <v>284</v>
      </c>
      <c r="AM858" s="210" t="s">
        <v>284</v>
      </c>
      <c r="AN858" s="210" t="s">
        <v>285</v>
      </c>
      <c r="AO858" s="210" t="s">
        <v>284</v>
      </c>
      <c r="AP858" s="210" t="s">
        <v>284</v>
      </c>
      <c r="AQ858" s="210" t="s">
        <v>284</v>
      </c>
      <c r="AR858" s="210" t="s">
        <v>285</v>
      </c>
      <c r="AS858" s="210" t="s">
        <v>284</v>
      </c>
      <c r="AT858" s="209"/>
      <c r="AU858" s="209"/>
      <c r="AV858" s="209"/>
      <c r="AW858" s="209"/>
      <c r="AX858" s="209"/>
      <c r="AY858" s="209"/>
      <c r="AZ858" s="209"/>
      <c r="BA858" s="209"/>
      <c r="BB858" s="209"/>
      <c r="BC858" s="209"/>
      <c r="BD858" s="209"/>
      <c r="BE858" s="209"/>
      <c r="BF858" s="209"/>
      <c r="BG858" s="210"/>
      <c r="BH858" s="209"/>
    </row>
    <row r="859">
      <c r="A859" s="211">
        <v>45250.70138888889</v>
      </c>
      <c r="B859" s="211">
        <v>45250.70138888889</v>
      </c>
      <c r="C859" s="210" t="s">
        <v>281</v>
      </c>
      <c r="D859" s="209"/>
      <c r="E859" s="212">
        <v>100.0</v>
      </c>
      <c r="F859" s="212">
        <v>0.0</v>
      </c>
      <c r="G859" s="210" t="b">
        <v>1</v>
      </c>
      <c r="H859" s="211">
        <v>45250.70138888889</v>
      </c>
      <c r="I859" s="210" t="s">
        <v>1141</v>
      </c>
      <c r="J859" s="209"/>
      <c r="K859" s="209"/>
      <c r="L859" s="209"/>
      <c r="M859" s="209"/>
      <c r="N859" s="209"/>
      <c r="O859" s="209"/>
      <c r="P859" s="210" t="s">
        <v>283</v>
      </c>
      <c r="Q859" s="209"/>
      <c r="R859" s="210" t="s">
        <v>35</v>
      </c>
      <c r="S859" s="210">
        <v>6.0</v>
      </c>
      <c r="T859" s="212">
        <v>4.0</v>
      </c>
      <c r="U859" s="212">
        <v>2.0</v>
      </c>
      <c r="V859" s="212">
        <v>12.0</v>
      </c>
      <c r="W859" s="210">
        <v>35.0</v>
      </c>
      <c r="X859" s="210">
        <v>2.0</v>
      </c>
      <c r="Y859" s="210">
        <v>1.0</v>
      </c>
      <c r="Z859" s="210">
        <v>1.0</v>
      </c>
      <c r="AA859" s="210">
        <v>1.0</v>
      </c>
      <c r="AB859" s="210">
        <v>1.0</v>
      </c>
      <c r="AC859" s="210">
        <v>1.0</v>
      </c>
      <c r="AD859" s="210">
        <v>2.0</v>
      </c>
      <c r="AE859" s="210">
        <v>3.0</v>
      </c>
      <c r="AF859" s="210">
        <v>2.0</v>
      </c>
      <c r="AG859" s="210">
        <v>1.0</v>
      </c>
      <c r="AH859" s="210">
        <v>1.0</v>
      </c>
      <c r="AI859" s="210" t="s">
        <v>137</v>
      </c>
      <c r="AJ859" s="210" t="s">
        <v>285</v>
      </c>
      <c r="AK859" s="210" t="s">
        <v>285</v>
      </c>
      <c r="AL859" s="210" t="s">
        <v>284</v>
      </c>
      <c r="AM859" s="210" t="s">
        <v>284</v>
      </c>
      <c r="AN859" s="210" t="s">
        <v>284</v>
      </c>
      <c r="AO859" s="210" t="s">
        <v>285</v>
      </c>
      <c r="AP859" s="210" t="s">
        <v>285</v>
      </c>
      <c r="AQ859" s="210" t="s">
        <v>284</v>
      </c>
      <c r="AR859" s="210" t="s">
        <v>284</v>
      </c>
      <c r="AS859" s="210" t="s">
        <v>284</v>
      </c>
      <c r="AT859" s="209"/>
      <c r="AU859" s="209"/>
      <c r="AV859" s="209"/>
      <c r="AW859" s="209"/>
      <c r="AX859" s="209"/>
      <c r="AY859" s="209"/>
      <c r="AZ859" s="209"/>
      <c r="BA859" s="209"/>
      <c r="BB859" s="209"/>
      <c r="BC859" s="209"/>
      <c r="BD859" s="209"/>
      <c r="BE859" s="209"/>
      <c r="BF859" s="209"/>
      <c r="BG859" s="210"/>
      <c r="BH859" s="209"/>
    </row>
    <row r="860">
      <c r="A860" s="211">
        <v>45250.70138888889</v>
      </c>
      <c r="B860" s="211">
        <v>45250.70138888889</v>
      </c>
      <c r="C860" s="210" t="s">
        <v>281</v>
      </c>
      <c r="D860" s="209"/>
      <c r="E860" s="212">
        <v>100.0</v>
      </c>
      <c r="F860" s="212">
        <v>0.0</v>
      </c>
      <c r="G860" s="210" t="b">
        <v>1</v>
      </c>
      <c r="H860" s="211">
        <v>45250.70138888889</v>
      </c>
      <c r="I860" s="210" t="s">
        <v>1142</v>
      </c>
      <c r="J860" s="209"/>
      <c r="K860" s="209"/>
      <c r="L860" s="209"/>
      <c r="M860" s="209"/>
      <c r="N860" s="209"/>
      <c r="O860" s="209"/>
      <c r="P860" s="210" t="s">
        <v>283</v>
      </c>
      <c r="Q860" s="209"/>
      <c r="R860" s="210" t="s">
        <v>48</v>
      </c>
      <c r="S860" s="210">
        <v>5.0</v>
      </c>
      <c r="T860" s="212">
        <v>1.0</v>
      </c>
      <c r="U860" s="212">
        <v>4.0</v>
      </c>
      <c r="V860" s="212">
        <v>12.0</v>
      </c>
      <c r="W860" s="210">
        <v>40.0</v>
      </c>
      <c r="X860" s="210">
        <v>1.0</v>
      </c>
      <c r="Y860" s="210">
        <v>1.0</v>
      </c>
      <c r="Z860" s="210">
        <v>1.0</v>
      </c>
      <c r="AA860" s="210">
        <v>2.0</v>
      </c>
      <c r="AB860" s="210">
        <v>2.0</v>
      </c>
      <c r="AC860" s="210">
        <v>0.0</v>
      </c>
      <c r="AD860" s="210">
        <v>2.0</v>
      </c>
      <c r="AE860" s="210">
        <v>0.0</v>
      </c>
      <c r="AF860" s="210">
        <v>2.0</v>
      </c>
      <c r="AG860" s="210">
        <v>2.0</v>
      </c>
      <c r="AH860" s="210">
        <v>2.0</v>
      </c>
      <c r="AI860" s="210" t="s">
        <v>138</v>
      </c>
      <c r="AJ860" s="210" t="s">
        <v>284</v>
      </c>
      <c r="AK860" s="210" t="s">
        <v>285</v>
      </c>
      <c r="AL860" s="210" t="s">
        <v>285</v>
      </c>
      <c r="AM860" s="210" t="s">
        <v>285</v>
      </c>
      <c r="AN860" s="210" t="s">
        <v>285</v>
      </c>
      <c r="AO860" s="210" t="s">
        <v>285</v>
      </c>
      <c r="AP860" s="210" t="s">
        <v>284</v>
      </c>
      <c r="AQ860" s="210" t="s">
        <v>284</v>
      </c>
      <c r="AR860" s="210" t="s">
        <v>284</v>
      </c>
      <c r="AS860" s="210" t="s">
        <v>285</v>
      </c>
      <c r="AT860" s="209"/>
      <c r="AU860" s="209"/>
      <c r="AV860" s="209"/>
      <c r="AW860" s="209"/>
      <c r="AX860" s="209"/>
      <c r="AY860" s="209"/>
      <c r="AZ860" s="209"/>
      <c r="BA860" s="209"/>
      <c r="BB860" s="209"/>
      <c r="BC860" s="209"/>
      <c r="BD860" s="209"/>
      <c r="BE860" s="209"/>
      <c r="BF860" s="209"/>
      <c r="BG860" s="210"/>
      <c r="BH860" s="209"/>
    </row>
    <row r="861">
      <c r="A861" s="211">
        <v>45250.70138888889</v>
      </c>
      <c r="B861" s="211">
        <v>45250.70138888889</v>
      </c>
      <c r="C861" s="210" t="s">
        <v>281</v>
      </c>
      <c r="D861" s="209"/>
      <c r="E861" s="212">
        <v>100.0</v>
      </c>
      <c r="F861" s="212">
        <v>0.0</v>
      </c>
      <c r="G861" s="210" t="b">
        <v>1</v>
      </c>
      <c r="H861" s="211">
        <v>45250.70138888889</v>
      </c>
      <c r="I861" s="210" t="s">
        <v>1143</v>
      </c>
      <c r="J861" s="209"/>
      <c r="K861" s="209"/>
      <c r="L861" s="209"/>
      <c r="M861" s="209"/>
      <c r="N861" s="209"/>
      <c r="O861" s="209"/>
      <c r="P861" s="210" t="s">
        <v>283</v>
      </c>
      <c r="Q861" s="209"/>
      <c r="R861" s="210" t="s">
        <v>58</v>
      </c>
      <c r="S861" s="210">
        <v>12.0</v>
      </c>
      <c r="T861" s="212">
        <v>10.0</v>
      </c>
      <c r="U861" s="212">
        <v>2.0</v>
      </c>
      <c r="V861" s="212">
        <v>12.0</v>
      </c>
      <c r="W861" s="210">
        <v>10.0</v>
      </c>
      <c r="X861" s="210">
        <v>1.0</v>
      </c>
      <c r="Y861" s="210">
        <v>1.0</v>
      </c>
      <c r="Z861" s="210">
        <v>0.0</v>
      </c>
      <c r="AA861" s="210">
        <v>1.0</v>
      </c>
      <c r="AB861" s="210">
        <v>3.0</v>
      </c>
      <c r="AC861" s="210">
        <v>1.0</v>
      </c>
      <c r="AD861" s="210">
        <v>1.0</v>
      </c>
      <c r="AE861" s="210">
        <v>0.0</v>
      </c>
      <c r="AF861" s="210">
        <v>0.0</v>
      </c>
      <c r="AG861" s="210">
        <v>0.0</v>
      </c>
      <c r="AH861" s="210">
        <v>1.0</v>
      </c>
      <c r="AI861" s="210" t="s">
        <v>137</v>
      </c>
      <c r="AJ861" s="210" t="s">
        <v>285</v>
      </c>
      <c r="AK861" s="210" t="s">
        <v>285</v>
      </c>
      <c r="AL861" s="210" t="s">
        <v>285</v>
      </c>
      <c r="AM861" s="210" t="s">
        <v>284</v>
      </c>
      <c r="AN861" s="210" t="s">
        <v>285</v>
      </c>
      <c r="AO861" s="210" t="s">
        <v>284</v>
      </c>
      <c r="AP861" s="210" t="s">
        <v>284</v>
      </c>
      <c r="AQ861" s="210" t="s">
        <v>284</v>
      </c>
      <c r="AR861" s="210" t="s">
        <v>284</v>
      </c>
      <c r="AS861" s="210" t="s">
        <v>285</v>
      </c>
      <c r="AT861" s="209"/>
      <c r="AU861" s="209"/>
      <c r="AV861" s="209"/>
      <c r="AW861" s="209"/>
      <c r="AX861" s="209"/>
      <c r="AY861" s="209"/>
      <c r="AZ861" s="209"/>
      <c r="BA861" s="209"/>
      <c r="BB861" s="209"/>
      <c r="BC861" s="209"/>
      <c r="BD861" s="209"/>
      <c r="BE861" s="209"/>
      <c r="BF861" s="209"/>
      <c r="BG861" s="210"/>
      <c r="BH861" s="209"/>
    </row>
    <row r="862">
      <c r="A862" s="211">
        <v>45250.70138888889</v>
      </c>
      <c r="B862" s="211">
        <v>45250.70138888889</v>
      </c>
      <c r="C862" s="210" t="s">
        <v>281</v>
      </c>
      <c r="D862" s="209"/>
      <c r="E862" s="212">
        <v>100.0</v>
      </c>
      <c r="F862" s="212">
        <v>0.0</v>
      </c>
      <c r="G862" s="210" t="b">
        <v>1</v>
      </c>
      <c r="H862" s="211">
        <v>45250.70138888889</v>
      </c>
      <c r="I862" s="210" t="s">
        <v>1144</v>
      </c>
      <c r="J862" s="209"/>
      <c r="K862" s="209"/>
      <c r="L862" s="209"/>
      <c r="M862" s="209"/>
      <c r="N862" s="209"/>
      <c r="O862" s="209"/>
      <c r="P862" s="210" t="s">
        <v>283</v>
      </c>
      <c r="Q862" s="209"/>
      <c r="R862" s="210" t="s">
        <v>41</v>
      </c>
      <c r="S862" s="210">
        <v>12.0</v>
      </c>
      <c r="T862" s="212">
        <v>7.0</v>
      </c>
      <c r="U862" s="212">
        <v>5.0</v>
      </c>
      <c r="V862" s="212">
        <v>12.0</v>
      </c>
      <c r="W862" s="210">
        <v>26.0</v>
      </c>
      <c r="X862" s="210">
        <v>2.0</v>
      </c>
      <c r="Y862" s="210">
        <v>0.0</v>
      </c>
      <c r="Z862" s="210">
        <v>1.0</v>
      </c>
      <c r="AA862" s="210">
        <v>3.0</v>
      </c>
      <c r="AB862" s="210">
        <v>0.0</v>
      </c>
      <c r="AC862" s="210">
        <v>1.0</v>
      </c>
      <c r="AD862" s="210">
        <v>2.0</v>
      </c>
      <c r="AE862" s="210">
        <v>0.0</v>
      </c>
      <c r="AF862" s="210">
        <v>0.0</v>
      </c>
      <c r="AG862" s="210">
        <v>0.0</v>
      </c>
      <c r="AH862" s="210">
        <v>0.0</v>
      </c>
      <c r="AI862" s="210" t="s">
        <v>137</v>
      </c>
      <c r="AJ862" s="210" t="s">
        <v>284</v>
      </c>
      <c r="AK862" s="210" t="s">
        <v>285</v>
      </c>
      <c r="AL862" s="210" t="s">
        <v>284</v>
      </c>
      <c r="AM862" s="210" t="s">
        <v>285</v>
      </c>
      <c r="AN862" s="210" t="s">
        <v>285</v>
      </c>
      <c r="AO862" s="210" t="s">
        <v>284</v>
      </c>
      <c r="AP862" s="210" t="s">
        <v>285</v>
      </c>
      <c r="AQ862" s="210" t="s">
        <v>284</v>
      </c>
      <c r="AR862" s="210" t="s">
        <v>285</v>
      </c>
      <c r="AS862" s="210" t="s">
        <v>285</v>
      </c>
      <c r="AT862" s="209"/>
      <c r="AU862" s="209"/>
      <c r="AV862" s="209"/>
      <c r="AW862" s="209"/>
      <c r="AX862" s="209"/>
      <c r="AY862" s="209"/>
      <c r="AZ862" s="209"/>
      <c r="BA862" s="209"/>
      <c r="BB862" s="209"/>
      <c r="BC862" s="209"/>
      <c r="BD862" s="209"/>
      <c r="BE862" s="209"/>
      <c r="BF862" s="209"/>
      <c r="BG862" s="210"/>
      <c r="BH862" s="209"/>
    </row>
    <row r="863">
      <c r="A863" s="211">
        <v>45250.70138888889</v>
      </c>
      <c r="B863" s="211">
        <v>45250.70138888889</v>
      </c>
      <c r="C863" s="210" t="s">
        <v>281</v>
      </c>
      <c r="D863" s="209"/>
      <c r="E863" s="212">
        <v>100.0</v>
      </c>
      <c r="F863" s="212">
        <v>0.0</v>
      </c>
      <c r="G863" s="210" t="b">
        <v>1</v>
      </c>
      <c r="H863" s="211">
        <v>45250.70138888889</v>
      </c>
      <c r="I863" s="210" t="s">
        <v>1145</v>
      </c>
      <c r="J863" s="209"/>
      <c r="K863" s="209"/>
      <c r="L863" s="209"/>
      <c r="M863" s="209"/>
      <c r="N863" s="209"/>
      <c r="O863" s="209"/>
      <c r="P863" s="210" t="s">
        <v>283</v>
      </c>
      <c r="Q863" s="209"/>
      <c r="R863" s="210" t="s">
        <v>106</v>
      </c>
      <c r="S863" s="210">
        <v>7.0</v>
      </c>
      <c r="T863" s="212">
        <v>4.0</v>
      </c>
      <c r="U863" s="212">
        <v>3.0</v>
      </c>
      <c r="V863" s="212">
        <v>12.0</v>
      </c>
      <c r="W863" s="210">
        <v>14.0</v>
      </c>
      <c r="X863" s="210">
        <v>0.0</v>
      </c>
      <c r="Y863" s="210">
        <v>2.0</v>
      </c>
      <c r="Z863" s="210">
        <v>0.0</v>
      </c>
      <c r="AA863" s="210">
        <v>0.0</v>
      </c>
      <c r="AB863" s="210">
        <v>1.0</v>
      </c>
      <c r="AC863" s="210">
        <v>2.0</v>
      </c>
      <c r="AD863" s="210">
        <v>3.0</v>
      </c>
      <c r="AE863" s="210">
        <v>3.0</v>
      </c>
      <c r="AF863" s="210">
        <v>3.0</v>
      </c>
      <c r="AG863" s="210">
        <v>2.0</v>
      </c>
      <c r="AH863" s="210">
        <v>2.0</v>
      </c>
      <c r="AI863" s="210" t="s">
        <v>137</v>
      </c>
      <c r="AJ863" s="210" t="s">
        <v>284</v>
      </c>
      <c r="AK863" s="210" t="s">
        <v>285</v>
      </c>
      <c r="AL863" s="210" t="s">
        <v>284</v>
      </c>
      <c r="AM863" s="210" t="s">
        <v>284</v>
      </c>
      <c r="AN863" s="210" t="s">
        <v>285</v>
      </c>
      <c r="AO863" s="210" t="s">
        <v>284</v>
      </c>
      <c r="AP863" s="210" t="s">
        <v>284</v>
      </c>
      <c r="AQ863" s="210" t="s">
        <v>284</v>
      </c>
      <c r="AR863" s="210" t="s">
        <v>285</v>
      </c>
      <c r="AS863" s="210" t="s">
        <v>285</v>
      </c>
      <c r="AT863" s="209"/>
      <c r="AU863" s="209"/>
      <c r="AV863" s="209"/>
      <c r="AW863" s="209"/>
      <c r="AX863" s="209"/>
      <c r="AY863" s="209"/>
      <c r="AZ863" s="209"/>
      <c r="BA863" s="209"/>
      <c r="BB863" s="209"/>
      <c r="BC863" s="209"/>
      <c r="BD863" s="209"/>
      <c r="BE863" s="209"/>
      <c r="BF863" s="209"/>
      <c r="BG863" s="210"/>
      <c r="BH863" s="209"/>
    </row>
    <row r="864">
      <c r="A864" s="211">
        <v>45250.70138888889</v>
      </c>
      <c r="B864" s="211">
        <v>45250.70138888889</v>
      </c>
      <c r="C864" s="210" t="s">
        <v>281</v>
      </c>
      <c r="D864" s="209"/>
      <c r="E864" s="212">
        <v>100.0</v>
      </c>
      <c r="F864" s="212">
        <v>0.0</v>
      </c>
      <c r="G864" s="210" t="b">
        <v>1</v>
      </c>
      <c r="H864" s="211">
        <v>45250.70138888889</v>
      </c>
      <c r="I864" s="210" t="s">
        <v>1146</v>
      </c>
      <c r="J864" s="209"/>
      <c r="K864" s="209"/>
      <c r="L864" s="209"/>
      <c r="M864" s="209"/>
      <c r="N864" s="209"/>
      <c r="O864" s="209"/>
      <c r="P864" s="210" t="s">
        <v>283</v>
      </c>
      <c r="Q864" s="209"/>
      <c r="R864" s="210" t="s">
        <v>121</v>
      </c>
      <c r="S864" s="210">
        <v>12.0</v>
      </c>
      <c r="T864" s="212">
        <v>1.0</v>
      </c>
      <c r="U864" s="212">
        <v>11.0</v>
      </c>
      <c r="V864" s="212">
        <v>12.0</v>
      </c>
      <c r="W864" s="210">
        <v>19.0</v>
      </c>
      <c r="X864" s="210">
        <v>1.0</v>
      </c>
      <c r="Y864" s="210">
        <v>0.0</v>
      </c>
      <c r="Z864" s="210">
        <v>0.0</v>
      </c>
      <c r="AA864" s="210">
        <v>3.0</v>
      </c>
      <c r="AB864" s="210">
        <v>2.0</v>
      </c>
      <c r="AC864" s="210">
        <v>0.0</v>
      </c>
      <c r="AD864" s="210">
        <v>0.0</v>
      </c>
      <c r="AE864" s="210">
        <v>2.0</v>
      </c>
      <c r="AF864" s="210">
        <v>1.0</v>
      </c>
      <c r="AG864" s="210">
        <v>1.0</v>
      </c>
      <c r="AH864" s="210">
        <v>3.0</v>
      </c>
      <c r="AI864" s="210" t="s">
        <v>138</v>
      </c>
      <c r="AJ864" s="210" t="s">
        <v>284</v>
      </c>
      <c r="AK864" s="210" t="s">
        <v>284</v>
      </c>
      <c r="AL864" s="210" t="s">
        <v>284</v>
      </c>
      <c r="AM864" s="210" t="s">
        <v>284</v>
      </c>
      <c r="AN864" s="210" t="s">
        <v>284</v>
      </c>
      <c r="AO864" s="210" t="s">
        <v>284</v>
      </c>
      <c r="AP864" s="210" t="s">
        <v>285</v>
      </c>
      <c r="AQ864" s="210" t="s">
        <v>285</v>
      </c>
      <c r="AR864" s="210" t="s">
        <v>284</v>
      </c>
      <c r="AS864" s="210" t="s">
        <v>285</v>
      </c>
      <c r="AT864" s="209"/>
      <c r="AU864" s="209"/>
      <c r="AV864" s="209"/>
      <c r="AW864" s="209"/>
      <c r="AX864" s="209"/>
      <c r="AY864" s="209"/>
      <c r="AZ864" s="209"/>
      <c r="BA864" s="209"/>
      <c r="BB864" s="209"/>
      <c r="BC864" s="209"/>
      <c r="BD864" s="209"/>
      <c r="BE864" s="209"/>
      <c r="BF864" s="209"/>
      <c r="BG864" s="210"/>
      <c r="BH864" s="209"/>
    </row>
    <row r="865">
      <c r="A865" s="211">
        <v>45250.70138888889</v>
      </c>
      <c r="B865" s="211">
        <v>45250.70138888889</v>
      </c>
      <c r="C865" s="210" t="s">
        <v>281</v>
      </c>
      <c r="D865" s="209"/>
      <c r="E865" s="212">
        <v>100.0</v>
      </c>
      <c r="F865" s="212">
        <v>0.0</v>
      </c>
      <c r="G865" s="210" t="b">
        <v>1</v>
      </c>
      <c r="H865" s="211">
        <v>45250.70138888889</v>
      </c>
      <c r="I865" s="210" t="s">
        <v>1147</v>
      </c>
      <c r="J865" s="209"/>
      <c r="K865" s="209"/>
      <c r="L865" s="209"/>
      <c r="M865" s="209"/>
      <c r="N865" s="209"/>
      <c r="O865" s="209"/>
      <c r="P865" s="210" t="s">
        <v>283</v>
      </c>
      <c r="Q865" s="209"/>
      <c r="R865" s="210" t="s">
        <v>48</v>
      </c>
      <c r="S865" s="210">
        <v>8.0</v>
      </c>
      <c r="T865" s="212">
        <v>5.0</v>
      </c>
      <c r="U865" s="212">
        <v>3.0</v>
      </c>
      <c r="V865" s="212">
        <v>12.0</v>
      </c>
      <c r="W865" s="210">
        <v>24.0</v>
      </c>
      <c r="X865" s="210">
        <v>0.0</v>
      </c>
      <c r="Y865" s="210">
        <v>3.0</v>
      </c>
      <c r="Z865" s="210">
        <v>1.0</v>
      </c>
      <c r="AA865" s="210">
        <v>2.0</v>
      </c>
      <c r="AB865" s="210">
        <v>3.0</v>
      </c>
      <c r="AC865" s="210">
        <v>3.0</v>
      </c>
      <c r="AD865" s="210">
        <v>1.0</v>
      </c>
      <c r="AE865" s="210">
        <v>2.0</v>
      </c>
      <c r="AF865" s="210">
        <v>3.0</v>
      </c>
      <c r="AG865" s="210">
        <v>3.0</v>
      </c>
      <c r="AH865" s="210">
        <v>1.0</v>
      </c>
      <c r="AI865" s="210" t="s">
        <v>138</v>
      </c>
      <c r="AJ865" s="210" t="s">
        <v>284</v>
      </c>
      <c r="AK865" s="210" t="s">
        <v>284</v>
      </c>
      <c r="AL865" s="210" t="s">
        <v>285</v>
      </c>
      <c r="AM865" s="210" t="s">
        <v>285</v>
      </c>
      <c r="AN865" s="210" t="s">
        <v>285</v>
      </c>
      <c r="AO865" s="210" t="s">
        <v>285</v>
      </c>
      <c r="AP865" s="210" t="s">
        <v>284</v>
      </c>
      <c r="AQ865" s="210" t="s">
        <v>285</v>
      </c>
      <c r="AR865" s="210" t="s">
        <v>284</v>
      </c>
      <c r="AS865" s="210" t="s">
        <v>284</v>
      </c>
      <c r="AT865" s="209"/>
      <c r="AU865" s="209"/>
      <c r="AV865" s="209"/>
      <c r="AW865" s="209"/>
      <c r="AX865" s="209"/>
      <c r="AY865" s="209"/>
      <c r="AZ865" s="209"/>
      <c r="BA865" s="209"/>
      <c r="BB865" s="209"/>
      <c r="BC865" s="209"/>
      <c r="BD865" s="209"/>
      <c r="BE865" s="209"/>
      <c r="BF865" s="209"/>
      <c r="BG865" s="210"/>
      <c r="BH865" s="209"/>
    </row>
    <row r="866">
      <c r="A866" s="211">
        <v>45250.70138888889</v>
      </c>
      <c r="B866" s="211">
        <v>45250.70138888889</v>
      </c>
      <c r="C866" s="210" t="s">
        <v>281</v>
      </c>
      <c r="D866" s="209"/>
      <c r="E866" s="212">
        <v>100.0</v>
      </c>
      <c r="F866" s="212">
        <v>0.0</v>
      </c>
      <c r="G866" s="210" t="b">
        <v>1</v>
      </c>
      <c r="H866" s="211">
        <v>45250.70138888889</v>
      </c>
      <c r="I866" s="210" t="s">
        <v>1148</v>
      </c>
      <c r="J866" s="209"/>
      <c r="K866" s="209"/>
      <c r="L866" s="209"/>
      <c r="M866" s="209"/>
      <c r="N866" s="209"/>
      <c r="O866" s="209"/>
      <c r="P866" s="210" t="s">
        <v>283</v>
      </c>
      <c r="Q866" s="209"/>
      <c r="R866" s="210" t="s">
        <v>89</v>
      </c>
      <c r="S866" s="210">
        <v>8.0</v>
      </c>
      <c r="T866" s="212">
        <v>6.0</v>
      </c>
      <c r="U866" s="212">
        <v>2.0</v>
      </c>
      <c r="V866" s="212">
        <v>12.0</v>
      </c>
      <c r="W866" s="210">
        <v>19.0</v>
      </c>
      <c r="X866" s="210">
        <v>3.0</v>
      </c>
      <c r="Y866" s="210">
        <v>2.0</v>
      </c>
      <c r="Z866" s="210">
        <v>3.0</v>
      </c>
      <c r="AA866" s="210">
        <v>3.0</v>
      </c>
      <c r="AB866" s="210">
        <v>0.0</v>
      </c>
      <c r="AC866" s="210">
        <v>3.0</v>
      </c>
      <c r="AD866" s="210">
        <v>3.0</v>
      </c>
      <c r="AE866" s="210">
        <v>3.0</v>
      </c>
      <c r="AF866" s="210">
        <v>1.0</v>
      </c>
      <c r="AG866" s="210">
        <v>3.0</v>
      </c>
      <c r="AH866" s="210">
        <v>0.0</v>
      </c>
      <c r="AI866" s="210" t="s">
        <v>137</v>
      </c>
      <c r="AJ866" s="210" t="s">
        <v>285</v>
      </c>
      <c r="AK866" s="210" t="s">
        <v>285</v>
      </c>
      <c r="AL866" s="210" t="s">
        <v>285</v>
      </c>
      <c r="AM866" s="210" t="s">
        <v>284</v>
      </c>
      <c r="AN866" s="210" t="s">
        <v>284</v>
      </c>
      <c r="AO866" s="210" t="s">
        <v>284</v>
      </c>
      <c r="AP866" s="210" t="s">
        <v>285</v>
      </c>
      <c r="AQ866" s="210" t="s">
        <v>285</v>
      </c>
      <c r="AR866" s="210" t="s">
        <v>285</v>
      </c>
      <c r="AS866" s="210" t="s">
        <v>284</v>
      </c>
      <c r="AT866" s="209"/>
      <c r="AU866" s="209"/>
      <c r="AV866" s="209"/>
      <c r="AW866" s="209"/>
      <c r="AX866" s="209"/>
      <c r="AY866" s="209"/>
      <c r="AZ866" s="209"/>
      <c r="BA866" s="209"/>
      <c r="BB866" s="209"/>
      <c r="BC866" s="209"/>
      <c r="BD866" s="209"/>
      <c r="BE866" s="209"/>
      <c r="BF866" s="209"/>
      <c r="BG866" s="210"/>
      <c r="BH866" s="209"/>
    </row>
    <row r="867">
      <c r="A867" s="211">
        <v>45250.70138888889</v>
      </c>
      <c r="B867" s="211">
        <v>45250.70138888889</v>
      </c>
      <c r="C867" s="210" t="s">
        <v>281</v>
      </c>
      <c r="D867" s="209"/>
      <c r="E867" s="212">
        <v>100.0</v>
      </c>
      <c r="F867" s="212">
        <v>0.0</v>
      </c>
      <c r="G867" s="210" t="b">
        <v>1</v>
      </c>
      <c r="H867" s="211">
        <v>45250.70138888889</v>
      </c>
      <c r="I867" s="210" t="s">
        <v>1149</v>
      </c>
      <c r="J867" s="209"/>
      <c r="K867" s="209"/>
      <c r="L867" s="209"/>
      <c r="M867" s="209"/>
      <c r="N867" s="209"/>
      <c r="O867" s="209"/>
      <c r="P867" s="210" t="s">
        <v>283</v>
      </c>
      <c r="Q867" s="209"/>
      <c r="R867" s="210" t="s">
        <v>86</v>
      </c>
      <c r="S867" s="210">
        <v>7.0</v>
      </c>
      <c r="T867" s="212">
        <v>7.0</v>
      </c>
      <c r="U867" s="212">
        <v>0.0</v>
      </c>
      <c r="V867" s="212">
        <v>12.0</v>
      </c>
      <c r="W867" s="210">
        <v>31.0</v>
      </c>
      <c r="X867" s="210">
        <v>3.0</v>
      </c>
      <c r="Y867" s="210">
        <v>2.0</v>
      </c>
      <c r="Z867" s="210">
        <v>2.0</v>
      </c>
      <c r="AA867" s="210">
        <v>2.0</v>
      </c>
      <c r="AB867" s="210">
        <v>3.0</v>
      </c>
      <c r="AC867" s="210">
        <v>1.0</v>
      </c>
      <c r="AD867" s="210">
        <v>2.0</v>
      </c>
      <c r="AE867" s="210">
        <v>0.0</v>
      </c>
      <c r="AF867" s="210">
        <v>1.0</v>
      </c>
      <c r="AG867" s="210">
        <v>1.0</v>
      </c>
      <c r="AH867" s="210">
        <v>3.0</v>
      </c>
      <c r="AI867" s="210" t="s">
        <v>138</v>
      </c>
      <c r="AJ867" s="210" t="s">
        <v>284</v>
      </c>
      <c r="AK867" s="210" t="s">
        <v>285</v>
      </c>
      <c r="AL867" s="210" t="s">
        <v>285</v>
      </c>
      <c r="AM867" s="210" t="s">
        <v>285</v>
      </c>
      <c r="AN867" s="210" t="s">
        <v>284</v>
      </c>
      <c r="AO867" s="210" t="s">
        <v>285</v>
      </c>
      <c r="AP867" s="210" t="s">
        <v>285</v>
      </c>
      <c r="AQ867" s="210" t="s">
        <v>284</v>
      </c>
      <c r="AR867" s="210" t="s">
        <v>284</v>
      </c>
      <c r="AS867" s="210" t="s">
        <v>284</v>
      </c>
      <c r="AT867" s="209"/>
      <c r="AU867" s="209"/>
      <c r="AV867" s="209"/>
      <c r="AW867" s="209"/>
      <c r="AX867" s="209"/>
      <c r="AY867" s="209"/>
      <c r="AZ867" s="209"/>
      <c r="BA867" s="209"/>
      <c r="BB867" s="209"/>
      <c r="BC867" s="209"/>
      <c r="BD867" s="209"/>
      <c r="BE867" s="209"/>
      <c r="BF867" s="209"/>
      <c r="BG867" s="210"/>
      <c r="BH867" s="209"/>
    </row>
    <row r="868">
      <c r="A868" s="211">
        <v>45250.70138888889</v>
      </c>
      <c r="B868" s="211">
        <v>45250.70138888889</v>
      </c>
      <c r="C868" s="210" t="s">
        <v>281</v>
      </c>
      <c r="D868" s="209"/>
      <c r="E868" s="212">
        <v>100.0</v>
      </c>
      <c r="F868" s="212">
        <v>0.0</v>
      </c>
      <c r="G868" s="210" t="b">
        <v>1</v>
      </c>
      <c r="H868" s="211">
        <v>45250.70138888889</v>
      </c>
      <c r="I868" s="210" t="s">
        <v>1150</v>
      </c>
      <c r="J868" s="209"/>
      <c r="K868" s="209"/>
      <c r="L868" s="209"/>
      <c r="M868" s="209"/>
      <c r="N868" s="209"/>
      <c r="O868" s="209"/>
      <c r="P868" s="210" t="s">
        <v>283</v>
      </c>
      <c r="Q868" s="209"/>
      <c r="R868" s="210" t="s">
        <v>62</v>
      </c>
      <c r="S868" s="210">
        <v>12.0</v>
      </c>
      <c r="T868" s="212">
        <v>9.0</v>
      </c>
      <c r="U868" s="212">
        <v>3.0</v>
      </c>
      <c r="V868" s="212">
        <v>12.0</v>
      </c>
      <c r="W868" s="210">
        <v>3.0</v>
      </c>
      <c r="X868" s="210">
        <v>2.0</v>
      </c>
      <c r="Y868" s="210">
        <v>0.0</v>
      </c>
      <c r="Z868" s="210">
        <v>2.0</v>
      </c>
      <c r="AA868" s="210">
        <v>0.0</v>
      </c>
      <c r="AB868" s="210">
        <v>3.0</v>
      </c>
      <c r="AC868" s="210">
        <v>3.0</v>
      </c>
      <c r="AD868" s="210">
        <v>0.0</v>
      </c>
      <c r="AE868" s="210">
        <v>2.0</v>
      </c>
      <c r="AF868" s="210">
        <v>3.0</v>
      </c>
      <c r="AG868" s="210">
        <v>3.0</v>
      </c>
      <c r="AH868" s="210">
        <v>3.0</v>
      </c>
      <c r="AI868" s="210" t="s">
        <v>138</v>
      </c>
      <c r="AJ868" s="210" t="s">
        <v>284</v>
      </c>
      <c r="AK868" s="210" t="s">
        <v>285</v>
      </c>
      <c r="AL868" s="210" t="s">
        <v>285</v>
      </c>
      <c r="AM868" s="210" t="s">
        <v>285</v>
      </c>
      <c r="AN868" s="210" t="s">
        <v>285</v>
      </c>
      <c r="AO868" s="210" t="s">
        <v>284</v>
      </c>
      <c r="AP868" s="210" t="s">
        <v>284</v>
      </c>
      <c r="AQ868" s="210" t="s">
        <v>284</v>
      </c>
      <c r="AR868" s="210" t="s">
        <v>284</v>
      </c>
      <c r="AS868" s="210" t="s">
        <v>285</v>
      </c>
      <c r="AT868" s="209"/>
      <c r="AU868" s="209"/>
      <c r="AV868" s="209"/>
      <c r="AW868" s="209"/>
      <c r="AX868" s="209"/>
      <c r="AY868" s="209"/>
      <c r="AZ868" s="209"/>
      <c r="BA868" s="209"/>
      <c r="BB868" s="209"/>
      <c r="BC868" s="209"/>
      <c r="BD868" s="209"/>
      <c r="BE868" s="209"/>
      <c r="BF868" s="209"/>
      <c r="BG868" s="210"/>
      <c r="BH868" s="209"/>
    </row>
    <row r="869">
      <c r="A869" s="211">
        <v>45250.70138888889</v>
      </c>
      <c r="B869" s="211">
        <v>45250.70138888889</v>
      </c>
      <c r="C869" s="210" t="s">
        <v>281</v>
      </c>
      <c r="D869" s="209"/>
      <c r="E869" s="212">
        <v>100.0</v>
      </c>
      <c r="F869" s="212">
        <v>0.0</v>
      </c>
      <c r="G869" s="210" t="b">
        <v>1</v>
      </c>
      <c r="H869" s="211">
        <v>45250.70138888889</v>
      </c>
      <c r="I869" s="210" t="s">
        <v>1151</v>
      </c>
      <c r="J869" s="209"/>
      <c r="K869" s="209"/>
      <c r="L869" s="209"/>
      <c r="M869" s="209"/>
      <c r="N869" s="209"/>
      <c r="O869" s="209"/>
      <c r="P869" s="210" t="s">
        <v>283</v>
      </c>
      <c r="Q869" s="209"/>
      <c r="R869" s="210" t="s">
        <v>43</v>
      </c>
      <c r="S869" s="210">
        <v>11.0</v>
      </c>
      <c r="T869" s="212">
        <v>6.0</v>
      </c>
      <c r="U869" s="212">
        <v>5.0</v>
      </c>
      <c r="V869" s="212">
        <v>12.0</v>
      </c>
      <c r="W869" s="210">
        <v>1.0</v>
      </c>
      <c r="X869" s="210">
        <v>2.0</v>
      </c>
      <c r="Y869" s="210">
        <v>1.0</v>
      </c>
      <c r="Z869" s="210">
        <v>2.0</v>
      </c>
      <c r="AA869" s="210">
        <v>2.0</v>
      </c>
      <c r="AB869" s="210">
        <v>0.0</v>
      </c>
      <c r="AC869" s="210">
        <v>2.0</v>
      </c>
      <c r="AD869" s="210">
        <v>0.0</v>
      </c>
      <c r="AE869" s="210">
        <v>0.0</v>
      </c>
      <c r="AF869" s="210">
        <v>1.0</v>
      </c>
      <c r="AG869" s="210">
        <v>0.0</v>
      </c>
      <c r="AH869" s="210">
        <v>1.0</v>
      </c>
      <c r="AI869" s="210" t="s">
        <v>137</v>
      </c>
      <c r="AJ869" s="210" t="s">
        <v>284</v>
      </c>
      <c r="AK869" s="210" t="s">
        <v>285</v>
      </c>
      <c r="AL869" s="210" t="s">
        <v>284</v>
      </c>
      <c r="AM869" s="210" t="s">
        <v>284</v>
      </c>
      <c r="AN869" s="210" t="s">
        <v>284</v>
      </c>
      <c r="AO869" s="210" t="s">
        <v>284</v>
      </c>
      <c r="AP869" s="210" t="s">
        <v>284</v>
      </c>
      <c r="AQ869" s="210" t="s">
        <v>284</v>
      </c>
      <c r="AR869" s="210" t="s">
        <v>285</v>
      </c>
      <c r="AS869" s="210" t="s">
        <v>284</v>
      </c>
      <c r="AT869" s="209"/>
      <c r="AU869" s="209"/>
      <c r="AV869" s="209"/>
      <c r="AW869" s="209"/>
      <c r="AX869" s="209"/>
      <c r="AY869" s="209"/>
      <c r="AZ869" s="209"/>
      <c r="BA869" s="209"/>
      <c r="BB869" s="209"/>
      <c r="BC869" s="209"/>
      <c r="BD869" s="209"/>
      <c r="BE869" s="209"/>
      <c r="BF869" s="209"/>
      <c r="BG869" s="210"/>
      <c r="BH869" s="209"/>
    </row>
    <row r="870">
      <c r="A870" s="211">
        <v>45250.70138888889</v>
      </c>
      <c r="B870" s="211">
        <v>45250.70138888889</v>
      </c>
      <c r="C870" s="210" t="s">
        <v>281</v>
      </c>
      <c r="D870" s="209"/>
      <c r="E870" s="212">
        <v>100.0</v>
      </c>
      <c r="F870" s="212">
        <v>0.0</v>
      </c>
      <c r="G870" s="210" t="b">
        <v>1</v>
      </c>
      <c r="H870" s="211">
        <v>45250.70138888889</v>
      </c>
      <c r="I870" s="210" t="s">
        <v>1152</v>
      </c>
      <c r="J870" s="209"/>
      <c r="K870" s="209"/>
      <c r="L870" s="209"/>
      <c r="M870" s="209"/>
      <c r="N870" s="209"/>
      <c r="O870" s="209"/>
      <c r="P870" s="210" t="s">
        <v>283</v>
      </c>
      <c r="Q870" s="209"/>
      <c r="R870" s="210" t="s">
        <v>76</v>
      </c>
      <c r="S870" s="210">
        <v>7.0</v>
      </c>
      <c r="T870" s="212">
        <v>1.0</v>
      </c>
      <c r="U870" s="212">
        <v>6.0</v>
      </c>
      <c r="V870" s="212">
        <v>12.0</v>
      </c>
      <c r="W870" s="210">
        <v>10.0</v>
      </c>
      <c r="X870" s="210">
        <v>3.0</v>
      </c>
      <c r="Y870" s="210">
        <v>0.0</v>
      </c>
      <c r="Z870" s="210">
        <v>1.0</v>
      </c>
      <c r="AA870" s="210">
        <v>0.0</v>
      </c>
      <c r="AB870" s="210">
        <v>2.0</v>
      </c>
      <c r="AC870" s="210">
        <v>0.0</v>
      </c>
      <c r="AD870" s="210">
        <v>3.0</v>
      </c>
      <c r="AE870" s="210">
        <v>1.0</v>
      </c>
      <c r="AF870" s="210">
        <v>1.0</v>
      </c>
      <c r="AG870" s="210">
        <v>2.0</v>
      </c>
      <c r="AH870" s="210">
        <v>0.0</v>
      </c>
      <c r="AI870" s="210" t="s">
        <v>137</v>
      </c>
      <c r="AJ870" s="210" t="s">
        <v>285</v>
      </c>
      <c r="AK870" s="210" t="s">
        <v>285</v>
      </c>
      <c r="AL870" s="210" t="s">
        <v>284</v>
      </c>
      <c r="AM870" s="210" t="s">
        <v>285</v>
      </c>
      <c r="AN870" s="210" t="s">
        <v>285</v>
      </c>
      <c r="AO870" s="210" t="s">
        <v>285</v>
      </c>
      <c r="AP870" s="210" t="s">
        <v>285</v>
      </c>
      <c r="AQ870" s="210" t="s">
        <v>284</v>
      </c>
      <c r="AR870" s="210" t="s">
        <v>285</v>
      </c>
      <c r="AS870" s="210" t="s">
        <v>285</v>
      </c>
      <c r="AT870" s="209"/>
      <c r="AU870" s="209"/>
      <c r="AV870" s="209"/>
      <c r="AW870" s="209"/>
      <c r="AX870" s="209"/>
      <c r="AY870" s="209"/>
      <c r="AZ870" s="209"/>
      <c r="BA870" s="209"/>
      <c r="BB870" s="209"/>
      <c r="BC870" s="209"/>
      <c r="BD870" s="209"/>
      <c r="BE870" s="209"/>
      <c r="BF870" s="209"/>
      <c r="BG870" s="210"/>
      <c r="BH870" s="209"/>
    </row>
    <row r="871">
      <c r="A871" s="211">
        <v>45250.70138888889</v>
      </c>
      <c r="B871" s="211">
        <v>45250.70138888889</v>
      </c>
      <c r="C871" s="210" t="s">
        <v>281</v>
      </c>
      <c r="D871" s="209"/>
      <c r="E871" s="212">
        <v>100.0</v>
      </c>
      <c r="F871" s="212">
        <v>0.0</v>
      </c>
      <c r="G871" s="210" t="b">
        <v>1</v>
      </c>
      <c r="H871" s="211">
        <v>45250.70138888889</v>
      </c>
      <c r="I871" s="210" t="s">
        <v>1153</v>
      </c>
      <c r="J871" s="209"/>
      <c r="K871" s="209"/>
      <c r="L871" s="209"/>
      <c r="M871" s="209"/>
      <c r="N871" s="209"/>
      <c r="O871" s="209"/>
      <c r="P871" s="210" t="s">
        <v>283</v>
      </c>
      <c r="Q871" s="209"/>
      <c r="R871" s="210" t="s">
        <v>121</v>
      </c>
      <c r="S871" s="210">
        <v>9.0</v>
      </c>
      <c r="T871" s="212">
        <v>5.0</v>
      </c>
      <c r="U871" s="212">
        <v>4.0</v>
      </c>
      <c r="V871" s="212">
        <v>12.0</v>
      </c>
      <c r="W871" s="210">
        <v>5.0</v>
      </c>
      <c r="X871" s="210">
        <v>0.0</v>
      </c>
      <c r="Y871" s="210">
        <v>3.0</v>
      </c>
      <c r="Z871" s="210">
        <v>3.0</v>
      </c>
      <c r="AA871" s="210">
        <v>0.0</v>
      </c>
      <c r="AB871" s="210">
        <v>2.0</v>
      </c>
      <c r="AC871" s="210">
        <v>3.0</v>
      </c>
      <c r="AD871" s="210">
        <v>2.0</v>
      </c>
      <c r="AE871" s="210">
        <v>0.0</v>
      </c>
      <c r="AF871" s="210">
        <v>1.0</v>
      </c>
      <c r="AG871" s="210">
        <v>1.0</v>
      </c>
      <c r="AH871" s="210">
        <v>2.0</v>
      </c>
      <c r="AI871" s="210" t="s">
        <v>137</v>
      </c>
      <c r="AJ871" s="210" t="s">
        <v>284</v>
      </c>
      <c r="AK871" s="210" t="s">
        <v>285</v>
      </c>
      <c r="AL871" s="210" t="s">
        <v>285</v>
      </c>
      <c r="AM871" s="210" t="s">
        <v>284</v>
      </c>
      <c r="AN871" s="210" t="s">
        <v>284</v>
      </c>
      <c r="AO871" s="210" t="s">
        <v>285</v>
      </c>
      <c r="AP871" s="210" t="s">
        <v>285</v>
      </c>
      <c r="AQ871" s="210" t="s">
        <v>284</v>
      </c>
      <c r="AR871" s="210" t="s">
        <v>284</v>
      </c>
      <c r="AS871" s="210" t="s">
        <v>284</v>
      </c>
      <c r="AT871" s="209"/>
      <c r="AU871" s="209"/>
      <c r="AV871" s="209"/>
      <c r="AW871" s="209"/>
      <c r="AX871" s="209"/>
      <c r="AY871" s="209"/>
      <c r="AZ871" s="209"/>
      <c r="BA871" s="209"/>
      <c r="BB871" s="209"/>
      <c r="BC871" s="209"/>
      <c r="BD871" s="209"/>
      <c r="BE871" s="209"/>
      <c r="BF871" s="209"/>
      <c r="BG871" s="210"/>
      <c r="BH871" s="209"/>
    </row>
    <row r="872">
      <c r="A872" s="211">
        <v>45250.70138888889</v>
      </c>
      <c r="B872" s="211">
        <v>45250.70138888889</v>
      </c>
      <c r="C872" s="210" t="s">
        <v>281</v>
      </c>
      <c r="D872" s="209"/>
      <c r="E872" s="212">
        <v>100.0</v>
      </c>
      <c r="F872" s="212">
        <v>0.0</v>
      </c>
      <c r="G872" s="210" t="b">
        <v>1</v>
      </c>
      <c r="H872" s="211">
        <v>45250.70138888889</v>
      </c>
      <c r="I872" s="210" t="s">
        <v>1154</v>
      </c>
      <c r="J872" s="209"/>
      <c r="K872" s="209"/>
      <c r="L872" s="209"/>
      <c r="M872" s="209"/>
      <c r="N872" s="209"/>
      <c r="O872" s="209"/>
      <c r="P872" s="210" t="s">
        <v>283</v>
      </c>
      <c r="Q872" s="209"/>
      <c r="R872" s="210" t="s">
        <v>82</v>
      </c>
      <c r="S872" s="210">
        <v>10.0</v>
      </c>
      <c r="T872" s="212">
        <v>3.0</v>
      </c>
      <c r="U872" s="212">
        <v>7.0</v>
      </c>
      <c r="V872" s="212">
        <v>12.0</v>
      </c>
      <c r="W872" s="210">
        <v>9.0</v>
      </c>
      <c r="X872" s="210">
        <v>0.0</v>
      </c>
      <c r="Y872" s="210">
        <v>1.0</v>
      </c>
      <c r="Z872" s="210">
        <v>2.0</v>
      </c>
      <c r="AA872" s="210">
        <v>0.0</v>
      </c>
      <c r="AB872" s="210">
        <v>2.0</v>
      </c>
      <c r="AC872" s="210">
        <v>1.0</v>
      </c>
      <c r="AD872" s="210">
        <v>0.0</v>
      </c>
      <c r="AE872" s="210">
        <v>2.0</v>
      </c>
      <c r="AF872" s="210">
        <v>3.0</v>
      </c>
      <c r="AG872" s="210">
        <v>0.0</v>
      </c>
      <c r="AH872" s="210">
        <v>3.0</v>
      </c>
      <c r="AI872" s="210" t="s">
        <v>138</v>
      </c>
      <c r="AJ872" s="210" t="s">
        <v>284</v>
      </c>
      <c r="AK872" s="210" t="s">
        <v>285</v>
      </c>
      <c r="AL872" s="210" t="s">
        <v>285</v>
      </c>
      <c r="AM872" s="210" t="s">
        <v>284</v>
      </c>
      <c r="AN872" s="210" t="s">
        <v>284</v>
      </c>
      <c r="AO872" s="210" t="s">
        <v>285</v>
      </c>
      <c r="AP872" s="210" t="s">
        <v>284</v>
      </c>
      <c r="AQ872" s="210" t="s">
        <v>285</v>
      </c>
      <c r="AR872" s="210" t="s">
        <v>285</v>
      </c>
      <c r="AS872" s="210" t="s">
        <v>285</v>
      </c>
      <c r="AT872" s="209"/>
      <c r="AU872" s="209"/>
      <c r="AV872" s="209"/>
      <c r="AW872" s="209"/>
      <c r="AX872" s="209"/>
      <c r="AY872" s="209"/>
      <c r="AZ872" s="209"/>
      <c r="BA872" s="209"/>
      <c r="BB872" s="209"/>
      <c r="BC872" s="209"/>
      <c r="BD872" s="209"/>
      <c r="BE872" s="209"/>
      <c r="BF872" s="209"/>
      <c r="BG872" s="210"/>
      <c r="BH872" s="209"/>
    </row>
    <row r="873">
      <c r="A873" s="211">
        <v>45250.70138888889</v>
      </c>
      <c r="B873" s="211">
        <v>45250.70138888889</v>
      </c>
      <c r="C873" s="210" t="s">
        <v>281</v>
      </c>
      <c r="D873" s="209"/>
      <c r="E873" s="212">
        <v>100.0</v>
      </c>
      <c r="F873" s="212">
        <v>0.0</v>
      </c>
      <c r="G873" s="210" t="b">
        <v>1</v>
      </c>
      <c r="H873" s="211">
        <v>45250.70138888889</v>
      </c>
      <c r="I873" s="210" t="s">
        <v>1155</v>
      </c>
      <c r="J873" s="209"/>
      <c r="K873" s="209"/>
      <c r="L873" s="209"/>
      <c r="M873" s="209"/>
      <c r="N873" s="209"/>
      <c r="O873" s="209"/>
      <c r="P873" s="210" t="s">
        <v>283</v>
      </c>
      <c r="Q873" s="209"/>
      <c r="R873" s="210" t="s">
        <v>71</v>
      </c>
      <c r="S873" s="210">
        <v>4.0</v>
      </c>
      <c r="T873" s="212">
        <v>2.0</v>
      </c>
      <c r="U873" s="212">
        <v>2.0</v>
      </c>
      <c r="V873" s="212">
        <v>12.0</v>
      </c>
      <c r="W873" s="210">
        <v>11.0</v>
      </c>
      <c r="X873" s="210">
        <v>0.0</v>
      </c>
      <c r="Y873" s="210">
        <v>0.0</v>
      </c>
      <c r="Z873" s="210">
        <v>1.0</v>
      </c>
      <c r="AA873" s="210">
        <v>0.0</v>
      </c>
      <c r="AB873" s="210">
        <v>3.0</v>
      </c>
      <c r="AC873" s="210">
        <v>3.0</v>
      </c>
      <c r="AD873" s="210">
        <v>2.0</v>
      </c>
      <c r="AE873" s="210">
        <v>0.0</v>
      </c>
      <c r="AF873" s="210">
        <v>3.0</v>
      </c>
      <c r="AG873" s="210">
        <v>3.0</v>
      </c>
      <c r="AH873" s="210">
        <v>2.0</v>
      </c>
      <c r="AI873" s="210" t="s">
        <v>138</v>
      </c>
      <c r="AJ873" s="210" t="s">
        <v>285</v>
      </c>
      <c r="AK873" s="210" t="s">
        <v>284</v>
      </c>
      <c r="AL873" s="210" t="s">
        <v>285</v>
      </c>
      <c r="AM873" s="210" t="s">
        <v>284</v>
      </c>
      <c r="AN873" s="210" t="s">
        <v>284</v>
      </c>
      <c r="AO873" s="210" t="s">
        <v>284</v>
      </c>
      <c r="AP873" s="210" t="s">
        <v>285</v>
      </c>
      <c r="AQ873" s="210" t="s">
        <v>285</v>
      </c>
      <c r="AR873" s="210" t="s">
        <v>285</v>
      </c>
      <c r="AS873" s="210" t="s">
        <v>284</v>
      </c>
      <c r="AT873" s="209"/>
      <c r="AU873" s="209"/>
      <c r="AV873" s="209"/>
      <c r="AW873" s="209"/>
      <c r="AX873" s="209"/>
      <c r="AY873" s="209"/>
      <c r="AZ873" s="209"/>
      <c r="BA873" s="209"/>
      <c r="BB873" s="209"/>
      <c r="BC873" s="209"/>
      <c r="BD873" s="209"/>
      <c r="BE873" s="209"/>
      <c r="BF873" s="209"/>
      <c r="BG873" s="210"/>
      <c r="BH873" s="209"/>
    </row>
    <row r="874">
      <c r="A874" s="211">
        <v>45250.70138888889</v>
      </c>
      <c r="B874" s="211">
        <v>45250.70138888889</v>
      </c>
      <c r="C874" s="210" t="s">
        <v>281</v>
      </c>
      <c r="D874" s="209"/>
      <c r="E874" s="212">
        <v>100.0</v>
      </c>
      <c r="F874" s="212">
        <v>0.0</v>
      </c>
      <c r="G874" s="210" t="b">
        <v>1</v>
      </c>
      <c r="H874" s="211">
        <v>45250.70138888889</v>
      </c>
      <c r="I874" s="210" t="s">
        <v>1156</v>
      </c>
      <c r="J874" s="209"/>
      <c r="K874" s="209"/>
      <c r="L874" s="209"/>
      <c r="M874" s="209"/>
      <c r="N874" s="209"/>
      <c r="O874" s="209"/>
      <c r="P874" s="210" t="s">
        <v>283</v>
      </c>
      <c r="Q874" s="209"/>
      <c r="R874" s="210" t="s">
        <v>91</v>
      </c>
      <c r="S874" s="210">
        <v>6.0</v>
      </c>
      <c r="T874" s="212">
        <v>6.0</v>
      </c>
      <c r="U874" s="212">
        <v>0.0</v>
      </c>
      <c r="V874" s="212">
        <v>12.0</v>
      </c>
      <c r="W874" s="210">
        <v>2.0</v>
      </c>
      <c r="X874" s="210">
        <v>0.0</v>
      </c>
      <c r="Y874" s="210">
        <v>2.0</v>
      </c>
      <c r="Z874" s="210">
        <v>2.0</v>
      </c>
      <c r="AA874" s="210">
        <v>2.0</v>
      </c>
      <c r="AB874" s="210">
        <v>1.0</v>
      </c>
      <c r="AC874" s="210">
        <v>0.0</v>
      </c>
      <c r="AD874" s="210">
        <v>1.0</v>
      </c>
      <c r="AE874" s="210">
        <v>0.0</v>
      </c>
      <c r="AF874" s="210">
        <v>1.0</v>
      </c>
      <c r="AG874" s="210">
        <v>1.0</v>
      </c>
      <c r="AH874" s="210">
        <v>1.0</v>
      </c>
      <c r="AI874" s="210" t="s">
        <v>138</v>
      </c>
      <c r="AJ874" s="210" t="s">
        <v>284</v>
      </c>
      <c r="AK874" s="210" t="s">
        <v>285</v>
      </c>
      <c r="AL874" s="210" t="s">
        <v>285</v>
      </c>
      <c r="AM874" s="210" t="s">
        <v>284</v>
      </c>
      <c r="AN874" s="210" t="s">
        <v>285</v>
      </c>
      <c r="AO874" s="210" t="s">
        <v>285</v>
      </c>
      <c r="AP874" s="210" t="s">
        <v>284</v>
      </c>
      <c r="AQ874" s="210" t="s">
        <v>285</v>
      </c>
      <c r="AR874" s="210" t="s">
        <v>285</v>
      </c>
      <c r="AS874" s="210" t="s">
        <v>284</v>
      </c>
      <c r="AT874" s="209"/>
      <c r="AU874" s="209"/>
      <c r="AV874" s="209"/>
      <c r="AW874" s="209"/>
      <c r="AX874" s="209"/>
      <c r="AY874" s="209"/>
      <c r="AZ874" s="209"/>
      <c r="BA874" s="209"/>
      <c r="BB874" s="209"/>
      <c r="BC874" s="209"/>
      <c r="BD874" s="209"/>
      <c r="BE874" s="209"/>
      <c r="BF874" s="209"/>
      <c r="BG874" s="210"/>
      <c r="BH874" s="209"/>
    </row>
    <row r="875">
      <c r="A875" s="211">
        <v>45250.70138888889</v>
      </c>
      <c r="B875" s="211">
        <v>45250.70138888889</v>
      </c>
      <c r="C875" s="210" t="s">
        <v>281</v>
      </c>
      <c r="D875" s="209"/>
      <c r="E875" s="212">
        <v>100.0</v>
      </c>
      <c r="F875" s="212">
        <v>0.0</v>
      </c>
      <c r="G875" s="210" t="b">
        <v>1</v>
      </c>
      <c r="H875" s="211">
        <v>45250.70138888889</v>
      </c>
      <c r="I875" s="210" t="s">
        <v>1157</v>
      </c>
      <c r="J875" s="209"/>
      <c r="K875" s="209"/>
      <c r="L875" s="209"/>
      <c r="M875" s="209"/>
      <c r="N875" s="209"/>
      <c r="O875" s="209"/>
      <c r="P875" s="210" t="s">
        <v>283</v>
      </c>
      <c r="Q875" s="209"/>
      <c r="R875" s="210" t="s">
        <v>73</v>
      </c>
      <c r="S875" s="210">
        <v>1.0</v>
      </c>
      <c r="T875" s="212">
        <v>1.0</v>
      </c>
      <c r="U875" s="212">
        <v>0.0</v>
      </c>
      <c r="V875" s="212">
        <v>12.0</v>
      </c>
      <c r="W875" s="210">
        <v>37.0</v>
      </c>
      <c r="X875" s="210">
        <v>3.0</v>
      </c>
      <c r="Y875" s="210">
        <v>0.0</v>
      </c>
      <c r="Z875" s="210">
        <v>3.0</v>
      </c>
      <c r="AA875" s="210">
        <v>2.0</v>
      </c>
      <c r="AB875" s="210">
        <v>0.0</v>
      </c>
      <c r="AC875" s="210">
        <v>0.0</v>
      </c>
      <c r="AD875" s="210">
        <v>0.0</v>
      </c>
      <c r="AE875" s="210">
        <v>0.0</v>
      </c>
      <c r="AF875" s="210">
        <v>1.0</v>
      </c>
      <c r="AG875" s="210">
        <v>3.0</v>
      </c>
      <c r="AH875" s="210">
        <v>3.0</v>
      </c>
      <c r="AI875" s="210" t="s">
        <v>138</v>
      </c>
      <c r="AJ875" s="210" t="s">
        <v>285</v>
      </c>
      <c r="AK875" s="210" t="s">
        <v>285</v>
      </c>
      <c r="AL875" s="210" t="s">
        <v>285</v>
      </c>
      <c r="AM875" s="210" t="s">
        <v>285</v>
      </c>
      <c r="AN875" s="210" t="s">
        <v>284</v>
      </c>
      <c r="AO875" s="210" t="s">
        <v>284</v>
      </c>
      <c r="AP875" s="210" t="s">
        <v>284</v>
      </c>
      <c r="AQ875" s="210" t="s">
        <v>285</v>
      </c>
      <c r="AR875" s="210" t="s">
        <v>284</v>
      </c>
      <c r="AS875" s="210" t="s">
        <v>285</v>
      </c>
      <c r="AT875" s="209"/>
      <c r="AU875" s="209"/>
      <c r="AV875" s="209"/>
      <c r="AW875" s="209"/>
      <c r="AX875" s="209"/>
      <c r="AY875" s="209"/>
      <c r="AZ875" s="209"/>
      <c r="BA875" s="209"/>
      <c r="BB875" s="209"/>
      <c r="BC875" s="209"/>
      <c r="BD875" s="209"/>
      <c r="BE875" s="209"/>
      <c r="BF875" s="209"/>
      <c r="BG875" s="210"/>
      <c r="BH875" s="209"/>
    </row>
    <row r="876">
      <c r="A876" s="211">
        <v>45250.70138888889</v>
      </c>
      <c r="B876" s="211">
        <v>45250.70138888889</v>
      </c>
      <c r="C876" s="210" t="s">
        <v>281</v>
      </c>
      <c r="D876" s="209"/>
      <c r="E876" s="212">
        <v>100.0</v>
      </c>
      <c r="F876" s="212">
        <v>0.0</v>
      </c>
      <c r="G876" s="210" t="b">
        <v>1</v>
      </c>
      <c r="H876" s="211">
        <v>45250.70138888889</v>
      </c>
      <c r="I876" s="210" t="s">
        <v>1158</v>
      </c>
      <c r="J876" s="209"/>
      <c r="K876" s="209"/>
      <c r="L876" s="209"/>
      <c r="M876" s="209"/>
      <c r="N876" s="209"/>
      <c r="O876" s="209"/>
      <c r="P876" s="210" t="s">
        <v>283</v>
      </c>
      <c r="Q876" s="209"/>
      <c r="R876" s="210" t="s">
        <v>85</v>
      </c>
      <c r="S876" s="210">
        <v>8.0</v>
      </c>
      <c r="T876" s="212">
        <v>4.0</v>
      </c>
      <c r="U876" s="212">
        <v>4.0</v>
      </c>
      <c r="V876" s="212">
        <v>12.0</v>
      </c>
      <c r="W876" s="210">
        <v>3.0</v>
      </c>
      <c r="X876" s="210">
        <v>2.0</v>
      </c>
      <c r="Y876" s="210">
        <v>2.0</v>
      </c>
      <c r="Z876" s="210">
        <v>2.0</v>
      </c>
      <c r="AA876" s="210">
        <v>2.0</v>
      </c>
      <c r="AB876" s="210">
        <v>0.0</v>
      </c>
      <c r="AC876" s="210">
        <v>0.0</v>
      </c>
      <c r="AD876" s="210">
        <v>0.0</v>
      </c>
      <c r="AE876" s="210">
        <v>2.0</v>
      </c>
      <c r="AF876" s="210">
        <v>3.0</v>
      </c>
      <c r="AG876" s="210">
        <v>0.0</v>
      </c>
      <c r="AH876" s="210">
        <v>0.0</v>
      </c>
      <c r="AI876" s="210" t="s">
        <v>138</v>
      </c>
      <c r="AJ876" s="210" t="s">
        <v>285</v>
      </c>
      <c r="AK876" s="210" t="s">
        <v>284</v>
      </c>
      <c r="AL876" s="210" t="s">
        <v>285</v>
      </c>
      <c r="AM876" s="210" t="s">
        <v>285</v>
      </c>
      <c r="AN876" s="210" t="s">
        <v>284</v>
      </c>
      <c r="AO876" s="210" t="s">
        <v>284</v>
      </c>
      <c r="AP876" s="210" t="s">
        <v>285</v>
      </c>
      <c r="AQ876" s="210" t="s">
        <v>285</v>
      </c>
      <c r="AR876" s="210" t="s">
        <v>284</v>
      </c>
      <c r="AS876" s="210" t="s">
        <v>285</v>
      </c>
      <c r="AT876" s="209"/>
      <c r="AU876" s="209"/>
      <c r="AV876" s="209"/>
      <c r="AW876" s="209"/>
      <c r="AX876" s="209"/>
      <c r="AY876" s="209"/>
      <c r="AZ876" s="209"/>
      <c r="BA876" s="209"/>
      <c r="BB876" s="209"/>
      <c r="BC876" s="209"/>
      <c r="BD876" s="209"/>
      <c r="BE876" s="209"/>
      <c r="BF876" s="209"/>
      <c r="BG876" s="210"/>
      <c r="BH876" s="209"/>
    </row>
    <row r="877">
      <c r="A877" s="211">
        <v>45250.70138888889</v>
      </c>
      <c r="B877" s="211">
        <v>45250.70138888889</v>
      </c>
      <c r="C877" s="210" t="s">
        <v>281</v>
      </c>
      <c r="D877" s="209"/>
      <c r="E877" s="212">
        <v>100.0</v>
      </c>
      <c r="F877" s="212">
        <v>0.0</v>
      </c>
      <c r="G877" s="210" t="b">
        <v>1</v>
      </c>
      <c r="H877" s="211">
        <v>45250.70138888889</v>
      </c>
      <c r="I877" s="210" t="s">
        <v>1159</v>
      </c>
      <c r="J877" s="209"/>
      <c r="K877" s="209"/>
      <c r="L877" s="209"/>
      <c r="M877" s="209"/>
      <c r="N877" s="209"/>
      <c r="O877" s="209"/>
      <c r="P877" s="210" t="s">
        <v>283</v>
      </c>
      <c r="Q877" s="209"/>
      <c r="R877" s="210" t="s">
        <v>60</v>
      </c>
      <c r="S877" s="210">
        <v>1.0</v>
      </c>
      <c r="T877" s="212">
        <v>1.0</v>
      </c>
      <c r="U877" s="212">
        <v>0.0</v>
      </c>
      <c r="V877" s="212">
        <v>12.0</v>
      </c>
      <c r="W877" s="210">
        <v>1.0</v>
      </c>
      <c r="X877" s="210">
        <v>2.0</v>
      </c>
      <c r="Y877" s="210">
        <v>0.0</v>
      </c>
      <c r="Z877" s="210">
        <v>1.0</v>
      </c>
      <c r="AA877" s="210">
        <v>1.0</v>
      </c>
      <c r="AB877" s="210">
        <v>2.0</v>
      </c>
      <c r="AC877" s="210">
        <v>0.0</v>
      </c>
      <c r="AD877" s="210">
        <v>3.0</v>
      </c>
      <c r="AE877" s="210">
        <v>3.0</v>
      </c>
      <c r="AF877" s="210">
        <v>0.0</v>
      </c>
      <c r="AG877" s="210">
        <v>1.0</v>
      </c>
      <c r="AH877" s="210">
        <v>1.0</v>
      </c>
      <c r="AI877" s="210" t="s">
        <v>138</v>
      </c>
      <c r="AJ877" s="210" t="s">
        <v>285</v>
      </c>
      <c r="AK877" s="210" t="s">
        <v>285</v>
      </c>
      <c r="AL877" s="210" t="s">
        <v>285</v>
      </c>
      <c r="AM877" s="210" t="s">
        <v>285</v>
      </c>
      <c r="AN877" s="210" t="s">
        <v>284</v>
      </c>
      <c r="AO877" s="210" t="s">
        <v>284</v>
      </c>
      <c r="AP877" s="210" t="s">
        <v>285</v>
      </c>
      <c r="AQ877" s="210" t="s">
        <v>285</v>
      </c>
      <c r="AR877" s="210" t="s">
        <v>285</v>
      </c>
      <c r="AS877" s="210" t="s">
        <v>284</v>
      </c>
      <c r="AT877" s="209"/>
      <c r="AU877" s="209"/>
      <c r="AV877" s="209"/>
      <c r="AW877" s="209"/>
      <c r="AX877" s="209"/>
      <c r="AY877" s="209"/>
      <c r="AZ877" s="209"/>
      <c r="BA877" s="209"/>
      <c r="BB877" s="209"/>
      <c r="BC877" s="209"/>
      <c r="BD877" s="209"/>
      <c r="BE877" s="209"/>
      <c r="BF877" s="209"/>
      <c r="BG877" s="210"/>
      <c r="BH877" s="209"/>
    </row>
    <row r="878">
      <c r="A878" s="211">
        <v>45250.70138888889</v>
      </c>
      <c r="B878" s="211">
        <v>45250.70138888889</v>
      </c>
      <c r="C878" s="210" t="s">
        <v>281</v>
      </c>
      <c r="D878" s="209"/>
      <c r="E878" s="212">
        <v>100.0</v>
      </c>
      <c r="F878" s="212">
        <v>0.0</v>
      </c>
      <c r="G878" s="210" t="b">
        <v>1</v>
      </c>
      <c r="H878" s="211">
        <v>45250.70138888889</v>
      </c>
      <c r="I878" s="210" t="s">
        <v>1160</v>
      </c>
      <c r="J878" s="209"/>
      <c r="K878" s="209"/>
      <c r="L878" s="209"/>
      <c r="M878" s="209"/>
      <c r="N878" s="209"/>
      <c r="O878" s="209"/>
      <c r="P878" s="210" t="s">
        <v>283</v>
      </c>
      <c r="Q878" s="209"/>
      <c r="R878" s="210" t="s">
        <v>33</v>
      </c>
      <c r="S878" s="210">
        <v>7.0</v>
      </c>
      <c r="T878" s="212">
        <v>4.0</v>
      </c>
      <c r="U878" s="212">
        <v>3.0</v>
      </c>
      <c r="V878" s="212">
        <v>12.0</v>
      </c>
      <c r="W878" s="210">
        <v>27.0</v>
      </c>
      <c r="X878" s="210">
        <v>0.0</v>
      </c>
      <c r="Y878" s="210">
        <v>2.0</v>
      </c>
      <c r="Z878" s="210">
        <v>0.0</v>
      </c>
      <c r="AA878" s="210">
        <v>2.0</v>
      </c>
      <c r="AB878" s="210">
        <v>2.0</v>
      </c>
      <c r="AC878" s="210">
        <v>3.0</v>
      </c>
      <c r="AD878" s="210">
        <v>2.0</v>
      </c>
      <c r="AE878" s="210">
        <v>2.0</v>
      </c>
      <c r="AF878" s="210">
        <v>3.0</v>
      </c>
      <c r="AG878" s="210">
        <v>3.0</v>
      </c>
      <c r="AH878" s="210">
        <v>0.0</v>
      </c>
      <c r="AI878" s="210" t="s">
        <v>138</v>
      </c>
      <c r="AJ878" s="210" t="s">
        <v>284</v>
      </c>
      <c r="AK878" s="210" t="s">
        <v>284</v>
      </c>
      <c r="AL878" s="210" t="s">
        <v>285</v>
      </c>
      <c r="AM878" s="210" t="s">
        <v>285</v>
      </c>
      <c r="AN878" s="210" t="s">
        <v>285</v>
      </c>
      <c r="AO878" s="210" t="s">
        <v>285</v>
      </c>
      <c r="AP878" s="210" t="s">
        <v>285</v>
      </c>
      <c r="AQ878" s="210" t="s">
        <v>285</v>
      </c>
      <c r="AR878" s="210" t="s">
        <v>285</v>
      </c>
      <c r="AS878" s="210" t="s">
        <v>284</v>
      </c>
      <c r="AT878" s="209"/>
      <c r="AU878" s="209"/>
      <c r="AV878" s="209"/>
      <c r="AW878" s="209"/>
      <c r="AX878" s="209"/>
      <c r="AY878" s="209"/>
      <c r="AZ878" s="209"/>
      <c r="BA878" s="209"/>
      <c r="BB878" s="209"/>
      <c r="BC878" s="209"/>
      <c r="BD878" s="209"/>
      <c r="BE878" s="209"/>
      <c r="BF878" s="209"/>
      <c r="BG878" s="210"/>
      <c r="BH878" s="209"/>
    </row>
    <row r="879">
      <c r="A879" s="211">
        <v>45250.70138888889</v>
      </c>
      <c r="B879" s="211">
        <v>45250.70138888889</v>
      </c>
      <c r="C879" s="210" t="s">
        <v>281</v>
      </c>
      <c r="D879" s="209"/>
      <c r="E879" s="212">
        <v>100.0</v>
      </c>
      <c r="F879" s="212">
        <v>0.0</v>
      </c>
      <c r="G879" s="210" t="b">
        <v>1</v>
      </c>
      <c r="H879" s="211">
        <v>45250.70138888889</v>
      </c>
      <c r="I879" s="210" t="s">
        <v>1161</v>
      </c>
      <c r="J879" s="209"/>
      <c r="K879" s="209"/>
      <c r="L879" s="209"/>
      <c r="M879" s="209"/>
      <c r="N879" s="209"/>
      <c r="O879" s="209"/>
      <c r="P879" s="210" t="s">
        <v>283</v>
      </c>
      <c r="Q879" s="209"/>
      <c r="R879" s="210" t="s">
        <v>93</v>
      </c>
      <c r="S879" s="210">
        <v>3.0</v>
      </c>
      <c r="T879" s="212">
        <v>2.0</v>
      </c>
      <c r="U879" s="212">
        <v>1.0</v>
      </c>
      <c r="V879" s="212">
        <v>12.0</v>
      </c>
      <c r="W879" s="210">
        <v>37.0</v>
      </c>
      <c r="X879" s="210">
        <v>0.0</v>
      </c>
      <c r="Y879" s="210">
        <v>3.0</v>
      </c>
      <c r="Z879" s="210">
        <v>2.0</v>
      </c>
      <c r="AA879" s="210">
        <v>1.0</v>
      </c>
      <c r="AB879" s="210">
        <v>3.0</v>
      </c>
      <c r="AC879" s="210">
        <v>0.0</v>
      </c>
      <c r="AD879" s="210">
        <v>3.0</v>
      </c>
      <c r="AE879" s="210">
        <v>1.0</v>
      </c>
      <c r="AF879" s="210">
        <v>1.0</v>
      </c>
      <c r="AG879" s="210">
        <v>1.0</v>
      </c>
      <c r="AH879" s="210">
        <v>1.0</v>
      </c>
      <c r="AI879" s="210" t="s">
        <v>137</v>
      </c>
      <c r="AJ879" s="210" t="s">
        <v>284</v>
      </c>
      <c r="AK879" s="210" t="s">
        <v>285</v>
      </c>
      <c r="AL879" s="210" t="s">
        <v>284</v>
      </c>
      <c r="AM879" s="210" t="s">
        <v>284</v>
      </c>
      <c r="AN879" s="210" t="s">
        <v>284</v>
      </c>
      <c r="AO879" s="210" t="s">
        <v>285</v>
      </c>
      <c r="AP879" s="210" t="s">
        <v>285</v>
      </c>
      <c r="AQ879" s="210" t="s">
        <v>285</v>
      </c>
      <c r="AR879" s="210" t="s">
        <v>284</v>
      </c>
      <c r="AS879" s="210" t="s">
        <v>284</v>
      </c>
      <c r="AT879" s="209"/>
      <c r="AU879" s="209"/>
      <c r="AV879" s="209"/>
      <c r="AW879" s="209"/>
      <c r="AX879" s="209"/>
      <c r="AY879" s="209"/>
      <c r="AZ879" s="209"/>
      <c r="BA879" s="209"/>
      <c r="BB879" s="209"/>
      <c r="BC879" s="209"/>
      <c r="BD879" s="209"/>
      <c r="BE879" s="209"/>
      <c r="BF879" s="209"/>
      <c r="BG879" s="210"/>
      <c r="BH879" s="209"/>
    </row>
    <row r="880">
      <c r="A880" s="211">
        <v>45250.70138888889</v>
      </c>
      <c r="B880" s="211">
        <v>45250.70138888889</v>
      </c>
      <c r="C880" s="210" t="s">
        <v>281</v>
      </c>
      <c r="D880" s="209"/>
      <c r="E880" s="212">
        <v>100.0</v>
      </c>
      <c r="F880" s="212">
        <v>0.0</v>
      </c>
      <c r="G880" s="210" t="b">
        <v>1</v>
      </c>
      <c r="H880" s="211">
        <v>45250.70138888889</v>
      </c>
      <c r="I880" s="210" t="s">
        <v>1162</v>
      </c>
      <c r="J880" s="209"/>
      <c r="K880" s="209"/>
      <c r="L880" s="209"/>
      <c r="M880" s="209"/>
      <c r="N880" s="209"/>
      <c r="O880" s="209"/>
      <c r="P880" s="210" t="s">
        <v>283</v>
      </c>
      <c r="Q880" s="209"/>
      <c r="R880" s="210" t="s">
        <v>51</v>
      </c>
      <c r="S880" s="210">
        <v>10.0</v>
      </c>
      <c r="T880" s="212">
        <v>9.0</v>
      </c>
      <c r="U880" s="212">
        <v>1.0</v>
      </c>
      <c r="V880" s="212">
        <v>12.0</v>
      </c>
      <c r="W880" s="210">
        <v>35.0</v>
      </c>
      <c r="X880" s="210">
        <v>0.0</v>
      </c>
      <c r="Y880" s="210">
        <v>3.0</v>
      </c>
      <c r="Z880" s="210">
        <v>1.0</v>
      </c>
      <c r="AA880" s="210">
        <v>1.0</v>
      </c>
      <c r="AB880" s="210">
        <v>3.0</v>
      </c>
      <c r="AC880" s="210">
        <v>2.0</v>
      </c>
      <c r="AD880" s="210">
        <v>1.0</v>
      </c>
      <c r="AE880" s="210">
        <v>2.0</v>
      </c>
      <c r="AF880" s="210">
        <v>2.0</v>
      </c>
      <c r="AG880" s="210">
        <v>3.0</v>
      </c>
      <c r="AH880" s="210">
        <v>2.0</v>
      </c>
      <c r="AI880" s="210" t="s">
        <v>138</v>
      </c>
      <c r="AJ880" s="210" t="s">
        <v>284</v>
      </c>
      <c r="AK880" s="210" t="s">
        <v>285</v>
      </c>
      <c r="AL880" s="210" t="s">
        <v>285</v>
      </c>
      <c r="AM880" s="210" t="s">
        <v>284</v>
      </c>
      <c r="AN880" s="210" t="s">
        <v>284</v>
      </c>
      <c r="AO880" s="210" t="s">
        <v>284</v>
      </c>
      <c r="AP880" s="210" t="s">
        <v>284</v>
      </c>
      <c r="AQ880" s="210" t="s">
        <v>284</v>
      </c>
      <c r="AR880" s="210" t="s">
        <v>284</v>
      </c>
      <c r="AS880" s="210" t="s">
        <v>284</v>
      </c>
      <c r="AT880" s="209"/>
      <c r="AU880" s="209"/>
      <c r="AV880" s="209"/>
      <c r="AW880" s="209"/>
      <c r="AX880" s="209"/>
      <c r="AY880" s="209"/>
      <c r="AZ880" s="209"/>
      <c r="BA880" s="209"/>
      <c r="BB880" s="209"/>
      <c r="BC880" s="209"/>
      <c r="BD880" s="209"/>
      <c r="BE880" s="209"/>
      <c r="BF880" s="209"/>
      <c r="BG880" s="210"/>
      <c r="BH880" s="209"/>
    </row>
    <row r="881">
      <c r="A881" s="211">
        <v>45250.70138888889</v>
      </c>
      <c r="B881" s="211">
        <v>45250.70138888889</v>
      </c>
      <c r="C881" s="210" t="s">
        <v>281</v>
      </c>
      <c r="D881" s="209"/>
      <c r="E881" s="212">
        <v>100.0</v>
      </c>
      <c r="F881" s="212">
        <v>0.0</v>
      </c>
      <c r="G881" s="210" t="b">
        <v>1</v>
      </c>
      <c r="H881" s="211">
        <v>45250.70138888889</v>
      </c>
      <c r="I881" s="210" t="s">
        <v>1163</v>
      </c>
      <c r="J881" s="209"/>
      <c r="K881" s="209"/>
      <c r="L881" s="209"/>
      <c r="M881" s="209"/>
      <c r="N881" s="209"/>
      <c r="O881" s="209"/>
      <c r="P881" s="210" t="s">
        <v>283</v>
      </c>
      <c r="Q881" s="209"/>
      <c r="R881" s="210" t="s">
        <v>78</v>
      </c>
      <c r="S881" s="210">
        <v>3.0</v>
      </c>
      <c r="T881" s="212">
        <v>3.0</v>
      </c>
      <c r="U881" s="212">
        <v>0.0</v>
      </c>
      <c r="V881" s="212">
        <v>12.0</v>
      </c>
      <c r="W881" s="210">
        <v>23.0</v>
      </c>
      <c r="X881" s="210">
        <v>3.0</v>
      </c>
      <c r="Y881" s="210">
        <v>3.0</v>
      </c>
      <c r="Z881" s="210">
        <v>0.0</v>
      </c>
      <c r="AA881" s="210">
        <v>2.0</v>
      </c>
      <c r="AB881" s="210">
        <v>0.0</v>
      </c>
      <c r="AC881" s="210">
        <v>3.0</v>
      </c>
      <c r="AD881" s="210">
        <v>1.0</v>
      </c>
      <c r="AE881" s="210">
        <v>3.0</v>
      </c>
      <c r="AF881" s="210">
        <v>2.0</v>
      </c>
      <c r="AG881" s="210">
        <v>3.0</v>
      </c>
      <c r="AH881" s="210">
        <v>0.0</v>
      </c>
      <c r="AI881" s="210" t="s">
        <v>137</v>
      </c>
      <c r="AJ881" s="210" t="s">
        <v>284</v>
      </c>
      <c r="AK881" s="210" t="s">
        <v>284</v>
      </c>
      <c r="AL881" s="210" t="s">
        <v>284</v>
      </c>
      <c r="AM881" s="210" t="s">
        <v>284</v>
      </c>
      <c r="AN881" s="210" t="s">
        <v>284</v>
      </c>
      <c r="AO881" s="210" t="s">
        <v>284</v>
      </c>
      <c r="AP881" s="210" t="s">
        <v>285</v>
      </c>
      <c r="AQ881" s="210" t="s">
        <v>284</v>
      </c>
      <c r="AR881" s="210" t="s">
        <v>284</v>
      </c>
      <c r="AS881" s="210" t="s">
        <v>285</v>
      </c>
      <c r="AT881" s="209"/>
      <c r="AU881" s="209"/>
      <c r="AV881" s="209"/>
      <c r="AW881" s="209"/>
      <c r="AX881" s="209"/>
      <c r="AY881" s="209"/>
      <c r="AZ881" s="209"/>
      <c r="BA881" s="209"/>
      <c r="BB881" s="209"/>
      <c r="BC881" s="209"/>
      <c r="BD881" s="209"/>
      <c r="BE881" s="209"/>
      <c r="BF881" s="209"/>
      <c r="BG881" s="210"/>
      <c r="BH881" s="209"/>
    </row>
    <row r="882">
      <c r="A882" s="211">
        <v>45250.70138888889</v>
      </c>
      <c r="B882" s="211">
        <v>45250.70138888889</v>
      </c>
      <c r="C882" s="210" t="s">
        <v>281</v>
      </c>
      <c r="D882" s="209"/>
      <c r="E882" s="212">
        <v>100.0</v>
      </c>
      <c r="F882" s="212">
        <v>0.0</v>
      </c>
      <c r="G882" s="210" t="b">
        <v>1</v>
      </c>
      <c r="H882" s="211">
        <v>45250.70138888889</v>
      </c>
      <c r="I882" s="210" t="s">
        <v>1164</v>
      </c>
      <c r="J882" s="209"/>
      <c r="K882" s="209"/>
      <c r="L882" s="209"/>
      <c r="M882" s="209"/>
      <c r="N882" s="209"/>
      <c r="O882" s="209"/>
      <c r="P882" s="210" t="s">
        <v>283</v>
      </c>
      <c r="Q882" s="209"/>
      <c r="R882" s="72" t="s">
        <v>33</v>
      </c>
      <c r="S882" s="210">
        <v>5.0</v>
      </c>
      <c r="T882" s="212">
        <v>4.0</v>
      </c>
      <c r="U882" s="212">
        <v>1.0</v>
      </c>
      <c r="V882" s="212">
        <v>12.0</v>
      </c>
      <c r="W882" s="210">
        <v>4.0</v>
      </c>
      <c r="X882" s="210">
        <v>2.0</v>
      </c>
      <c r="Y882" s="210">
        <v>1.0</v>
      </c>
      <c r="Z882" s="210">
        <v>2.0</v>
      </c>
      <c r="AA882" s="210">
        <v>1.0</v>
      </c>
      <c r="AB882" s="210">
        <v>2.0</v>
      </c>
      <c r="AC882" s="210">
        <v>0.0</v>
      </c>
      <c r="AD882" s="210">
        <v>3.0</v>
      </c>
      <c r="AE882" s="210">
        <v>1.0</v>
      </c>
      <c r="AF882" s="210">
        <v>2.0</v>
      </c>
      <c r="AG882" s="210">
        <v>0.0</v>
      </c>
      <c r="AH882" s="210">
        <v>3.0</v>
      </c>
      <c r="AI882" s="210" t="s">
        <v>138</v>
      </c>
      <c r="AJ882" s="210" t="s">
        <v>284</v>
      </c>
      <c r="AK882" s="210" t="s">
        <v>285</v>
      </c>
      <c r="AL882" s="210" t="s">
        <v>284</v>
      </c>
      <c r="AM882" s="210" t="s">
        <v>285</v>
      </c>
      <c r="AN882" s="210" t="s">
        <v>284</v>
      </c>
      <c r="AO882" s="210" t="s">
        <v>284</v>
      </c>
      <c r="AP882" s="210" t="s">
        <v>285</v>
      </c>
      <c r="AQ882" s="210" t="s">
        <v>284</v>
      </c>
      <c r="AR882" s="210" t="s">
        <v>285</v>
      </c>
      <c r="AS882" s="210" t="s">
        <v>285</v>
      </c>
      <c r="AT882" s="209"/>
      <c r="AU882" s="209"/>
      <c r="AV882" s="209"/>
      <c r="AW882" s="209"/>
      <c r="AX882" s="209"/>
      <c r="AY882" s="209"/>
      <c r="AZ882" s="209"/>
      <c r="BA882" s="209"/>
      <c r="BB882" s="209"/>
      <c r="BC882" s="209"/>
      <c r="BD882" s="209"/>
      <c r="BE882" s="209"/>
      <c r="BF882" s="209"/>
      <c r="BG882" s="210"/>
      <c r="BH882" s="209"/>
    </row>
    <row r="883">
      <c r="A883" s="211">
        <v>45250.70138888889</v>
      </c>
      <c r="B883" s="211">
        <v>45250.70138888889</v>
      </c>
      <c r="C883" s="210" t="s">
        <v>281</v>
      </c>
      <c r="D883" s="209"/>
      <c r="E883" s="212">
        <v>100.0</v>
      </c>
      <c r="F883" s="212">
        <v>0.0</v>
      </c>
      <c r="G883" s="210" t="b">
        <v>1</v>
      </c>
      <c r="H883" s="211">
        <v>45250.70138888889</v>
      </c>
      <c r="I883" s="210" t="s">
        <v>1165</v>
      </c>
      <c r="J883" s="209"/>
      <c r="K883" s="209"/>
      <c r="L883" s="209"/>
      <c r="M883" s="209"/>
      <c r="N883" s="209"/>
      <c r="O883" s="209"/>
      <c r="P883" s="210" t="s">
        <v>283</v>
      </c>
      <c r="Q883" s="209"/>
      <c r="R883" s="210" t="s">
        <v>118</v>
      </c>
      <c r="S883" s="210">
        <v>4.0</v>
      </c>
      <c r="T883" s="212">
        <v>1.0</v>
      </c>
      <c r="U883" s="212">
        <v>3.0</v>
      </c>
      <c r="V883" s="212">
        <v>12.0</v>
      </c>
      <c r="W883" s="210">
        <v>23.0</v>
      </c>
      <c r="X883" s="210">
        <v>3.0</v>
      </c>
      <c r="Y883" s="210">
        <v>3.0</v>
      </c>
      <c r="Z883" s="210">
        <v>0.0</v>
      </c>
      <c r="AA883" s="210">
        <v>3.0</v>
      </c>
      <c r="AB883" s="210">
        <v>0.0</v>
      </c>
      <c r="AC883" s="210">
        <v>1.0</v>
      </c>
      <c r="AD883" s="210">
        <v>0.0</v>
      </c>
      <c r="AE883" s="210">
        <v>3.0</v>
      </c>
      <c r="AF883" s="210">
        <v>0.0</v>
      </c>
      <c r="AG883" s="210">
        <v>0.0</v>
      </c>
      <c r="AH883" s="210">
        <v>0.0</v>
      </c>
      <c r="AI883" s="210" t="s">
        <v>138</v>
      </c>
      <c r="AJ883" s="210" t="s">
        <v>285</v>
      </c>
      <c r="AK883" s="210" t="s">
        <v>285</v>
      </c>
      <c r="AL883" s="210" t="s">
        <v>285</v>
      </c>
      <c r="AM883" s="210" t="s">
        <v>284</v>
      </c>
      <c r="AN883" s="210" t="s">
        <v>285</v>
      </c>
      <c r="AO883" s="210" t="s">
        <v>285</v>
      </c>
      <c r="AP883" s="210" t="s">
        <v>285</v>
      </c>
      <c r="AQ883" s="210" t="s">
        <v>284</v>
      </c>
      <c r="AR883" s="210" t="s">
        <v>284</v>
      </c>
      <c r="AS883" s="210" t="s">
        <v>284</v>
      </c>
      <c r="AT883" s="209"/>
      <c r="AU883" s="209"/>
      <c r="AV883" s="209"/>
      <c r="AW883" s="209"/>
      <c r="AX883" s="209"/>
      <c r="AY883" s="209"/>
      <c r="AZ883" s="209"/>
      <c r="BA883" s="209"/>
      <c r="BB883" s="209"/>
      <c r="BC883" s="209"/>
      <c r="BD883" s="209"/>
      <c r="BE883" s="209"/>
      <c r="BF883" s="209"/>
      <c r="BG883" s="210"/>
      <c r="BH883" s="209"/>
    </row>
    <row r="884">
      <c r="A884" s="211">
        <v>45250.70138888889</v>
      </c>
      <c r="B884" s="211">
        <v>45250.70138888889</v>
      </c>
      <c r="C884" s="210" t="s">
        <v>281</v>
      </c>
      <c r="D884" s="209"/>
      <c r="E884" s="212">
        <v>100.0</v>
      </c>
      <c r="F884" s="212">
        <v>1.0</v>
      </c>
      <c r="G884" s="210" t="b">
        <v>1</v>
      </c>
      <c r="H884" s="211">
        <v>45250.70138888889</v>
      </c>
      <c r="I884" s="210" t="s">
        <v>1166</v>
      </c>
      <c r="J884" s="209"/>
      <c r="K884" s="209"/>
      <c r="L884" s="209"/>
      <c r="M884" s="209"/>
      <c r="N884" s="209"/>
      <c r="O884" s="209"/>
      <c r="P884" s="210" t="s">
        <v>283</v>
      </c>
      <c r="Q884" s="209"/>
      <c r="R884" s="210" t="s">
        <v>58</v>
      </c>
      <c r="S884" s="210">
        <v>12.0</v>
      </c>
      <c r="T884" s="212">
        <v>9.0</v>
      </c>
      <c r="U884" s="212">
        <v>3.0</v>
      </c>
      <c r="V884" s="212">
        <v>12.0</v>
      </c>
      <c r="W884" s="210">
        <v>12.0</v>
      </c>
      <c r="X884" s="210">
        <v>2.0</v>
      </c>
      <c r="Y884" s="210">
        <v>1.0</v>
      </c>
      <c r="Z884" s="210">
        <v>1.0</v>
      </c>
      <c r="AA884" s="210">
        <v>3.0</v>
      </c>
      <c r="AB884" s="210">
        <v>2.0</v>
      </c>
      <c r="AC884" s="210">
        <v>3.0</v>
      </c>
      <c r="AD884" s="210">
        <v>1.0</v>
      </c>
      <c r="AE884" s="210">
        <v>3.0</v>
      </c>
      <c r="AF884" s="210">
        <v>2.0</v>
      </c>
      <c r="AG884" s="210">
        <v>2.0</v>
      </c>
      <c r="AH884" s="210">
        <v>0.0</v>
      </c>
      <c r="AI884" s="210" t="s">
        <v>137</v>
      </c>
      <c r="AJ884" s="210" t="s">
        <v>285</v>
      </c>
      <c r="AK884" s="210" t="s">
        <v>285</v>
      </c>
      <c r="AL884" s="210" t="s">
        <v>285</v>
      </c>
      <c r="AM884" s="210" t="s">
        <v>285</v>
      </c>
      <c r="AN884" s="210" t="s">
        <v>284</v>
      </c>
      <c r="AO884" s="210" t="s">
        <v>284</v>
      </c>
      <c r="AP884" s="210" t="s">
        <v>284</v>
      </c>
      <c r="AQ884" s="210" t="s">
        <v>285</v>
      </c>
      <c r="AR884" s="210" t="s">
        <v>285</v>
      </c>
      <c r="AS884" s="210" t="s">
        <v>285</v>
      </c>
      <c r="AT884" s="209"/>
      <c r="AU884" s="209"/>
      <c r="AV884" s="209"/>
      <c r="AW884" s="209"/>
      <c r="AX884" s="209"/>
      <c r="AY884" s="209"/>
      <c r="AZ884" s="209"/>
      <c r="BA884" s="209"/>
      <c r="BB884" s="209"/>
      <c r="BC884" s="209"/>
      <c r="BD884" s="209"/>
      <c r="BE884" s="209"/>
      <c r="BF884" s="209"/>
      <c r="BG884" s="210"/>
      <c r="BH884" s="209"/>
    </row>
    <row r="885">
      <c r="A885" s="211">
        <v>45250.70138888889</v>
      </c>
      <c r="B885" s="211">
        <v>45250.70138888889</v>
      </c>
      <c r="C885" s="210" t="s">
        <v>281</v>
      </c>
      <c r="D885" s="209"/>
      <c r="E885" s="212">
        <v>100.0</v>
      </c>
      <c r="F885" s="212">
        <v>0.0</v>
      </c>
      <c r="G885" s="210" t="b">
        <v>1</v>
      </c>
      <c r="H885" s="211">
        <v>45250.70138888889</v>
      </c>
      <c r="I885" s="210" t="s">
        <v>1167</v>
      </c>
      <c r="J885" s="209"/>
      <c r="K885" s="209"/>
      <c r="L885" s="209"/>
      <c r="M885" s="209"/>
      <c r="N885" s="209"/>
      <c r="O885" s="209"/>
      <c r="P885" s="210" t="s">
        <v>283</v>
      </c>
      <c r="Q885" s="209"/>
      <c r="R885" s="72" t="s">
        <v>33</v>
      </c>
      <c r="S885" s="210">
        <v>1.0</v>
      </c>
      <c r="T885" s="212">
        <v>1.0</v>
      </c>
      <c r="U885" s="212">
        <v>0.0</v>
      </c>
      <c r="V885" s="212">
        <v>12.0</v>
      </c>
      <c r="W885" s="210">
        <v>7.0</v>
      </c>
      <c r="X885" s="210">
        <v>0.0</v>
      </c>
      <c r="Y885" s="210">
        <v>3.0</v>
      </c>
      <c r="Z885" s="210">
        <v>3.0</v>
      </c>
      <c r="AA885" s="210">
        <v>1.0</v>
      </c>
      <c r="AB885" s="210">
        <v>2.0</v>
      </c>
      <c r="AC885" s="210">
        <v>3.0</v>
      </c>
      <c r="AD885" s="210">
        <v>1.0</v>
      </c>
      <c r="AE885" s="210">
        <v>0.0</v>
      </c>
      <c r="AF885" s="210">
        <v>2.0</v>
      </c>
      <c r="AG885" s="210">
        <v>2.0</v>
      </c>
      <c r="AH885" s="210">
        <v>1.0</v>
      </c>
      <c r="AI885" s="210" t="s">
        <v>138</v>
      </c>
      <c r="AJ885" s="210" t="s">
        <v>285</v>
      </c>
      <c r="AK885" s="210" t="s">
        <v>284</v>
      </c>
      <c r="AL885" s="210" t="s">
        <v>284</v>
      </c>
      <c r="AM885" s="210" t="s">
        <v>285</v>
      </c>
      <c r="AN885" s="210" t="s">
        <v>284</v>
      </c>
      <c r="AO885" s="210" t="s">
        <v>285</v>
      </c>
      <c r="AP885" s="210" t="s">
        <v>285</v>
      </c>
      <c r="AQ885" s="210" t="s">
        <v>284</v>
      </c>
      <c r="AR885" s="210" t="s">
        <v>284</v>
      </c>
      <c r="AS885" s="210" t="s">
        <v>285</v>
      </c>
      <c r="AT885" s="209"/>
      <c r="AU885" s="209"/>
      <c r="AV885" s="209"/>
      <c r="AW885" s="209"/>
      <c r="AX885" s="209"/>
      <c r="AY885" s="209"/>
      <c r="AZ885" s="209"/>
      <c r="BA885" s="209"/>
      <c r="BB885" s="209"/>
      <c r="BC885" s="209"/>
      <c r="BD885" s="209"/>
      <c r="BE885" s="209"/>
      <c r="BF885" s="209"/>
      <c r="BG885" s="210"/>
      <c r="BH885" s="209"/>
    </row>
    <row r="886">
      <c r="A886" s="211">
        <v>45250.70138888889</v>
      </c>
      <c r="B886" s="211">
        <v>45250.70138888889</v>
      </c>
      <c r="C886" s="210" t="s">
        <v>281</v>
      </c>
      <c r="D886" s="209"/>
      <c r="E886" s="212">
        <v>100.0</v>
      </c>
      <c r="F886" s="212">
        <v>0.0</v>
      </c>
      <c r="G886" s="210" t="b">
        <v>1</v>
      </c>
      <c r="H886" s="211">
        <v>45250.70138888889</v>
      </c>
      <c r="I886" s="210" t="s">
        <v>1168</v>
      </c>
      <c r="J886" s="209"/>
      <c r="K886" s="209"/>
      <c r="L886" s="209"/>
      <c r="M886" s="209"/>
      <c r="N886" s="209"/>
      <c r="O886" s="209"/>
      <c r="P886" s="210" t="s">
        <v>283</v>
      </c>
      <c r="Q886" s="209"/>
      <c r="R886" s="210" t="s">
        <v>34</v>
      </c>
      <c r="S886" s="210">
        <v>4.0</v>
      </c>
      <c r="T886" s="212">
        <v>2.0</v>
      </c>
      <c r="U886" s="212">
        <v>2.0</v>
      </c>
      <c r="V886" s="212">
        <v>12.0</v>
      </c>
      <c r="W886" s="210">
        <v>19.0</v>
      </c>
      <c r="X886" s="210">
        <v>0.0</v>
      </c>
      <c r="Y886" s="210">
        <v>3.0</v>
      </c>
      <c r="Z886" s="210">
        <v>3.0</v>
      </c>
      <c r="AA886" s="210">
        <v>3.0</v>
      </c>
      <c r="AB886" s="210">
        <v>3.0</v>
      </c>
      <c r="AC886" s="210">
        <v>3.0</v>
      </c>
      <c r="AD886" s="210">
        <v>1.0</v>
      </c>
      <c r="AE886" s="210">
        <v>1.0</v>
      </c>
      <c r="AF886" s="210">
        <v>0.0</v>
      </c>
      <c r="AG886" s="210">
        <v>3.0</v>
      </c>
      <c r="AH886" s="210">
        <v>1.0</v>
      </c>
      <c r="AI886" s="210" t="s">
        <v>137</v>
      </c>
      <c r="AJ886" s="210" t="s">
        <v>284</v>
      </c>
      <c r="AK886" s="210" t="s">
        <v>284</v>
      </c>
      <c r="AL886" s="210" t="s">
        <v>285</v>
      </c>
      <c r="AM886" s="210" t="s">
        <v>285</v>
      </c>
      <c r="AN886" s="210" t="s">
        <v>284</v>
      </c>
      <c r="AO886" s="210" t="s">
        <v>285</v>
      </c>
      <c r="AP886" s="210" t="s">
        <v>284</v>
      </c>
      <c r="AQ886" s="210" t="s">
        <v>284</v>
      </c>
      <c r="AR886" s="210" t="s">
        <v>284</v>
      </c>
      <c r="AS886" s="210" t="s">
        <v>284</v>
      </c>
      <c r="AT886" s="209"/>
      <c r="AU886" s="209"/>
      <c r="AV886" s="209"/>
      <c r="AW886" s="209"/>
      <c r="AX886" s="209"/>
      <c r="AY886" s="209"/>
      <c r="AZ886" s="209"/>
      <c r="BA886" s="209"/>
      <c r="BB886" s="209"/>
      <c r="BC886" s="209"/>
      <c r="BD886" s="209"/>
      <c r="BE886" s="209"/>
      <c r="BF886" s="209"/>
      <c r="BG886" s="210"/>
      <c r="BH886" s="209"/>
    </row>
    <row r="887">
      <c r="A887" s="211">
        <v>45250.70138888889</v>
      </c>
      <c r="B887" s="211">
        <v>45250.70138888889</v>
      </c>
      <c r="C887" s="210" t="s">
        <v>281</v>
      </c>
      <c r="D887" s="209"/>
      <c r="E887" s="212">
        <v>100.0</v>
      </c>
      <c r="F887" s="212">
        <v>0.0</v>
      </c>
      <c r="G887" s="210" t="b">
        <v>1</v>
      </c>
      <c r="H887" s="211">
        <v>45250.70138888889</v>
      </c>
      <c r="I887" s="210" t="s">
        <v>1169</v>
      </c>
      <c r="J887" s="209"/>
      <c r="K887" s="209"/>
      <c r="L887" s="209"/>
      <c r="M887" s="209"/>
      <c r="N887" s="209"/>
      <c r="O887" s="209"/>
      <c r="P887" s="210" t="s">
        <v>283</v>
      </c>
      <c r="Q887" s="209"/>
      <c r="R887" s="210" t="s">
        <v>90</v>
      </c>
      <c r="S887" s="210">
        <v>11.0</v>
      </c>
      <c r="T887" s="212">
        <v>9.0</v>
      </c>
      <c r="U887" s="212">
        <v>2.0</v>
      </c>
      <c r="V887" s="212">
        <v>12.0</v>
      </c>
      <c r="W887" s="210">
        <v>37.0</v>
      </c>
      <c r="X887" s="210">
        <v>2.0</v>
      </c>
      <c r="Y887" s="210">
        <v>2.0</v>
      </c>
      <c r="Z887" s="210">
        <v>1.0</v>
      </c>
      <c r="AA887" s="210">
        <v>1.0</v>
      </c>
      <c r="AB887" s="210">
        <v>2.0</v>
      </c>
      <c r="AC887" s="210">
        <v>3.0</v>
      </c>
      <c r="AD887" s="210">
        <v>3.0</v>
      </c>
      <c r="AE887" s="210">
        <v>1.0</v>
      </c>
      <c r="AF887" s="210">
        <v>3.0</v>
      </c>
      <c r="AG887" s="210">
        <v>3.0</v>
      </c>
      <c r="AH887" s="210">
        <v>0.0</v>
      </c>
      <c r="AI887" s="210" t="s">
        <v>137</v>
      </c>
      <c r="AJ887" s="210" t="s">
        <v>284</v>
      </c>
      <c r="AK887" s="210" t="s">
        <v>284</v>
      </c>
      <c r="AL887" s="210" t="s">
        <v>284</v>
      </c>
      <c r="AM887" s="210" t="s">
        <v>284</v>
      </c>
      <c r="AN887" s="210" t="s">
        <v>285</v>
      </c>
      <c r="AO887" s="210" t="s">
        <v>285</v>
      </c>
      <c r="AP887" s="210" t="s">
        <v>284</v>
      </c>
      <c r="AQ887" s="210" t="s">
        <v>285</v>
      </c>
      <c r="AR887" s="210" t="s">
        <v>285</v>
      </c>
      <c r="AS887" s="210" t="s">
        <v>284</v>
      </c>
      <c r="AT887" s="209"/>
      <c r="AU887" s="209"/>
      <c r="AV887" s="209"/>
      <c r="AW887" s="209"/>
      <c r="AX887" s="209"/>
      <c r="AY887" s="209"/>
      <c r="AZ887" s="209"/>
      <c r="BA887" s="209"/>
      <c r="BB887" s="209"/>
      <c r="BC887" s="209"/>
      <c r="BD887" s="209"/>
      <c r="BE887" s="209"/>
      <c r="BF887" s="209"/>
      <c r="BG887" s="210"/>
      <c r="BH887" s="209"/>
    </row>
    <row r="888">
      <c r="A888" s="211">
        <v>45250.70138888889</v>
      </c>
      <c r="B888" s="211">
        <v>45250.70138888889</v>
      </c>
      <c r="C888" s="210" t="s">
        <v>281</v>
      </c>
      <c r="D888" s="209"/>
      <c r="E888" s="212">
        <v>100.0</v>
      </c>
      <c r="F888" s="212">
        <v>0.0</v>
      </c>
      <c r="G888" s="210" t="b">
        <v>1</v>
      </c>
      <c r="H888" s="211">
        <v>45250.70138888889</v>
      </c>
      <c r="I888" s="210" t="s">
        <v>1170</v>
      </c>
      <c r="J888" s="209"/>
      <c r="K888" s="209"/>
      <c r="L888" s="209"/>
      <c r="M888" s="209"/>
      <c r="N888" s="209"/>
      <c r="O888" s="209"/>
      <c r="P888" s="210" t="s">
        <v>283</v>
      </c>
      <c r="Q888" s="209"/>
      <c r="R888" s="210" t="s">
        <v>72</v>
      </c>
      <c r="S888" s="210">
        <v>1.0</v>
      </c>
      <c r="T888" s="212">
        <v>1.0</v>
      </c>
      <c r="U888" s="212">
        <v>0.0</v>
      </c>
      <c r="V888" s="212">
        <v>12.0</v>
      </c>
      <c r="W888" s="210">
        <v>4.0</v>
      </c>
      <c r="X888" s="210">
        <v>3.0</v>
      </c>
      <c r="Y888" s="210">
        <v>2.0</v>
      </c>
      <c r="Z888" s="210">
        <v>2.0</v>
      </c>
      <c r="AA888" s="210">
        <v>1.0</v>
      </c>
      <c r="AB888" s="210">
        <v>1.0</v>
      </c>
      <c r="AC888" s="210">
        <v>1.0</v>
      </c>
      <c r="AD888" s="210">
        <v>2.0</v>
      </c>
      <c r="AE888" s="210">
        <v>2.0</v>
      </c>
      <c r="AF888" s="210">
        <v>1.0</v>
      </c>
      <c r="AG888" s="210">
        <v>2.0</v>
      </c>
      <c r="AH888" s="210">
        <v>2.0</v>
      </c>
      <c r="AI888" s="210" t="s">
        <v>138</v>
      </c>
      <c r="AJ888" s="210" t="s">
        <v>285</v>
      </c>
      <c r="AK888" s="210" t="s">
        <v>284</v>
      </c>
      <c r="AL888" s="210" t="s">
        <v>284</v>
      </c>
      <c r="AM888" s="210" t="s">
        <v>285</v>
      </c>
      <c r="AN888" s="210" t="s">
        <v>284</v>
      </c>
      <c r="AO888" s="210" t="s">
        <v>284</v>
      </c>
      <c r="AP888" s="210" t="s">
        <v>284</v>
      </c>
      <c r="AQ888" s="210" t="s">
        <v>285</v>
      </c>
      <c r="AR888" s="210" t="s">
        <v>284</v>
      </c>
      <c r="AS888" s="210" t="s">
        <v>285</v>
      </c>
      <c r="AT888" s="209"/>
      <c r="AU888" s="209"/>
      <c r="AV888" s="209"/>
      <c r="AW888" s="209"/>
      <c r="AX888" s="209"/>
      <c r="AY888" s="209"/>
      <c r="AZ888" s="209"/>
      <c r="BA888" s="209"/>
      <c r="BB888" s="209"/>
      <c r="BC888" s="209"/>
      <c r="BD888" s="209"/>
      <c r="BE888" s="209"/>
      <c r="BF888" s="209"/>
      <c r="BG888" s="210"/>
      <c r="BH888" s="209"/>
    </row>
    <row r="889">
      <c r="A889" s="211">
        <v>45250.70138888889</v>
      </c>
      <c r="B889" s="211">
        <v>45250.70138888889</v>
      </c>
      <c r="C889" s="210" t="s">
        <v>281</v>
      </c>
      <c r="D889" s="209"/>
      <c r="E889" s="212">
        <v>100.0</v>
      </c>
      <c r="F889" s="212">
        <v>0.0</v>
      </c>
      <c r="G889" s="210" t="b">
        <v>1</v>
      </c>
      <c r="H889" s="211">
        <v>45250.70138888889</v>
      </c>
      <c r="I889" s="210" t="s">
        <v>1171</v>
      </c>
      <c r="J889" s="209"/>
      <c r="K889" s="209"/>
      <c r="L889" s="209"/>
      <c r="M889" s="209"/>
      <c r="N889" s="209"/>
      <c r="O889" s="209"/>
      <c r="P889" s="210" t="s">
        <v>283</v>
      </c>
      <c r="Q889" s="209"/>
      <c r="R889" s="210" t="s">
        <v>67</v>
      </c>
      <c r="S889" s="210">
        <v>10.0</v>
      </c>
      <c r="T889" s="212">
        <v>7.0</v>
      </c>
      <c r="U889" s="212">
        <v>3.0</v>
      </c>
      <c r="V889" s="212">
        <v>12.0</v>
      </c>
      <c r="W889" s="210">
        <v>9.0</v>
      </c>
      <c r="X889" s="210">
        <v>3.0</v>
      </c>
      <c r="Y889" s="210">
        <v>0.0</v>
      </c>
      <c r="Z889" s="210">
        <v>3.0</v>
      </c>
      <c r="AA889" s="210">
        <v>3.0</v>
      </c>
      <c r="AB889" s="210">
        <v>0.0</v>
      </c>
      <c r="AC889" s="210">
        <v>2.0</v>
      </c>
      <c r="AD889" s="210">
        <v>0.0</v>
      </c>
      <c r="AE889" s="210">
        <v>3.0</v>
      </c>
      <c r="AF889" s="210">
        <v>3.0</v>
      </c>
      <c r="AG889" s="210">
        <v>1.0</v>
      </c>
      <c r="AH889" s="210">
        <v>1.0</v>
      </c>
      <c r="AI889" s="210" t="s">
        <v>137</v>
      </c>
      <c r="AJ889" s="210" t="s">
        <v>284</v>
      </c>
      <c r="AK889" s="210" t="s">
        <v>285</v>
      </c>
      <c r="AL889" s="210" t="s">
        <v>284</v>
      </c>
      <c r="AM889" s="210" t="s">
        <v>285</v>
      </c>
      <c r="AN889" s="210" t="s">
        <v>285</v>
      </c>
      <c r="AO889" s="210" t="s">
        <v>284</v>
      </c>
      <c r="AP889" s="210" t="s">
        <v>285</v>
      </c>
      <c r="AQ889" s="210" t="s">
        <v>285</v>
      </c>
      <c r="AR889" s="210" t="s">
        <v>284</v>
      </c>
      <c r="AS889" s="210" t="s">
        <v>285</v>
      </c>
      <c r="AT889" s="209"/>
      <c r="AU889" s="209"/>
      <c r="AV889" s="209"/>
      <c r="AW889" s="209"/>
      <c r="AX889" s="209"/>
      <c r="AY889" s="209"/>
      <c r="AZ889" s="209"/>
      <c r="BA889" s="209"/>
      <c r="BB889" s="209"/>
      <c r="BC889" s="209"/>
      <c r="BD889" s="209"/>
      <c r="BE889" s="209"/>
      <c r="BF889" s="209"/>
      <c r="BG889" s="210"/>
      <c r="BH889" s="209"/>
    </row>
    <row r="890">
      <c r="A890" s="211">
        <v>45250.70138888889</v>
      </c>
      <c r="B890" s="211">
        <v>45250.70138888889</v>
      </c>
      <c r="C890" s="210" t="s">
        <v>281</v>
      </c>
      <c r="D890" s="209"/>
      <c r="E890" s="212">
        <v>100.0</v>
      </c>
      <c r="F890" s="212">
        <v>0.0</v>
      </c>
      <c r="G890" s="210" t="b">
        <v>1</v>
      </c>
      <c r="H890" s="211">
        <v>45250.70138888889</v>
      </c>
      <c r="I890" s="210" t="s">
        <v>1172</v>
      </c>
      <c r="J890" s="209"/>
      <c r="K890" s="209"/>
      <c r="L890" s="209"/>
      <c r="M890" s="209"/>
      <c r="N890" s="209"/>
      <c r="O890" s="209"/>
      <c r="P890" s="210" t="s">
        <v>283</v>
      </c>
      <c r="Q890" s="209"/>
      <c r="R890" s="210" t="s">
        <v>108</v>
      </c>
      <c r="S890" s="210">
        <v>3.0</v>
      </c>
      <c r="T890" s="212">
        <v>1.0</v>
      </c>
      <c r="U890" s="212">
        <v>2.0</v>
      </c>
      <c r="V890" s="212">
        <v>12.0</v>
      </c>
      <c r="W890" s="213"/>
      <c r="X890" s="210">
        <v>2.0</v>
      </c>
      <c r="Y890" s="210">
        <v>1.0</v>
      </c>
      <c r="Z890" s="210">
        <v>1.0</v>
      </c>
      <c r="AA890" s="210">
        <v>2.0</v>
      </c>
      <c r="AB890" s="210">
        <v>1.0</v>
      </c>
      <c r="AC890" s="210">
        <v>3.0</v>
      </c>
      <c r="AD890" s="210">
        <v>2.0</v>
      </c>
      <c r="AE890" s="210">
        <v>3.0</v>
      </c>
      <c r="AF890" s="210">
        <v>0.0</v>
      </c>
      <c r="AG890" s="210">
        <v>1.0</v>
      </c>
      <c r="AH890" s="210">
        <v>3.0</v>
      </c>
      <c r="AI890" s="210" t="s">
        <v>137</v>
      </c>
      <c r="AJ890" s="210" t="s">
        <v>285</v>
      </c>
      <c r="AK890" s="210" t="s">
        <v>285</v>
      </c>
      <c r="AL890" s="210" t="s">
        <v>285</v>
      </c>
      <c r="AM890" s="210" t="s">
        <v>284</v>
      </c>
      <c r="AN890" s="210" t="s">
        <v>285</v>
      </c>
      <c r="AO890" s="210" t="s">
        <v>284</v>
      </c>
      <c r="AP890" s="210" t="s">
        <v>284</v>
      </c>
      <c r="AQ890" s="210" t="s">
        <v>285</v>
      </c>
      <c r="AR890" s="210" t="s">
        <v>285</v>
      </c>
      <c r="AS890" s="210" t="s">
        <v>284</v>
      </c>
      <c r="AT890" s="209"/>
      <c r="AU890" s="209"/>
      <c r="AV890" s="209"/>
      <c r="AW890" s="209"/>
      <c r="AX890" s="209"/>
      <c r="AY890" s="209"/>
      <c r="AZ890" s="209"/>
      <c r="BA890" s="209"/>
      <c r="BB890" s="209"/>
      <c r="BC890" s="209"/>
      <c r="BD890" s="209"/>
      <c r="BE890" s="209"/>
      <c r="BF890" s="209"/>
      <c r="BG890" s="210"/>
      <c r="BH890" s="209"/>
    </row>
    <row r="891">
      <c r="A891" s="211">
        <v>45250.70138888889</v>
      </c>
      <c r="B891" s="211">
        <v>45250.70138888889</v>
      </c>
      <c r="C891" s="210" t="s">
        <v>281</v>
      </c>
      <c r="D891" s="209"/>
      <c r="E891" s="212">
        <v>100.0</v>
      </c>
      <c r="F891" s="212">
        <v>0.0</v>
      </c>
      <c r="G891" s="210" t="b">
        <v>1</v>
      </c>
      <c r="H891" s="211">
        <v>45250.70138888889</v>
      </c>
      <c r="I891" s="210" t="s">
        <v>1173</v>
      </c>
      <c r="J891" s="209"/>
      <c r="K891" s="209"/>
      <c r="L891" s="209"/>
      <c r="M891" s="209"/>
      <c r="N891" s="209"/>
      <c r="O891" s="209"/>
      <c r="P891" s="210" t="s">
        <v>283</v>
      </c>
      <c r="Q891" s="209"/>
      <c r="R891" s="210" t="s">
        <v>48</v>
      </c>
      <c r="S891" s="210">
        <v>5.0</v>
      </c>
      <c r="T891" s="212">
        <v>2.0</v>
      </c>
      <c r="U891" s="212">
        <v>3.0</v>
      </c>
      <c r="V891" s="212">
        <v>12.0</v>
      </c>
      <c r="W891" s="210">
        <v>15.0</v>
      </c>
      <c r="X891" s="210">
        <v>2.0</v>
      </c>
      <c r="Y891" s="210">
        <v>0.0</v>
      </c>
      <c r="Z891" s="210">
        <v>1.0</v>
      </c>
      <c r="AA891" s="210">
        <v>0.0</v>
      </c>
      <c r="AB891" s="210">
        <v>0.0</v>
      </c>
      <c r="AC891" s="210">
        <v>3.0</v>
      </c>
      <c r="AD891" s="210">
        <v>3.0</v>
      </c>
      <c r="AE891" s="210">
        <v>2.0</v>
      </c>
      <c r="AF891" s="210">
        <v>2.0</v>
      </c>
      <c r="AG891" s="210">
        <v>3.0</v>
      </c>
      <c r="AH891" s="210">
        <v>3.0</v>
      </c>
      <c r="AI891" s="210" t="s">
        <v>137</v>
      </c>
      <c r="AJ891" s="210" t="s">
        <v>284</v>
      </c>
      <c r="AK891" s="210" t="s">
        <v>285</v>
      </c>
      <c r="AL891" s="210" t="s">
        <v>285</v>
      </c>
      <c r="AM891" s="210" t="s">
        <v>285</v>
      </c>
      <c r="AN891" s="210" t="s">
        <v>285</v>
      </c>
      <c r="AO891" s="210" t="s">
        <v>284</v>
      </c>
      <c r="AP891" s="210" t="s">
        <v>285</v>
      </c>
      <c r="AQ891" s="210" t="s">
        <v>284</v>
      </c>
      <c r="AR891" s="210" t="s">
        <v>284</v>
      </c>
      <c r="AS891" s="210" t="s">
        <v>285</v>
      </c>
      <c r="AT891" s="209"/>
      <c r="AU891" s="209"/>
      <c r="AV891" s="209"/>
      <c r="AW891" s="209"/>
      <c r="AX891" s="209"/>
      <c r="AY891" s="209"/>
      <c r="AZ891" s="209"/>
      <c r="BA891" s="209"/>
      <c r="BB891" s="209"/>
      <c r="BC891" s="209"/>
      <c r="BD891" s="209"/>
      <c r="BE891" s="209"/>
      <c r="BF891" s="209"/>
      <c r="BG891" s="210"/>
      <c r="BH891" s="209"/>
    </row>
    <row r="892">
      <c r="A892" s="211">
        <v>45250.70138888889</v>
      </c>
      <c r="B892" s="211">
        <v>45250.70138888889</v>
      </c>
      <c r="C892" s="210" t="s">
        <v>281</v>
      </c>
      <c r="D892" s="209"/>
      <c r="E892" s="212">
        <v>100.0</v>
      </c>
      <c r="F892" s="212">
        <v>0.0</v>
      </c>
      <c r="G892" s="210" t="b">
        <v>1</v>
      </c>
      <c r="H892" s="211">
        <v>45250.70138888889</v>
      </c>
      <c r="I892" s="210" t="s">
        <v>1174</v>
      </c>
      <c r="J892" s="209"/>
      <c r="K892" s="209"/>
      <c r="L892" s="209"/>
      <c r="M892" s="209"/>
      <c r="N892" s="209"/>
      <c r="O892" s="209"/>
      <c r="P892" s="210" t="s">
        <v>283</v>
      </c>
      <c r="Q892" s="209"/>
      <c r="R892" s="210" t="s">
        <v>42</v>
      </c>
      <c r="S892" s="210">
        <v>6.0</v>
      </c>
      <c r="T892" s="212">
        <v>4.0</v>
      </c>
      <c r="U892" s="212">
        <v>2.0</v>
      </c>
      <c r="V892" s="212">
        <v>12.0</v>
      </c>
      <c r="W892" s="210">
        <v>18.0</v>
      </c>
      <c r="X892" s="210">
        <v>2.0</v>
      </c>
      <c r="Y892" s="210">
        <v>0.0</v>
      </c>
      <c r="Z892" s="210">
        <v>1.0</v>
      </c>
      <c r="AA892" s="210">
        <v>3.0</v>
      </c>
      <c r="AB892" s="210">
        <v>0.0</v>
      </c>
      <c r="AC892" s="210">
        <v>3.0</v>
      </c>
      <c r="AD892" s="210">
        <v>0.0</v>
      </c>
      <c r="AE892" s="210">
        <v>2.0</v>
      </c>
      <c r="AF892" s="210">
        <v>2.0</v>
      </c>
      <c r="AG892" s="210">
        <v>0.0</v>
      </c>
      <c r="AH892" s="210">
        <v>0.0</v>
      </c>
      <c r="AI892" s="210" t="s">
        <v>137</v>
      </c>
      <c r="AJ892" s="210" t="s">
        <v>284</v>
      </c>
      <c r="AK892" s="210" t="s">
        <v>285</v>
      </c>
      <c r="AL892" s="210" t="s">
        <v>284</v>
      </c>
      <c r="AM892" s="210" t="s">
        <v>285</v>
      </c>
      <c r="AN892" s="210" t="s">
        <v>284</v>
      </c>
      <c r="AO892" s="210" t="s">
        <v>284</v>
      </c>
      <c r="AP892" s="210" t="s">
        <v>284</v>
      </c>
      <c r="AQ892" s="210" t="s">
        <v>285</v>
      </c>
      <c r="AR892" s="210" t="s">
        <v>285</v>
      </c>
      <c r="AS892" s="210" t="s">
        <v>285</v>
      </c>
      <c r="AT892" s="209"/>
      <c r="AU892" s="209"/>
      <c r="AV892" s="209"/>
      <c r="AW892" s="209"/>
      <c r="AX892" s="209"/>
      <c r="AY892" s="209"/>
      <c r="AZ892" s="209"/>
      <c r="BA892" s="209"/>
      <c r="BB892" s="209"/>
      <c r="BC892" s="209"/>
      <c r="BD892" s="209"/>
      <c r="BE892" s="209"/>
      <c r="BF892" s="209"/>
      <c r="BG892" s="210"/>
      <c r="BH892" s="209"/>
    </row>
    <row r="893">
      <c r="A893" s="211">
        <v>45250.70138888889</v>
      </c>
      <c r="B893" s="211">
        <v>45250.70138888889</v>
      </c>
      <c r="C893" s="210" t="s">
        <v>281</v>
      </c>
      <c r="D893" s="209"/>
      <c r="E893" s="212">
        <v>100.0</v>
      </c>
      <c r="F893" s="212">
        <v>0.0</v>
      </c>
      <c r="G893" s="210" t="b">
        <v>1</v>
      </c>
      <c r="H893" s="211">
        <v>45250.70138888889</v>
      </c>
      <c r="I893" s="210" t="s">
        <v>1175</v>
      </c>
      <c r="J893" s="209"/>
      <c r="K893" s="209"/>
      <c r="L893" s="209"/>
      <c r="M893" s="209"/>
      <c r="N893" s="209"/>
      <c r="O893" s="209"/>
      <c r="P893" s="210" t="s">
        <v>283</v>
      </c>
      <c r="Q893" s="209"/>
      <c r="R893" s="210" t="s">
        <v>56</v>
      </c>
      <c r="S893" s="210">
        <v>12.0</v>
      </c>
      <c r="T893" s="212">
        <v>2.0</v>
      </c>
      <c r="U893" s="212">
        <v>10.0</v>
      </c>
      <c r="V893" s="212">
        <v>12.0</v>
      </c>
      <c r="W893" s="210">
        <v>5.0</v>
      </c>
      <c r="X893" s="210">
        <v>0.0</v>
      </c>
      <c r="Y893" s="210">
        <v>0.0</v>
      </c>
      <c r="Z893" s="210">
        <v>2.0</v>
      </c>
      <c r="AA893" s="210">
        <v>2.0</v>
      </c>
      <c r="AB893" s="210">
        <v>2.0</v>
      </c>
      <c r="AC893" s="210">
        <v>2.0</v>
      </c>
      <c r="AD893" s="210">
        <v>3.0</v>
      </c>
      <c r="AE893" s="210">
        <v>1.0</v>
      </c>
      <c r="AF893" s="210">
        <v>1.0</v>
      </c>
      <c r="AG893" s="210">
        <v>3.0</v>
      </c>
      <c r="AH893" s="210">
        <v>0.0</v>
      </c>
      <c r="AI893" s="210" t="s">
        <v>137</v>
      </c>
      <c r="AJ893" s="210" t="s">
        <v>284</v>
      </c>
      <c r="AK893" s="210" t="s">
        <v>285</v>
      </c>
      <c r="AL893" s="210" t="s">
        <v>284</v>
      </c>
      <c r="AM893" s="210" t="s">
        <v>285</v>
      </c>
      <c r="AN893" s="210" t="s">
        <v>285</v>
      </c>
      <c r="AO893" s="210" t="s">
        <v>284</v>
      </c>
      <c r="AP893" s="210" t="s">
        <v>285</v>
      </c>
      <c r="AQ893" s="210" t="s">
        <v>284</v>
      </c>
      <c r="AR893" s="210" t="s">
        <v>284</v>
      </c>
      <c r="AS893" s="210" t="s">
        <v>285</v>
      </c>
      <c r="AT893" s="209"/>
      <c r="AU893" s="209"/>
      <c r="AV893" s="209"/>
      <c r="AW893" s="209"/>
      <c r="AX893" s="209"/>
      <c r="AY893" s="209"/>
      <c r="AZ893" s="209"/>
      <c r="BA893" s="209"/>
      <c r="BB893" s="209"/>
      <c r="BC893" s="209"/>
      <c r="BD893" s="209"/>
      <c r="BE893" s="209"/>
      <c r="BF893" s="209"/>
      <c r="BG893" s="210"/>
      <c r="BH893" s="209"/>
    </row>
    <row r="894">
      <c r="A894" s="211">
        <v>45250.70138888889</v>
      </c>
      <c r="B894" s="211">
        <v>45250.70138888889</v>
      </c>
      <c r="C894" s="210" t="s">
        <v>281</v>
      </c>
      <c r="D894" s="209"/>
      <c r="E894" s="212">
        <v>100.0</v>
      </c>
      <c r="F894" s="212">
        <v>0.0</v>
      </c>
      <c r="G894" s="210" t="b">
        <v>1</v>
      </c>
      <c r="H894" s="211">
        <v>45250.70138888889</v>
      </c>
      <c r="I894" s="210" t="s">
        <v>1176</v>
      </c>
      <c r="J894" s="209"/>
      <c r="K894" s="209"/>
      <c r="L894" s="209"/>
      <c r="M894" s="209"/>
      <c r="N894" s="209"/>
      <c r="O894" s="209"/>
      <c r="P894" s="210" t="s">
        <v>283</v>
      </c>
      <c r="Q894" s="209"/>
      <c r="R894" s="210" t="s">
        <v>55</v>
      </c>
      <c r="S894" s="210">
        <v>8.0</v>
      </c>
      <c r="T894" s="212">
        <v>3.0</v>
      </c>
      <c r="U894" s="212">
        <v>5.0</v>
      </c>
      <c r="V894" s="212">
        <v>12.0</v>
      </c>
      <c r="W894" s="210">
        <v>5.0</v>
      </c>
      <c r="X894" s="210">
        <v>0.0</v>
      </c>
      <c r="Y894" s="210">
        <v>2.0</v>
      </c>
      <c r="Z894" s="210">
        <v>2.0</v>
      </c>
      <c r="AA894" s="210">
        <v>1.0</v>
      </c>
      <c r="AB894" s="210">
        <v>0.0</v>
      </c>
      <c r="AC894" s="210">
        <v>1.0</v>
      </c>
      <c r="AD894" s="210">
        <v>0.0</v>
      </c>
      <c r="AE894" s="210">
        <v>1.0</v>
      </c>
      <c r="AF894" s="210">
        <v>1.0</v>
      </c>
      <c r="AG894" s="210">
        <v>1.0</v>
      </c>
      <c r="AH894" s="210">
        <v>2.0</v>
      </c>
      <c r="AI894" s="210" t="s">
        <v>138</v>
      </c>
      <c r="AJ894" s="210" t="s">
        <v>285</v>
      </c>
      <c r="AK894" s="210" t="s">
        <v>285</v>
      </c>
      <c r="AL894" s="210" t="s">
        <v>284</v>
      </c>
      <c r="AM894" s="210" t="s">
        <v>284</v>
      </c>
      <c r="AN894" s="210" t="s">
        <v>285</v>
      </c>
      <c r="AO894" s="210" t="s">
        <v>284</v>
      </c>
      <c r="AP894" s="210" t="s">
        <v>284</v>
      </c>
      <c r="AQ894" s="210" t="s">
        <v>284</v>
      </c>
      <c r="AR894" s="210" t="s">
        <v>284</v>
      </c>
      <c r="AS894" s="210" t="s">
        <v>284</v>
      </c>
      <c r="AT894" s="209"/>
      <c r="AU894" s="209"/>
      <c r="AV894" s="209"/>
      <c r="AW894" s="209"/>
      <c r="AX894" s="209"/>
      <c r="AY894" s="209"/>
      <c r="AZ894" s="209"/>
      <c r="BA894" s="209"/>
      <c r="BB894" s="209"/>
      <c r="BC894" s="209"/>
      <c r="BD894" s="209"/>
      <c r="BE894" s="209"/>
      <c r="BF894" s="209"/>
      <c r="BG894" s="210"/>
      <c r="BH894" s="209"/>
    </row>
    <row r="895">
      <c r="A895" s="211">
        <v>45250.70138888889</v>
      </c>
      <c r="B895" s="211">
        <v>45250.70138888889</v>
      </c>
      <c r="C895" s="210" t="s">
        <v>281</v>
      </c>
      <c r="D895" s="209"/>
      <c r="E895" s="212">
        <v>100.0</v>
      </c>
      <c r="F895" s="212">
        <v>0.0</v>
      </c>
      <c r="G895" s="210" t="b">
        <v>1</v>
      </c>
      <c r="H895" s="211">
        <v>45250.70138888889</v>
      </c>
      <c r="I895" s="210" t="s">
        <v>1177</v>
      </c>
      <c r="J895" s="209"/>
      <c r="K895" s="209"/>
      <c r="L895" s="209"/>
      <c r="M895" s="209"/>
      <c r="N895" s="209"/>
      <c r="O895" s="209"/>
      <c r="P895" s="210" t="s">
        <v>283</v>
      </c>
      <c r="Q895" s="209"/>
      <c r="R895" s="210" t="s">
        <v>76</v>
      </c>
      <c r="S895" s="210">
        <v>1.0</v>
      </c>
      <c r="T895" s="212">
        <v>1.0</v>
      </c>
      <c r="U895" s="212">
        <v>0.0</v>
      </c>
      <c r="V895" s="212">
        <v>12.0</v>
      </c>
      <c r="W895" s="210">
        <v>26.0</v>
      </c>
      <c r="X895" s="210">
        <v>0.0</v>
      </c>
      <c r="Y895" s="210">
        <v>3.0</v>
      </c>
      <c r="Z895" s="210">
        <v>0.0</v>
      </c>
      <c r="AA895" s="210">
        <v>0.0</v>
      </c>
      <c r="AB895" s="210">
        <v>2.0</v>
      </c>
      <c r="AC895" s="210">
        <v>3.0</v>
      </c>
      <c r="AD895" s="210">
        <v>1.0</v>
      </c>
      <c r="AE895" s="210">
        <v>3.0</v>
      </c>
      <c r="AF895" s="210">
        <v>0.0</v>
      </c>
      <c r="AG895" s="210">
        <v>3.0</v>
      </c>
      <c r="AH895" s="210">
        <v>1.0</v>
      </c>
      <c r="AI895" s="210" t="s">
        <v>138</v>
      </c>
      <c r="AJ895" s="210" t="s">
        <v>284</v>
      </c>
      <c r="AK895" s="210" t="s">
        <v>284</v>
      </c>
      <c r="AL895" s="210" t="s">
        <v>285</v>
      </c>
      <c r="AM895" s="210" t="s">
        <v>285</v>
      </c>
      <c r="AN895" s="210" t="s">
        <v>285</v>
      </c>
      <c r="AO895" s="210" t="s">
        <v>284</v>
      </c>
      <c r="AP895" s="210" t="s">
        <v>285</v>
      </c>
      <c r="AQ895" s="210" t="s">
        <v>284</v>
      </c>
      <c r="AR895" s="210" t="s">
        <v>285</v>
      </c>
      <c r="AS895" s="210" t="s">
        <v>284</v>
      </c>
      <c r="AT895" s="209"/>
      <c r="AU895" s="209"/>
      <c r="AV895" s="209"/>
      <c r="AW895" s="209"/>
      <c r="AX895" s="209"/>
      <c r="AY895" s="209"/>
      <c r="AZ895" s="209"/>
      <c r="BA895" s="209"/>
      <c r="BB895" s="209"/>
      <c r="BC895" s="209"/>
      <c r="BD895" s="209"/>
      <c r="BE895" s="209"/>
      <c r="BF895" s="209"/>
      <c r="BG895" s="210"/>
      <c r="BH895" s="209"/>
    </row>
    <row r="896">
      <c r="A896" s="211">
        <v>45250.70138888889</v>
      </c>
      <c r="B896" s="211">
        <v>45250.70138888889</v>
      </c>
      <c r="C896" s="210" t="s">
        <v>281</v>
      </c>
      <c r="D896" s="209"/>
      <c r="E896" s="212">
        <v>100.0</v>
      </c>
      <c r="F896" s="212">
        <v>0.0</v>
      </c>
      <c r="G896" s="210" t="b">
        <v>1</v>
      </c>
      <c r="H896" s="211">
        <v>45250.70138888889</v>
      </c>
      <c r="I896" s="210" t="s">
        <v>1178</v>
      </c>
      <c r="J896" s="209"/>
      <c r="K896" s="209"/>
      <c r="L896" s="209"/>
      <c r="M896" s="209"/>
      <c r="N896" s="209"/>
      <c r="O896" s="209"/>
      <c r="P896" s="210" t="s">
        <v>283</v>
      </c>
      <c r="Q896" s="209"/>
      <c r="R896" s="210" t="s">
        <v>89</v>
      </c>
      <c r="S896" s="210">
        <v>7.0</v>
      </c>
      <c r="T896" s="212">
        <v>1.0</v>
      </c>
      <c r="U896" s="212">
        <v>6.0</v>
      </c>
      <c r="V896" s="212">
        <v>12.0</v>
      </c>
      <c r="W896" s="210">
        <v>25.0</v>
      </c>
      <c r="X896" s="210">
        <v>3.0</v>
      </c>
      <c r="Y896" s="210">
        <v>1.0</v>
      </c>
      <c r="Z896" s="210">
        <v>2.0</v>
      </c>
      <c r="AA896" s="210">
        <v>3.0</v>
      </c>
      <c r="AB896" s="210">
        <v>1.0</v>
      </c>
      <c r="AC896" s="210">
        <v>1.0</v>
      </c>
      <c r="AD896" s="210">
        <v>2.0</v>
      </c>
      <c r="AE896" s="210">
        <v>0.0</v>
      </c>
      <c r="AF896" s="210">
        <v>2.0</v>
      </c>
      <c r="AG896" s="210">
        <v>0.0</v>
      </c>
      <c r="AH896" s="210">
        <v>2.0</v>
      </c>
      <c r="AI896" s="210" t="s">
        <v>137</v>
      </c>
      <c r="AJ896" s="210" t="s">
        <v>284</v>
      </c>
      <c r="AK896" s="210" t="s">
        <v>285</v>
      </c>
      <c r="AL896" s="210" t="s">
        <v>284</v>
      </c>
      <c r="AM896" s="210" t="s">
        <v>284</v>
      </c>
      <c r="AN896" s="210" t="s">
        <v>285</v>
      </c>
      <c r="AO896" s="210" t="s">
        <v>285</v>
      </c>
      <c r="AP896" s="210" t="s">
        <v>285</v>
      </c>
      <c r="AQ896" s="210" t="s">
        <v>284</v>
      </c>
      <c r="AR896" s="210" t="s">
        <v>285</v>
      </c>
      <c r="AS896" s="210" t="s">
        <v>285</v>
      </c>
      <c r="AT896" s="209"/>
      <c r="AU896" s="209"/>
      <c r="AV896" s="209"/>
      <c r="AW896" s="209"/>
      <c r="AX896" s="209"/>
      <c r="AY896" s="209"/>
      <c r="AZ896" s="209"/>
      <c r="BA896" s="209"/>
      <c r="BB896" s="209"/>
      <c r="BC896" s="209"/>
      <c r="BD896" s="209"/>
      <c r="BE896" s="209"/>
      <c r="BF896" s="209"/>
      <c r="BG896" s="210"/>
      <c r="BH896" s="209"/>
    </row>
    <row r="897">
      <c r="A897" s="211">
        <v>45250.70138888889</v>
      </c>
      <c r="B897" s="211">
        <v>45250.70138888889</v>
      </c>
      <c r="C897" s="210" t="s">
        <v>281</v>
      </c>
      <c r="D897" s="209"/>
      <c r="E897" s="212">
        <v>100.0</v>
      </c>
      <c r="F897" s="212">
        <v>0.0</v>
      </c>
      <c r="G897" s="210" t="b">
        <v>1</v>
      </c>
      <c r="H897" s="211">
        <v>45250.70138888889</v>
      </c>
      <c r="I897" s="210" t="s">
        <v>1179</v>
      </c>
      <c r="J897" s="209"/>
      <c r="K897" s="209"/>
      <c r="L897" s="209"/>
      <c r="M897" s="209"/>
      <c r="N897" s="209"/>
      <c r="O897" s="209"/>
      <c r="P897" s="210" t="s">
        <v>283</v>
      </c>
      <c r="Q897" s="209"/>
      <c r="R897" s="210" t="s">
        <v>67</v>
      </c>
      <c r="S897" s="210">
        <v>7.0</v>
      </c>
      <c r="T897" s="212">
        <v>3.0</v>
      </c>
      <c r="U897" s="212">
        <v>4.0</v>
      </c>
      <c r="V897" s="212">
        <v>12.0</v>
      </c>
      <c r="W897" s="210">
        <v>10.0</v>
      </c>
      <c r="X897" s="210">
        <v>2.0</v>
      </c>
      <c r="Y897" s="210">
        <v>3.0</v>
      </c>
      <c r="Z897" s="210">
        <v>3.0</v>
      </c>
      <c r="AA897" s="210">
        <v>3.0</v>
      </c>
      <c r="AB897" s="210">
        <v>3.0</v>
      </c>
      <c r="AC897" s="210">
        <v>3.0</v>
      </c>
      <c r="AD897" s="210">
        <v>0.0</v>
      </c>
      <c r="AE897" s="210">
        <v>1.0</v>
      </c>
      <c r="AF897" s="210">
        <v>1.0</v>
      </c>
      <c r="AG897" s="210">
        <v>0.0</v>
      </c>
      <c r="AH897" s="210">
        <v>1.0</v>
      </c>
      <c r="AI897" s="210" t="s">
        <v>137</v>
      </c>
      <c r="AJ897" s="210" t="s">
        <v>285</v>
      </c>
      <c r="AK897" s="210" t="s">
        <v>285</v>
      </c>
      <c r="AL897" s="210" t="s">
        <v>285</v>
      </c>
      <c r="AM897" s="210" t="s">
        <v>285</v>
      </c>
      <c r="AN897" s="210" t="s">
        <v>285</v>
      </c>
      <c r="AO897" s="210" t="s">
        <v>285</v>
      </c>
      <c r="AP897" s="210" t="s">
        <v>285</v>
      </c>
      <c r="AQ897" s="210" t="s">
        <v>285</v>
      </c>
      <c r="AR897" s="210" t="s">
        <v>285</v>
      </c>
      <c r="AS897" s="210" t="s">
        <v>285</v>
      </c>
      <c r="AT897" s="209"/>
      <c r="AU897" s="209"/>
      <c r="AV897" s="209"/>
      <c r="AW897" s="209"/>
      <c r="AX897" s="209"/>
      <c r="AY897" s="209"/>
      <c r="AZ897" s="209"/>
      <c r="BA897" s="209"/>
      <c r="BB897" s="209"/>
      <c r="BC897" s="209"/>
      <c r="BD897" s="209"/>
      <c r="BE897" s="209"/>
      <c r="BF897" s="209"/>
      <c r="BG897" s="210"/>
      <c r="BH897" s="209"/>
    </row>
    <row r="898">
      <c r="A898" s="211">
        <v>45250.70138888889</v>
      </c>
      <c r="B898" s="211">
        <v>45250.70138888889</v>
      </c>
      <c r="C898" s="210" t="s">
        <v>281</v>
      </c>
      <c r="D898" s="209"/>
      <c r="E898" s="212">
        <v>100.0</v>
      </c>
      <c r="F898" s="212">
        <v>0.0</v>
      </c>
      <c r="G898" s="210" t="b">
        <v>1</v>
      </c>
      <c r="H898" s="211">
        <v>45250.70138888889</v>
      </c>
      <c r="I898" s="210" t="s">
        <v>1180</v>
      </c>
      <c r="J898" s="209"/>
      <c r="K898" s="209"/>
      <c r="L898" s="209"/>
      <c r="M898" s="209"/>
      <c r="N898" s="209"/>
      <c r="O898" s="209"/>
      <c r="P898" s="210" t="s">
        <v>283</v>
      </c>
      <c r="Q898" s="209"/>
      <c r="R898" s="210" t="s">
        <v>125</v>
      </c>
      <c r="S898" s="210">
        <v>11.0</v>
      </c>
      <c r="T898" s="212">
        <v>11.0</v>
      </c>
      <c r="U898" s="212">
        <v>0.0</v>
      </c>
      <c r="V898" s="212">
        <v>12.0</v>
      </c>
      <c r="W898" s="210">
        <v>21.0</v>
      </c>
      <c r="X898" s="210">
        <v>1.0</v>
      </c>
      <c r="Y898" s="210">
        <v>0.0</v>
      </c>
      <c r="Z898" s="210">
        <v>1.0</v>
      </c>
      <c r="AA898" s="210">
        <v>1.0</v>
      </c>
      <c r="AB898" s="210">
        <v>3.0</v>
      </c>
      <c r="AC898" s="210">
        <v>1.0</v>
      </c>
      <c r="AD898" s="210">
        <v>2.0</v>
      </c>
      <c r="AE898" s="210">
        <v>1.0</v>
      </c>
      <c r="AF898" s="210">
        <v>1.0</v>
      </c>
      <c r="AG898" s="210">
        <v>3.0</v>
      </c>
      <c r="AH898" s="210">
        <v>3.0</v>
      </c>
      <c r="AI898" s="210" t="s">
        <v>138</v>
      </c>
      <c r="AJ898" s="210" t="s">
        <v>285</v>
      </c>
      <c r="AK898" s="210" t="s">
        <v>284</v>
      </c>
      <c r="AL898" s="210" t="s">
        <v>285</v>
      </c>
      <c r="AM898" s="210" t="s">
        <v>285</v>
      </c>
      <c r="AN898" s="210" t="s">
        <v>284</v>
      </c>
      <c r="AO898" s="210" t="s">
        <v>285</v>
      </c>
      <c r="AP898" s="210" t="s">
        <v>284</v>
      </c>
      <c r="AQ898" s="210" t="s">
        <v>284</v>
      </c>
      <c r="AR898" s="210" t="s">
        <v>284</v>
      </c>
      <c r="AS898" s="210" t="s">
        <v>284</v>
      </c>
      <c r="AT898" s="209"/>
      <c r="AU898" s="209"/>
      <c r="AV898" s="209"/>
      <c r="AW898" s="209"/>
      <c r="AX898" s="209"/>
      <c r="AY898" s="209"/>
      <c r="AZ898" s="209"/>
      <c r="BA898" s="209"/>
      <c r="BB898" s="209"/>
      <c r="BC898" s="209"/>
      <c r="BD898" s="209"/>
      <c r="BE898" s="209"/>
      <c r="BF898" s="209"/>
      <c r="BG898" s="210"/>
      <c r="BH898" s="209"/>
    </row>
    <row r="899">
      <c r="A899" s="211">
        <v>45250.70138888889</v>
      </c>
      <c r="B899" s="211">
        <v>45250.70138888889</v>
      </c>
      <c r="C899" s="210" t="s">
        <v>281</v>
      </c>
      <c r="D899" s="209"/>
      <c r="E899" s="212">
        <v>100.0</v>
      </c>
      <c r="F899" s="212">
        <v>0.0</v>
      </c>
      <c r="G899" s="210" t="b">
        <v>1</v>
      </c>
      <c r="H899" s="211">
        <v>45250.70138888889</v>
      </c>
      <c r="I899" s="210" t="s">
        <v>1181</v>
      </c>
      <c r="J899" s="209"/>
      <c r="K899" s="209"/>
      <c r="L899" s="209"/>
      <c r="M899" s="209"/>
      <c r="N899" s="209"/>
      <c r="O899" s="209"/>
      <c r="P899" s="210" t="s">
        <v>283</v>
      </c>
      <c r="Q899" s="209"/>
      <c r="R899" s="210" t="s">
        <v>39</v>
      </c>
      <c r="S899" s="210">
        <v>12.0</v>
      </c>
      <c r="T899" s="212">
        <v>11.0</v>
      </c>
      <c r="U899" s="212">
        <v>1.0</v>
      </c>
      <c r="V899" s="212">
        <v>12.0</v>
      </c>
      <c r="W899" s="210">
        <v>29.0</v>
      </c>
      <c r="X899" s="210">
        <v>0.0</v>
      </c>
      <c r="Y899" s="210">
        <v>1.0</v>
      </c>
      <c r="Z899" s="210">
        <v>1.0</v>
      </c>
      <c r="AA899" s="210">
        <v>2.0</v>
      </c>
      <c r="AB899" s="210">
        <v>1.0</v>
      </c>
      <c r="AC899" s="210">
        <v>3.0</v>
      </c>
      <c r="AD899" s="210">
        <v>1.0</v>
      </c>
      <c r="AE899" s="210">
        <v>1.0</v>
      </c>
      <c r="AF899" s="210">
        <v>2.0</v>
      </c>
      <c r="AG899" s="210">
        <v>1.0</v>
      </c>
      <c r="AH899" s="210">
        <v>3.0</v>
      </c>
      <c r="AI899" s="210" t="s">
        <v>138</v>
      </c>
      <c r="AJ899" s="210" t="s">
        <v>285</v>
      </c>
      <c r="AK899" s="210" t="s">
        <v>285</v>
      </c>
      <c r="AL899" s="210" t="s">
        <v>284</v>
      </c>
      <c r="AM899" s="210" t="s">
        <v>284</v>
      </c>
      <c r="AN899" s="210" t="s">
        <v>284</v>
      </c>
      <c r="AO899" s="210" t="s">
        <v>284</v>
      </c>
      <c r="AP899" s="210" t="s">
        <v>284</v>
      </c>
      <c r="AQ899" s="210" t="s">
        <v>285</v>
      </c>
      <c r="AR899" s="210" t="s">
        <v>284</v>
      </c>
      <c r="AS899" s="210" t="s">
        <v>285</v>
      </c>
      <c r="AT899" s="209"/>
      <c r="AU899" s="209"/>
      <c r="AV899" s="209"/>
      <c r="AW899" s="209"/>
      <c r="AX899" s="209"/>
      <c r="AY899" s="209"/>
      <c r="AZ899" s="209"/>
      <c r="BA899" s="209"/>
      <c r="BB899" s="209"/>
      <c r="BC899" s="209"/>
      <c r="BD899" s="209"/>
      <c r="BE899" s="209"/>
      <c r="BF899" s="209"/>
      <c r="BG899" s="210"/>
      <c r="BH899" s="209"/>
    </row>
    <row r="900">
      <c r="A900" s="211">
        <v>45250.70138888889</v>
      </c>
      <c r="B900" s="211">
        <v>45250.70138888889</v>
      </c>
      <c r="C900" s="210" t="s">
        <v>281</v>
      </c>
      <c r="D900" s="209"/>
      <c r="E900" s="212">
        <v>100.0</v>
      </c>
      <c r="F900" s="212">
        <v>0.0</v>
      </c>
      <c r="G900" s="210" t="b">
        <v>1</v>
      </c>
      <c r="H900" s="211">
        <v>45250.70138888889</v>
      </c>
      <c r="I900" s="210" t="s">
        <v>1182</v>
      </c>
      <c r="J900" s="209"/>
      <c r="K900" s="209"/>
      <c r="L900" s="209"/>
      <c r="M900" s="209"/>
      <c r="N900" s="209"/>
      <c r="O900" s="209"/>
      <c r="P900" s="210" t="s">
        <v>283</v>
      </c>
      <c r="Q900" s="209"/>
      <c r="R900" s="210" t="s">
        <v>93</v>
      </c>
      <c r="S900" s="210">
        <v>9.0</v>
      </c>
      <c r="T900" s="212">
        <v>1.0</v>
      </c>
      <c r="U900" s="212">
        <v>8.0</v>
      </c>
      <c r="V900" s="212">
        <v>12.0</v>
      </c>
      <c r="W900" s="210">
        <v>18.0</v>
      </c>
      <c r="X900" s="210">
        <v>0.0</v>
      </c>
      <c r="Y900" s="210">
        <v>3.0</v>
      </c>
      <c r="Z900" s="210">
        <v>3.0</v>
      </c>
      <c r="AA900" s="210">
        <v>2.0</v>
      </c>
      <c r="AB900" s="210">
        <v>0.0</v>
      </c>
      <c r="AC900" s="210">
        <v>2.0</v>
      </c>
      <c r="AD900" s="210">
        <v>2.0</v>
      </c>
      <c r="AE900" s="210">
        <v>3.0</v>
      </c>
      <c r="AF900" s="210">
        <v>3.0</v>
      </c>
      <c r="AG900" s="210">
        <v>1.0</v>
      </c>
      <c r="AH900" s="210">
        <v>1.0</v>
      </c>
      <c r="AI900" s="210" t="s">
        <v>138</v>
      </c>
      <c r="AJ900" s="210" t="s">
        <v>284</v>
      </c>
      <c r="AK900" s="210" t="s">
        <v>284</v>
      </c>
      <c r="AL900" s="210" t="s">
        <v>285</v>
      </c>
      <c r="AM900" s="210" t="s">
        <v>284</v>
      </c>
      <c r="AN900" s="210" t="s">
        <v>284</v>
      </c>
      <c r="AO900" s="210" t="s">
        <v>284</v>
      </c>
      <c r="AP900" s="210" t="s">
        <v>285</v>
      </c>
      <c r="AQ900" s="210" t="s">
        <v>284</v>
      </c>
      <c r="AR900" s="210" t="s">
        <v>284</v>
      </c>
      <c r="AS900" s="210" t="s">
        <v>284</v>
      </c>
      <c r="AT900" s="209"/>
      <c r="AU900" s="209"/>
      <c r="AV900" s="209"/>
      <c r="AW900" s="209"/>
      <c r="AX900" s="209"/>
      <c r="AY900" s="209"/>
      <c r="AZ900" s="209"/>
      <c r="BA900" s="209"/>
      <c r="BB900" s="209"/>
      <c r="BC900" s="209"/>
      <c r="BD900" s="209"/>
      <c r="BE900" s="209"/>
      <c r="BF900" s="209"/>
      <c r="BG900" s="210"/>
      <c r="BH900" s="209"/>
    </row>
    <row r="901">
      <c r="A901" s="211">
        <v>45250.70138888889</v>
      </c>
      <c r="B901" s="211">
        <v>45250.70138888889</v>
      </c>
      <c r="C901" s="210" t="s">
        <v>281</v>
      </c>
      <c r="D901" s="209"/>
      <c r="E901" s="212">
        <v>100.0</v>
      </c>
      <c r="F901" s="212">
        <v>0.0</v>
      </c>
      <c r="G901" s="210" t="b">
        <v>1</v>
      </c>
      <c r="H901" s="211">
        <v>45250.70138888889</v>
      </c>
      <c r="I901" s="210" t="s">
        <v>1183</v>
      </c>
      <c r="J901" s="209"/>
      <c r="K901" s="209"/>
      <c r="L901" s="209"/>
      <c r="M901" s="209"/>
      <c r="N901" s="209"/>
      <c r="O901" s="209"/>
      <c r="P901" s="210" t="s">
        <v>283</v>
      </c>
      <c r="Q901" s="209"/>
      <c r="R901" s="210" t="s">
        <v>67</v>
      </c>
      <c r="S901" s="210">
        <v>10.0</v>
      </c>
      <c r="T901" s="212">
        <v>5.0</v>
      </c>
      <c r="U901" s="212">
        <v>5.0</v>
      </c>
      <c r="V901" s="212">
        <v>12.0</v>
      </c>
      <c r="W901" s="210">
        <v>8.0</v>
      </c>
      <c r="X901" s="210">
        <v>0.0</v>
      </c>
      <c r="Y901" s="210">
        <v>0.0</v>
      </c>
      <c r="Z901" s="210">
        <v>1.0</v>
      </c>
      <c r="AA901" s="210">
        <v>2.0</v>
      </c>
      <c r="AB901" s="210">
        <v>0.0</v>
      </c>
      <c r="AC901" s="210">
        <v>0.0</v>
      </c>
      <c r="AD901" s="210">
        <v>2.0</v>
      </c>
      <c r="AE901" s="210">
        <v>3.0</v>
      </c>
      <c r="AF901" s="210">
        <v>1.0</v>
      </c>
      <c r="AG901" s="210">
        <v>0.0</v>
      </c>
      <c r="AH901" s="210">
        <v>3.0</v>
      </c>
      <c r="AI901" s="210" t="s">
        <v>137</v>
      </c>
      <c r="AJ901" s="210" t="s">
        <v>285</v>
      </c>
      <c r="AK901" s="210" t="s">
        <v>284</v>
      </c>
      <c r="AL901" s="210" t="s">
        <v>284</v>
      </c>
      <c r="AM901" s="210" t="s">
        <v>284</v>
      </c>
      <c r="AN901" s="210" t="s">
        <v>284</v>
      </c>
      <c r="AO901" s="210" t="s">
        <v>284</v>
      </c>
      <c r="AP901" s="210" t="s">
        <v>285</v>
      </c>
      <c r="AQ901" s="210" t="s">
        <v>284</v>
      </c>
      <c r="AR901" s="210" t="s">
        <v>284</v>
      </c>
      <c r="AS901" s="210" t="s">
        <v>284</v>
      </c>
      <c r="AT901" s="209"/>
      <c r="AU901" s="209"/>
      <c r="AV901" s="209"/>
      <c r="AW901" s="209"/>
      <c r="AX901" s="209"/>
      <c r="AY901" s="209"/>
      <c r="AZ901" s="209"/>
      <c r="BA901" s="209"/>
      <c r="BB901" s="209"/>
      <c r="BC901" s="209"/>
      <c r="BD901" s="209"/>
      <c r="BE901" s="209"/>
      <c r="BF901" s="209"/>
      <c r="BG901" s="210"/>
      <c r="BH901" s="209"/>
    </row>
    <row r="902">
      <c r="A902" s="211">
        <v>45250.70138888889</v>
      </c>
      <c r="B902" s="211">
        <v>45250.70138888889</v>
      </c>
      <c r="C902" s="210" t="s">
        <v>281</v>
      </c>
      <c r="D902" s="209"/>
      <c r="E902" s="212">
        <v>100.0</v>
      </c>
      <c r="F902" s="212">
        <v>0.0</v>
      </c>
      <c r="G902" s="210" t="b">
        <v>1</v>
      </c>
      <c r="H902" s="211">
        <v>45250.70138888889</v>
      </c>
      <c r="I902" s="210" t="s">
        <v>1184</v>
      </c>
      <c r="J902" s="209"/>
      <c r="K902" s="209"/>
      <c r="L902" s="209"/>
      <c r="M902" s="209"/>
      <c r="N902" s="209"/>
      <c r="O902" s="209"/>
      <c r="P902" s="210" t="s">
        <v>283</v>
      </c>
      <c r="Q902" s="209"/>
      <c r="R902" s="210" t="s">
        <v>89</v>
      </c>
      <c r="S902" s="210">
        <v>10.0</v>
      </c>
      <c r="T902" s="212">
        <v>3.0</v>
      </c>
      <c r="U902" s="212">
        <v>7.0</v>
      </c>
      <c r="V902" s="212">
        <v>12.0</v>
      </c>
      <c r="W902" s="210">
        <v>7.0</v>
      </c>
      <c r="X902" s="210">
        <v>3.0</v>
      </c>
      <c r="Y902" s="210">
        <v>1.0</v>
      </c>
      <c r="Z902" s="210">
        <v>0.0</v>
      </c>
      <c r="AA902" s="210">
        <v>1.0</v>
      </c>
      <c r="AB902" s="210">
        <v>0.0</v>
      </c>
      <c r="AC902" s="210">
        <v>2.0</v>
      </c>
      <c r="AD902" s="210">
        <v>3.0</v>
      </c>
      <c r="AE902" s="210">
        <v>1.0</v>
      </c>
      <c r="AF902" s="210">
        <v>3.0</v>
      </c>
      <c r="AG902" s="210">
        <v>0.0</v>
      </c>
      <c r="AH902" s="210">
        <v>2.0</v>
      </c>
      <c r="AI902" s="210" t="s">
        <v>138</v>
      </c>
      <c r="AJ902" s="210" t="s">
        <v>284</v>
      </c>
      <c r="AK902" s="210" t="s">
        <v>285</v>
      </c>
      <c r="AL902" s="210" t="s">
        <v>284</v>
      </c>
      <c r="AM902" s="210" t="s">
        <v>285</v>
      </c>
      <c r="AN902" s="210" t="s">
        <v>285</v>
      </c>
      <c r="AO902" s="210" t="s">
        <v>284</v>
      </c>
      <c r="AP902" s="210" t="s">
        <v>284</v>
      </c>
      <c r="AQ902" s="210" t="s">
        <v>284</v>
      </c>
      <c r="AR902" s="210" t="s">
        <v>284</v>
      </c>
      <c r="AS902" s="210" t="s">
        <v>284</v>
      </c>
      <c r="AT902" s="209"/>
      <c r="AU902" s="209"/>
      <c r="AV902" s="209"/>
      <c r="AW902" s="209"/>
      <c r="AX902" s="209"/>
      <c r="AY902" s="209"/>
      <c r="AZ902" s="209"/>
      <c r="BA902" s="209"/>
      <c r="BB902" s="209"/>
      <c r="BC902" s="209"/>
      <c r="BD902" s="209"/>
      <c r="BE902" s="209"/>
      <c r="BF902" s="209"/>
      <c r="BG902" s="210"/>
      <c r="BH902" s="209"/>
    </row>
    <row r="903">
      <c r="A903" s="211">
        <v>45250.70138888889</v>
      </c>
      <c r="B903" s="211">
        <v>45250.70138888889</v>
      </c>
      <c r="C903" s="210" t="s">
        <v>281</v>
      </c>
      <c r="D903" s="209"/>
      <c r="E903" s="212">
        <v>100.0</v>
      </c>
      <c r="F903" s="212">
        <v>0.0</v>
      </c>
      <c r="G903" s="210" t="b">
        <v>1</v>
      </c>
      <c r="H903" s="211">
        <v>45250.70138888889</v>
      </c>
      <c r="I903" s="210" t="s">
        <v>1185</v>
      </c>
      <c r="J903" s="209"/>
      <c r="K903" s="209"/>
      <c r="L903" s="209"/>
      <c r="M903" s="209"/>
      <c r="N903" s="209"/>
      <c r="O903" s="209"/>
      <c r="P903" s="210" t="s">
        <v>283</v>
      </c>
      <c r="Q903" s="209"/>
      <c r="R903" s="210" t="s">
        <v>55</v>
      </c>
      <c r="S903" s="210">
        <v>5.0</v>
      </c>
      <c r="T903" s="212">
        <v>3.0</v>
      </c>
      <c r="U903" s="212">
        <v>2.0</v>
      </c>
      <c r="V903" s="212">
        <v>12.0</v>
      </c>
      <c r="W903" s="210">
        <v>20.0</v>
      </c>
      <c r="X903" s="210">
        <v>3.0</v>
      </c>
      <c r="Y903" s="210">
        <v>1.0</v>
      </c>
      <c r="Z903" s="210">
        <v>2.0</v>
      </c>
      <c r="AA903" s="210">
        <v>1.0</v>
      </c>
      <c r="AB903" s="210">
        <v>1.0</v>
      </c>
      <c r="AC903" s="210">
        <v>0.0</v>
      </c>
      <c r="AD903" s="210">
        <v>2.0</v>
      </c>
      <c r="AE903" s="210">
        <v>1.0</v>
      </c>
      <c r="AF903" s="210">
        <v>3.0</v>
      </c>
      <c r="AG903" s="210">
        <v>3.0</v>
      </c>
      <c r="AH903" s="210">
        <v>0.0</v>
      </c>
      <c r="AI903" s="210" t="s">
        <v>138</v>
      </c>
      <c r="AJ903" s="210" t="s">
        <v>285</v>
      </c>
      <c r="AK903" s="210" t="s">
        <v>285</v>
      </c>
      <c r="AL903" s="210" t="s">
        <v>285</v>
      </c>
      <c r="AM903" s="210" t="s">
        <v>284</v>
      </c>
      <c r="AN903" s="210" t="s">
        <v>284</v>
      </c>
      <c r="AO903" s="210" t="s">
        <v>284</v>
      </c>
      <c r="AP903" s="210" t="s">
        <v>284</v>
      </c>
      <c r="AQ903" s="210" t="s">
        <v>285</v>
      </c>
      <c r="AR903" s="210" t="s">
        <v>285</v>
      </c>
      <c r="AS903" s="210" t="s">
        <v>285</v>
      </c>
      <c r="AT903" s="209"/>
      <c r="AU903" s="209"/>
      <c r="AV903" s="209"/>
      <c r="AW903" s="209"/>
      <c r="AX903" s="209"/>
      <c r="AY903" s="209"/>
      <c r="AZ903" s="209"/>
      <c r="BA903" s="209"/>
      <c r="BB903" s="209"/>
      <c r="BC903" s="209"/>
      <c r="BD903" s="209"/>
      <c r="BE903" s="209"/>
      <c r="BF903" s="209"/>
      <c r="BG903" s="210"/>
      <c r="BH903" s="209"/>
    </row>
    <row r="904">
      <c r="A904" s="211">
        <v>45250.70138888889</v>
      </c>
      <c r="B904" s="211">
        <v>45250.70138888889</v>
      </c>
      <c r="C904" s="210" t="s">
        <v>281</v>
      </c>
      <c r="D904" s="209"/>
      <c r="E904" s="212">
        <v>100.0</v>
      </c>
      <c r="F904" s="212">
        <v>0.0</v>
      </c>
      <c r="G904" s="210" t="b">
        <v>1</v>
      </c>
      <c r="H904" s="211">
        <v>45250.70138888889</v>
      </c>
      <c r="I904" s="210" t="s">
        <v>1186</v>
      </c>
      <c r="J904" s="209"/>
      <c r="K904" s="209"/>
      <c r="L904" s="209"/>
      <c r="M904" s="209"/>
      <c r="N904" s="209"/>
      <c r="O904" s="209"/>
      <c r="P904" s="210" t="s">
        <v>283</v>
      </c>
      <c r="Q904" s="209"/>
      <c r="R904" s="210" t="s">
        <v>65</v>
      </c>
      <c r="S904" s="210">
        <v>6.0</v>
      </c>
      <c r="T904" s="212">
        <v>4.0</v>
      </c>
      <c r="U904" s="212">
        <v>2.0</v>
      </c>
      <c r="V904" s="212">
        <v>12.0</v>
      </c>
      <c r="W904" s="210">
        <v>23.0</v>
      </c>
      <c r="X904" s="210">
        <v>0.0</v>
      </c>
      <c r="Y904" s="210">
        <v>0.0</v>
      </c>
      <c r="Z904" s="210">
        <v>1.0</v>
      </c>
      <c r="AA904" s="210">
        <v>3.0</v>
      </c>
      <c r="AB904" s="210">
        <v>0.0</v>
      </c>
      <c r="AC904" s="210">
        <v>0.0</v>
      </c>
      <c r="AD904" s="210">
        <v>0.0</v>
      </c>
      <c r="AE904" s="210">
        <v>0.0</v>
      </c>
      <c r="AF904" s="210">
        <v>3.0</v>
      </c>
      <c r="AG904" s="210">
        <v>0.0</v>
      </c>
      <c r="AH904" s="210">
        <v>2.0</v>
      </c>
      <c r="AI904" s="210" t="s">
        <v>138</v>
      </c>
      <c r="AJ904" s="210" t="s">
        <v>285</v>
      </c>
      <c r="AK904" s="210" t="s">
        <v>285</v>
      </c>
      <c r="AL904" s="210" t="s">
        <v>285</v>
      </c>
      <c r="AM904" s="210" t="s">
        <v>285</v>
      </c>
      <c r="AN904" s="210" t="s">
        <v>284</v>
      </c>
      <c r="AO904" s="210" t="s">
        <v>284</v>
      </c>
      <c r="AP904" s="210" t="s">
        <v>284</v>
      </c>
      <c r="AQ904" s="210" t="s">
        <v>285</v>
      </c>
      <c r="AR904" s="210" t="s">
        <v>285</v>
      </c>
      <c r="AS904" s="210" t="s">
        <v>285</v>
      </c>
      <c r="AT904" s="209"/>
      <c r="AU904" s="209"/>
      <c r="AV904" s="209"/>
      <c r="AW904" s="209"/>
      <c r="AX904" s="209"/>
      <c r="AY904" s="209"/>
      <c r="AZ904" s="209"/>
      <c r="BA904" s="209"/>
      <c r="BB904" s="209"/>
      <c r="BC904" s="209"/>
      <c r="BD904" s="209"/>
      <c r="BE904" s="209"/>
      <c r="BF904" s="209"/>
      <c r="BG904" s="210"/>
      <c r="BH904" s="209"/>
    </row>
    <row r="905">
      <c r="A905" s="211">
        <v>45250.70138888889</v>
      </c>
      <c r="B905" s="211">
        <v>45250.70138888889</v>
      </c>
      <c r="C905" s="210" t="s">
        <v>281</v>
      </c>
      <c r="D905" s="209"/>
      <c r="E905" s="212">
        <v>100.0</v>
      </c>
      <c r="F905" s="212">
        <v>0.0</v>
      </c>
      <c r="G905" s="210" t="b">
        <v>1</v>
      </c>
      <c r="H905" s="211">
        <v>45250.70138888889</v>
      </c>
      <c r="I905" s="210" t="s">
        <v>1187</v>
      </c>
      <c r="J905" s="209"/>
      <c r="K905" s="209"/>
      <c r="L905" s="209"/>
      <c r="M905" s="209"/>
      <c r="N905" s="209"/>
      <c r="O905" s="209"/>
      <c r="P905" s="210" t="s">
        <v>283</v>
      </c>
      <c r="Q905" s="209"/>
      <c r="R905" s="210" t="s">
        <v>38</v>
      </c>
      <c r="S905" s="210">
        <v>2.0</v>
      </c>
      <c r="T905" s="212">
        <v>1.0</v>
      </c>
      <c r="U905" s="212">
        <v>1.0</v>
      </c>
      <c r="V905" s="212">
        <v>12.0</v>
      </c>
      <c r="W905" s="210">
        <v>20.0</v>
      </c>
      <c r="X905" s="210">
        <v>1.0</v>
      </c>
      <c r="Y905" s="210">
        <v>2.0</v>
      </c>
      <c r="Z905" s="210">
        <v>3.0</v>
      </c>
      <c r="AA905" s="210">
        <v>1.0</v>
      </c>
      <c r="AB905" s="210">
        <v>1.0</v>
      </c>
      <c r="AC905" s="210">
        <v>0.0</v>
      </c>
      <c r="AD905" s="210">
        <v>2.0</v>
      </c>
      <c r="AE905" s="210">
        <v>0.0</v>
      </c>
      <c r="AF905" s="210">
        <v>1.0</v>
      </c>
      <c r="AG905" s="210">
        <v>3.0</v>
      </c>
      <c r="AH905" s="210">
        <v>0.0</v>
      </c>
      <c r="AI905" s="210" t="s">
        <v>138</v>
      </c>
      <c r="AJ905" s="210" t="s">
        <v>284</v>
      </c>
      <c r="AK905" s="210" t="s">
        <v>284</v>
      </c>
      <c r="AL905" s="210" t="s">
        <v>284</v>
      </c>
      <c r="AM905" s="210" t="s">
        <v>284</v>
      </c>
      <c r="AN905" s="210" t="s">
        <v>284</v>
      </c>
      <c r="AO905" s="210" t="s">
        <v>285</v>
      </c>
      <c r="AP905" s="210" t="s">
        <v>284</v>
      </c>
      <c r="AQ905" s="210" t="s">
        <v>284</v>
      </c>
      <c r="AR905" s="210" t="s">
        <v>285</v>
      </c>
      <c r="AS905" s="210" t="s">
        <v>285</v>
      </c>
      <c r="AT905" s="209"/>
      <c r="AU905" s="209"/>
      <c r="AV905" s="209"/>
      <c r="AW905" s="209"/>
      <c r="AX905" s="209"/>
      <c r="AY905" s="209"/>
      <c r="AZ905" s="209"/>
      <c r="BA905" s="209"/>
      <c r="BB905" s="209"/>
      <c r="BC905" s="209"/>
      <c r="BD905" s="209"/>
      <c r="BE905" s="209"/>
      <c r="BF905" s="209"/>
      <c r="BG905" s="210"/>
      <c r="BH905" s="209"/>
    </row>
    <row r="906">
      <c r="A906" s="211">
        <v>45250.70138888889</v>
      </c>
      <c r="B906" s="211">
        <v>45250.70138888889</v>
      </c>
      <c r="C906" s="210" t="s">
        <v>281</v>
      </c>
      <c r="D906" s="209"/>
      <c r="E906" s="212">
        <v>100.0</v>
      </c>
      <c r="F906" s="212">
        <v>0.0</v>
      </c>
      <c r="G906" s="210" t="b">
        <v>1</v>
      </c>
      <c r="H906" s="211">
        <v>45250.70138888889</v>
      </c>
      <c r="I906" s="210" t="s">
        <v>1188</v>
      </c>
      <c r="J906" s="209"/>
      <c r="K906" s="209"/>
      <c r="L906" s="209"/>
      <c r="M906" s="209"/>
      <c r="N906" s="209"/>
      <c r="O906" s="209"/>
      <c r="P906" s="210" t="s">
        <v>283</v>
      </c>
      <c r="Q906" s="209"/>
      <c r="R906" s="210" t="s">
        <v>37</v>
      </c>
      <c r="S906" s="210">
        <v>4.0</v>
      </c>
      <c r="T906" s="212">
        <v>3.0</v>
      </c>
      <c r="U906" s="212">
        <v>1.0</v>
      </c>
      <c r="V906" s="212">
        <v>12.0</v>
      </c>
      <c r="W906" s="210">
        <v>14.0</v>
      </c>
      <c r="X906" s="210">
        <v>3.0</v>
      </c>
      <c r="Y906" s="210">
        <v>3.0</v>
      </c>
      <c r="Z906" s="210">
        <v>2.0</v>
      </c>
      <c r="AA906" s="210">
        <v>0.0</v>
      </c>
      <c r="AB906" s="210">
        <v>2.0</v>
      </c>
      <c r="AC906" s="210">
        <v>0.0</v>
      </c>
      <c r="AD906" s="210">
        <v>2.0</v>
      </c>
      <c r="AE906" s="210">
        <v>2.0</v>
      </c>
      <c r="AF906" s="210">
        <v>0.0</v>
      </c>
      <c r="AG906" s="210">
        <v>2.0</v>
      </c>
      <c r="AH906" s="210">
        <v>0.0</v>
      </c>
      <c r="AI906" s="210" t="s">
        <v>137</v>
      </c>
      <c r="AJ906" s="210" t="s">
        <v>285</v>
      </c>
      <c r="AK906" s="210" t="s">
        <v>285</v>
      </c>
      <c r="AL906" s="210" t="s">
        <v>284</v>
      </c>
      <c r="AM906" s="210" t="s">
        <v>284</v>
      </c>
      <c r="AN906" s="210" t="s">
        <v>284</v>
      </c>
      <c r="AO906" s="210" t="s">
        <v>284</v>
      </c>
      <c r="AP906" s="210" t="s">
        <v>284</v>
      </c>
      <c r="AQ906" s="210" t="s">
        <v>285</v>
      </c>
      <c r="AR906" s="210" t="s">
        <v>284</v>
      </c>
      <c r="AS906" s="210" t="s">
        <v>284</v>
      </c>
      <c r="AT906" s="209"/>
      <c r="AU906" s="209"/>
      <c r="AV906" s="209"/>
      <c r="AW906" s="209"/>
      <c r="AX906" s="209"/>
      <c r="AY906" s="209"/>
      <c r="AZ906" s="209"/>
      <c r="BA906" s="209"/>
      <c r="BB906" s="209"/>
      <c r="BC906" s="209"/>
      <c r="BD906" s="209"/>
      <c r="BE906" s="209"/>
      <c r="BF906" s="209"/>
      <c r="BG906" s="210"/>
      <c r="BH906" s="209"/>
    </row>
    <row r="907">
      <c r="A907" s="211">
        <v>45250.70138888889</v>
      </c>
      <c r="B907" s="211">
        <v>45250.70138888889</v>
      </c>
      <c r="C907" s="210" t="s">
        <v>281</v>
      </c>
      <c r="D907" s="209"/>
      <c r="E907" s="212">
        <v>100.0</v>
      </c>
      <c r="F907" s="212">
        <v>0.0</v>
      </c>
      <c r="G907" s="210" t="b">
        <v>1</v>
      </c>
      <c r="H907" s="211">
        <v>45250.70138888889</v>
      </c>
      <c r="I907" s="210" t="s">
        <v>1189</v>
      </c>
      <c r="J907" s="209"/>
      <c r="K907" s="209"/>
      <c r="L907" s="209"/>
      <c r="M907" s="209"/>
      <c r="N907" s="209"/>
      <c r="O907" s="209"/>
      <c r="P907" s="210" t="s">
        <v>283</v>
      </c>
      <c r="Q907" s="209"/>
      <c r="R907" s="210" t="s">
        <v>83</v>
      </c>
      <c r="S907" s="210">
        <v>7.0</v>
      </c>
      <c r="T907" s="212">
        <v>2.0</v>
      </c>
      <c r="U907" s="212">
        <v>5.0</v>
      </c>
      <c r="V907" s="212">
        <v>12.0</v>
      </c>
      <c r="W907" s="210">
        <v>24.0</v>
      </c>
      <c r="X907" s="210">
        <v>3.0</v>
      </c>
      <c r="Y907" s="210">
        <v>0.0</v>
      </c>
      <c r="Z907" s="210">
        <v>3.0</v>
      </c>
      <c r="AA907" s="210">
        <v>0.0</v>
      </c>
      <c r="AB907" s="210">
        <v>3.0</v>
      </c>
      <c r="AC907" s="210">
        <v>1.0</v>
      </c>
      <c r="AD907" s="210">
        <v>3.0</v>
      </c>
      <c r="AE907" s="210">
        <v>2.0</v>
      </c>
      <c r="AF907" s="210">
        <v>1.0</v>
      </c>
      <c r="AG907" s="210">
        <v>2.0</v>
      </c>
      <c r="AH907" s="210">
        <v>2.0</v>
      </c>
      <c r="AI907" s="210" t="s">
        <v>137</v>
      </c>
      <c r="AJ907" s="210" t="s">
        <v>284</v>
      </c>
      <c r="AK907" s="210" t="s">
        <v>285</v>
      </c>
      <c r="AL907" s="210" t="s">
        <v>284</v>
      </c>
      <c r="AM907" s="210" t="s">
        <v>285</v>
      </c>
      <c r="AN907" s="210" t="s">
        <v>285</v>
      </c>
      <c r="AO907" s="210" t="s">
        <v>284</v>
      </c>
      <c r="AP907" s="210" t="s">
        <v>284</v>
      </c>
      <c r="AQ907" s="210" t="s">
        <v>284</v>
      </c>
      <c r="AR907" s="210" t="s">
        <v>284</v>
      </c>
      <c r="AS907" s="210" t="s">
        <v>284</v>
      </c>
      <c r="AT907" s="209"/>
      <c r="AU907" s="209"/>
      <c r="AV907" s="209"/>
      <c r="AW907" s="209"/>
      <c r="AX907" s="209"/>
      <c r="AY907" s="209"/>
      <c r="AZ907" s="209"/>
      <c r="BA907" s="209"/>
      <c r="BB907" s="209"/>
      <c r="BC907" s="209"/>
      <c r="BD907" s="209"/>
      <c r="BE907" s="209"/>
      <c r="BF907" s="209"/>
      <c r="BG907" s="210"/>
      <c r="BH907" s="209"/>
    </row>
    <row r="908">
      <c r="A908" s="211">
        <v>45250.70138888889</v>
      </c>
      <c r="B908" s="211">
        <v>45250.70138888889</v>
      </c>
      <c r="C908" s="210" t="s">
        <v>281</v>
      </c>
      <c r="D908" s="209"/>
      <c r="E908" s="212">
        <v>100.0</v>
      </c>
      <c r="F908" s="212">
        <v>0.0</v>
      </c>
      <c r="G908" s="210" t="b">
        <v>1</v>
      </c>
      <c r="H908" s="211">
        <v>45250.70138888889</v>
      </c>
      <c r="I908" s="210" t="s">
        <v>1190</v>
      </c>
      <c r="J908" s="209"/>
      <c r="K908" s="209"/>
      <c r="L908" s="209"/>
      <c r="M908" s="209"/>
      <c r="N908" s="209"/>
      <c r="O908" s="209"/>
      <c r="P908" s="210" t="s">
        <v>283</v>
      </c>
      <c r="Q908" s="209"/>
      <c r="R908" s="210" t="s">
        <v>113</v>
      </c>
      <c r="S908" s="210">
        <v>8.0</v>
      </c>
      <c r="T908" s="212">
        <v>5.0</v>
      </c>
      <c r="U908" s="212">
        <v>3.0</v>
      </c>
      <c r="V908" s="212">
        <v>12.0</v>
      </c>
      <c r="W908" s="210">
        <v>14.0</v>
      </c>
      <c r="X908" s="210">
        <v>2.0</v>
      </c>
      <c r="Y908" s="210">
        <v>2.0</v>
      </c>
      <c r="Z908" s="210">
        <v>1.0</v>
      </c>
      <c r="AA908" s="210">
        <v>0.0</v>
      </c>
      <c r="AB908" s="210">
        <v>0.0</v>
      </c>
      <c r="AC908" s="210">
        <v>0.0</v>
      </c>
      <c r="AD908" s="210">
        <v>1.0</v>
      </c>
      <c r="AE908" s="210">
        <v>3.0</v>
      </c>
      <c r="AF908" s="210">
        <v>2.0</v>
      </c>
      <c r="AG908" s="210">
        <v>0.0</v>
      </c>
      <c r="AH908" s="210">
        <v>2.0</v>
      </c>
      <c r="AI908" s="210" t="s">
        <v>138</v>
      </c>
      <c r="AJ908" s="210" t="s">
        <v>285</v>
      </c>
      <c r="AK908" s="210" t="s">
        <v>285</v>
      </c>
      <c r="AL908" s="210" t="s">
        <v>285</v>
      </c>
      <c r="AM908" s="210" t="s">
        <v>284</v>
      </c>
      <c r="AN908" s="210" t="s">
        <v>285</v>
      </c>
      <c r="AO908" s="210" t="s">
        <v>284</v>
      </c>
      <c r="AP908" s="210" t="s">
        <v>285</v>
      </c>
      <c r="AQ908" s="210" t="s">
        <v>285</v>
      </c>
      <c r="AR908" s="210" t="s">
        <v>284</v>
      </c>
      <c r="AS908" s="210" t="s">
        <v>285</v>
      </c>
      <c r="AT908" s="209"/>
      <c r="AU908" s="209"/>
      <c r="AV908" s="209"/>
      <c r="AW908" s="209"/>
      <c r="AX908" s="209"/>
      <c r="AY908" s="209"/>
      <c r="AZ908" s="209"/>
      <c r="BA908" s="209"/>
      <c r="BB908" s="209"/>
      <c r="BC908" s="209"/>
      <c r="BD908" s="209"/>
      <c r="BE908" s="209"/>
      <c r="BF908" s="209"/>
      <c r="BG908" s="210"/>
      <c r="BH908" s="209"/>
    </row>
    <row r="909">
      <c r="A909" s="211">
        <v>45250.70138888889</v>
      </c>
      <c r="B909" s="211">
        <v>45250.70138888889</v>
      </c>
      <c r="C909" s="210" t="s">
        <v>281</v>
      </c>
      <c r="D909" s="209"/>
      <c r="E909" s="212">
        <v>100.0</v>
      </c>
      <c r="F909" s="212">
        <v>0.0</v>
      </c>
      <c r="G909" s="210" t="b">
        <v>1</v>
      </c>
      <c r="H909" s="211">
        <v>45250.70138888889</v>
      </c>
      <c r="I909" s="210" t="s">
        <v>1191</v>
      </c>
      <c r="J909" s="209"/>
      <c r="K909" s="209"/>
      <c r="L909" s="209"/>
      <c r="M909" s="209"/>
      <c r="N909" s="209"/>
      <c r="O909" s="209"/>
      <c r="P909" s="210" t="s">
        <v>283</v>
      </c>
      <c r="Q909" s="209"/>
      <c r="R909" s="210" t="s">
        <v>57</v>
      </c>
      <c r="S909" s="210">
        <v>3.0</v>
      </c>
      <c r="T909" s="212">
        <v>2.0</v>
      </c>
      <c r="U909" s="212">
        <v>1.0</v>
      </c>
      <c r="V909" s="212">
        <v>12.0</v>
      </c>
      <c r="W909" s="210">
        <v>14.0</v>
      </c>
      <c r="X909" s="210">
        <v>3.0</v>
      </c>
      <c r="Y909" s="210">
        <v>1.0</v>
      </c>
      <c r="Z909" s="210">
        <v>2.0</v>
      </c>
      <c r="AA909" s="210">
        <v>3.0</v>
      </c>
      <c r="AB909" s="210">
        <v>2.0</v>
      </c>
      <c r="AC909" s="210">
        <v>0.0</v>
      </c>
      <c r="AD909" s="210">
        <v>1.0</v>
      </c>
      <c r="AE909" s="210">
        <v>2.0</v>
      </c>
      <c r="AF909" s="210">
        <v>1.0</v>
      </c>
      <c r="AG909" s="210">
        <v>2.0</v>
      </c>
      <c r="AH909" s="210">
        <v>3.0</v>
      </c>
      <c r="AI909" s="210" t="s">
        <v>138</v>
      </c>
      <c r="AJ909" s="210" t="s">
        <v>285</v>
      </c>
      <c r="AK909" s="210" t="s">
        <v>284</v>
      </c>
      <c r="AL909" s="210" t="s">
        <v>284</v>
      </c>
      <c r="AM909" s="210" t="s">
        <v>285</v>
      </c>
      <c r="AN909" s="210" t="s">
        <v>285</v>
      </c>
      <c r="AO909" s="210" t="s">
        <v>285</v>
      </c>
      <c r="AP909" s="210" t="s">
        <v>284</v>
      </c>
      <c r="AQ909" s="210" t="s">
        <v>285</v>
      </c>
      <c r="AR909" s="210" t="s">
        <v>285</v>
      </c>
      <c r="AS909" s="210" t="s">
        <v>284</v>
      </c>
      <c r="AT909" s="209"/>
      <c r="AU909" s="209"/>
      <c r="AV909" s="209"/>
      <c r="AW909" s="209"/>
      <c r="AX909" s="209"/>
      <c r="AY909" s="209"/>
      <c r="AZ909" s="209"/>
      <c r="BA909" s="209"/>
      <c r="BB909" s="209"/>
      <c r="BC909" s="209"/>
      <c r="BD909" s="209"/>
      <c r="BE909" s="209"/>
      <c r="BF909" s="209"/>
      <c r="BG909" s="210"/>
      <c r="BH909" s="209"/>
    </row>
    <row r="910">
      <c r="A910" s="211">
        <v>45250.70138888889</v>
      </c>
      <c r="B910" s="211">
        <v>45250.70138888889</v>
      </c>
      <c r="C910" s="210" t="s">
        <v>281</v>
      </c>
      <c r="D910" s="209"/>
      <c r="E910" s="212">
        <v>100.0</v>
      </c>
      <c r="F910" s="212">
        <v>0.0</v>
      </c>
      <c r="G910" s="210" t="b">
        <v>1</v>
      </c>
      <c r="H910" s="211">
        <v>45250.70138888889</v>
      </c>
      <c r="I910" s="210" t="s">
        <v>1192</v>
      </c>
      <c r="J910" s="209"/>
      <c r="K910" s="209"/>
      <c r="L910" s="209"/>
      <c r="M910" s="209"/>
      <c r="N910" s="209"/>
      <c r="O910" s="209"/>
      <c r="P910" s="210" t="s">
        <v>283</v>
      </c>
      <c r="Q910" s="209"/>
      <c r="R910" s="210" t="s">
        <v>72</v>
      </c>
      <c r="S910" s="210">
        <v>4.0</v>
      </c>
      <c r="T910" s="212">
        <v>2.0</v>
      </c>
      <c r="U910" s="212">
        <v>2.0</v>
      </c>
      <c r="V910" s="212">
        <v>12.0</v>
      </c>
      <c r="W910" s="210">
        <v>20.0</v>
      </c>
      <c r="X910" s="210">
        <v>2.0</v>
      </c>
      <c r="Y910" s="210">
        <v>1.0</v>
      </c>
      <c r="Z910" s="210">
        <v>1.0</v>
      </c>
      <c r="AA910" s="210">
        <v>0.0</v>
      </c>
      <c r="AB910" s="210">
        <v>1.0</v>
      </c>
      <c r="AC910" s="210">
        <v>1.0</v>
      </c>
      <c r="AD910" s="210">
        <v>2.0</v>
      </c>
      <c r="AE910" s="210">
        <v>2.0</v>
      </c>
      <c r="AF910" s="210">
        <v>3.0</v>
      </c>
      <c r="AG910" s="210">
        <v>1.0</v>
      </c>
      <c r="AH910" s="210">
        <v>0.0</v>
      </c>
      <c r="AI910" s="210" t="s">
        <v>137</v>
      </c>
      <c r="AJ910" s="210" t="s">
        <v>284</v>
      </c>
      <c r="AK910" s="210" t="s">
        <v>285</v>
      </c>
      <c r="AL910" s="210" t="s">
        <v>285</v>
      </c>
      <c r="AM910" s="210" t="s">
        <v>284</v>
      </c>
      <c r="AN910" s="210" t="s">
        <v>285</v>
      </c>
      <c r="AO910" s="210" t="s">
        <v>284</v>
      </c>
      <c r="AP910" s="210" t="s">
        <v>284</v>
      </c>
      <c r="AQ910" s="210" t="s">
        <v>284</v>
      </c>
      <c r="AR910" s="210" t="s">
        <v>284</v>
      </c>
      <c r="AS910" s="210" t="s">
        <v>285</v>
      </c>
      <c r="AT910" s="209"/>
      <c r="AU910" s="209"/>
      <c r="AV910" s="209"/>
      <c r="AW910" s="209"/>
      <c r="AX910" s="209"/>
      <c r="AY910" s="209"/>
      <c r="AZ910" s="209"/>
      <c r="BA910" s="209"/>
      <c r="BB910" s="209"/>
      <c r="BC910" s="209"/>
      <c r="BD910" s="209"/>
      <c r="BE910" s="209"/>
      <c r="BF910" s="209"/>
      <c r="BG910" s="210"/>
      <c r="BH910" s="209"/>
    </row>
    <row r="911">
      <c r="A911" s="211">
        <v>45250.70138888889</v>
      </c>
      <c r="B911" s="211">
        <v>45250.70138888889</v>
      </c>
      <c r="C911" s="210" t="s">
        <v>281</v>
      </c>
      <c r="D911" s="209"/>
      <c r="E911" s="212">
        <v>100.0</v>
      </c>
      <c r="F911" s="212">
        <v>0.0</v>
      </c>
      <c r="G911" s="210" t="b">
        <v>1</v>
      </c>
      <c r="H911" s="211">
        <v>45250.70138888889</v>
      </c>
      <c r="I911" s="210" t="s">
        <v>1193</v>
      </c>
      <c r="J911" s="209"/>
      <c r="K911" s="209"/>
      <c r="L911" s="209"/>
      <c r="M911" s="209"/>
      <c r="N911" s="209"/>
      <c r="O911" s="209"/>
      <c r="P911" s="210" t="s">
        <v>283</v>
      </c>
      <c r="Q911" s="209"/>
      <c r="R911" s="210" t="s">
        <v>83</v>
      </c>
      <c r="S911" s="210">
        <v>4.0</v>
      </c>
      <c r="T911" s="212">
        <v>4.0</v>
      </c>
      <c r="U911" s="212">
        <v>0.0</v>
      </c>
      <c r="V911" s="212">
        <v>12.0</v>
      </c>
      <c r="W911" s="210">
        <v>21.0</v>
      </c>
      <c r="X911" s="210">
        <v>1.0</v>
      </c>
      <c r="Y911" s="210">
        <v>3.0</v>
      </c>
      <c r="Z911" s="210">
        <v>2.0</v>
      </c>
      <c r="AA911" s="210">
        <v>3.0</v>
      </c>
      <c r="AB911" s="210">
        <v>2.0</v>
      </c>
      <c r="AC911" s="210">
        <v>2.0</v>
      </c>
      <c r="AD911" s="210">
        <v>3.0</v>
      </c>
      <c r="AE911" s="210">
        <v>1.0</v>
      </c>
      <c r="AF911" s="210">
        <v>2.0</v>
      </c>
      <c r="AG911" s="210">
        <v>3.0</v>
      </c>
      <c r="AH911" s="210">
        <v>3.0</v>
      </c>
      <c r="AI911" s="210" t="s">
        <v>138</v>
      </c>
      <c r="AJ911" s="210" t="s">
        <v>285</v>
      </c>
      <c r="AK911" s="210" t="s">
        <v>285</v>
      </c>
      <c r="AL911" s="210" t="s">
        <v>284</v>
      </c>
      <c r="AM911" s="210" t="s">
        <v>284</v>
      </c>
      <c r="AN911" s="210" t="s">
        <v>284</v>
      </c>
      <c r="AO911" s="210" t="s">
        <v>284</v>
      </c>
      <c r="AP911" s="210" t="s">
        <v>285</v>
      </c>
      <c r="AQ911" s="210" t="s">
        <v>285</v>
      </c>
      <c r="AR911" s="210" t="s">
        <v>285</v>
      </c>
      <c r="AS911" s="210" t="s">
        <v>285</v>
      </c>
      <c r="AT911" s="209"/>
      <c r="AU911" s="209"/>
      <c r="AV911" s="209"/>
      <c r="AW911" s="209"/>
      <c r="AX911" s="209"/>
      <c r="AY911" s="209"/>
      <c r="AZ911" s="209"/>
      <c r="BA911" s="209"/>
      <c r="BB911" s="209"/>
      <c r="BC911" s="209"/>
      <c r="BD911" s="209"/>
      <c r="BE911" s="209"/>
      <c r="BF911" s="209"/>
      <c r="BG911" s="210"/>
      <c r="BH911" s="209"/>
    </row>
    <row r="912">
      <c r="A912" s="211">
        <v>45250.70138888889</v>
      </c>
      <c r="B912" s="211">
        <v>45250.70138888889</v>
      </c>
      <c r="C912" s="210" t="s">
        <v>281</v>
      </c>
      <c r="D912" s="209"/>
      <c r="E912" s="212">
        <v>100.0</v>
      </c>
      <c r="F912" s="212">
        <v>0.0</v>
      </c>
      <c r="G912" s="210" t="b">
        <v>1</v>
      </c>
      <c r="H912" s="211">
        <v>45250.70138888889</v>
      </c>
      <c r="I912" s="210" t="s">
        <v>1194</v>
      </c>
      <c r="J912" s="209"/>
      <c r="K912" s="209"/>
      <c r="L912" s="209"/>
      <c r="M912" s="209"/>
      <c r="N912" s="209"/>
      <c r="O912" s="209"/>
      <c r="P912" s="210" t="s">
        <v>283</v>
      </c>
      <c r="Q912" s="209"/>
      <c r="R912" s="210" t="s">
        <v>85</v>
      </c>
      <c r="S912" s="210">
        <v>9.0</v>
      </c>
      <c r="T912" s="212">
        <v>4.0</v>
      </c>
      <c r="U912" s="212">
        <v>5.0</v>
      </c>
      <c r="V912" s="212">
        <v>12.0</v>
      </c>
      <c r="W912" s="210">
        <v>7.0</v>
      </c>
      <c r="X912" s="210">
        <v>0.0</v>
      </c>
      <c r="Y912" s="210">
        <v>2.0</v>
      </c>
      <c r="Z912" s="210">
        <v>0.0</v>
      </c>
      <c r="AA912" s="210">
        <v>3.0</v>
      </c>
      <c r="AB912" s="210">
        <v>0.0</v>
      </c>
      <c r="AC912" s="210">
        <v>1.0</v>
      </c>
      <c r="AD912" s="210">
        <v>2.0</v>
      </c>
      <c r="AE912" s="210">
        <v>1.0</v>
      </c>
      <c r="AF912" s="210">
        <v>3.0</v>
      </c>
      <c r="AG912" s="210">
        <v>0.0</v>
      </c>
      <c r="AH912" s="210">
        <v>3.0</v>
      </c>
      <c r="AI912" s="210" t="s">
        <v>137</v>
      </c>
      <c r="AJ912" s="210" t="s">
        <v>285</v>
      </c>
      <c r="AK912" s="210" t="s">
        <v>284</v>
      </c>
      <c r="AL912" s="210" t="s">
        <v>284</v>
      </c>
      <c r="AM912" s="210" t="s">
        <v>285</v>
      </c>
      <c r="AN912" s="210" t="s">
        <v>284</v>
      </c>
      <c r="AO912" s="210" t="s">
        <v>284</v>
      </c>
      <c r="AP912" s="210" t="s">
        <v>284</v>
      </c>
      <c r="AQ912" s="210" t="s">
        <v>284</v>
      </c>
      <c r="AR912" s="210" t="s">
        <v>284</v>
      </c>
      <c r="AS912" s="210" t="s">
        <v>285</v>
      </c>
      <c r="AT912" s="209"/>
      <c r="AU912" s="209"/>
      <c r="AV912" s="209"/>
      <c r="AW912" s="209"/>
      <c r="AX912" s="209"/>
      <c r="AY912" s="209"/>
      <c r="AZ912" s="209"/>
      <c r="BA912" s="209"/>
      <c r="BB912" s="209"/>
      <c r="BC912" s="209"/>
      <c r="BD912" s="209"/>
      <c r="BE912" s="209"/>
      <c r="BF912" s="209"/>
      <c r="BG912" s="210"/>
      <c r="BH912" s="209"/>
    </row>
    <row r="913">
      <c r="A913" s="211">
        <v>45250.70138888889</v>
      </c>
      <c r="B913" s="211">
        <v>45250.70138888889</v>
      </c>
      <c r="C913" s="210" t="s">
        <v>281</v>
      </c>
      <c r="D913" s="209"/>
      <c r="E913" s="212">
        <v>100.0</v>
      </c>
      <c r="F913" s="212">
        <v>0.0</v>
      </c>
      <c r="G913" s="210" t="b">
        <v>1</v>
      </c>
      <c r="H913" s="211">
        <v>45250.70138888889</v>
      </c>
      <c r="I913" s="210" t="s">
        <v>1195</v>
      </c>
      <c r="J913" s="209"/>
      <c r="K913" s="209"/>
      <c r="L913" s="209"/>
      <c r="M913" s="209"/>
      <c r="N913" s="209"/>
      <c r="O913" s="209"/>
      <c r="P913" s="210" t="s">
        <v>283</v>
      </c>
      <c r="Q913" s="209"/>
      <c r="R913" s="210" t="s">
        <v>45</v>
      </c>
      <c r="S913" s="210">
        <v>6.0</v>
      </c>
      <c r="T913" s="212">
        <v>2.0</v>
      </c>
      <c r="U913" s="212">
        <v>4.0</v>
      </c>
      <c r="V913" s="212">
        <v>12.0</v>
      </c>
      <c r="W913" s="210">
        <v>12.0</v>
      </c>
      <c r="X913" s="210">
        <v>1.0</v>
      </c>
      <c r="Y913" s="210">
        <v>3.0</v>
      </c>
      <c r="Z913" s="210">
        <v>1.0</v>
      </c>
      <c r="AA913" s="210">
        <v>0.0</v>
      </c>
      <c r="AB913" s="210">
        <v>0.0</v>
      </c>
      <c r="AC913" s="210">
        <v>0.0</v>
      </c>
      <c r="AD913" s="210">
        <v>3.0</v>
      </c>
      <c r="AE913" s="210">
        <v>2.0</v>
      </c>
      <c r="AF913" s="210">
        <v>1.0</v>
      </c>
      <c r="AG913" s="210">
        <v>0.0</v>
      </c>
      <c r="AH913" s="210">
        <v>1.0</v>
      </c>
      <c r="AI913" s="210" t="s">
        <v>137</v>
      </c>
      <c r="AJ913" s="210" t="s">
        <v>285</v>
      </c>
      <c r="AK913" s="210" t="s">
        <v>285</v>
      </c>
      <c r="AL913" s="210" t="s">
        <v>285</v>
      </c>
      <c r="AM913" s="210" t="s">
        <v>284</v>
      </c>
      <c r="AN913" s="210" t="s">
        <v>285</v>
      </c>
      <c r="AO913" s="210" t="s">
        <v>284</v>
      </c>
      <c r="AP913" s="210" t="s">
        <v>284</v>
      </c>
      <c r="AQ913" s="210" t="s">
        <v>284</v>
      </c>
      <c r="AR913" s="210" t="s">
        <v>284</v>
      </c>
      <c r="AS913" s="210" t="s">
        <v>285</v>
      </c>
      <c r="AT913" s="209"/>
      <c r="AU913" s="209"/>
      <c r="AV913" s="209"/>
      <c r="AW913" s="209"/>
      <c r="AX913" s="209"/>
      <c r="AY913" s="209"/>
      <c r="AZ913" s="209"/>
      <c r="BA913" s="209"/>
      <c r="BB913" s="209"/>
      <c r="BC913" s="209"/>
      <c r="BD913" s="209"/>
      <c r="BE913" s="209"/>
      <c r="BF913" s="209"/>
      <c r="BG913" s="210"/>
      <c r="BH913" s="209"/>
    </row>
    <row r="914">
      <c r="A914" s="211">
        <v>45250.70138888889</v>
      </c>
      <c r="B914" s="211">
        <v>45250.70138888889</v>
      </c>
      <c r="C914" s="210" t="s">
        <v>281</v>
      </c>
      <c r="D914" s="209"/>
      <c r="E914" s="212">
        <v>100.0</v>
      </c>
      <c r="F914" s="212">
        <v>0.0</v>
      </c>
      <c r="G914" s="210" t="b">
        <v>1</v>
      </c>
      <c r="H914" s="211">
        <v>45250.70138888889</v>
      </c>
      <c r="I914" s="210" t="s">
        <v>1196</v>
      </c>
      <c r="J914" s="209"/>
      <c r="K914" s="209"/>
      <c r="L914" s="209"/>
      <c r="M914" s="209"/>
      <c r="N914" s="209"/>
      <c r="O914" s="209"/>
      <c r="P914" s="210" t="s">
        <v>283</v>
      </c>
      <c r="Q914" s="209"/>
      <c r="R914" s="72" t="s">
        <v>33</v>
      </c>
      <c r="S914" s="210">
        <v>7.0</v>
      </c>
      <c r="T914" s="212">
        <v>7.0</v>
      </c>
      <c r="U914" s="212">
        <v>0.0</v>
      </c>
      <c r="V914" s="212">
        <v>12.0</v>
      </c>
      <c r="W914" s="210">
        <v>36.0</v>
      </c>
      <c r="X914" s="210">
        <v>1.0</v>
      </c>
      <c r="Y914" s="210">
        <v>0.0</v>
      </c>
      <c r="Z914" s="210">
        <v>3.0</v>
      </c>
      <c r="AA914" s="210">
        <v>0.0</v>
      </c>
      <c r="AB914" s="210">
        <v>2.0</v>
      </c>
      <c r="AC914" s="210">
        <v>1.0</v>
      </c>
      <c r="AD914" s="210">
        <v>1.0</v>
      </c>
      <c r="AE914" s="210">
        <v>2.0</v>
      </c>
      <c r="AF914" s="210">
        <v>1.0</v>
      </c>
      <c r="AG914" s="210">
        <v>3.0</v>
      </c>
      <c r="AH914" s="210">
        <v>2.0</v>
      </c>
      <c r="AI914" s="210" t="s">
        <v>138</v>
      </c>
      <c r="AJ914" s="210" t="s">
        <v>285</v>
      </c>
      <c r="AK914" s="210" t="s">
        <v>284</v>
      </c>
      <c r="AL914" s="210" t="s">
        <v>284</v>
      </c>
      <c r="AM914" s="210" t="s">
        <v>284</v>
      </c>
      <c r="AN914" s="210" t="s">
        <v>285</v>
      </c>
      <c r="AO914" s="210" t="s">
        <v>284</v>
      </c>
      <c r="AP914" s="210" t="s">
        <v>284</v>
      </c>
      <c r="AQ914" s="210" t="s">
        <v>285</v>
      </c>
      <c r="AR914" s="210" t="s">
        <v>285</v>
      </c>
      <c r="AS914" s="210" t="s">
        <v>285</v>
      </c>
      <c r="AT914" s="209"/>
      <c r="AU914" s="209"/>
      <c r="AV914" s="209"/>
      <c r="AW914" s="209"/>
      <c r="AX914" s="209"/>
      <c r="AY914" s="209"/>
      <c r="AZ914" s="209"/>
      <c r="BA914" s="209"/>
      <c r="BB914" s="209"/>
      <c r="BC914" s="209"/>
      <c r="BD914" s="209"/>
      <c r="BE914" s="209"/>
      <c r="BF914" s="209"/>
      <c r="BG914" s="210"/>
      <c r="BH914" s="209"/>
    </row>
    <row r="915">
      <c r="A915" s="211">
        <v>45250.70138888889</v>
      </c>
      <c r="B915" s="211">
        <v>45250.70138888889</v>
      </c>
      <c r="C915" s="210" t="s">
        <v>281</v>
      </c>
      <c r="D915" s="209"/>
      <c r="E915" s="212">
        <v>100.0</v>
      </c>
      <c r="F915" s="212">
        <v>0.0</v>
      </c>
      <c r="G915" s="210" t="b">
        <v>1</v>
      </c>
      <c r="H915" s="211">
        <v>45250.70138888889</v>
      </c>
      <c r="I915" s="210" t="s">
        <v>1197</v>
      </c>
      <c r="J915" s="209"/>
      <c r="K915" s="209"/>
      <c r="L915" s="209"/>
      <c r="M915" s="209"/>
      <c r="N915" s="209"/>
      <c r="O915" s="209"/>
      <c r="P915" s="210" t="s">
        <v>283</v>
      </c>
      <c r="Q915" s="209"/>
      <c r="R915" s="210" t="s">
        <v>44</v>
      </c>
      <c r="S915" s="210">
        <v>3.0</v>
      </c>
      <c r="T915" s="212">
        <v>1.0</v>
      </c>
      <c r="U915" s="212">
        <v>2.0</v>
      </c>
      <c r="V915" s="212">
        <v>12.0</v>
      </c>
      <c r="W915" s="210">
        <v>34.0</v>
      </c>
      <c r="X915" s="210">
        <v>2.0</v>
      </c>
      <c r="Y915" s="210">
        <v>2.0</v>
      </c>
      <c r="Z915" s="210">
        <v>1.0</v>
      </c>
      <c r="AA915" s="210">
        <v>3.0</v>
      </c>
      <c r="AB915" s="210">
        <v>2.0</v>
      </c>
      <c r="AC915" s="210">
        <v>3.0</v>
      </c>
      <c r="AD915" s="210">
        <v>2.0</v>
      </c>
      <c r="AE915" s="210">
        <v>3.0</v>
      </c>
      <c r="AF915" s="210">
        <v>0.0</v>
      </c>
      <c r="AG915" s="210">
        <v>1.0</v>
      </c>
      <c r="AH915" s="210">
        <v>1.0</v>
      </c>
      <c r="AI915" s="210" t="s">
        <v>137</v>
      </c>
      <c r="AJ915" s="210" t="s">
        <v>285</v>
      </c>
      <c r="AK915" s="210" t="s">
        <v>285</v>
      </c>
      <c r="AL915" s="210" t="s">
        <v>285</v>
      </c>
      <c r="AM915" s="210" t="s">
        <v>285</v>
      </c>
      <c r="AN915" s="210" t="s">
        <v>285</v>
      </c>
      <c r="AO915" s="210" t="s">
        <v>285</v>
      </c>
      <c r="AP915" s="210" t="s">
        <v>285</v>
      </c>
      <c r="AQ915" s="210" t="s">
        <v>284</v>
      </c>
      <c r="AR915" s="210" t="s">
        <v>285</v>
      </c>
      <c r="AS915" s="210" t="s">
        <v>285</v>
      </c>
      <c r="AT915" s="209"/>
      <c r="AU915" s="209"/>
      <c r="AV915" s="209"/>
      <c r="AW915" s="209"/>
      <c r="AX915" s="209"/>
      <c r="AY915" s="209"/>
      <c r="AZ915" s="209"/>
      <c r="BA915" s="209"/>
      <c r="BB915" s="209"/>
      <c r="BC915" s="209"/>
      <c r="BD915" s="209"/>
      <c r="BE915" s="209"/>
      <c r="BF915" s="209"/>
      <c r="BG915" s="210"/>
      <c r="BH915" s="209"/>
    </row>
    <row r="916">
      <c r="A916" s="211">
        <v>45250.70138888889</v>
      </c>
      <c r="B916" s="211">
        <v>45250.70138888889</v>
      </c>
      <c r="C916" s="210" t="s">
        <v>281</v>
      </c>
      <c r="D916" s="209"/>
      <c r="E916" s="212">
        <v>100.0</v>
      </c>
      <c r="F916" s="212">
        <v>0.0</v>
      </c>
      <c r="G916" s="210" t="b">
        <v>1</v>
      </c>
      <c r="H916" s="211">
        <v>45250.70138888889</v>
      </c>
      <c r="I916" s="210" t="s">
        <v>1198</v>
      </c>
      <c r="J916" s="209"/>
      <c r="K916" s="209"/>
      <c r="L916" s="209"/>
      <c r="M916" s="209"/>
      <c r="N916" s="209"/>
      <c r="O916" s="209"/>
      <c r="P916" s="210" t="s">
        <v>283</v>
      </c>
      <c r="Q916" s="209"/>
      <c r="R916" s="210" t="s">
        <v>102</v>
      </c>
      <c r="S916" s="210">
        <v>4.0</v>
      </c>
      <c r="T916" s="212">
        <v>2.0</v>
      </c>
      <c r="U916" s="212">
        <v>2.0</v>
      </c>
      <c r="V916" s="212">
        <v>12.0</v>
      </c>
      <c r="W916" s="210">
        <v>27.0</v>
      </c>
      <c r="X916" s="210">
        <v>2.0</v>
      </c>
      <c r="Y916" s="210">
        <v>0.0</v>
      </c>
      <c r="Z916" s="210">
        <v>0.0</v>
      </c>
      <c r="AA916" s="210">
        <v>3.0</v>
      </c>
      <c r="AB916" s="210">
        <v>0.0</v>
      </c>
      <c r="AC916" s="210">
        <v>0.0</v>
      </c>
      <c r="AD916" s="210">
        <v>3.0</v>
      </c>
      <c r="AE916" s="210">
        <v>3.0</v>
      </c>
      <c r="AF916" s="210">
        <v>2.0</v>
      </c>
      <c r="AG916" s="210">
        <v>0.0</v>
      </c>
      <c r="AH916" s="210">
        <v>2.0</v>
      </c>
      <c r="AI916" s="210" t="s">
        <v>137</v>
      </c>
      <c r="AJ916" s="210" t="s">
        <v>284</v>
      </c>
      <c r="AK916" s="210" t="s">
        <v>284</v>
      </c>
      <c r="AL916" s="210" t="s">
        <v>285</v>
      </c>
      <c r="AM916" s="210" t="s">
        <v>284</v>
      </c>
      <c r="AN916" s="210" t="s">
        <v>284</v>
      </c>
      <c r="AO916" s="210" t="s">
        <v>285</v>
      </c>
      <c r="AP916" s="210" t="s">
        <v>284</v>
      </c>
      <c r="AQ916" s="210" t="s">
        <v>285</v>
      </c>
      <c r="AR916" s="210" t="s">
        <v>285</v>
      </c>
      <c r="AS916" s="210" t="s">
        <v>285</v>
      </c>
      <c r="AT916" s="209"/>
      <c r="AU916" s="209"/>
      <c r="AV916" s="209"/>
      <c r="AW916" s="209"/>
      <c r="AX916" s="209"/>
      <c r="AY916" s="209"/>
      <c r="AZ916" s="209"/>
      <c r="BA916" s="209"/>
      <c r="BB916" s="209"/>
      <c r="BC916" s="209"/>
      <c r="BD916" s="209"/>
      <c r="BE916" s="209"/>
      <c r="BF916" s="209"/>
      <c r="BG916" s="210"/>
      <c r="BH916" s="209"/>
    </row>
    <row r="917">
      <c r="A917" s="211">
        <v>45250.70138888889</v>
      </c>
      <c r="B917" s="211">
        <v>45250.70138888889</v>
      </c>
      <c r="C917" s="210" t="s">
        <v>281</v>
      </c>
      <c r="D917" s="209"/>
      <c r="E917" s="212">
        <v>100.0</v>
      </c>
      <c r="F917" s="212">
        <v>0.0</v>
      </c>
      <c r="G917" s="210" t="b">
        <v>1</v>
      </c>
      <c r="H917" s="211">
        <v>45250.70138888889</v>
      </c>
      <c r="I917" s="210" t="s">
        <v>1199</v>
      </c>
      <c r="J917" s="209"/>
      <c r="K917" s="209"/>
      <c r="L917" s="209"/>
      <c r="M917" s="209"/>
      <c r="N917" s="209"/>
      <c r="O917" s="209"/>
      <c r="P917" s="210" t="s">
        <v>283</v>
      </c>
      <c r="Q917" s="209"/>
      <c r="R917" s="210" t="s">
        <v>89</v>
      </c>
      <c r="S917" s="210">
        <v>5.0</v>
      </c>
      <c r="T917" s="212">
        <v>1.0</v>
      </c>
      <c r="U917" s="212">
        <v>4.0</v>
      </c>
      <c r="V917" s="212">
        <v>12.0</v>
      </c>
      <c r="W917" s="210">
        <v>23.0</v>
      </c>
      <c r="X917" s="210">
        <v>3.0</v>
      </c>
      <c r="Y917" s="210">
        <v>2.0</v>
      </c>
      <c r="Z917" s="210">
        <v>1.0</v>
      </c>
      <c r="AA917" s="210">
        <v>0.0</v>
      </c>
      <c r="AB917" s="210">
        <v>0.0</v>
      </c>
      <c r="AC917" s="210">
        <v>2.0</v>
      </c>
      <c r="AD917" s="210">
        <v>2.0</v>
      </c>
      <c r="AE917" s="210">
        <v>3.0</v>
      </c>
      <c r="AF917" s="210">
        <v>2.0</v>
      </c>
      <c r="AG917" s="210">
        <v>1.0</v>
      </c>
      <c r="AH917" s="210">
        <v>0.0</v>
      </c>
      <c r="AI917" s="210" t="s">
        <v>138</v>
      </c>
      <c r="AJ917" s="210" t="s">
        <v>285</v>
      </c>
      <c r="AK917" s="210" t="s">
        <v>285</v>
      </c>
      <c r="AL917" s="210" t="s">
        <v>284</v>
      </c>
      <c r="AM917" s="210" t="s">
        <v>284</v>
      </c>
      <c r="AN917" s="210" t="s">
        <v>285</v>
      </c>
      <c r="AO917" s="210" t="s">
        <v>284</v>
      </c>
      <c r="AP917" s="210" t="s">
        <v>284</v>
      </c>
      <c r="AQ917" s="210" t="s">
        <v>284</v>
      </c>
      <c r="AR917" s="210" t="s">
        <v>285</v>
      </c>
      <c r="AS917" s="210" t="s">
        <v>285</v>
      </c>
      <c r="AT917" s="209"/>
      <c r="AU917" s="209"/>
      <c r="AV917" s="209"/>
      <c r="AW917" s="209"/>
      <c r="AX917" s="209"/>
      <c r="AY917" s="209"/>
      <c r="AZ917" s="209"/>
      <c r="BA917" s="209"/>
      <c r="BB917" s="209"/>
      <c r="BC917" s="209"/>
      <c r="BD917" s="209"/>
      <c r="BE917" s="209"/>
      <c r="BF917" s="209"/>
      <c r="BG917" s="210"/>
      <c r="BH917" s="209"/>
    </row>
    <row r="918">
      <c r="A918" s="211">
        <v>45250.70138888889</v>
      </c>
      <c r="B918" s="211">
        <v>45250.70138888889</v>
      </c>
      <c r="C918" s="210" t="s">
        <v>281</v>
      </c>
      <c r="D918" s="209"/>
      <c r="E918" s="212">
        <v>100.0</v>
      </c>
      <c r="F918" s="212">
        <v>0.0</v>
      </c>
      <c r="G918" s="210" t="b">
        <v>1</v>
      </c>
      <c r="H918" s="211">
        <v>45250.70138888889</v>
      </c>
      <c r="I918" s="210" t="s">
        <v>1200</v>
      </c>
      <c r="J918" s="209"/>
      <c r="K918" s="209"/>
      <c r="L918" s="209"/>
      <c r="M918" s="209"/>
      <c r="N918" s="209"/>
      <c r="O918" s="209"/>
      <c r="P918" s="210" t="s">
        <v>283</v>
      </c>
      <c r="Q918" s="209"/>
      <c r="R918" s="210" t="s">
        <v>103</v>
      </c>
      <c r="S918" s="210">
        <v>8.0</v>
      </c>
      <c r="T918" s="212">
        <v>1.0</v>
      </c>
      <c r="U918" s="212">
        <v>7.0</v>
      </c>
      <c r="V918" s="212">
        <v>12.0</v>
      </c>
      <c r="W918" s="210">
        <v>27.0</v>
      </c>
      <c r="X918" s="210">
        <v>0.0</v>
      </c>
      <c r="Y918" s="210">
        <v>1.0</v>
      </c>
      <c r="Z918" s="210">
        <v>2.0</v>
      </c>
      <c r="AA918" s="210">
        <v>0.0</v>
      </c>
      <c r="AB918" s="210">
        <v>3.0</v>
      </c>
      <c r="AC918" s="210">
        <v>1.0</v>
      </c>
      <c r="AD918" s="210">
        <v>3.0</v>
      </c>
      <c r="AE918" s="210">
        <v>2.0</v>
      </c>
      <c r="AF918" s="210">
        <v>2.0</v>
      </c>
      <c r="AG918" s="210">
        <v>2.0</v>
      </c>
      <c r="AH918" s="210">
        <v>2.0</v>
      </c>
      <c r="AI918" s="210" t="s">
        <v>138</v>
      </c>
      <c r="AJ918" s="210" t="s">
        <v>285</v>
      </c>
      <c r="AK918" s="210" t="s">
        <v>285</v>
      </c>
      <c r="AL918" s="210" t="s">
        <v>284</v>
      </c>
      <c r="AM918" s="210" t="s">
        <v>284</v>
      </c>
      <c r="AN918" s="210" t="s">
        <v>284</v>
      </c>
      <c r="AO918" s="210" t="s">
        <v>284</v>
      </c>
      <c r="AP918" s="210" t="s">
        <v>284</v>
      </c>
      <c r="AQ918" s="210" t="s">
        <v>285</v>
      </c>
      <c r="AR918" s="210" t="s">
        <v>284</v>
      </c>
      <c r="AS918" s="210" t="s">
        <v>284</v>
      </c>
      <c r="AT918" s="209"/>
      <c r="AU918" s="209"/>
      <c r="AV918" s="209"/>
      <c r="AW918" s="209"/>
      <c r="AX918" s="209"/>
      <c r="AY918" s="209"/>
      <c r="AZ918" s="209"/>
      <c r="BA918" s="209"/>
      <c r="BB918" s="209"/>
      <c r="BC918" s="209"/>
      <c r="BD918" s="209"/>
      <c r="BE918" s="209"/>
      <c r="BF918" s="209"/>
      <c r="BG918" s="210"/>
      <c r="BH918" s="209"/>
    </row>
    <row r="919">
      <c r="A919" s="211">
        <v>45250.70138888889</v>
      </c>
      <c r="B919" s="211">
        <v>45250.70138888889</v>
      </c>
      <c r="C919" s="210" t="s">
        <v>281</v>
      </c>
      <c r="D919" s="209"/>
      <c r="E919" s="212">
        <v>100.0</v>
      </c>
      <c r="F919" s="212">
        <v>0.0</v>
      </c>
      <c r="G919" s="210" t="b">
        <v>1</v>
      </c>
      <c r="H919" s="211">
        <v>45250.70138888889</v>
      </c>
      <c r="I919" s="210" t="s">
        <v>1201</v>
      </c>
      <c r="J919" s="209"/>
      <c r="K919" s="209"/>
      <c r="L919" s="209"/>
      <c r="M919" s="209"/>
      <c r="N919" s="209"/>
      <c r="O919" s="209"/>
      <c r="P919" s="210" t="s">
        <v>283</v>
      </c>
      <c r="Q919" s="209"/>
      <c r="R919" s="210" t="s">
        <v>53</v>
      </c>
      <c r="S919" s="210">
        <v>12.0</v>
      </c>
      <c r="T919" s="212">
        <v>11.0</v>
      </c>
      <c r="U919" s="212">
        <v>1.0</v>
      </c>
      <c r="V919" s="212">
        <v>12.0</v>
      </c>
      <c r="W919" s="210">
        <v>24.0</v>
      </c>
      <c r="X919" s="210">
        <v>3.0</v>
      </c>
      <c r="Y919" s="210">
        <v>1.0</v>
      </c>
      <c r="Z919" s="210">
        <v>2.0</v>
      </c>
      <c r="AA919" s="210">
        <v>2.0</v>
      </c>
      <c r="AB919" s="210">
        <v>0.0</v>
      </c>
      <c r="AC919" s="210">
        <v>1.0</v>
      </c>
      <c r="AD919" s="210">
        <v>1.0</v>
      </c>
      <c r="AE919" s="210">
        <v>2.0</v>
      </c>
      <c r="AF919" s="210">
        <v>0.0</v>
      </c>
      <c r="AG919" s="210">
        <v>3.0</v>
      </c>
      <c r="AH919" s="210">
        <v>0.0</v>
      </c>
      <c r="AI919" s="210" t="s">
        <v>138</v>
      </c>
      <c r="AJ919" s="210" t="s">
        <v>284</v>
      </c>
      <c r="AK919" s="210" t="s">
        <v>285</v>
      </c>
      <c r="AL919" s="210" t="s">
        <v>284</v>
      </c>
      <c r="AM919" s="210" t="s">
        <v>284</v>
      </c>
      <c r="AN919" s="210" t="s">
        <v>284</v>
      </c>
      <c r="AO919" s="210" t="s">
        <v>285</v>
      </c>
      <c r="AP919" s="210" t="s">
        <v>285</v>
      </c>
      <c r="AQ919" s="210" t="s">
        <v>285</v>
      </c>
      <c r="AR919" s="210" t="s">
        <v>285</v>
      </c>
      <c r="AS919" s="210" t="s">
        <v>285</v>
      </c>
      <c r="AT919" s="209"/>
      <c r="AU919" s="209"/>
      <c r="AV919" s="209"/>
      <c r="AW919" s="209"/>
      <c r="AX919" s="209"/>
      <c r="AY919" s="209"/>
      <c r="AZ919" s="209"/>
      <c r="BA919" s="209"/>
      <c r="BB919" s="209"/>
      <c r="BC919" s="209"/>
      <c r="BD919" s="209"/>
      <c r="BE919" s="209"/>
      <c r="BF919" s="209"/>
      <c r="BG919" s="210"/>
      <c r="BH919" s="209"/>
    </row>
    <row r="920">
      <c r="A920" s="211">
        <v>45250.70138888889</v>
      </c>
      <c r="B920" s="211">
        <v>45250.70138888889</v>
      </c>
      <c r="C920" s="210" t="s">
        <v>281</v>
      </c>
      <c r="D920" s="209"/>
      <c r="E920" s="212">
        <v>100.0</v>
      </c>
      <c r="F920" s="212">
        <v>0.0</v>
      </c>
      <c r="G920" s="210" t="b">
        <v>1</v>
      </c>
      <c r="H920" s="211">
        <v>45250.70138888889</v>
      </c>
      <c r="I920" s="210" t="s">
        <v>1202</v>
      </c>
      <c r="J920" s="209"/>
      <c r="K920" s="209"/>
      <c r="L920" s="209"/>
      <c r="M920" s="209"/>
      <c r="N920" s="209"/>
      <c r="O920" s="209"/>
      <c r="P920" s="210" t="s">
        <v>283</v>
      </c>
      <c r="Q920" s="209"/>
      <c r="R920" s="210" t="s">
        <v>89</v>
      </c>
      <c r="S920" s="210">
        <v>10.0</v>
      </c>
      <c r="T920" s="212">
        <v>5.0</v>
      </c>
      <c r="U920" s="212">
        <v>5.0</v>
      </c>
      <c r="V920" s="212">
        <v>12.0</v>
      </c>
      <c r="W920" s="210">
        <v>1.0</v>
      </c>
      <c r="X920" s="210">
        <v>3.0</v>
      </c>
      <c r="Y920" s="210">
        <v>0.0</v>
      </c>
      <c r="Z920" s="210">
        <v>1.0</v>
      </c>
      <c r="AA920" s="210">
        <v>1.0</v>
      </c>
      <c r="AB920" s="210">
        <v>1.0</v>
      </c>
      <c r="AC920" s="210">
        <v>3.0</v>
      </c>
      <c r="AD920" s="210">
        <v>0.0</v>
      </c>
      <c r="AE920" s="210">
        <v>2.0</v>
      </c>
      <c r="AF920" s="210">
        <v>2.0</v>
      </c>
      <c r="AG920" s="210">
        <v>2.0</v>
      </c>
      <c r="AH920" s="210">
        <v>1.0</v>
      </c>
      <c r="AI920" s="210" t="s">
        <v>138</v>
      </c>
      <c r="AJ920" s="210" t="s">
        <v>284</v>
      </c>
      <c r="AK920" s="210" t="s">
        <v>285</v>
      </c>
      <c r="AL920" s="210" t="s">
        <v>284</v>
      </c>
      <c r="AM920" s="210" t="s">
        <v>285</v>
      </c>
      <c r="AN920" s="210" t="s">
        <v>284</v>
      </c>
      <c r="AO920" s="210" t="s">
        <v>284</v>
      </c>
      <c r="AP920" s="210" t="s">
        <v>285</v>
      </c>
      <c r="AQ920" s="210" t="s">
        <v>285</v>
      </c>
      <c r="AR920" s="210" t="s">
        <v>285</v>
      </c>
      <c r="AS920" s="210" t="s">
        <v>284</v>
      </c>
      <c r="AT920" s="209"/>
      <c r="AU920" s="209"/>
      <c r="AV920" s="209"/>
      <c r="AW920" s="209"/>
      <c r="AX920" s="209"/>
      <c r="AY920" s="209"/>
      <c r="AZ920" s="209"/>
      <c r="BA920" s="209"/>
      <c r="BB920" s="209"/>
      <c r="BC920" s="209"/>
      <c r="BD920" s="209"/>
      <c r="BE920" s="209"/>
      <c r="BF920" s="209"/>
      <c r="BG920" s="210"/>
      <c r="BH920" s="209"/>
    </row>
    <row r="921">
      <c r="A921" s="211">
        <v>45250.70138888889</v>
      </c>
      <c r="B921" s="211">
        <v>45250.70138888889</v>
      </c>
      <c r="C921" s="210" t="s">
        <v>281</v>
      </c>
      <c r="D921" s="209"/>
      <c r="E921" s="212">
        <v>100.0</v>
      </c>
      <c r="F921" s="212">
        <v>0.0</v>
      </c>
      <c r="G921" s="210" t="b">
        <v>1</v>
      </c>
      <c r="H921" s="211">
        <v>45250.70138888889</v>
      </c>
      <c r="I921" s="210" t="s">
        <v>1203</v>
      </c>
      <c r="J921" s="209"/>
      <c r="K921" s="209"/>
      <c r="L921" s="209"/>
      <c r="M921" s="209"/>
      <c r="N921" s="209"/>
      <c r="O921" s="209"/>
      <c r="P921" s="210" t="s">
        <v>283</v>
      </c>
      <c r="Q921" s="209"/>
      <c r="R921" s="210" t="s">
        <v>101</v>
      </c>
      <c r="S921" s="210">
        <v>2.0</v>
      </c>
      <c r="T921" s="212">
        <v>1.0</v>
      </c>
      <c r="U921" s="212">
        <v>1.0</v>
      </c>
      <c r="V921" s="212">
        <v>12.0</v>
      </c>
      <c r="W921" s="210">
        <v>26.0</v>
      </c>
      <c r="X921" s="210">
        <v>2.0</v>
      </c>
      <c r="Y921" s="210">
        <v>3.0</v>
      </c>
      <c r="Z921" s="210">
        <v>2.0</v>
      </c>
      <c r="AA921" s="210">
        <v>3.0</v>
      </c>
      <c r="AB921" s="210">
        <v>0.0</v>
      </c>
      <c r="AC921" s="210">
        <v>3.0</v>
      </c>
      <c r="AD921" s="210">
        <v>3.0</v>
      </c>
      <c r="AE921" s="210">
        <v>1.0</v>
      </c>
      <c r="AF921" s="210">
        <v>0.0</v>
      </c>
      <c r="AG921" s="210">
        <v>3.0</v>
      </c>
      <c r="AH921" s="210">
        <v>3.0</v>
      </c>
      <c r="AI921" s="210" t="s">
        <v>137</v>
      </c>
      <c r="AJ921" s="210" t="s">
        <v>285</v>
      </c>
      <c r="AK921" s="210" t="s">
        <v>284</v>
      </c>
      <c r="AL921" s="210" t="s">
        <v>284</v>
      </c>
      <c r="AM921" s="210" t="s">
        <v>284</v>
      </c>
      <c r="AN921" s="210" t="s">
        <v>285</v>
      </c>
      <c r="AO921" s="210" t="s">
        <v>284</v>
      </c>
      <c r="AP921" s="210" t="s">
        <v>284</v>
      </c>
      <c r="AQ921" s="210" t="s">
        <v>285</v>
      </c>
      <c r="AR921" s="210" t="s">
        <v>285</v>
      </c>
      <c r="AS921" s="210" t="s">
        <v>285</v>
      </c>
      <c r="AT921" s="209"/>
      <c r="AU921" s="209"/>
      <c r="AV921" s="209"/>
      <c r="AW921" s="209"/>
      <c r="AX921" s="209"/>
      <c r="AY921" s="209"/>
      <c r="AZ921" s="209"/>
      <c r="BA921" s="209"/>
      <c r="BB921" s="209"/>
      <c r="BC921" s="209"/>
      <c r="BD921" s="209"/>
      <c r="BE921" s="209"/>
      <c r="BF921" s="209"/>
      <c r="BG921" s="210"/>
      <c r="BH921" s="209"/>
    </row>
    <row r="922">
      <c r="A922" s="211">
        <v>45250.70138888889</v>
      </c>
      <c r="B922" s="211">
        <v>45250.70138888889</v>
      </c>
      <c r="C922" s="210" t="s">
        <v>281</v>
      </c>
      <c r="D922" s="209"/>
      <c r="E922" s="212">
        <v>100.0</v>
      </c>
      <c r="F922" s="212">
        <v>0.0</v>
      </c>
      <c r="G922" s="210" t="b">
        <v>1</v>
      </c>
      <c r="H922" s="211">
        <v>45250.70138888889</v>
      </c>
      <c r="I922" s="210" t="s">
        <v>1204</v>
      </c>
      <c r="J922" s="209"/>
      <c r="K922" s="209"/>
      <c r="L922" s="209"/>
      <c r="M922" s="209"/>
      <c r="N922" s="209"/>
      <c r="O922" s="209"/>
      <c r="P922" s="210" t="s">
        <v>283</v>
      </c>
      <c r="Q922" s="209"/>
      <c r="R922" s="72" t="s">
        <v>33</v>
      </c>
      <c r="S922" s="210">
        <v>6.0</v>
      </c>
      <c r="T922" s="212">
        <v>2.0</v>
      </c>
      <c r="U922" s="212">
        <v>4.0</v>
      </c>
      <c r="V922" s="212">
        <v>12.0</v>
      </c>
      <c r="W922" s="210">
        <v>21.0</v>
      </c>
      <c r="X922" s="210">
        <v>3.0</v>
      </c>
      <c r="Y922" s="210">
        <v>2.0</v>
      </c>
      <c r="Z922" s="210">
        <v>3.0</v>
      </c>
      <c r="AA922" s="210">
        <v>3.0</v>
      </c>
      <c r="AB922" s="210">
        <v>1.0</v>
      </c>
      <c r="AC922" s="210">
        <v>1.0</v>
      </c>
      <c r="AD922" s="210">
        <v>3.0</v>
      </c>
      <c r="AE922" s="210">
        <v>3.0</v>
      </c>
      <c r="AF922" s="210">
        <v>1.0</v>
      </c>
      <c r="AG922" s="210">
        <v>3.0</v>
      </c>
      <c r="AH922" s="210">
        <v>1.0</v>
      </c>
      <c r="AI922" s="210" t="s">
        <v>137</v>
      </c>
      <c r="AJ922" s="210" t="s">
        <v>285</v>
      </c>
      <c r="AK922" s="210" t="s">
        <v>284</v>
      </c>
      <c r="AL922" s="210" t="s">
        <v>284</v>
      </c>
      <c r="AM922" s="210" t="s">
        <v>284</v>
      </c>
      <c r="AN922" s="210" t="s">
        <v>284</v>
      </c>
      <c r="AO922" s="210" t="s">
        <v>285</v>
      </c>
      <c r="AP922" s="210" t="s">
        <v>284</v>
      </c>
      <c r="AQ922" s="210" t="s">
        <v>284</v>
      </c>
      <c r="AR922" s="210" t="s">
        <v>285</v>
      </c>
      <c r="AS922" s="210" t="s">
        <v>284</v>
      </c>
      <c r="AT922" s="209"/>
      <c r="AU922" s="209"/>
      <c r="AV922" s="209"/>
      <c r="AW922" s="209"/>
      <c r="AX922" s="209"/>
      <c r="AY922" s="209"/>
      <c r="AZ922" s="209"/>
      <c r="BA922" s="209"/>
      <c r="BB922" s="209"/>
      <c r="BC922" s="209"/>
      <c r="BD922" s="209"/>
      <c r="BE922" s="209"/>
      <c r="BF922" s="209"/>
      <c r="BG922" s="210"/>
      <c r="BH922" s="209"/>
    </row>
    <row r="923">
      <c r="A923" s="211">
        <v>45250.70138888889</v>
      </c>
      <c r="B923" s="211">
        <v>45250.70138888889</v>
      </c>
      <c r="C923" s="210" t="s">
        <v>281</v>
      </c>
      <c r="D923" s="209"/>
      <c r="E923" s="212">
        <v>100.0</v>
      </c>
      <c r="F923" s="212">
        <v>0.0</v>
      </c>
      <c r="G923" s="210" t="b">
        <v>1</v>
      </c>
      <c r="H923" s="211">
        <v>45250.70138888889</v>
      </c>
      <c r="I923" s="210" t="s">
        <v>1205</v>
      </c>
      <c r="J923" s="209"/>
      <c r="K923" s="209"/>
      <c r="L923" s="209"/>
      <c r="M923" s="209"/>
      <c r="N923" s="209"/>
      <c r="O923" s="209"/>
      <c r="P923" s="210" t="s">
        <v>283</v>
      </c>
      <c r="Q923" s="209"/>
      <c r="R923" s="210" t="s">
        <v>71</v>
      </c>
      <c r="S923" s="210">
        <v>12.0</v>
      </c>
      <c r="T923" s="212">
        <v>11.0</v>
      </c>
      <c r="U923" s="212">
        <v>1.0</v>
      </c>
      <c r="V923" s="212">
        <v>12.0</v>
      </c>
      <c r="W923" s="210">
        <v>7.0</v>
      </c>
      <c r="X923" s="210">
        <v>1.0</v>
      </c>
      <c r="Y923" s="210">
        <v>0.0</v>
      </c>
      <c r="Z923" s="210">
        <v>2.0</v>
      </c>
      <c r="AA923" s="210">
        <v>0.0</v>
      </c>
      <c r="AB923" s="210">
        <v>2.0</v>
      </c>
      <c r="AC923" s="210">
        <v>2.0</v>
      </c>
      <c r="AD923" s="210">
        <v>3.0</v>
      </c>
      <c r="AE923" s="210">
        <v>0.0</v>
      </c>
      <c r="AF923" s="210">
        <v>3.0</v>
      </c>
      <c r="AG923" s="210">
        <v>1.0</v>
      </c>
      <c r="AH923" s="210">
        <v>1.0</v>
      </c>
      <c r="AI923" s="210" t="s">
        <v>137</v>
      </c>
      <c r="AJ923" s="210" t="s">
        <v>285</v>
      </c>
      <c r="AK923" s="210" t="s">
        <v>284</v>
      </c>
      <c r="AL923" s="210" t="s">
        <v>285</v>
      </c>
      <c r="AM923" s="210" t="s">
        <v>285</v>
      </c>
      <c r="AN923" s="210" t="s">
        <v>285</v>
      </c>
      <c r="AO923" s="210" t="s">
        <v>285</v>
      </c>
      <c r="AP923" s="210" t="s">
        <v>284</v>
      </c>
      <c r="AQ923" s="210" t="s">
        <v>284</v>
      </c>
      <c r="AR923" s="210" t="s">
        <v>284</v>
      </c>
      <c r="AS923" s="210" t="s">
        <v>284</v>
      </c>
      <c r="AT923" s="209"/>
      <c r="AU923" s="209"/>
      <c r="AV923" s="209"/>
      <c r="AW923" s="209"/>
      <c r="AX923" s="209"/>
      <c r="AY923" s="209"/>
      <c r="AZ923" s="209"/>
      <c r="BA923" s="209"/>
      <c r="BB923" s="209"/>
      <c r="BC923" s="209"/>
      <c r="BD923" s="209"/>
      <c r="BE923" s="209"/>
      <c r="BF923" s="209"/>
      <c r="BG923" s="210"/>
      <c r="BH923" s="209"/>
    </row>
    <row r="924">
      <c r="A924" s="211">
        <v>45250.70138888889</v>
      </c>
      <c r="B924" s="211">
        <v>45250.70138888889</v>
      </c>
      <c r="C924" s="210" t="s">
        <v>281</v>
      </c>
      <c r="D924" s="209"/>
      <c r="E924" s="212">
        <v>100.0</v>
      </c>
      <c r="F924" s="212">
        <v>0.0</v>
      </c>
      <c r="G924" s="210" t="b">
        <v>1</v>
      </c>
      <c r="H924" s="211">
        <v>45250.70138888889</v>
      </c>
      <c r="I924" s="210" t="s">
        <v>1206</v>
      </c>
      <c r="J924" s="209"/>
      <c r="K924" s="209"/>
      <c r="L924" s="209"/>
      <c r="M924" s="209"/>
      <c r="N924" s="209"/>
      <c r="O924" s="209"/>
      <c r="P924" s="210" t="s">
        <v>283</v>
      </c>
      <c r="Q924" s="209"/>
      <c r="R924" s="210" t="s">
        <v>61</v>
      </c>
      <c r="S924" s="210">
        <v>8.0</v>
      </c>
      <c r="T924" s="212">
        <v>7.0</v>
      </c>
      <c r="U924" s="212">
        <v>1.0</v>
      </c>
      <c r="V924" s="212">
        <v>12.0</v>
      </c>
      <c r="W924" s="210">
        <v>36.0</v>
      </c>
      <c r="X924" s="210">
        <v>2.0</v>
      </c>
      <c r="Y924" s="210">
        <v>0.0</v>
      </c>
      <c r="Z924" s="210">
        <v>2.0</v>
      </c>
      <c r="AA924" s="210">
        <v>3.0</v>
      </c>
      <c r="AB924" s="210">
        <v>1.0</v>
      </c>
      <c r="AC924" s="210">
        <v>1.0</v>
      </c>
      <c r="AD924" s="210">
        <v>3.0</v>
      </c>
      <c r="AE924" s="210">
        <v>0.0</v>
      </c>
      <c r="AF924" s="210">
        <v>1.0</v>
      </c>
      <c r="AG924" s="210">
        <v>1.0</v>
      </c>
      <c r="AH924" s="210">
        <v>2.0</v>
      </c>
      <c r="AI924" s="210" t="s">
        <v>138</v>
      </c>
      <c r="AJ924" s="210" t="s">
        <v>285</v>
      </c>
      <c r="AK924" s="210" t="s">
        <v>284</v>
      </c>
      <c r="AL924" s="210" t="s">
        <v>284</v>
      </c>
      <c r="AM924" s="210" t="s">
        <v>284</v>
      </c>
      <c r="AN924" s="210" t="s">
        <v>284</v>
      </c>
      <c r="AO924" s="210" t="s">
        <v>285</v>
      </c>
      <c r="AP924" s="210" t="s">
        <v>284</v>
      </c>
      <c r="AQ924" s="210" t="s">
        <v>284</v>
      </c>
      <c r="AR924" s="210" t="s">
        <v>284</v>
      </c>
      <c r="AS924" s="210" t="s">
        <v>285</v>
      </c>
      <c r="AT924" s="209"/>
      <c r="AU924" s="209"/>
      <c r="AV924" s="209"/>
      <c r="AW924" s="209"/>
      <c r="AX924" s="209"/>
      <c r="AY924" s="209"/>
      <c r="AZ924" s="209"/>
      <c r="BA924" s="209"/>
      <c r="BB924" s="209"/>
      <c r="BC924" s="209"/>
      <c r="BD924" s="209"/>
      <c r="BE924" s="209"/>
      <c r="BF924" s="209"/>
      <c r="BG924" s="210"/>
      <c r="BH924" s="209"/>
    </row>
    <row r="925">
      <c r="A925" s="211">
        <v>45250.70138888889</v>
      </c>
      <c r="B925" s="211">
        <v>45250.70138888889</v>
      </c>
      <c r="C925" s="210" t="s">
        <v>281</v>
      </c>
      <c r="D925" s="209"/>
      <c r="E925" s="212">
        <v>100.0</v>
      </c>
      <c r="F925" s="212">
        <v>0.0</v>
      </c>
      <c r="G925" s="210" t="b">
        <v>1</v>
      </c>
      <c r="H925" s="211">
        <v>45250.70138888889</v>
      </c>
      <c r="I925" s="210" t="s">
        <v>1207</v>
      </c>
      <c r="J925" s="209"/>
      <c r="K925" s="209"/>
      <c r="L925" s="209"/>
      <c r="M925" s="209"/>
      <c r="N925" s="209"/>
      <c r="O925" s="209"/>
      <c r="P925" s="210" t="s">
        <v>283</v>
      </c>
      <c r="Q925" s="209"/>
      <c r="R925" s="210" t="s">
        <v>76</v>
      </c>
      <c r="S925" s="210">
        <v>1.0</v>
      </c>
      <c r="T925" s="212">
        <v>1.0</v>
      </c>
      <c r="U925" s="212">
        <v>0.0</v>
      </c>
      <c r="V925" s="212">
        <v>12.0</v>
      </c>
      <c r="W925" s="210">
        <v>24.0</v>
      </c>
      <c r="X925" s="210">
        <v>3.0</v>
      </c>
      <c r="Y925" s="210">
        <v>2.0</v>
      </c>
      <c r="Z925" s="210">
        <v>1.0</v>
      </c>
      <c r="AA925" s="210">
        <v>3.0</v>
      </c>
      <c r="AB925" s="210">
        <v>1.0</v>
      </c>
      <c r="AC925" s="210">
        <v>0.0</v>
      </c>
      <c r="AD925" s="210">
        <v>3.0</v>
      </c>
      <c r="AE925" s="210">
        <v>3.0</v>
      </c>
      <c r="AF925" s="210">
        <v>1.0</v>
      </c>
      <c r="AG925" s="210">
        <v>0.0</v>
      </c>
      <c r="AH925" s="210">
        <v>0.0</v>
      </c>
      <c r="AI925" s="210" t="s">
        <v>138</v>
      </c>
      <c r="AJ925" s="210" t="s">
        <v>284</v>
      </c>
      <c r="AK925" s="210" t="s">
        <v>284</v>
      </c>
      <c r="AL925" s="210" t="s">
        <v>285</v>
      </c>
      <c r="AM925" s="210" t="s">
        <v>284</v>
      </c>
      <c r="AN925" s="210" t="s">
        <v>285</v>
      </c>
      <c r="AO925" s="210" t="s">
        <v>284</v>
      </c>
      <c r="AP925" s="210" t="s">
        <v>285</v>
      </c>
      <c r="AQ925" s="210" t="s">
        <v>284</v>
      </c>
      <c r="AR925" s="210" t="s">
        <v>285</v>
      </c>
      <c r="AS925" s="210" t="s">
        <v>285</v>
      </c>
      <c r="AT925" s="209"/>
      <c r="AU925" s="209"/>
      <c r="AV925" s="209"/>
      <c r="AW925" s="209"/>
      <c r="AX925" s="209"/>
      <c r="AY925" s="209"/>
      <c r="AZ925" s="209"/>
      <c r="BA925" s="209"/>
      <c r="BB925" s="209"/>
      <c r="BC925" s="209"/>
      <c r="BD925" s="209"/>
      <c r="BE925" s="209"/>
      <c r="BF925" s="209"/>
      <c r="BG925" s="210"/>
      <c r="BH925" s="209"/>
    </row>
    <row r="926">
      <c r="A926" s="211">
        <v>45250.70138888889</v>
      </c>
      <c r="B926" s="211">
        <v>45250.70138888889</v>
      </c>
      <c r="C926" s="210" t="s">
        <v>281</v>
      </c>
      <c r="D926" s="209"/>
      <c r="E926" s="212">
        <v>100.0</v>
      </c>
      <c r="F926" s="212">
        <v>0.0</v>
      </c>
      <c r="G926" s="210" t="b">
        <v>1</v>
      </c>
      <c r="H926" s="211">
        <v>45250.70138888889</v>
      </c>
      <c r="I926" s="210" t="s">
        <v>1208</v>
      </c>
      <c r="J926" s="209"/>
      <c r="K926" s="209"/>
      <c r="L926" s="209"/>
      <c r="M926" s="209"/>
      <c r="N926" s="209"/>
      <c r="O926" s="209"/>
      <c r="P926" s="210" t="s">
        <v>283</v>
      </c>
      <c r="Q926" s="209"/>
      <c r="R926" s="210" t="s">
        <v>77</v>
      </c>
      <c r="S926" s="210">
        <v>1.0</v>
      </c>
      <c r="T926" s="212">
        <v>1.0</v>
      </c>
      <c r="U926" s="212">
        <v>0.0</v>
      </c>
      <c r="V926" s="212">
        <v>12.0</v>
      </c>
      <c r="W926" s="210">
        <v>21.0</v>
      </c>
      <c r="X926" s="210">
        <v>0.0</v>
      </c>
      <c r="Y926" s="210">
        <v>2.0</v>
      </c>
      <c r="Z926" s="210">
        <v>0.0</v>
      </c>
      <c r="AA926" s="210">
        <v>0.0</v>
      </c>
      <c r="AB926" s="210">
        <v>2.0</v>
      </c>
      <c r="AC926" s="210">
        <v>2.0</v>
      </c>
      <c r="AD926" s="210">
        <v>0.0</v>
      </c>
      <c r="AE926" s="210">
        <v>0.0</v>
      </c>
      <c r="AF926" s="210">
        <v>3.0</v>
      </c>
      <c r="AG926" s="210">
        <v>3.0</v>
      </c>
      <c r="AH926" s="210">
        <v>1.0</v>
      </c>
      <c r="AI926" s="210" t="s">
        <v>138</v>
      </c>
      <c r="AJ926" s="210" t="s">
        <v>285</v>
      </c>
      <c r="AK926" s="210" t="s">
        <v>285</v>
      </c>
      <c r="AL926" s="210" t="s">
        <v>284</v>
      </c>
      <c r="AM926" s="210" t="s">
        <v>285</v>
      </c>
      <c r="AN926" s="210" t="s">
        <v>285</v>
      </c>
      <c r="AO926" s="210" t="s">
        <v>285</v>
      </c>
      <c r="AP926" s="210" t="s">
        <v>285</v>
      </c>
      <c r="AQ926" s="210" t="s">
        <v>284</v>
      </c>
      <c r="AR926" s="210" t="s">
        <v>285</v>
      </c>
      <c r="AS926" s="210" t="s">
        <v>284</v>
      </c>
      <c r="AT926" s="209"/>
      <c r="AU926" s="209"/>
      <c r="AV926" s="209"/>
      <c r="AW926" s="209"/>
      <c r="AX926" s="209"/>
      <c r="AY926" s="209"/>
      <c r="AZ926" s="209"/>
      <c r="BA926" s="209"/>
      <c r="BB926" s="209"/>
      <c r="BC926" s="209"/>
      <c r="BD926" s="209"/>
      <c r="BE926" s="209"/>
      <c r="BF926" s="209"/>
      <c r="BG926" s="210"/>
      <c r="BH926" s="209"/>
    </row>
    <row r="927">
      <c r="A927" s="211">
        <v>45250.70138888889</v>
      </c>
      <c r="B927" s="211">
        <v>45250.70138888889</v>
      </c>
      <c r="C927" s="210" t="s">
        <v>281</v>
      </c>
      <c r="D927" s="209"/>
      <c r="E927" s="212">
        <v>100.0</v>
      </c>
      <c r="F927" s="212">
        <v>0.0</v>
      </c>
      <c r="G927" s="210" t="b">
        <v>1</v>
      </c>
      <c r="H927" s="211">
        <v>45250.70138888889</v>
      </c>
      <c r="I927" s="210" t="s">
        <v>1209</v>
      </c>
      <c r="J927" s="209"/>
      <c r="K927" s="209"/>
      <c r="L927" s="209"/>
      <c r="M927" s="209"/>
      <c r="N927" s="209"/>
      <c r="O927" s="209"/>
      <c r="P927" s="210" t="s">
        <v>283</v>
      </c>
      <c r="Q927" s="209"/>
      <c r="R927" s="210" t="s">
        <v>34</v>
      </c>
      <c r="S927" s="210">
        <v>2.0</v>
      </c>
      <c r="T927" s="212">
        <v>2.0</v>
      </c>
      <c r="U927" s="212">
        <v>0.0</v>
      </c>
      <c r="V927" s="212">
        <v>12.0</v>
      </c>
      <c r="W927" s="210">
        <v>31.0</v>
      </c>
      <c r="X927" s="210">
        <v>1.0</v>
      </c>
      <c r="Y927" s="210">
        <v>3.0</v>
      </c>
      <c r="Z927" s="210">
        <v>2.0</v>
      </c>
      <c r="AA927" s="210">
        <v>0.0</v>
      </c>
      <c r="AB927" s="210">
        <v>1.0</v>
      </c>
      <c r="AC927" s="210">
        <v>3.0</v>
      </c>
      <c r="AD927" s="210">
        <v>3.0</v>
      </c>
      <c r="AE927" s="210">
        <v>3.0</v>
      </c>
      <c r="AF927" s="210">
        <v>1.0</v>
      </c>
      <c r="AG927" s="210">
        <v>1.0</v>
      </c>
      <c r="AH927" s="210">
        <v>2.0</v>
      </c>
      <c r="AI927" s="210" t="s">
        <v>138</v>
      </c>
      <c r="AJ927" s="210" t="s">
        <v>285</v>
      </c>
      <c r="AK927" s="210" t="s">
        <v>285</v>
      </c>
      <c r="AL927" s="210" t="s">
        <v>285</v>
      </c>
      <c r="AM927" s="210" t="s">
        <v>285</v>
      </c>
      <c r="AN927" s="210" t="s">
        <v>285</v>
      </c>
      <c r="AO927" s="210" t="s">
        <v>284</v>
      </c>
      <c r="AP927" s="210" t="s">
        <v>284</v>
      </c>
      <c r="AQ927" s="210" t="s">
        <v>284</v>
      </c>
      <c r="AR927" s="210" t="s">
        <v>285</v>
      </c>
      <c r="AS927" s="210" t="s">
        <v>285</v>
      </c>
      <c r="AT927" s="209"/>
      <c r="AU927" s="209"/>
      <c r="AV927" s="209"/>
      <c r="AW927" s="209"/>
      <c r="AX927" s="209"/>
      <c r="AY927" s="209"/>
      <c r="AZ927" s="209"/>
      <c r="BA927" s="209"/>
      <c r="BB927" s="209"/>
      <c r="BC927" s="209"/>
      <c r="BD927" s="209"/>
      <c r="BE927" s="209"/>
      <c r="BF927" s="209"/>
      <c r="BG927" s="210"/>
      <c r="BH927" s="209"/>
    </row>
    <row r="928">
      <c r="A928" s="211">
        <v>45250.70138888889</v>
      </c>
      <c r="B928" s="211">
        <v>45250.70138888889</v>
      </c>
      <c r="C928" s="210" t="s">
        <v>281</v>
      </c>
      <c r="D928" s="209"/>
      <c r="E928" s="212">
        <v>100.0</v>
      </c>
      <c r="F928" s="212">
        <v>0.0</v>
      </c>
      <c r="G928" s="210" t="b">
        <v>1</v>
      </c>
      <c r="H928" s="211">
        <v>45250.70138888889</v>
      </c>
      <c r="I928" s="210" t="s">
        <v>1210</v>
      </c>
      <c r="J928" s="209"/>
      <c r="K928" s="209"/>
      <c r="L928" s="209"/>
      <c r="M928" s="209"/>
      <c r="N928" s="209"/>
      <c r="O928" s="209"/>
      <c r="P928" s="210" t="s">
        <v>283</v>
      </c>
      <c r="Q928" s="209"/>
      <c r="R928" s="210" t="s">
        <v>83</v>
      </c>
      <c r="S928" s="210">
        <v>10.0</v>
      </c>
      <c r="T928" s="212">
        <v>6.0</v>
      </c>
      <c r="U928" s="212">
        <v>4.0</v>
      </c>
      <c r="V928" s="212">
        <v>12.0</v>
      </c>
      <c r="W928" s="210">
        <v>13.0</v>
      </c>
      <c r="X928" s="210">
        <v>1.0</v>
      </c>
      <c r="Y928" s="210">
        <v>0.0</v>
      </c>
      <c r="Z928" s="210">
        <v>0.0</v>
      </c>
      <c r="AA928" s="210">
        <v>3.0</v>
      </c>
      <c r="AB928" s="210">
        <v>3.0</v>
      </c>
      <c r="AC928" s="210">
        <v>1.0</v>
      </c>
      <c r="AD928" s="210">
        <v>1.0</v>
      </c>
      <c r="AE928" s="210">
        <v>0.0</v>
      </c>
      <c r="AF928" s="210">
        <v>3.0</v>
      </c>
      <c r="AG928" s="210">
        <v>3.0</v>
      </c>
      <c r="AH928" s="210">
        <v>3.0</v>
      </c>
      <c r="AI928" s="210" t="s">
        <v>137</v>
      </c>
      <c r="AJ928" s="210" t="s">
        <v>284</v>
      </c>
      <c r="AK928" s="210" t="s">
        <v>285</v>
      </c>
      <c r="AL928" s="210" t="s">
        <v>284</v>
      </c>
      <c r="AM928" s="210" t="s">
        <v>285</v>
      </c>
      <c r="AN928" s="210" t="s">
        <v>284</v>
      </c>
      <c r="AO928" s="210" t="s">
        <v>284</v>
      </c>
      <c r="AP928" s="210" t="s">
        <v>284</v>
      </c>
      <c r="AQ928" s="210" t="s">
        <v>285</v>
      </c>
      <c r="AR928" s="210" t="s">
        <v>285</v>
      </c>
      <c r="AS928" s="210" t="s">
        <v>284</v>
      </c>
      <c r="AT928" s="209"/>
      <c r="AU928" s="209"/>
      <c r="AV928" s="209"/>
      <c r="AW928" s="209"/>
      <c r="AX928" s="209"/>
      <c r="AY928" s="209"/>
      <c r="AZ928" s="209"/>
      <c r="BA928" s="209"/>
      <c r="BB928" s="209"/>
      <c r="BC928" s="209"/>
      <c r="BD928" s="209"/>
      <c r="BE928" s="209"/>
      <c r="BF928" s="209"/>
      <c r="BG928" s="210"/>
      <c r="BH928" s="209"/>
    </row>
    <row r="929">
      <c r="A929" s="211">
        <v>45250.70138888889</v>
      </c>
      <c r="B929" s="211">
        <v>45250.70138888889</v>
      </c>
      <c r="C929" s="210" t="s">
        <v>281</v>
      </c>
      <c r="D929" s="209"/>
      <c r="E929" s="212">
        <v>100.0</v>
      </c>
      <c r="F929" s="212">
        <v>0.0</v>
      </c>
      <c r="G929" s="210" t="b">
        <v>1</v>
      </c>
      <c r="H929" s="211">
        <v>45250.70138888889</v>
      </c>
      <c r="I929" s="210" t="s">
        <v>1211</v>
      </c>
      <c r="J929" s="209"/>
      <c r="K929" s="209"/>
      <c r="L929" s="209"/>
      <c r="M929" s="209"/>
      <c r="N929" s="209"/>
      <c r="O929" s="209"/>
      <c r="P929" s="210" t="s">
        <v>283</v>
      </c>
      <c r="Q929" s="209"/>
      <c r="R929" s="210" t="s">
        <v>95</v>
      </c>
      <c r="S929" s="210">
        <v>8.0</v>
      </c>
      <c r="T929" s="212">
        <v>2.0</v>
      </c>
      <c r="U929" s="212">
        <v>6.0</v>
      </c>
      <c r="V929" s="212">
        <v>12.0</v>
      </c>
      <c r="W929" s="210">
        <v>29.0</v>
      </c>
      <c r="X929" s="210">
        <v>3.0</v>
      </c>
      <c r="Y929" s="210">
        <v>3.0</v>
      </c>
      <c r="Z929" s="210">
        <v>3.0</v>
      </c>
      <c r="AA929" s="210">
        <v>1.0</v>
      </c>
      <c r="AB929" s="210">
        <v>0.0</v>
      </c>
      <c r="AC929" s="210">
        <v>2.0</v>
      </c>
      <c r="AD929" s="210">
        <v>2.0</v>
      </c>
      <c r="AE929" s="210">
        <v>3.0</v>
      </c>
      <c r="AF929" s="210">
        <v>1.0</v>
      </c>
      <c r="AG929" s="210">
        <v>3.0</v>
      </c>
      <c r="AH929" s="210">
        <v>0.0</v>
      </c>
      <c r="AI929" s="210" t="s">
        <v>137</v>
      </c>
      <c r="AJ929" s="210" t="s">
        <v>284</v>
      </c>
      <c r="AK929" s="210" t="s">
        <v>284</v>
      </c>
      <c r="AL929" s="210" t="s">
        <v>285</v>
      </c>
      <c r="AM929" s="210" t="s">
        <v>285</v>
      </c>
      <c r="AN929" s="210" t="s">
        <v>284</v>
      </c>
      <c r="AO929" s="210" t="s">
        <v>284</v>
      </c>
      <c r="AP929" s="210" t="s">
        <v>284</v>
      </c>
      <c r="AQ929" s="210" t="s">
        <v>284</v>
      </c>
      <c r="AR929" s="210" t="s">
        <v>284</v>
      </c>
      <c r="AS929" s="210" t="s">
        <v>285</v>
      </c>
      <c r="AT929" s="209"/>
      <c r="AU929" s="209"/>
      <c r="AV929" s="209"/>
      <c r="AW929" s="209"/>
      <c r="AX929" s="209"/>
      <c r="AY929" s="209"/>
      <c r="AZ929" s="209"/>
      <c r="BA929" s="209"/>
      <c r="BB929" s="209"/>
      <c r="BC929" s="209"/>
      <c r="BD929" s="209"/>
      <c r="BE929" s="209"/>
      <c r="BF929" s="209"/>
      <c r="BG929" s="210"/>
      <c r="BH929" s="209"/>
    </row>
    <row r="930">
      <c r="A930" s="211">
        <v>45250.70138888889</v>
      </c>
      <c r="B930" s="211">
        <v>45250.70138888889</v>
      </c>
      <c r="C930" s="210" t="s">
        <v>281</v>
      </c>
      <c r="D930" s="209"/>
      <c r="E930" s="212">
        <v>100.0</v>
      </c>
      <c r="F930" s="212">
        <v>0.0</v>
      </c>
      <c r="G930" s="210" t="b">
        <v>1</v>
      </c>
      <c r="H930" s="211">
        <v>45250.70138888889</v>
      </c>
      <c r="I930" s="210" t="s">
        <v>1212</v>
      </c>
      <c r="J930" s="209"/>
      <c r="K930" s="209"/>
      <c r="L930" s="209"/>
      <c r="M930" s="209"/>
      <c r="N930" s="209"/>
      <c r="O930" s="209"/>
      <c r="P930" s="210" t="s">
        <v>283</v>
      </c>
      <c r="Q930" s="209"/>
      <c r="R930" s="210" t="s">
        <v>103</v>
      </c>
      <c r="S930" s="210">
        <v>8.0</v>
      </c>
      <c r="T930" s="212">
        <v>6.0</v>
      </c>
      <c r="U930" s="212">
        <v>2.0</v>
      </c>
      <c r="V930" s="212">
        <v>12.0</v>
      </c>
      <c r="W930" s="210">
        <v>35.0</v>
      </c>
      <c r="X930" s="210">
        <v>0.0</v>
      </c>
      <c r="Y930" s="210">
        <v>1.0</v>
      </c>
      <c r="Z930" s="210">
        <v>3.0</v>
      </c>
      <c r="AA930" s="210">
        <v>3.0</v>
      </c>
      <c r="AB930" s="210">
        <v>0.0</v>
      </c>
      <c r="AC930" s="210">
        <v>3.0</v>
      </c>
      <c r="AD930" s="210">
        <v>0.0</v>
      </c>
      <c r="AE930" s="210">
        <v>2.0</v>
      </c>
      <c r="AF930" s="210">
        <v>3.0</v>
      </c>
      <c r="AG930" s="210">
        <v>1.0</v>
      </c>
      <c r="AH930" s="210">
        <v>1.0</v>
      </c>
      <c r="AI930" s="210" t="s">
        <v>138</v>
      </c>
      <c r="AJ930" s="210" t="s">
        <v>285</v>
      </c>
      <c r="AK930" s="210" t="s">
        <v>285</v>
      </c>
      <c r="AL930" s="210" t="s">
        <v>285</v>
      </c>
      <c r="AM930" s="210" t="s">
        <v>285</v>
      </c>
      <c r="AN930" s="210" t="s">
        <v>285</v>
      </c>
      <c r="AO930" s="210" t="s">
        <v>284</v>
      </c>
      <c r="AP930" s="210" t="s">
        <v>284</v>
      </c>
      <c r="AQ930" s="210" t="s">
        <v>285</v>
      </c>
      <c r="AR930" s="210" t="s">
        <v>284</v>
      </c>
      <c r="AS930" s="210" t="s">
        <v>284</v>
      </c>
      <c r="AT930" s="209"/>
      <c r="AU930" s="209"/>
      <c r="AV930" s="209"/>
      <c r="AW930" s="209"/>
      <c r="AX930" s="209"/>
      <c r="AY930" s="209"/>
      <c r="AZ930" s="209"/>
      <c r="BA930" s="209"/>
      <c r="BB930" s="209"/>
      <c r="BC930" s="209"/>
      <c r="BD930" s="209"/>
      <c r="BE930" s="209"/>
      <c r="BF930" s="209"/>
      <c r="BG930" s="210"/>
      <c r="BH930" s="209"/>
    </row>
    <row r="931">
      <c r="A931" s="211">
        <v>45250.70138888889</v>
      </c>
      <c r="B931" s="211">
        <v>45250.70138888889</v>
      </c>
      <c r="C931" s="210" t="s">
        <v>281</v>
      </c>
      <c r="D931" s="209"/>
      <c r="E931" s="212">
        <v>100.0</v>
      </c>
      <c r="F931" s="212">
        <v>0.0</v>
      </c>
      <c r="G931" s="210" t="b">
        <v>1</v>
      </c>
      <c r="H931" s="211">
        <v>45250.70138888889</v>
      </c>
      <c r="I931" s="210" t="s">
        <v>1213</v>
      </c>
      <c r="J931" s="209"/>
      <c r="K931" s="209"/>
      <c r="L931" s="209"/>
      <c r="M931" s="209"/>
      <c r="N931" s="209"/>
      <c r="O931" s="209"/>
      <c r="P931" s="210" t="s">
        <v>283</v>
      </c>
      <c r="Q931" s="209"/>
      <c r="R931" s="210" t="s">
        <v>123</v>
      </c>
      <c r="S931" s="210">
        <v>3.0</v>
      </c>
      <c r="T931" s="212">
        <v>1.0</v>
      </c>
      <c r="U931" s="212">
        <v>2.0</v>
      </c>
      <c r="V931" s="212">
        <v>12.0</v>
      </c>
      <c r="W931" s="210">
        <v>15.0</v>
      </c>
      <c r="X931" s="210">
        <v>2.0</v>
      </c>
      <c r="Y931" s="210">
        <v>0.0</v>
      </c>
      <c r="Z931" s="210">
        <v>2.0</v>
      </c>
      <c r="AA931" s="210">
        <v>2.0</v>
      </c>
      <c r="AB931" s="210">
        <v>3.0</v>
      </c>
      <c r="AC931" s="210">
        <v>2.0</v>
      </c>
      <c r="AD931" s="210">
        <v>3.0</v>
      </c>
      <c r="AE931" s="210">
        <v>0.0</v>
      </c>
      <c r="AF931" s="210">
        <v>0.0</v>
      </c>
      <c r="AG931" s="210">
        <v>2.0</v>
      </c>
      <c r="AH931" s="210">
        <v>2.0</v>
      </c>
      <c r="AI931" s="210" t="s">
        <v>138</v>
      </c>
      <c r="AJ931" s="210" t="s">
        <v>284</v>
      </c>
      <c r="AK931" s="210" t="s">
        <v>285</v>
      </c>
      <c r="AL931" s="210" t="s">
        <v>285</v>
      </c>
      <c r="AM931" s="210" t="s">
        <v>285</v>
      </c>
      <c r="AN931" s="210" t="s">
        <v>285</v>
      </c>
      <c r="AO931" s="210" t="s">
        <v>284</v>
      </c>
      <c r="AP931" s="210" t="s">
        <v>285</v>
      </c>
      <c r="AQ931" s="210" t="s">
        <v>284</v>
      </c>
      <c r="AR931" s="210" t="s">
        <v>284</v>
      </c>
      <c r="AS931" s="210" t="s">
        <v>284</v>
      </c>
      <c r="AT931" s="209"/>
      <c r="AU931" s="209"/>
      <c r="AV931" s="209"/>
      <c r="AW931" s="209"/>
      <c r="AX931" s="209"/>
      <c r="AY931" s="209"/>
      <c r="AZ931" s="209"/>
      <c r="BA931" s="209"/>
      <c r="BB931" s="209"/>
      <c r="BC931" s="209"/>
      <c r="BD931" s="209"/>
      <c r="BE931" s="209"/>
      <c r="BF931" s="209"/>
      <c r="BG931" s="210"/>
      <c r="BH931" s="209"/>
    </row>
    <row r="932">
      <c r="A932" s="211">
        <v>45250.70138888889</v>
      </c>
      <c r="B932" s="211">
        <v>45250.70138888889</v>
      </c>
      <c r="C932" s="210" t="s">
        <v>281</v>
      </c>
      <c r="D932" s="209"/>
      <c r="E932" s="212">
        <v>100.0</v>
      </c>
      <c r="F932" s="212">
        <v>0.0</v>
      </c>
      <c r="G932" s="210" t="b">
        <v>1</v>
      </c>
      <c r="H932" s="211">
        <v>45250.70138888889</v>
      </c>
      <c r="I932" s="210" t="s">
        <v>1214</v>
      </c>
      <c r="J932" s="209"/>
      <c r="K932" s="209"/>
      <c r="L932" s="209"/>
      <c r="M932" s="209"/>
      <c r="N932" s="209"/>
      <c r="O932" s="209"/>
      <c r="P932" s="210" t="s">
        <v>283</v>
      </c>
      <c r="Q932" s="209"/>
      <c r="R932" s="210" t="s">
        <v>89</v>
      </c>
      <c r="S932" s="210">
        <v>11.0</v>
      </c>
      <c r="T932" s="212">
        <v>8.0</v>
      </c>
      <c r="U932" s="212">
        <v>3.0</v>
      </c>
      <c r="V932" s="212">
        <v>12.0</v>
      </c>
      <c r="W932" s="210">
        <v>39.0</v>
      </c>
      <c r="X932" s="210">
        <v>1.0</v>
      </c>
      <c r="Y932" s="210">
        <v>0.0</v>
      </c>
      <c r="Z932" s="210">
        <v>1.0</v>
      </c>
      <c r="AA932" s="210">
        <v>0.0</v>
      </c>
      <c r="AB932" s="210">
        <v>3.0</v>
      </c>
      <c r="AC932" s="210">
        <v>0.0</v>
      </c>
      <c r="AD932" s="210">
        <v>0.0</v>
      </c>
      <c r="AE932" s="210">
        <v>0.0</v>
      </c>
      <c r="AF932" s="210">
        <v>0.0</v>
      </c>
      <c r="AG932" s="210">
        <v>0.0</v>
      </c>
      <c r="AH932" s="210">
        <v>1.0</v>
      </c>
      <c r="AI932" s="210" t="s">
        <v>138</v>
      </c>
      <c r="AJ932" s="210" t="s">
        <v>285</v>
      </c>
      <c r="AK932" s="210" t="s">
        <v>285</v>
      </c>
      <c r="AL932" s="210" t="s">
        <v>284</v>
      </c>
      <c r="AM932" s="210" t="s">
        <v>285</v>
      </c>
      <c r="AN932" s="210" t="s">
        <v>285</v>
      </c>
      <c r="AO932" s="210" t="s">
        <v>285</v>
      </c>
      <c r="AP932" s="210" t="s">
        <v>284</v>
      </c>
      <c r="AQ932" s="210" t="s">
        <v>285</v>
      </c>
      <c r="AR932" s="210" t="s">
        <v>284</v>
      </c>
      <c r="AS932" s="210" t="s">
        <v>285</v>
      </c>
      <c r="AT932" s="209"/>
      <c r="AU932" s="209"/>
      <c r="AV932" s="209"/>
      <c r="AW932" s="209"/>
      <c r="AX932" s="209"/>
      <c r="AY932" s="209"/>
      <c r="AZ932" s="209"/>
      <c r="BA932" s="209"/>
      <c r="BB932" s="209"/>
      <c r="BC932" s="209"/>
      <c r="BD932" s="209"/>
      <c r="BE932" s="209"/>
      <c r="BF932" s="209"/>
      <c r="BG932" s="210"/>
      <c r="BH932" s="209"/>
    </row>
    <row r="933">
      <c r="A933" s="211">
        <v>45250.70138888889</v>
      </c>
      <c r="B933" s="211">
        <v>45250.70138888889</v>
      </c>
      <c r="C933" s="210" t="s">
        <v>281</v>
      </c>
      <c r="D933" s="209"/>
      <c r="E933" s="212">
        <v>100.0</v>
      </c>
      <c r="F933" s="212">
        <v>0.0</v>
      </c>
      <c r="G933" s="210" t="b">
        <v>1</v>
      </c>
      <c r="H933" s="211">
        <v>45250.70138888889</v>
      </c>
      <c r="I933" s="210" t="s">
        <v>1215</v>
      </c>
      <c r="J933" s="209"/>
      <c r="K933" s="209"/>
      <c r="L933" s="209"/>
      <c r="M933" s="209"/>
      <c r="N933" s="209"/>
      <c r="O933" s="209"/>
      <c r="P933" s="210" t="s">
        <v>283</v>
      </c>
      <c r="Q933" s="209"/>
      <c r="R933" s="210" t="s">
        <v>91</v>
      </c>
      <c r="S933" s="210">
        <v>6.0</v>
      </c>
      <c r="T933" s="212">
        <v>6.0</v>
      </c>
      <c r="U933" s="212">
        <v>0.0</v>
      </c>
      <c r="V933" s="212">
        <v>12.0</v>
      </c>
      <c r="W933" s="210">
        <v>21.0</v>
      </c>
      <c r="X933" s="210">
        <v>3.0</v>
      </c>
      <c r="Y933" s="210">
        <v>2.0</v>
      </c>
      <c r="Z933" s="210">
        <v>3.0</v>
      </c>
      <c r="AA933" s="210">
        <v>3.0</v>
      </c>
      <c r="AB933" s="210">
        <v>0.0</v>
      </c>
      <c r="AC933" s="210">
        <v>3.0</v>
      </c>
      <c r="AD933" s="210">
        <v>0.0</v>
      </c>
      <c r="AE933" s="210">
        <v>2.0</v>
      </c>
      <c r="AF933" s="210">
        <v>1.0</v>
      </c>
      <c r="AG933" s="210">
        <v>2.0</v>
      </c>
      <c r="AH933" s="210">
        <v>3.0</v>
      </c>
      <c r="AI933" s="210" t="s">
        <v>137</v>
      </c>
      <c r="AJ933" s="210" t="s">
        <v>285</v>
      </c>
      <c r="AK933" s="210" t="s">
        <v>285</v>
      </c>
      <c r="AL933" s="210" t="s">
        <v>284</v>
      </c>
      <c r="AM933" s="210" t="s">
        <v>285</v>
      </c>
      <c r="AN933" s="210" t="s">
        <v>285</v>
      </c>
      <c r="AO933" s="210" t="s">
        <v>285</v>
      </c>
      <c r="AP933" s="210" t="s">
        <v>284</v>
      </c>
      <c r="AQ933" s="210" t="s">
        <v>285</v>
      </c>
      <c r="AR933" s="210" t="s">
        <v>284</v>
      </c>
      <c r="AS933" s="210" t="s">
        <v>284</v>
      </c>
      <c r="AT933" s="209"/>
      <c r="AU933" s="209"/>
      <c r="AV933" s="209"/>
      <c r="AW933" s="209"/>
      <c r="AX933" s="209"/>
      <c r="AY933" s="209"/>
      <c r="AZ933" s="209"/>
      <c r="BA933" s="209"/>
      <c r="BB933" s="209"/>
      <c r="BC933" s="209"/>
      <c r="BD933" s="209"/>
      <c r="BE933" s="209"/>
      <c r="BF933" s="209"/>
      <c r="BG933" s="210"/>
      <c r="BH933" s="209"/>
    </row>
    <row r="934">
      <c r="A934" s="211">
        <v>45250.70138888889</v>
      </c>
      <c r="B934" s="211">
        <v>45250.70138888889</v>
      </c>
      <c r="C934" s="210" t="s">
        <v>281</v>
      </c>
      <c r="D934" s="209"/>
      <c r="E934" s="212">
        <v>100.0</v>
      </c>
      <c r="F934" s="212">
        <v>0.0</v>
      </c>
      <c r="G934" s="210" t="b">
        <v>1</v>
      </c>
      <c r="H934" s="211">
        <v>45250.70138888889</v>
      </c>
      <c r="I934" s="210" t="s">
        <v>1216</v>
      </c>
      <c r="J934" s="209"/>
      <c r="K934" s="209"/>
      <c r="L934" s="209"/>
      <c r="M934" s="209"/>
      <c r="N934" s="209"/>
      <c r="O934" s="209"/>
      <c r="P934" s="210" t="s">
        <v>283</v>
      </c>
      <c r="Q934" s="209"/>
      <c r="R934" s="210" t="s">
        <v>103</v>
      </c>
      <c r="S934" s="210">
        <v>4.0</v>
      </c>
      <c r="T934" s="212">
        <v>4.0</v>
      </c>
      <c r="U934" s="212">
        <v>0.0</v>
      </c>
      <c r="V934" s="212">
        <v>12.0</v>
      </c>
      <c r="W934" s="210">
        <v>12.0</v>
      </c>
      <c r="X934" s="210">
        <v>1.0</v>
      </c>
      <c r="Y934" s="210">
        <v>0.0</v>
      </c>
      <c r="Z934" s="210">
        <v>0.0</v>
      </c>
      <c r="AA934" s="210">
        <v>0.0</v>
      </c>
      <c r="AB934" s="210">
        <v>2.0</v>
      </c>
      <c r="AC934" s="210">
        <v>1.0</v>
      </c>
      <c r="AD934" s="210">
        <v>1.0</v>
      </c>
      <c r="AE934" s="210">
        <v>1.0</v>
      </c>
      <c r="AF934" s="210">
        <v>3.0</v>
      </c>
      <c r="AG934" s="210">
        <v>2.0</v>
      </c>
      <c r="AH934" s="210">
        <v>3.0</v>
      </c>
      <c r="AI934" s="210" t="s">
        <v>138</v>
      </c>
      <c r="AJ934" s="210" t="s">
        <v>285</v>
      </c>
      <c r="AK934" s="210" t="s">
        <v>284</v>
      </c>
      <c r="AL934" s="210" t="s">
        <v>284</v>
      </c>
      <c r="AM934" s="210" t="s">
        <v>285</v>
      </c>
      <c r="AN934" s="210" t="s">
        <v>284</v>
      </c>
      <c r="AO934" s="210" t="s">
        <v>284</v>
      </c>
      <c r="AP934" s="210" t="s">
        <v>284</v>
      </c>
      <c r="AQ934" s="210" t="s">
        <v>284</v>
      </c>
      <c r="AR934" s="210" t="s">
        <v>285</v>
      </c>
      <c r="AS934" s="210" t="s">
        <v>285</v>
      </c>
      <c r="AT934" s="209"/>
      <c r="AU934" s="209"/>
      <c r="AV934" s="209"/>
      <c r="AW934" s="209"/>
      <c r="AX934" s="209"/>
      <c r="AY934" s="209"/>
      <c r="AZ934" s="209"/>
      <c r="BA934" s="209"/>
      <c r="BB934" s="209"/>
      <c r="BC934" s="209"/>
      <c r="BD934" s="209"/>
      <c r="BE934" s="209"/>
      <c r="BF934" s="209"/>
      <c r="BG934" s="210"/>
      <c r="BH934" s="209"/>
    </row>
    <row r="935">
      <c r="A935" s="211">
        <v>45250.70138888889</v>
      </c>
      <c r="B935" s="211">
        <v>45250.70138888889</v>
      </c>
      <c r="C935" s="210" t="s">
        <v>281</v>
      </c>
      <c r="D935" s="209"/>
      <c r="E935" s="212">
        <v>100.0</v>
      </c>
      <c r="F935" s="212">
        <v>0.0</v>
      </c>
      <c r="G935" s="210" t="b">
        <v>1</v>
      </c>
      <c r="H935" s="211">
        <v>45250.70138888889</v>
      </c>
      <c r="I935" s="210" t="s">
        <v>1217</v>
      </c>
      <c r="J935" s="209"/>
      <c r="K935" s="209"/>
      <c r="L935" s="209"/>
      <c r="M935" s="209"/>
      <c r="N935" s="209"/>
      <c r="O935" s="209"/>
      <c r="P935" s="210" t="s">
        <v>283</v>
      </c>
      <c r="Q935" s="209"/>
      <c r="R935" s="210" t="s">
        <v>58</v>
      </c>
      <c r="S935" s="210">
        <v>11.0</v>
      </c>
      <c r="T935" s="212">
        <v>11.0</v>
      </c>
      <c r="U935" s="212">
        <v>0.0</v>
      </c>
      <c r="V935" s="212">
        <v>12.0</v>
      </c>
      <c r="W935" s="210">
        <v>10.0</v>
      </c>
      <c r="X935" s="210">
        <v>1.0</v>
      </c>
      <c r="Y935" s="210">
        <v>2.0</v>
      </c>
      <c r="Z935" s="210">
        <v>2.0</v>
      </c>
      <c r="AA935" s="210">
        <v>2.0</v>
      </c>
      <c r="AB935" s="210">
        <v>0.0</v>
      </c>
      <c r="AC935" s="210">
        <v>0.0</v>
      </c>
      <c r="AD935" s="210">
        <v>0.0</v>
      </c>
      <c r="AE935" s="210">
        <v>1.0</v>
      </c>
      <c r="AF935" s="210">
        <v>2.0</v>
      </c>
      <c r="AG935" s="210">
        <v>2.0</v>
      </c>
      <c r="AH935" s="210">
        <v>3.0</v>
      </c>
      <c r="AI935" s="210" t="s">
        <v>138</v>
      </c>
      <c r="AJ935" s="210" t="s">
        <v>285</v>
      </c>
      <c r="AK935" s="210" t="s">
        <v>284</v>
      </c>
      <c r="AL935" s="210" t="s">
        <v>284</v>
      </c>
      <c r="AM935" s="210" t="s">
        <v>285</v>
      </c>
      <c r="AN935" s="210" t="s">
        <v>284</v>
      </c>
      <c r="AO935" s="210" t="s">
        <v>284</v>
      </c>
      <c r="AP935" s="210" t="s">
        <v>285</v>
      </c>
      <c r="AQ935" s="210" t="s">
        <v>284</v>
      </c>
      <c r="AR935" s="210" t="s">
        <v>284</v>
      </c>
      <c r="AS935" s="210" t="s">
        <v>284</v>
      </c>
      <c r="AT935" s="209"/>
      <c r="AU935" s="209"/>
      <c r="AV935" s="209"/>
      <c r="AW935" s="209"/>
      <c r="AX935" s="209"/>
      <c r="AY935" s="209"/>
      <c r="AZ935" s="209"/>
      <c r="BA935" s="209"/>
      <c r="BB935" s="209"/>
      <c r="BC935" s="209"/>
      <c r="BD935" s="209"/>
      <c r="BE935" s="209"/>
      <c r="BF935" s="209"/>
      <c r="BG935" s="210"/>
      <c r="BH935" s="209"/>
    </row>
    <row r="936">
      <c r="A936" s="211">
        <v>45250.70138888889</v>
      </c>
      <c r="B936" s="211">
        <v>45250.70138888889</v>
      </c>
      <c r="C936" s="210" t="s">
        <v>281</v>
      </c>
      <c r="D936" s="209"/>
      <c r="E936" s="212">
        <v>100.0</v>
      </c>
      <c r="F936" s="212">
        <v>0.0</v>
      </c>
      <c r="G936" s="210" t="b">
        <v>1</v>
      </c>
      <c r="H936" s="211">
        <v>45250.70138888889</v>
      </c>
      <c r="I936" s="210" t="s">
        <v>1218</v>
      </c>
      <c r="J936" s="209"/>
      <c r="K936" s="209"/>
      <c r="L936" s="209"/>
      <c r="M936" s="209"/>
      <c r="N936" s="209"/>
      <c r="O936" s="209"/>
      <c r="P936" s="210" t="s">
        <v>283</v>
      </c>
      <c r="Q936" s="209"/>
      <c r="R936" s="210" t="s">
        <v>51</v>
      </c>
      <c r="S936" s="210">
        <v>11.0</v>
      </c>
      <c r="T936" s="212">
        <v>4.0</v>
      </c>
      <c r="U936" s="212">
        <v>7.0</v>
      </c>
      <c r="V936" s="212">
        <v>12.0</v>
      </c>
      <c r="W936" s="210">
        <v>9.0</v>
      </c>
      <c r="X936" s="210">
        <v>0.0</v>
      </c>
      <c r="Y936" s="210">
        <v>3.0</v>
      </c>
      <c r="Z936" s="210">
        <v>2.0</v>
      </c>
      <c r="AA936" s="210">
        <v>0.0</v>
      </c>
      <c r="AB936" s="210">
        <v>2.0</v>
      </c>
      <c r="AC936" s="210">
        <v>1.0</v>
      </c>
      <c r="AD936" s="210">
        <v>3.0</v>
      </c>
      <c r="AE936" s="210">
        <v>2.0</v>
      </c>
      <c r="AF936" s="210">
        <v>2.0</v>
      </c>
      <c r="AG936" s="210">
        <v>1.0</v>
      </c>
      <c r="AH936" s="210">
        <v>3.0</v>
      </c>
      <c r="AI936" s="210" t="s">
        <v>137</v>
      </c>
      <c r="AJ936" s="210" t="s">
        <v>285</v>
      </c>
      <c r="AK936" s="210" t="s">
        <v>284</v>
      </c>
      <c r="AL936" s="210" t="s">
        <v>285</v>
      </c>
      <c r="AM936" s="210" t="s">
        <v>285</v>
      </c>
      <c r="AN936" s="210" t="s">
        <v>285</v>
      </c>
      <c r="AO936" s="210" t="s">
        <v>284</v>
      </c>
      <c r="AP936" s="210" t="s">
        <v>285</v>
      </c>
      <c r="AQ936" s="210" t="s">
        <v>285</v>
      </c>
      <c r="AR936" s="210" t="s">
        <v>285</v>
      </c>
      <c r="AS936" s="210" t="s">
        <v>285</v>
      </c>
      <c r="AT936" s="209"/>
      <c r="AU936" s="209"/>
      <c r="AV936" s="209"/>
      <c r="AW936" s="209"/>
      <c r="AX936" s="209"/>
      <c r="AY936" s="209"/>
      <c r="AZ936" s="209"/>
      <c r="BA936" s="209"/>
      <c r="BB936" s="209"/>
      <c r="BC936" s="209"/>
      <c r="BD936" s="209"/>
      <c r="BE936" s="209"/>
      <c r="BF936" s="209"/>
      <c r="BG936" s="210"/>
      <c r="BH936" s="209"/>
    </row>
    <row r="937">
      <c r="A937" s="211">
        <v>45250.70138888889</v>
      </c>
      <c r="B937" s="211">
        <v>45250.70138888889</v>
      </c>
      <c r="C937" s="210" t="s">
        <v>281</v>
      </c>
      <c r="D937" s="209"/>
      <c r="E937" s="212">
        <v>100.0</v>
      </c>
      <c r="F937" s="212">
        <v>0.0</v>
      </c>
      <c r="G937" s="210" t="b">
        <v>1</v>
      </c>
      <c r="H937" s="211">
        <v>45250.70138888889</v>
      </c>
      <c r="I937" s="210" t="s">
        <v>1219</v>
      </c>
      <c r="J937" s="209"/>
      <c r="K937" s="209"/>
      <c r="L937" s="209"/>
      <c r="M937" s="209"/>
      <c r="N937" s="209"/>
      <c r="O937" s="209"/>
      <c r="P937" s="210" t="s">
        <v>283</v>
      </c>
      <c r="Q937" s="209"/>
      <c r="R937" s="210" t="s">
        <v>47</v>
      </c>
      <c r="S937" s="210">
        <v>2.0</v>
      </c>
      <c r="T937" s="212">
        <v>1.0</v>
      </c>
      <c r="U937" s="212">
        <v>1.0</v>
      </c>
      <c r="V937" s="212">
        <v>12.0</v>
      </c>
      <c r="W937" s="210">
        <v>36.0</v>
      </c>
      <c r="X937" s="210">
        <v>1.0</v>
      </c>
      <c r="Y937" s="210">
        <v>3.0</v>
      </c>
      <c r="Z937" s="210">
        <v>2.0</v>
      </c>
      <c r="AA937" s="210">
        <v>1.0</v>
      </c>
      <c r="AB937" s="210">
        <v>0.0</v>
      </c>
      <c r="AC937" s="210">
        <v>0.0</v>
      </c>
      <c r="AD937" s="210">
        <v>2.0</v>
      </c>
      <c r="AE937" s="210">
        <v>2.0</v>
      </c>
      <c r="AF937" s="210">
        <v>2.0</v>
      </c>
      <c r="AG937" s="210">
        <v>2.0</v>
      </c>
      <c r="AH937" s="210">
        <v>2.0</v>
      </c>
      <c r="AI937" s="210" t="s">
        <v>137</v>
      </c>
      <c r="AJ937" s="210" t="s">
        <v>284</v>
      </c>
      <c r="AK937" s="210" t="s">
        <v>285</v>
      </c>
      <c r="AL937" s="210" t="s">
        <v>284</v>
      </c>
      <c r="AM937" s="210" t="s">
        <v>285</v>
      </c>
      <c r="AN937" s="210" t="s">
        <v>284</v>
      </c>
      <c r="AO937" s="210" t="s">
        <v>284</v>
      </c>
      <c r="AP937" s="210" t="s">
        <v>285</v>
      </c>
      <c r="AQ937" s="210" t="s">
        <v>284</v>
      </c>
      <c r="AR937" s="210" t="s">
        <v>284</v>
      </c>
      <c r="AS937" s="210" t="s">
        <v>284</v>
      </c>
      <c r="AT937" s="209"/>
      <c r="AU937" s="209"/>
      <c r="AV937" s="209"/>
      <c r="AW937" s="209"/>
      <c r="AX937" s="209"/>
      <c r="AY937" s="209"/>
      <c r="AZ937" s="209"/>
      <c r="BA937" s="209"/>
      <c r="BB937" s="209"/>
      <c r="BC937" s="209"/>
      <c r="BD937" s="209"/>
      <c r="BE937" s="209"/>
      <c r="BF937" s="209"/>
      <c r="BG937" s="210"/>
      <c r="BH937" s="209"/>
    </row>
    <row r="938">
      <c r="A938" s="211">
        <v>45250.70138888889</v>
      </c>
      <c r="B938" s="211">
        <v>45250.70138888889</v>
      </c>
      <c r="C938" s="210" t="s">
        <v>281</v>
      </c>
      <c r="D938" s="209"/>
      <c r="E938" s="212">
        <v>100.0</v>
      </c>
      <c r="F938" s="212">
        <v>0.0</v>
      </c>
      <c r="G938" s="210" t="b">
        <v>1</v>
      </c>
      <c r="H938" s="211">
        <v>45250.70138888889</v>
      </c>
      <c r="I938" s="210" t="s">
        <v>1220</v>
      </c>
      <c r="J938" s="209"/>
      <c r="K938" s="209"/>
      <c r="L938" s="209"/>
      <c r="M938" s="209"/>
      <c r="N938" s="209"/>
      <c r="O938" s="209"/>
      <c r="P938" s="210" t="s">
        <v>283</v>
      </c>
      <c r="Q938" s="209"/>
      <c r="R938" s="210" t="s">
        <v>70</v>
      </c>
      <c r="S938" s="210">
        <v>10.0</v>
      </c>
      <c r="T938" s="212">
        <v>2.0</v>
      </c>
      <c r="U938" s="212">
        <v>8.0</v>
      </c>
      <c r="V938" s="212">
        <v>12.0</v>
      </c>
      <c r="W938" s="210">
        <v>20.0</v>
      </c>
      <c r="X938" s="210">
        <v>2.0</v>
      </c>
      <c r="Y938" s="210">
        <v>0.0</v>
      </c>
      <c r="Z938" s="210">
        <v>3.0</v>
      </c>
      <c r="AA938" s="210">
        <v>0.0</v>
      </c>
      <c r="AB938" s="210">
        <v>1.0</v>
      </c>
      <c r="AC938" s="210">
        <v>2.0</v>
      </c>
      <c r="AD938" s="210">
        <v>1.0</v>
      </c>
      <c r="AE938" s="210">
        <v>2.0</v>
      </c>
      <c r="AF938" s="210">
        <v>3.0</v>
      </c>
      <c r="AG938" s="210">
        <v>1.0</v>
      </c>
      <c r="AH938" s="210">
        <v>0.0</v>
      </c>
      <c r="AI938" s="210" t="s">
        <v>137</v>
      </c>
      <c r="AJ938" s="210" t="s">
        <v>284</v>
      </c>
      <c r="AK938" s="210" t="s">
        <v>284</v>
      </c>
      <c r="AL938" s="210" t="s">
        <v>284</v>
      </c>
      <c r="AM938" s="210" t="s">
        <v>284</v>
      </c>
      <c r="AN938" s="210" t="s">
        <v>284</v>
      </c>
      <c r="AO938" s="210" t="s">
        <v>284</v>
      </c>
      <c r="AP938" s="210" t="s">
        <v>284</v>
      </c>
      <c r="AQ938" s="210" t="s">
        <v>285</v>
      </c>
      <c r="AR938" s="210" t="s">
        <v>284</v>
      </c>
      <c r="AS938" s="210" t="s">
        <v>284</v>
      </c>
      <c r="AT938" s="209"/>
      <c r="AU938" s="209"/>
      <c r="AV938" s="209"/>
      <c r="AW938" s="209"/>
      <c r="AX938" s="209"/>
      <c r="AY938" s="209"/>
      <c r="AZ938" s="209"/>
      <c r="BA938" s="209"/>
      <c r="BB938" s="209"/>
      <c r="BC938" s="209"/>
      <c r="BD938" s="209"/>
      <c r="BE938" s="209"/>
      <c r="BF938" s="209"/>
      <c r="BG938" s="210"/>
      <c r="BH938" s="209"/>
    </row>
    <row r="939">
      <c r="A939" s="211">
        <v>45250.70138888889</v>
      </c>
      <c r="B939" s="211">
        <v>45250.70138888889</v>
      </c>
      <c r="C939" s="210" t="s">
        <v>281</v>
      </c>
      <c r="D939" s="209"/>
      <c r="E939" s="212">
        <v>100.0</v>
      </c>
      <c r="F939" s="212">
        <v>0.0</v>
      </c>
      <c r="G939" s="210" t="b">
        <v>1</v>
      </c>
      <c r="H939" s="211">
        <v>45250.70138888889</v>
      </c>
      <c r="I939" s="210" t="s">
        <v>1221</v>
      </c>
      <c r="J939" s="209"/>
      <c r="K939" s="209"/>
      <c r="L939" s="209"/>
      <c r="M939" s="209"/>
      <c r="N939" s="209"/>
      <c r="O939" s="209"/>
      <c r="P939" s="210" t="s">
        <v>283</v>
      </c>
      <c r="Q939" s="209"/>
      <c r="R939" s="210" t="s">
        <v>46</v>
      </c>
      <c r="S939" s="210">
        <v>5.0</v>
      </c>
      <c r="T939" s="212">
        <v>1.0</v>
      </c>
      <c r="U939" s="212">
        <v>4.0</v>
      </c>
      <c r="V939" s="212">
        <v>12.0</v>
      </c>
      <c r="W939" s="210">
        <v>30.0</v>
      </c>
      <c r="X939" s="210">
        <v>2.0</v>
      </c>
      <c r="Y939" s="210">
        <v>0.0</v>
      </c>
      <c r="Z939" s="210">
        <v>3.0</v>
      </c>
      <c r="AA939" s="210">
        <v>0.0</v>
      </c>
      <c r="AB939" s="210">
        <v>0.0</v>
      </c>
      <c r="AC939" s="210">
        <v>0.0</v>
      </c>
      <c r="AD939" s="210">
        <v>3.0</v>
      </c>
      <c r="AE939" s="210">
        <v>2.0</v>
      </c>
      <c r="AF939" s="210">
        <v>1.0</v>
      </c>
      <c r="AG939" s="210">
        <v>3.0</v>
      </c>
      <c r="AH939" s="210">
        <v>3.0</v>
      </c>
      <c r="AI939" s="210" t="s">
        <v>138</v>
      </c>
      <c r="AJ939" s="210" t="s">
        <v>285</v>
      </c>
      <c r="AK939" s="210" t="s">
        <v>284</v>
      </c>
      <c r="AL939" s="210" t="s">
        <v>285</v>
      </c>
      <c r="AM939" s="210" t="s">
        <v>284</v>
      </c>
      <c r="AN939" s="210" t="s">
        <v>285</v>
      </c>
      <c r="AO939" s="210" t="s">
        <v>285</v>
      </c>
      <c r="AP939" s="210" t="s">
        <v>285</v>
      </c>
      <c r="AQ939" s="210" t="s">
        <v>285</v>
      </c>
      <c r="AR939" s="210" t="s">
        <v>285</v>
      </c>
      <c r="AS939" s="210" t="s">
        <v>285</v>
      </c>
      <c r="AT939" s="209"/>
      <c r="AU939" s="209"/>
      <c r="AV939" s="209"/>
      <c r="AW939" s="209"/>
      <c r="AX939" s="209"/>
      <c r="AY939" s="209"/>
      <c r="AZ939" s="209"/>
      <c r="BA939" s="209"/>
      <c r="BB939" s="209"/>
      <c r="BC939" s="209"/>
      <c r="BD939" s="209"/>
      <c r="BE939" s="209"/>
      <c r="BF939" s="209"/>
      <c r="BG939" s="210"/>
      <c r="BH939" s="209"/>
    </row>
    <row r="940">
      <c r="A940" s="211">
        <v>45250.70138888889</v>
      </c>
      <c r="B940" s="211">
        <v>45250.70138888889</v>
      </c>
      <c r="C940" s="210" t="s">
        <v>281</v>
      </c>
      <c r="D940" s="209"/>
      <c r="E940" s="212">
        <v>100.0</v>
      </c>
      <c r="F940" s="212">
        <v>0.0</v>
      </c>
      <c r="G940" s="210" t="b">
        <v>1</v>
      </c>
      <c r="H940" s="211">
        <v>45250.70138888889</v>
      </c>
      <c r="I940" s="210" t="s">
        <v>1222</v>
      </c>
      <c r="J940" s="209"/>
      <c r="K940" s="209"/>
      <c r="L940" s="209"/>
      <c r="M940" s="209"/>
      <c r="N940" s="209"/>
      <c r="O940" s="209"/>
      <c r="P940" s="210" t="s">
        <v>283</v>
      </c>
      <c r="Q940" s="209"/>
      <c r="R940" s="210" t="s">
        <v>82</v>
      </c>
      <c r="S940" s="210">
        <v>2.0</v>
      </c>
      <c r="T940" s="212">
        <v>2.0</v>
      </c>
      <c r="U940" s="212">
        <v>0.0</v>
      </c>
      <c r="V940" s="212">
        <v>12.0</v>
      </c>
      <c r="W940" s="210">
        <v>19.0</v>
      </c>
      <c r="X940" s="210">
        <v>0.0</v>
      </c>
      <c r="Y940" s="210">
        <v>3.0</v>
      </c>
      <c r="Z940" s="210">
        <v>3.0</v>
      </c>
      <c r="AA940" s="210">
        <v>3.0</v>
      </c>
      <c r="AB940" s="210">
        <v>2.0</v>
      </c>
      <c r="AC940" s="210">
        <v>2.0</v>
      </c>
      <c r="AD940" s="210">
        <v>3.0</v>
      </c>
      <c r="AE940" s="210">
        <v>3.0</v>
      </c>
      <c r="AF940" s="210">
        <v>0.0</v>
      </c>
      <c r="AG940" s="210">
        <v>0.0</v>
      </c>
      <c r="AH940" s="210">
        <v>0.0</v>
      </c>
      <c r="AI940" s="210" t="s">
        <v>138</v>
      </c>
      <c r="AJ940" s="210" t="s">
        <v>284</v>
      </c>
      <c r="AK940" s="210" t="s">
        <v>285</v>
      </c>
      <c r="AL940" s="210" t="s">
        <v>285</v>
      </c>
      <c r="AM940" s="210" t="s">
        <v>285</v>
      </c>
      <c r="AN940" s="210" t="s">
        <v>285</v>
      </c>
      <c r="AO940" s="210" t="s">
        <v>285</v>
      </c>
      <c r="AP940" s="210" t="s">
        <v>284</v>
      </c>
      <c r="AQ940" s="210" t="s">
        <v>284</v>
      </c>
      <c r="AR940" s="210" t="s">
        <v>284</v>
      </c>
      <c r="AS940" s="210" t="s">
        <v>285</v>
      </c>
      <c r="AT940" s="209"/>
      <c r="AU940" s="209"/>
      <c r="AV940" s="209"/>
      <c r="AW940" s="209"/>
      <c r="AX940" s="209"/>
      <c r="AY940" s="209"/>
      <c r="AZ940" s="209"/>
      <c r="BA940" s="209"/>
      <c r="BB940" s="209"/>
      <c r="BC940" s="209"/>
      <c r="BD940" s="209"/>
      <c r="BE940" s="209"/>
      <c r="BF940" s="209"/>
      <c r="BG940" s="210"/>
      <c r="BH940" s="209"/>
    </row>
    <row r="941">
      <c r="A941" s="211">
        <v>45250.70138888889</v>
      </c>
      <c r="B941" s="211">
        <v>45250.70138888889</v>
      </c>
      <c r="C941" s="210" t="s">
        <v>281</v>
      </c>
      <c r="D941" s="209"/>
      <c r="E941" s="212">
        <v>100.0</v>
      </c>
      <c r="F941" s="212">
        <v>0.0</v>
      </c>
      <c r="G941" s="210" t="b">
        <v>1</v>
      </c>
      <c r="H941" s="211">
        <v>45250.70138888889</v>
      </c>
      <c r="I941" s="210" t="s">
        <v>1223</v>
      </c>
      <c r="J941" s="209"/>
      <c r="K941" s="209"/>
      <c r="L941" s="209"/>
      <c r="M941" s="209"/>
      <c r="N941" s="209"/>
      <c r="O941" s="209"/>
      <c r="P941" s="210" t="s">
        <v>283</v>
      </c>
      <c r="Q941" s="209"/>
      <c r="R941" s="210" t="s">
        <v>62</v>
      </c>
      <c r="S941" s="210">
        <v>2.0</v>
      </c>
      <c r="T941" s="212">
        <v>2.0</v>
      </c>
      <c r="U941" s="212">
        <v>0.0</v>
      </c>
      <c r="V941" s="212">
        <v>12.0</v>
      </c>
      <c r="W941" s="210">
        <v>24.0</v>
      </c>
      <c r="X941" s="210">
        <v>0.0</v>
      </c>
      <c r="Y941" s="210">
        <v>0.0</v>
      </c>
      <c r="Z941" s="210">
        <v>2.0</v>
      </c>
      <c r="AA941" s="210">
        <v>1.0</v>
      </c>
      <c r="AB941" s="210">
        <v>3.0</v>
      </c>
      <c r="AC941" s="210">
        <v>1.0</v>
      </c>
      <c r="AD941" s="210">
        <v>1.0</v>
      </c>
      <c r="AE941" s="210">
        <v>3.0</v>
      </c>
      <c r="AF941" s="210">
        <v>3.0</v>
      </c>
      <c r="AG941" s="210">
        <v>0.0</v>
      </c>
      <c r="AH941" s="210">
        <v>2.0</v>
      </c>
      <c r="AI941" s="210" t="s">
        <v>138</v>
      </c>
      <c r="AJ941" s="210" t="s">
        <v>284</v>
      </c>
      <c r="AK941" s="210" t="s">
        <v>285</v>
      </c>
      <c r="AL941" s="210" t="s">
        <v>284</v>
      </c>
      <c r="AM941" s="210" t="s">
        <v>285</v>
      </c>
      <c r="AN941" s="210" t="s">
        <v>284</v>
      </c>
      <c r="AO941" s="210" t="s">
        <v>285</v>
      </c>
      <c r="AP941" s="210" t="s">
        <v>284</v>
      </c>
      <c r="AQ941" s="210" t="s">
        <v>284</v>
      </c>
      <c r="AR941" s="210" t="s">
        <v>284</v>
      </c>
      <c r="AS941" s="210" t="s">
        <v>285</v>
      </c>
      <c r="AT941" s="209"/>
      <c r="AU941" s="209"/>
      <c r="AV941" s="209"/>
      <c r="AW941" s="209"/>
      <c r="AX941" s="209"/>
      <c r="AY941" s="209"/>
      <c r="AZ941" s="209"/>
      <c r="BA941" s="209"/>
      <c r="BB941" s="209"/>
      <c r="BC941" s="209"/>
      <c r="BD941" s="209"/>
      <c r="BE941" s="209"/>
      <c r="BF941" s="209"/>
      <c r="BG941" s="210"/>
      <c r="BH941" s="209"/>
    </row>
    <row r="942">
      <c r="A942" s="211">
        <v>45250.70138888889</v>
      </c>
      <c r="B942" s="211">
        <v>45250.70138888889</v>
      </c>
      <c r="C942" s="210" t="s">
        <v>281</v>
      </c>
      <c r="D942" s="209"/>
      <c r="E942" s="212">
        <v>100.0</v>
      </c>
      <c r="F942" s="212">
        <v>0.0</v>
      </c>
      <c r="G942" s="210" t="b">
        <v>1</v>
      </c>
      <c r="H942" s="211">
        <v>45250.70138888889</v>
      </c>
      <c r="I942" s="210" t="s">
        <v>1224</v>
      </c>
      <c r="J942" s="209"/>
      <c r="K942" s="209"/>
      <c r="L942" s="209"/>
      <c r="M942" s="209"/>
      <c r="N942" s="209"/>
      <c r="O942" s="209"/>
      <c r="P942" s="210" t="s">
        <v>283</v>
      </c>
      <c r="Q942" s="209"/>
      <c r="R942" s="210" t="s">
        <v>83</v>
      </c>
      <c r="S942" s="210">
        <v>5.0</v>
      </c>
      <c r="T942" s="212">
        <v>5.0</v>
      </c>
      <c r="U942" s="212">
        <v>0.0</v>
      </c>
      <c r="V942" s="212">
        <v>12.0</v>
      </c>
      <c r="W942" s="210">
        <v>40.0</v>
      </c>
      <c r="X942" s="210">
        <v>1.0</v>
      </c>
      <c r="Y942" s="210">
        <v>0.0</v>
      </c>
      <c r="Z942" s="210">
        <v>2.0</v>
      </c>
      <c r="AA942" s="210">
        <v>0.0</v>
      </c>
      <c r="AB942" s="210">
        <v>2.0</v>
      </c>
      <c r="AC942" s="210">
        <v>1.0</v>
      </c>
      <c r="AD942" s="210">
        <v>3.0</v>
      </c>
      <c r="AE942" s="210">
        <v>2.0</v>
      </c>
      <c r="AF942" s="210">
        <v>0.0</v>
      </c>
      <c r="AG942" s="210">
        <v>3.0</v>
      </c>
      <c r="AH942" s="210">
        <v>0.0</v>
      </c>
      <c r="AI942" s="210" t="s">
        <v>138</v>
      </c>
      <c r="AJ942" s="210" t="s">
        <v>284</v>
      </c>
      <c r="AK942" s="210" t="s">
        <v>285</v>
      </c>
      <c r="AL942" s="210" t="s">
        <v>285</v>
      </c>
      <c r="AM942" s="210" t="s">
        <v>285</v>
      </c>
      <c r="AN942" s="210" t="s">
        <v>284</v>
      </c>
      <c r="AO942" s="210" t="s">
        <v>285</v>
      </c>
      <c r="AP942" s="210" t="s">
        <v>285</v>
      </c>
      <c r="AQ942" s="210" t="s">
        <v>285</v>
      </c>
      <c r="AR942" s="210" t="s">
        <v>284</v>
      </c>
      <c r="AS942" s="210" t="s">
        <v>285</v>
      </c>
      <c r="AT942" s="209"/>
      <c r="AU942" s="209"/>
      <c r="AV942" s="209"/>
      <c r="AW942" s="209"/>
      <c r="AX942" s="209"/>
      <c r="AY942" s="209"/>
      <c r="AZ942" s="209"/>
      <c r="BA942" s="209"/>
      <c r="BB942" s="209"/>
      <c r="BC942" s="209"/>
      <c r="BD942" s="209"/>
      <c r="BE942" s="209"/>
      <c r="BF942" s="209"/>
      <c r="BG942" s="210"/>
      <c r="BH942" s="209"/>
    </row>
    <row r="943">
      <c r="A943" s="211">
        <v>45250.70138888889</v>
      </c>
      <c r="B943" s="211">
        <v>45250.70138888889</v>
      </c>
      <c r="C943" s="210" t="s">
        <v>281</v>
      </c>
      <c r="D943" s="209"/>
      <c r="E943" s="212">
        <v>100.0</v>
      </c>
      <c r="F943" s="212">
        <v>0.0</v>
      </c>
      <c r="G943" s="210" t="b">
        <v>1</v>
      </c>
      <c r="H943" s="211">
        <v>45250.70138888889</v>
      </c>
      <c r="I943" s="210" t="s">
        <v>1225</v>
      </c>
      <c r="J943" s="209"/>
      <c r="K943" s="209"/>
      <c r="L943" s="209"/>
      <c r="M943" s="209"/>
      <c r="N943" s="209"/>
      <c r="O943" s="209"/>
      <c r="P943" s="210" t="s">
        <v>283</v>
      </c>
      <c r="Q943" s="209"/>
      <c r="R943" s="210" t="s">
        <v>100</v>
      </c>
      <c r="S943" s="210">
        <v>12.0</v>
      </c>
      <c r="T943" s="212">
        <v>1.0</v>
      </c>
      <c r="U943" s="212">
        <v>11.0</v>
      </c>
      <c r="V943" s="212">
        <v>12.0</v>
      </c>
      <c r="W943" s="210">
        <v>7.0</v>
      </c>
      <c r="X943" s="210">
        <v>0.0</v>
      </c>
      <c r="Y943" s="210">
        <v>0.0</v>
      </c>
      <c r="Z943" s="210">
        <v>2.0</v>
      </c>
      <c r="AA943" s="210">
        <v>3.0</v>
      </c>
      <c r="AB943" s="210">
        <v>0.0</v>
      </c>
      <c r="AC943" s="210">
        <v>3.0</v>
      </c>
      <c r="AD943" s="210">
        <v>0.0</v>
      </c>
      <c r="AE943" s="210">
        <v>0.0</v>
      </c>
      <c r="AF943" s="210">
        <v>0.0</v>
      </c>
      <c r="AG943" s="210">
        <v>3.0</v>
      </c>
      <c r="AH943" s="210">
        <v>2.0</v>
      </c>
      <c r="AI943" s="210" t="s">
        <v>137</v>
      </c>
      <c r="AJ943" s="210" t="s">
        <v>284</v>
      </c>
      <c r="AK943" s="210" t="s">
        <v>285</v>
      </c>
      <c r="AL943" s="210" t="s">
        <v>285</v>
      </c>
      <c r="AM943" s="210" t="s">
        <v>284</v>
      </c>
      <c r="AN943" s="210" t="s">
        <v>284</v>
      </c>
      <c r="AO943" s="210" t="s">
        <v>285</v>
      </c>
      <c r="AP943" s="210" t="s">
        <v>285</v>
      </c>
      <c r="AQ943" s="210" t="s">
        <v>285</v>
      </c>
      <c r="AR943" s="210" t="s">
        <v>284</v>
      </c>
      <c r="AS943" s="210" t="s">
        <v>284</v>
      </c>
      <c r="AT943" s="209"/>
      <c r="AU943" s="209"/>
      <c r="AV943" s="209"/>
      <c r="AW943" s="209"/>
      <c r="AX943" s="209"/>
      <c r="AY943" s="209"/>
      <c r="AZ943" s="209"/>
      <c r="BA943" s="209"/>
      <c r="BB943" s="209"/>
      <c r="BC943" s="209"/>
      <c r="BD943" s="209"/>
      <c r="BE943" s="209"/>
      <c r="BF943" s="209"/>
      <c r="BG943" s="210"/>
      <c r="BH943" s="209"/>
    </row>
    <row r="944">
      <c r="A944" s="211">
        <v>45250.70138888889</v>
      </c>
      <c r="B944" s="211">
        <v>45250.70138888889</v>
      </c>
      <c r="C944" s="210" t="s">
        <v>281</v>
      </c>
      <c r="D944" s="209"/>
      <c r="E944" s="212">
        <v>100.0</v>
      </c>
      <c r="F944" s="212">
        <v>0.0</v>
      </c>
      <c r="G944" s="210" t="b">
        <v>1</v>
      </c>
      <c r="H944" s="211">
        <v>45250.70138888889</v>
      </c>
      <c r="I944" s="210" t="s">
        <v>1226</v>
      </c>
      <c r="J944" s="209"/>
      <c r="K944" s="209"/>
      <c r="L944" s="209"/>
      <c r="M944" s="209"/>
      <c r="N944" s="209"/>
      <c r="O944" s="209"/>
      <c r="P944" s="210" t="s">
        <v>283</v>
      </c>
      <c r="Q944" s="209"/>
      <c r="R944" s="210" t="s">
        <v>91</v>
      </c>
      <c r="S944" s="210">
        <v>7.0</v>
      </c>
      <c r="T944" s="212">
        <v>1.0</v>
      </c>
      <c r="U944" s="212">
        <v>6.0</v>
      </c>
      <c r="V944" s="212">
        <v>12.0</v>
      </c>
      <c r="W944" s="210">
        <v>25.0</v>
      </c>
      <c r="X944" s="210">
        <v>2.0</v>
      </c>
      <c r="Y944" s="210">
        <v>0.0</v>
      </c>
      <c r="Z944" s="210">
        <v>2.0</v>
      </c>
      <c r="AA944" s="210">
        <v>3.0</v>
      </c>
      <c r="AB944" s="210">
        <v>0.0</v>
      </c>
      <c r="AC944" s="210">
        <v>2.0</v>
      </c>
      <c r="AD944" s="210">
        <v>3.0</v>
      </c>
      <c r="AE944" s="210">
        <v>0.0</v>
      </c>
      <c r="AF944" s="210">
        <v>1.0</v>
      </c>
      <c r="AG944" s="210">
        <v>3.0</v>
      </c>
      <c r="AH944" s="210">
        <v>3.0</v>
      </c>
      <c r="AI944" s="210" t="s">
        <v>138</v>
      </c>
      <c r="AJ944" s="210" t="s">
        <v>284</v>
      </c>
      <c r="AK944" s="210" t="s">
        <v>285</v>
      </c>
      <c r="AL944" s="210" t="s">
        <v>285</v>
      </c>
      <c r="AM944" s="210" t="s">
        <v>284</v>
      </c>
      <c r="AN944" s="210" t="s">
        <v>285</v>
      </c>
      <c r="AO944" s="210" t="s">
        <v>285</v>
      </c>
      <c r="AP944" s="210" t="s">
        <v>285</v>
      </c>
      <c r="AQ944" s="210" t="s">
        <v>285</v>
      </c>
      <c r="AR944" s="210" t="s">
        <v>284</v>
      </c>
      <c r="AS944" s="210" t="s">
        <v>285</v>
      </c>
      <c r="AT944" s="209"/>
      <c r="AU944" s="209"/>
      <c r="AV944" s="209"/>
      <c r="AW944" s="209"/>
      <c r="AX944" s="209"/>
      <c r="AY944" s="209"/>
      <c r="AZ944" s="209"/>
      <c r="BA944" s="209"/>
      <c r="BB944" s="209"/>
      <c r="BC944" s="209"/>
      <c r="BD944" s="209"/>
      <c r="BE944" s="209"/>
      <c r="BF944" s="209"/>
      <c r="BG944" s="210"/>
      <c r="BH944" s="209"/>
    </row>
    <row r="945">
      <c r="A945" s="211">
        <v>45250.70138888889</v>
      </c>
      <c r="B945" s="211">
        <v>45250.70138888889</v>
      </c>
      <c r="C945" s="210" t="s">
        <v>281</v>
      </c>
      <c r="D945" s="209"/>
      <c r="E945" s="212">
        <v>100.0</v>
      </c>
      <c r="F945" s="212">
        <v>0.0</v>
      </c>
      <c r="G945" s="210" t="b">
        <v>1</v>
      </c>
      <c r="H945" s="211">
        <v>45250.70138888889</v>
      </c>
      <c r="I945" s="210" t="s">
        <v>1227</v>
      </c>
      <c r="J945" s="209"/>
      <c r="K945" s="209"/>
      <c r="L945" s="209"/>
      <c r="M945" s="209"/>
      <c r="N945" s="209"/>
      <c r="O945" s="209"/>
      <c r="P945" s="210" t="s">
        <v>283</v>
      </c>
      <c r="Q945" s="209"/>
      <c r="R945" s="210" t="s">
        <v>124</v>
      </c>
      <c r="S945" s="210">
        <v>2.0</v>
      </c>
      <c r="T945" s="212">
        <v>2.0</v>
      </c>
      <c r="U945" s="212">
        <v>0.0</v>
      </c>
      <c r="V945" s="212">
        <v>12.0</v>
      </c>
      <c r="W945" s="210">
        <v>31.0</v>
      </c>
      <c r="X945" s="210">
        <v>0.0</v>
      </c>
      <c r="Y945" s="210">
        <v>2.0</v>
      </c>
      <c r="Z945" s="210">
        <v>2.0</v>
      </c>
      <c r="AA945" s="210">
        <v>3.0</v>
      </c>
      <c r="AB945" s="210">
        <v>1.0</v>
      </c>
      <c r="AC945" s="210">
        <v>1.0</v>
      </c>
      <c r="AD945" s="210">
        <v>0.0</v>
      </c>
      <c r="AE945" s="210">
        <v>2.0</v>
      </c>
      <c r="AF945" s="210">
        <v>3.0</v>
      </c>
      <c r="AG945" s="210">
        <v>3.0</v>
      </c>
      <c r="AH945" s="210">
        <v>3.0</v>
      </c>
      <c r="AI945" s="210" t="s">
        <v>138</v>
      </c>
      <c r="AJ945" s="210" t="s">
        <v>285</v>
      </c>
      <c r="AK945" s="210" t="s">
        <v>284</v>
      </c>
      <c r="AL945" s="210" t="s">
        <v>284</v>
      </c>
      <c r="AM945" s="210" t="s">
        <v>284</v>
      </c>
      <c r="AN945" s="210" t="s">
        <v>284</v>
      </c>
      <c r="AO945" s="210" t="s">
        <v>284</v>
      </c>
      <c r="AP945" s="210" t="s">
        <v>284</v>
      </c>
      <c r="AQ945" s="210" t="s">
        <v>284</v>
      </c>
      <c r="AR945" s="210" t="s">
        <v>285</v>
      </c>
      <c r="AS945" s="210" t="s">
        <v>284</v>
      </c>
      <c r="AT945" s="209"/>
      <c r="AU945" s="209"/>
      <c r="AV945" s="209"/>
      <c r="AW945" s="209"/>
      <c r="AX945" s="209"/>
      <c r="AY945" s="209"/>
      <c r="AZ945" s="209"/>
      <c r="BA945" s="209"/>
      <c r="BB945" s="209"/>
      <c r="BC945" s="209"/>
      <c r="BD945" s="209"/>
      <c r="BE945" s="209"/>
      <c r="BF945" s="209"/>
      <c r="BG945" s="210"/>
      <c r="BH945" s="209"/>
    </row>
    <row r="946">
      <c r="A946" s="211">
        <v>45250.70138888889</v>
      </c>
      <c r="B946" s="211">
        <v>45250.70138888889</v>
      </c>
      <c r="C946" s="210" t="s">
        <v>281</v>
      </c>
      <c r="D946" s="209"/>
      <c r="E946" s="212">
        <v>100.0</v>
      </c>
      <c r="F946" s="212">
        <v>0.0</v>
      </c>
      <c r="G946" s="210" t="b">
        <v>1</v>
      </c>
      <c r="H946" s="211">
        <v>45250.70138888889</v>
      </c>
      <c r="I946" s="210" t="s">
        <v>1228</v>
      </c>
      <c r="J946" s="209"/>
      <c r="K946" s="209"/>
      <c r="L946" s="209"/>
      <c r="M946" s="209"/>
      <c r="N946" s="209"/>
      <c r="O946" s="209"/>
      <c r="P946" s="210" t="s">
        <v>283</v>
      </c>
      <c r="Q946" s="209"/>
      <c r="R946" s="210" t="s">
        <v>58</v>
      </c>
      <c r="S946" s="210">
        <v>5.0</v>
      </c>
      <c r="T946" s="212">
        <v>5.0</v>
      </c>
      <c r="U946" s="212">
        <v>0.0</v>
      </c>
      <c r="V946" s="212">
        <v>12.0</v>
      </c>
      <c r="W946" s="210">
        <v>9.0</v>
      </c>
      <c r="X946" s="210">
        <v>3.0</v>
      </c>
      <c r="Y946" s="210">
        <v>0.0</v>
      </c>
      <c r="Z946" s="210">
        <v>2.0</v>
      </c>
      <c r="AA946" s="210">
        <v>1.0</v>
      </c>
      <c r="AB946" s="210">
        <v>3.0</v>
      </c>
      <c r="AC946" s="210">
        <v>1.0</v>
      </c>
      <c r="AD946" s="210">
        <v>2.0</v>
      </c>
      <c r="AE946" s="210">
        <v>3.0</v>
      </c>
      <c r="AF946" s="210">
        <v>3.0</v>
      </c>
      <c r="AG946" s="210">
        <v>1.0</v>
      </c>
      <c r="AH946" s="210">
        <v>3.0</v>
      </c>
      <c r="AI946" s="210" t="s">
        <v>137</v>
      </c>
      <c r="AJ946" s="210" t="s">
        <v>285</v>
      </c>
      <c r="AK946" s="210" t="s">
        <v>285</v>
      </c>
      <c r="AL946" s="210" t="s">
        <v>284</v>
      </c>
      <c r="AM946" s="210" t="s">
        <v>284</v>
      </c>
      <c r="AN946" s="210" t="s">
        <v>284</v>
      </c>
      <c r="AO946" s="210" t="s">
        <v>284</v>
      </c>
      <c r="AP946" s="210" t="s">
        <v>284</v>
      </c>
      <c r="AQ946" s="210" t="s">
        <v>284</v>
      </c>
      <c r="AR946" s="210" t="s">
        <v>284</v>
      </c>
      <c r="AS946" s="210" t="s">
        <v>284</v>
      </c>
      <c r="AT946" s="209"/>
      <c r="AU946" s="209"/>
      <c r="AV946" s="209"/>
      <c r="AW946" s="209"/>
      <c r="AX946" s="209"/>
      <c r="AY946" s="209"/>
      <c r="AZ946" s="209"/>
      <c r="BA946" s="209"/>
      <c r="BB946" s="209"/>
      <c r="BC946" s="209"/>
      <c r="BD946" s="209"/>
      <c r="BE946" s="209"/>
      <c r="BF946" s="209"/>
      <c r="BG946" s="210"/>
      <c r="BH946" s="209"/>
    </row>
    <row r="947">
      <c r="A947" s="211">
        <v>45250.70138888889</v>
      </c>
      <c r="B947" s="211">
        <v>45250.70138888889</v>
      </c>
      <c r="C947" s="210" t="s">
        <v>281</v>
      </c>
      <c r="D947" s="209"/>
      <c r="E947" s="212">
        <v>100.0</v>
      </c>
      <c r="F947" s="212">
        <v>0.0</v>
      </c>
      <c r="G947" s="210" t="b">
        <v>1</v>
      </c>
      <c r="H947" s="211">
        <v>45250.70138888889</v>
      </c>
      <c r="I947" s="210" t="s">
        <v>1229</v>
      </c>
      <c r="J947" s="209"/>
      <c r="K947" s="209"/>
      <c r="L947" s="209"/>
      <c r="M947" s="209"/>
      <c r="N947" s="209"/>
      <c r="O947" s="209"/>
      <c r="P947" s="210" t="s">
        <v>283</v>
      </c>
      <c r="Q947" s="209"/>
      <c r="R947" s="210" t="s">
        <v>49</v>
      </c>
      <c r="S947" s="210">
        <v>12.0</v>
      </c>
      <c r="T947" s="212">
        <v>8.0</v>
      </c>
      <c r="U947" s="212">
        <v>4.0</v>
      </c>
      <c r="V947" s="212">
        <v>12.0</v>
      </c>
      <c r="W947" s="210">
        <v>40.0</v>
      </c>
      <c r="X947" s="210">
        <v>2.0</v>
      </c>
      <c r="Y947" s="210">
        <v>3.0</v>
      </c>
      <c r="Z947" s="210">
        <v>2.0</v>
      </c>
      <c r="AA947" s="210">
        <v>3.0</v>
      </c>
      <c r="AB947" s="210">
        <v>1.0</v>
      </c>
      <c r="AC947" s="210">
        <v>1.0</v>
      </c>
      <c r="AD947" s="210">
        <v>3.0</v>
      </c>
      <c r="AE947" s="210">
        <v>1.0</v>
      </c>
      <c r="AF947" s="210">
        <v>1.0</v>
      </c>
      <c r="AG947" s="210">
        <v>1.0</v>
      </c>
      <c r="AH947" s="210">
        <v>3.0</v>
      </c>
      <c r="AI947" s="210" t="s">
        <v>137</v>
      </c>
      <c r="AJ947" s="210" t="s">
        <v>285</v>
      </c>
      <c r="AK947" s="210" t="s">
        <v>285</v>
      </c>
      <c r="AL947" s="210" t="s">
        <v>285</v>
      </c>
      <c r="AM947" s="210" t="s">
        <v>285</v>
      </c>
      <c r="AN947" s="210" t="s">
        <v>285</v>
      </c>
      <c r="AO947" s="210" t="s">
        <v>285</v>
      </c>
      <c r="AP947" s="210" t="s">
        <v>285</v>
      </c>
      <c r="AQ947" s="210" t="s">
        <v>285</v>
      </c>
      <c r="AR947" s="210" t="s">
        <v>284</v>
      </c>
      <c r="AS947" s="210" t="s">
        <v>285</v>
      </c>
      <c r="AT947" s="209"/>
      <c r="AU947" s="209"/>
      <c r="AV947" s="209"/>
      <c r="AW947" s="209"/>
      <c r="AX947" s="209"/>
      <c r="AY947" s="209"/>
      <c r="AZ947" s="209"/>
      <c r="BA947" s="209"/>
      <c r="BB947" s="209"/>
      <c r="BC947" s="209"/>
      <c r="BD947" s="209"/>
      <c r="BE947" s="209"/>
      <c r="BF947" s="209"/>
      <c r="BG947" s="210"/>
      <c r="BH947" s="209"/>
    </row>
    <row r="948">
      <c r="A948" s="211">
        <v>45250.70138888889</v>
      </c>
      <c r="B948" s="211">
        <v>45250.70138888889</v>
      </c>
      <c r="C948" s="210" t="s">
        <v>281</v>
      </c>
      <c r="D948" s="209"/>
      <c r="E948" s="212">
        <v>100.0</v>
      </c>
      <c r="F948" s="212">
        <v>0.0</v>
      </c>
      <c r="G948" s="210" t="b">
        <v>1</v>
      </c>
      <c r="H948" s="211">
        <v>45250.70138888889</v>
      </c>
      <c r="I948" s="210" t="s">
        <v>1230</v>
      </c>
      <c r="J948" s="209"/>
      <c r="K948" s="209"/>
      <c r="L948" s="209"/>
      <c r="M948" s="209"/>
      <c r="N948" s="209"/>
      <c r="O948" s="209"/>
      <c r="P948" s="210" t="s">
        <v>283</v>
      </c>
      <c r="Q948" s="209"/>
      <c r="R948" s="210" t="s">
        <v>45</v>
      </c>
      <c r="S948" s="210">
        <v>5.0</v>
      </c>
      <c r="T948" s="212">
        <v>1.0</v>
      </c>
      <c r="U948" s="212">
        <v>4.0</v>
      </c>
      <c r="V948" s="212">
        <v>12.0</v>
      </c>
      <c r="W948" s="210">
        <v>40.0</v>
      </c>
      <c r="X948" s="210">
        <v>2.0</v>
      </c>
      <c r="Y948" s="210">
        <v>1.0</v>
      </c>
      <c r="Z948" s="210">
        <v>3.0</v>
      </c>
      <c r="AA948" s="210">
        <v>3.0</v>
      </c>
      <c r="AB948" s="210">
        <v>2.0</v>
      </c>
      <c r="AC948" s="210">
        <v>1.0</v>
      </c>
      <c r="AD948" s="210">
        <v>2.0</v>
      </c>
      <c r="AE948" s="210">
        <v>0.0</v>
      </c>
      <c r="AF948" s="210">
        <v>0.0</v>
      </c>
      <c r="AG948" s="210">
        <v>3.0</v>
      </c>
      <c r="AH948" s="210">
        <v>2.0</v>
      </c>
      <c r="AI948" s="210" t="s">
        <v>137</v>
      </c>
      <c r="AJ948" s="210" t="s">
        <v>285</v>
      </c>
      <c r="AK948" s="210" t="s">
        <v>284</v>
      </c>
      <c r="AL948" s="210" t="s">
        <v>284</v>
      </c>
      <c r="AM948" s="210" t="s">
        <v>285</v>
      </c>
      <c r="AN948" s="210" t="s">
        <v>284</v>
      </c>
      <c r="AO948" s="210" t="s">
        <v>285</v>
      </c>
      <c r="AP948" s="210" t="s">
        <v>285</v>
      </c>
      <c r="AQ948" s="210" t="s">
        <v>284</v>
      </c>
      <c r="AR948" s="210" t="s">
        <v>285</v>
      </c>
      <c r="AS948" s="210" t="s">
        <v>284</v>
      </c>
      <c r="AT948" s="209"/>
      <c r="AU948" s="209"/>
      <c r="AV948" s="209"/>
      <c r="AW948" s="209"/>
      <c r="AX948" s="209"/>
      <c r="AY948" s="209"/>
      <c r="AZ948" s="209"/>
      <c r="BA948" s="209"/>
      <c r="BB948" s="209"/>
      <c r="BC948" s="209"/>
      <c r="BD948" s="209"/>
      <c r="BE948" s="209"/>
      <c r="BF948" s="209"/>
      <c r="BG948" s="210"/>
      <c r="BH948" s="209"/>
    </row>
    <row r="949">
      <c r="A949" s="211">
        <v>45250.70138888889</v>
      </c>
      <c r="B949" s="211">
        <v>45250.70138888889</v>
      </c>
      <c r="C949" s="210" t="s">
        <v>281</v>
      </c>
      <c r="D949" s="209"/>
      <c r="E949" s="212">
        <v>100.0</v>
      </c>
      <c r="F949" s="212">
        <v>0.0</v>
      </c>
      <c r="G949" s="210" t="b">
        <v>1</v>
      </c>
      <c r="H949" s="211">
        <v>45250.70138888889</v>
      </c>
      <c r="I949" s="210" t="s">
        <v>1231</v>
      </c>
      <c r="J949" s="209"/>
      <c r="K949" s="209"/>
      <c r="L949" s="209"/>
      <c r="M949" s="209"/>
      <c r="N949" s="209"/>
      <c r="O949" s="209"/>
      <c r="P949" s="210" t="s">
        <v>283</v>
      </c>
      <c r="Q949" s="209"/>
      <c r="R949" s="210" t="s">
        <v>79</v>
      </c>
      <c r="S949" s="210">
        <v>3.0</v>
      </c>
      <c r="T949" s="212">
        <v>2.0</v>
      </c>
      <c r="U949" s="212">
        <v>1.0</v>
      </c>
      <c r="V949" s="212">
        <v>12.0</v>
      </c>
      <c r="W949" s="210">
        <v>18.0</v>
      </c>
      <c r="X949" s="210">
        <v>1.0</v>
      </c>
      <c r="Y949" s="210">
        <v>0.0</v>
      </c>
      <c r="Z949" s="210">
        <v>2.0</v>
      </c>
      <c r="AA949" s="210">
        <v>3.0</v>
      </c>
      <c r="AB949" s="210">
        <v>0.0</v>
      </c>
      <c r="AC949" s="210">
        <v>1.0</v>
      </c>
      <c r="AD949" s="210">
        <v>1.0</v>
      </c>
      <c r="AE949" s="210">
        <v>2.0</v>
      </c>
      <c r="AF949" s="210">
        <v>2.0</v>
      </c>
      <c r="AG949" s="210">
        <v>0.0</v>
      </c>
      <c r="AH949" s="210">
        <v>3.0</v>
      </c>
      <c r="AI949" s="210" t="s">
        <v>138</v>
      </c>
      <c r="AJ949" s="210" t="s">
        <v>285</v>
      </c>
      <c r="AK949" s="210" t="s">
        <v>285</v>
      </c>
      <c r="AL949" s="210" t="s">
        <v>284</v>
      </c>
      <c r="AM949" s="210" t="s">
        <v>285</v>
      </c>
      <c r="AN949" s="210" t="s">
        <v>284</v>
      </c>
      <c r="AO949" s="210" t="s">
        <v>285</v>
      </c>
      <c r="AP949" s="210" t="s">
        <v>285</v>
      </c>
      <c r="AQ949" s="210" t="s">
        <v>285</v>
      </c>
      <c r="AR949" s="210" t="s">
        <v>285</v>
      </c>
      <c r="AS949" s="210" t="s">
        <v>284</v>
      </c>
      <c r="AT949" s="209"/>
      <c r="AU949" s="209"/>
      <c r="AV949" s="209"/>
      <c r="AW949" s="209"/>
      <c r="AX949" s="209"/>
      <c r="AY949" s="209"/>
      <c r="AZ949" s="209"/>
      <c r="BA949" s="209"/>
      <c r="BB949" s="209"/>
      <c r="BC949" s="209"/>
      <c r="BD949" s="209"/>
      <c r="BE949" s="209"/>
      <c r="BF949" s="209"/>
      <c r="BG949" s="210"/>
      <c r="BH949" s="209"/>
    </row>
    <row r="950">
      <c r="A950" s="211">
        <v>45250.70138888889</v>
      </c>
      <c r="B950" s="211">
        <v>45250.70138888889</v>
      </c>
      <c r="C950" s="210" t="s">
        <v>281</v>
      </c>
      <c r="D950" s="209"/>
      <c r="E950" s="212">
        <v>100.0</v>
      </c>
      <c r="F950" s="212">
        <v>0.0</v>
      </c>
      <c r="G950" s="210" t="b">
        <v>1</v>
      </c>
      <c r="H950" s="211">
        <v>45250.70138888889</v>
      </c>
      <c r="I950" s="210" t="s">
        <v>1232</v>
      </c>
      <c r="J950" s="209"/>
      <c r="K950" s="209"/>
      <c r="L950" s="209"/>
      <c r="M950" s="209"/>
      <c r="N950" s="209"/>
      <c r="O950" s="209"/>
      <c r="P950" s="210" t="s">
        <v>283</v>
      </c>
      <c r="Q950" s="209"/>
      <c r="R950" s="210" t="s">
        <v>105</v>
      </c>
      <c r="S950" s="210">
        <v>2.0</v>
      </c>
      <c r="T950" s="212">
        <v>1.0</v>
      </c>
      <c r="U950" s="212">
        <v>1.0</v>
      </c>
      <c r="V950" s="212">
        <v>12.0</v>
      </c>
      <c r="W950" s="210">
        <v>10.0</v>
      </c>
      <c r="X950" s="210">
        <v>0.0</v>
      </c>
      <c r="Y950" s="210">
        <v>2.0</v>
      </c>
      <c r="Z950" s="210">
        <v>1.0</v>
      </c>
      <c r="AA950" s="210">
        <v>3.0</v>
      </c>
      <c r="AB950" s="210">
        <v>0.0</v>
      </c>
      <c r="AC950" s="210">
        <v>0.0</v>
      </c>
      <c r="AD950" s="210">
        <v>0.0</v>
      </c>
      <c r="AE950" s="210">
        <v>1.0</v>
      </c>
      <c r="AF950" s="210">
        <v>1.0</v>
      </c>
      <c r="AG950" s="210">
        <v>2.0</v>
      </c>
      <c r="AH950" s="210">
        <v>0.0</v>
      </c>
      <c r="AI950" s="210" t="s">
        <v>138</v>
      </c>
      <c r="AJ950" s="210" t="s">
        <v>284</v>
      </c>
      <c r="AK950" s="210" t="s">
        <v>285</v>
      </c>
      <c r="AL950" s="210" t="s">
        <v>284</v>
      </c>
      <c r="AM950" s="210" t="s">
        <v>284</v>
      </c>
      <c r="AN950" s="210" t="s">
        <v>285</v>
      </c>
      <c r="AO950" s="210" t="s">
        <v>284</v>
      </c>
      <c r="AP950" s="210" t="s">
        <v>284</v>
      </c>
      <c r="AQ950" s="210" t="s">
        <v>285</v>
      </c>
      <c r="AR950" s="210" t="s">
        <v>284</v>
      </c>
      <c r="AS950" s="210" t="s">
        <v>285</v>
      </c>
      <c r="AT950" s="209"/>
      <c r="AU950" s="209"/>
      <c r="AV950" s="209"/>
      <c r="AW950" s="209"/>
      <c r="AX950" s="209"/>
      <c r="AY950" s="209"/>
      <c r="AZ950" s="209"/>
      <c r="BA950" s="209"/>
      <c r="BB950" s="209"/>
      <c r="BC950" s="209"/>
      <c r="BD950" s="209"/>
      <c r="BE950" s="209"/>
      <c r="BF950" s="209"/>
      <c r="BG950" s="210"/>
      <c r="BH950" s="209"/>
    </row>
    <row r="951">
      <c r="A951" s="211">
        <v>45250.70138888889</v>
      </c>
      <c r="B951" s="211">
        <v>45250.70138888889</v>
      </c>
      <c r="C951" s="210" t="s">
        <v>281</v>
      </c>
      <c r="D951" s="209"/>
      <c r="E951" s="212">
        <v>100.0</v>
      </c>
      <c r="F951" s="212">
        <v>0.0</v>
      </c>
      <c r="G951" s="210" t="b">
        <v>1</v>
      </c>
      <c r="H951" s="211">
        <v>45250.70138888889</v>
      </c>
      <c r="I951" s="210" t="s">
        <v>1233</v>
      </c>
      <c r="J951" s="209"/>
      <c r="K951" s="209"/>
      <c r="L951" s="209"/>
      <c r="M951" s="209"/>
      <c r="N951" s="209"/>
      <c r="O951" s="209"/>
      <c r="P951" s="210" t="s">
        <v>283</v>
      </c>
      <c r="Q951" s="209"/>
      <c r="R951" s="210" t="s">
        <v>56</v>
      </c>
      <c r="S951" s="210">
        <v>9.0</v>
      </c>
      <c r="T951" s="212">
        <v>5.0</v>
      </c>
      <c r="U951" s="212">
        <v>4.0</v>
      </c>
      <c r="V951" s="212">
        <v>12.0</v>
      </c>
      <c r="W951" s="210">
        <v>36.0</v>
      </c>
      <c r="X951" s="210">
        <v>0.0</v>
      </c>
      <c r="Y951" s="210">
        <v>1.0</v>
      </c>
      <c r="Z951" s="210">
        <v>3.0</v>
      </c>
      <c r="AA951" s="210">
        <v>0.0</v>
      </c>
      <c r="AB951" s="210">
        <v>2.0</v>
      </c>
      <c r="AC951" s="210">
        <v>2.0</v>
      </c>
      <c r="AD951" s="210">
        <v>2.0</v>
      </c>
      <c r="AE951" s="210">
        <v>2.0</v>
      </c>
      <c r="AF951" s="210">
        <v>3.0</v>
      </c>
      <c r="AG951" s="210">
        <v>2.0</v>
      </c>
      <c r="AH951" s="210">
        <v>0.0</v>
      </c>
      <c r="AI951" s="210" t="s">
        <v>137</v>
      </c>
      <c r="AJ951" s="210" t="s">
        <v>285</v>
      </c>
      <c r="AK951" s="210" t="s">
        <v>284</v>
      </c>
      <c r="AL951" s="210" t="s">
        <v>284</v>
      </c>
      <c r="AM951" s="210" t="s">
        <v>285</v>
      </c>
      <c r="AN951" s="210" t="s">
        <v>284</v>
      </c>
      <c r="AO951" s="210" t="s">
        <v>285</v>
      </c>
      <c r="AP951" s="210" t="s">
        <v>285</v>
      </c>
      <c r="AQ951" s="210" t="s">
        <v>284</v>
      </c>
      <c r="AR951" s="210" t="s">
        <v>285</v>
      </c>
      <c r="AS951" s="210" t="s">
        <v>285</v>
      </c>
      <c r="AT951" s="209"/>
      <c r="AU951" s="209"/>
      <c r="AV951" s="209"/>
      <c r="AW951" s="209"/>
      <c r="AX951" s="209"/>
      <c r="AY951" s="209"/>
      <c r="AZ951" s="209"/>
      <c r="BA951" s="209"/>
      <c r="BB951" s="209"/>
      <c r="BC951" s="209"/>
      <c r="BD951" s="209"/>
      <c r="BE951" s="209"/>
      <c r="BF951" s="209"/>
      <c r="BG951" s="210"/>
      <c r="BH951" s="209"/>
    </row>
    <row r="952">
      <c r="A952" s="211">
        <v>45250.70138888889</v>
      </c>
      <c r="B952" s="211">
        <v>45250.70138888889</v>
      </c>
      <c r="C952" s="210" t="s">
        <v>281</v>
      </c>
      <c r="D952" s="209"/>
      <c r="E952" s="212">
        <v>100.0</v>
      </c>
      <c r="F952" s="212">
        <v>0.0</v>
      </c>
      <c r="G952" s="210" t="b">
        <v>1</v>
      </c>
      <c r="H952" s="211">
        <v>45250.70138888889</v>
      </c>
      <c r="I952" s="210" t="s">
        <v>1234</v>
      </c>
      <c r="J952" s="209"/>
      <c r="K952" s="209"/>
      <c r="L952" s="209"/>
      <c r="M952" s="209"/>
      <c r="N952" s="209"/>
      <c r="O952" s="209"/>
      <c r="P952" s="210" t="s">
        <v>283</v>
      </c>
      <c r="Q952" s="209"/>
      <c r="R952" s="210" t="s">
        <v>55</v>
      </c>
      <c r="S952" s="210">
        <v>10.0</v>
      </c>
      <c r="T952" s="212">
        <v>9.0</v>
      </c>
      <c r="U952" s="212">
        <v>1.0</v>
      </c>
      <c r="V952" s="212">
        <v>12.0</v>
      </c>
      <c r="W952" s="210">
        <v>11.0</v>
      </c>
      <c r="X952" s="210">
        <v>3.0</v>
      </c>
      <c r="Y952" s="210">
        <v>3.0</v>
      </c>
      <c r="Z952" s="210">
        <v>1.0</v>
      </c>
      <c r="AA952" s="210">
        <v>3.0</v>
      </c>
      <c r="AB952" s="210">
        <v>3.0</v>
      </c>
      <c r="AC952" s="210">
        <v>2.0</v>
      </c>
      <c r="AD952" s="210">
        <v>2.0</v>
      </c>
      <c r="AE952" s="210">
        <v>0.0</v>
      </c>
      <c r="AF952" s="210">
        <v>3.0</v>
      </c>
      <c r="AG952" s="210">
        <v>2.0</v>
      </c>
      <c r="AH952" s="210">
        <v>1.0</v>
      </c>
      <c r="AI952" s="210" t="s">
        <v>137</v>
      </c>
      <c r="AJ952" s="210" t="s">
        <v>285</v>
      </c>
      <c r="AK952" s="210" t="s">
        <v>284</v>
      </c>
      <c r="AL952" s="210" t="s">
        <v>284</v>
      </c>
      <c r="AM952" s="210" t="s">
        <v>284</v>
      </c>
      <c r="AN952" s="210" t="s">
        <v>285</v>
      </c>
      <c r="AO952" s="210" t="s">
        <v>284</v>
      </c>
      <c r="AP952" s="210" t="s">
        <v>285</v>
      </c>
      <c r="AQ952" s="210" t="s">
        <v>284</v>
      </c>
      <c r="AR952" s="210" t="s">
        <v>285</v>
      </c>
      <c r="AS952" s="210" t="s">
        <v>284</v>
      </c>
      <c r="AT952" s="209"/>
      <c r="AU952" s="209"/>
      <c r="AV952" s="209"/>
      <c r="AW952" s="209"/>
      <c r="AX952" s="209"/>
      <c r="AY952" s="209"/>
      <c r="AZ952" s="209"/>
      <c r="BA952" s="209"/>
      <c r="BB952" s="209"/>
      <c r="BC952" s="209"/>
      <c r="BD952" s="209"/>
      <c r="BE952" s="209"/>
      <c r="BF952" s="209"/>
      <c r="BG952" s="210"/>
      <c r="BH952" s="209"/>
    </row>
    <row r="953">
      <c r="A953" s="211">
        <v>45250.70138888889</v>
      </c>
      <c r="B953" s="211">
        <v>45250.70138888889</v>
      </c>
      <c r="C953" s="210" t="s">
        <v>281</v>
      </c>
      <c r="D953" s="209"/>
      <c r="E953" s="212">
        <v>100.0</v>
      </c>
      <c r="F953" s="212">
        <v>0.0</v>
      </c>
      <c r="G953" s="210" t="b">
        <v>1</v>
      </c>
      <c r="H953" s="211">
        <v>45250.70208333333</v>
      </c>
      <c r="I953" s="210" t="s">
        <v>1235</v>
      </c>
      <c r="J953" s="209"/>
      <c r="K953" s="209"/>
      <c r="L953" s="209"/>
      <c r="M953" s="209"/>
      <c r="N953" s="209"/>
      <c r="O953" s="209"/>
      <c r="P953" s="210" t="s">
        <v>283</v>
      </c>
      <c r="Q953" s="209"/>
      <c r="R953" s="210" t="s">
        <v>74</v>
      </c>
      <c r="S953" s="210">
        <v>4.0</v>
      </c>
      <c r="T953" s="212">
        <v>2.0</v>
      </c>
      <c r="U953" s="212">
        <v>2.0</v>
      </c>
      <c r="V953" s="212">
        <v>12.0</v>
      </c>
      <c r="W953" s="210">
        <v>20.0</v>
      </c>
      <c r="X953" s="210">
        <v>0.0</v>
      </c>
      <c r="Y953" s="210">
        <v>2.0</v>
      </c>
      <c r="Z953" s="210">
        <v>0.0</v>
      </c>
      <c r="AA953" s="210">
        <v>3.0</v>
      </c>
      <c r="AB953" s="210">
        <v>1.0</v>
      </c>
      <c r="AC953" s="210">
        <v>0.0</v>
      </c>
      <c r="AD953" s="210">
        <v>1.0</v>
      </c>
      <c r="AE953" s="210">
        <v>2.0</v>
      </c>
      <c r="AF953" s="210">
        <v>3.0</v>
      </c>
      <c r="AG953" s="210">
        <v>0.0</v>
      </c>
      <c r="AH953" s="210">
        <v>1.0</v>
      </c>
      <c r="AI953" s="210" t="s">
        <v>137</v>
      </c>
      <c r="AJ953" s="210" t="s">
        <v>284</v>
      </c>
      <c r="AK953" s="210" t="s">
        <v>284</v>
      </c>
      <c r="AL953" s="210" t="s">
        <v>285</v>
      </c>
      <c r="AM953" s="210" t="s">
        <v>285</v>
      </c>
      <c r="AN953" s="210" t="s">
        <v>285</v>
      </c>
      <c r="AO953" s="210" t="s">
        <v>284</v>
      </c>
      <c r="AP953" s="210" t="s">
        <v>285</v>
      </c>
      <c r="AQ953" s="210" t="s">
        <v>285</v>
      </c>
      <c r="AR953" s="210" t="s">
        <v>284</v>
      </c>
      <c r="AS953" s="210" t="s">
        <v>285</v>
      </c>
      <c r="AT953" s="209"/>
      <c r="AU953" s="209"/>
      <c r="AV953" s="209"/>
      <c r="AW953" s="209"/>
      <c r="AX953" s="209"/>
      <c r="AY953" s="209"/>
      <c r="AZ953" s="209"/>
      <c r="BA953" s="209"/>
      <c r="BB953" s="209"/>
      <c r="BC953" s="209"/>
      <c r="BD953" s="209"/>
      <c r="BE953" s="209"/>
      <c r="BF953" s="209"/>
      <c r="BG953" s="210"/>
      <c r="BH953" s="209"/>
    </row>
    <row r="954">
      <c r="A954" s="211">
        <v>45250.70138888889</v>
      </c>
      <c r="B954" s="211">
        <v>45250.70138888889</v>
      </c>
      <c r="C954" s="210" t="s">
        <v>281</v>
      </c>
      <c r="D954" s="209"/>
      <c r="E954" s="212">
        <v>100.0</v>
      </c>
      <c r="F954" s="212">
        <v>0.0</v>
      </c>
      <c r="G954" s="210" t="b">
        <v>1</v>
      </c>
      <c r="H954" s="211">
        <v>45250.70208333333</v>
      </c>
      <c r="I954" s="210" t="s">
        <v>1236</v>
      </c>
      <c r="J954" s="209"/>
      <c r="K954" s="209"/>
      <c r="L954" s="209"/>
      <c r="M954" s="209"/>
      <c r="N954" s="209"/>
      <c r="O954" s="209"/>
      <c r="P954" s="210" t="s">
        <v>283</v>
      </c>
      <c r="Q954" s="209"/>
      <c r="R954" s="210" t="s">
        <v>92</v>
      </c>
      <c r="S954" s="210">
        <v>9.0</v>
      </c>
      <c r="T954" s="212">
        <v>8.0</v>
      </c>
      <c r="U954" s="212">
        <v>1.0</v>
      </c>
      <c r="V954" s="212">
        <v>12.0</v>
      </c>
      <c r="W954" s="210">
        <v>11.0</v>
      </c>
      <c r="X954" s="210">
        <v>0.0</v>
      </c>
      <c r="Y954" s="210">
        <v>0.0</v>
      </c>
      <c r="Z954" s="210">
        <v>0.0</v>
      </c>
      <c r="AA954" s="210">
        <v>1.0</v>
      </c>
      <c r="AB954" s="210">
        <v>2.0</v>
      </c>
      <c r="AC954" s="210">
        <v>2.0</v>
      </c>
      <c r="AD954" s="210">
        <v>3.0</v>
      </c>
      <c r="AE954" s="210">
        <v>1.0</v>
      </c>
      <c r="AF954" s="210">
        <v>2.0</v>
      </c>
      <c r="AG954" s="210">
        <v>0.0</v>
      </c>
      <c r="AH954" s="210">
        <v>3.0</v>
      </c>
      <c r="AI954" s="210" t="s">
        <v>138</v>
      </c>
      <c r="AJ954" s="210" t="s">
        <v>285</v>
      </c>
      <c r="AK954" s="210" t="s">
        <v>284</v>
      </c>
      <c r="AL954" s="210" t="s">
        <v>285</v>
      </c>
      <c r="AM954" s="210" t="s">
        <v>285</v>
      </c>
      <c r="AN954" s="210" t="s">
        <v>285</v>
      </c>
      <c r="AO954" s="210" t="s">
        <v>284</v>
      </c>
      <c r="AP954" s="210" t="s">
        <v>285</v>
      </c>
      <c r="AQ954" s="210" t="s">
        <v>284</v>
      </c>
      <c r="AR954" s="210" t="s">
        <v>285</v>
      </c>
      <c r="AS954" s="210" t="s">
        <v>284</v>
      </c>
      <c r="AT954" s="209"/>
      <c r="AU954" s="209"/>
      <c r="AV954" s="209"/>
      <c r="AW954" s="209"/>
      <c r="AX954" s="209"/>
      <c r="AY954" s="209"/>
      <c r="AZ954" s="209"/>
      <c r="BA954" s="209"/>
      <c r="BB954" s="209"/>
      <c r="BC954" s="209"/>
      <c r="BD954" s="209"/>
      <c r="BE954" s="209"/>
      <c r="BF954" s="209"/>
      <c r="BG954" s="210"/>
      <c r="BH954" s="209"/>
    </row>
    <row r="955">
      <c r="A955" s="211">
        <v>45250.70138888889</v>
      </c>
      <c r="B955" s="211">
        <v>45250.70138888889</v>
      </c>
      <c r="C955" s="210" t="s">
        <v>281</v>
      </c>
      <c r="D955" s="209"/>
      <c r="E955" s="212">
        <v>100.0</v>
      </c>
      <c r="F955" s="212">
        <v>0.0</v>
      </c>
      <c r="G955" s="210" t="b">
        <v>1</v>
      </c>
      <c r="H955" s="211">
        <v>45250.70208333333</v>
      </c>
      <c r="I955" s="210" t="s">
        <v>1237</v>
      </c>
      <c r="J955" s="209"/>
      <c r="K955" s="209"/>
      <c r="L955" s="209"/>
      <c r="M955" s="209"/>
      <c r="N955" s="209"/>
      <c r="O955" s="209"/>
      <c r="P955" s="210" t="s">
        <v>283</v>
      </c>
      <c r="Q955" s="209"/>
      <c r="R955" s="210" t="s">
        <v>71</v>
      </c>
      <c r="S955" s="210">
        <v>7.0</v>
      </c>
      <c r="T955" s="212">
        <v>5.0</v>
      </c>
      <c r="U955" s="212">
        <v>2.0</v>
      </c>
      <c r="V955" s="212">
        <v>12.0</v>
      </c>
      <c r="W955" s="210">
        <v>14.0</v>
      </c>
      <c r="X955" s="210">
        <v>0.0</v>
      </c>
      <c r="Y955" s="210">
        <v>3.0</v>
      </c>
      <c r="Z955" s="210">
        <v>0.0</v>
      </c>
      <c r="AA955" s="210">
        <v>0.0</v>
      </c>
      <c r="AB955" s="210">
        <v>1.0</v>
      </c>
      <c r="AC955" s="210">
        <v>3.0</v>
      </c>
      <c r="AD955" s="210">
        <v>3.0</v>
      </c>
      <c r="AE955" s="210">
        <v>1.0</v>
      </c>
      <c r="AF955" s="210">
        <v>0.0</v>
      </c>
      <c r="AG955" s="210">
        <v>0.0</v>
      </c>
      <c r="AH955" s="210">
        <v>3.0</v>
      </c>
      <c r="AI955" s="210" t="s">
        <v>138</v>
      </c>
      <c r="AJ955" s="210" t="s">
        <v>284</v>
      </c>
      <c r="AK955" s="210" t="s">
        <v>285</v>
      </c>
      <c r="AL955" s="210" t="s">
        <v>284</v>
      </c>
      <c r="AM955" s="210" t="s">
        <v>284</v>
      </c>
      <c r="AN955" s="210" t="s">
        <v>285</v>
      </c>
      <c r="AO955" s="210" t="s">
        <v>284</v>
      </c>
      <c r="AP955" s="210" t="s">
        <v>285</v>
      </c>
      <c r="AQ955" s="210" t="s">
        <v>284</v>
      </c>
      <c r="AR955" s="210" t="s">
        <v>284</v>
      </c>
      <c r="AS955" s="210" t="s">
        <v>284</v>
      </c>
      <c r="AT955" s="209"/>
      <c r="AU955" s="209"/>
      <c r="AV955" s="209"/>
      <c r="AW955" s="209"/>
      <c r="AX955" s="209"/>
      <c r="AY955" s="209"/>
      <c r="AZ955" s="209"/>
      <c r="BA955" s="209"/>
      <c r="BB955" s="209"/>
      <c r="BC955" s="209"/>
      <c r="BD955" s="209"/>
      <c r="BE955" s="209"/>
      <c r="BF955" s="209"/>
      <c r="BG955" s="210"/>
      <c r="BH955" s="209"/>
    </row>
    <row r="956">
      <c r="A956" s="211">
        <v>45250.70208333333</v>
      </c>
      <c r="B956" s="211">
        <v>45250.70208333333</v>
      </c>
      <c r="C956" s="210" t="s">
        <v>281</v>
      </c>
      <c r="D956" s="209"/>
      <c r="E956" s="212">
        <v>100.0</v>
      </c>
      <c r="F956" s="212">
        <v>0.0</v>
      </c>
      <c r="G956" s="210" t="b">
        <v>1</v>
      </c>
      <c r="H956" s="211">
        <v>45250.70208333333</v>
      </c>
      <c r="I956" s="210" t="s">
        <v>1238</v>
      </c>
      <c r="J956" s="209"/>
      <c r="K956" s="209"/>
      <c r="L956" s="209"/>
      <c r="M956" s="209"/>
      <c r="N956" s="209"/>
      <c r="O956" s="209"/>
      <c r="P956" s="210" t="s">
        <v>283</v>
      </c>
      <c r="Q956" s="209"/>
      <c r="R956" s="210" t="s">
        <v>116</v>
      </c>
      <c r="S956" s="210">
        <v>8.0</v>
      </c>
      <c r="T956" s="212">
        <v>8.0</v>
      </c>
      <c r="U956" s="212">
        <v>0.0</v>
      </c>
      <c r="V956" s="212">
        <v>12.0</v>
      </c>
      <c r="W956" s="210">
        <v>33.0</v>
      </c>
      <c r="X956" s="210">
        <v>0.0</v>
      </c>
      <c r="Y956" s="210">
        <v>1.0</v>
      </c>
      <c r="Z956" s="210">
        <v>0.0</v>
      </c>
      <c r="AA956" s="210">
        <v>2.0</v>
      </c>
      <c r="AB956" s="210">
        <v>1.0</v>
      </c>
      <c r="AC956" s="210">
        <v>1.0</v>
      </c>
      <c r="AD956" s="210">
        <v>3.0</v>
      </c>
      <c r="AE956" s="210">
        <v>0.0</v>
      </c>
      <c r="AF956" s="210">
        <v>1.0</v>
      </c>
      <c r="AG956" s="210">
        <v>2.0</v>
      </c>
      <c r="AH956" s="210">
        <v>1.0</v>
      </c>
      <c r="AI956" s="210" t="s">
        <v>137</v>
      </c>
      <c r="AJ956" s="210" t="s">
        <v>285</v>
      </c>
      <c r="AK956" s="210" t="s">
        <v>284</v>
      </c>
      <c r="AL956" s="210" t="s">
        <v>285</v>
      </c>
      <c r="AM956" s="210" t="s">
        <v>285</v>
      </c>
      <c r="AN956" s="210" t="s">
        <v>285</v>
      </c>
      <c r="AO956" s="210" t="s">
        <v>285</v>
      </c>
      <c r="AP956" s="210" t="s">
        <v>284</v>
      </c>
      <c r="AQ956" s="210" t="s">
        <v>284</v>
      </c>
      <c r="AR956" s="210" t="s">
        <v>284</v>
      </c>
      <c r="AS956" s="210" t="s">
        <v>285</v>
      </c>
      <c r="AT956" s="209"/>
      <c r="AU956" s="209"/>
      <c r="AV956" s="209"/>
      <c r="AW956" s="209"/>
      <c r="AX956" s="209"/>
      <c r="AY956" s="209"/>
      <c r="AZ956" s="209"/>
      <c r="BA956" s="209"/>
      <c r="BB956" s="209"/>
      <c r="BC956" s="209"/>
      <c r="BD956" s="209"/>
      <c r="BE956" s="209"/>
      <c r="BF956" s="209"/>
      <c r="BG956" s="210"/>
      <c r="BH956" s="209"/>
    </row>
    <row r="957">
      <c r="A957" s="211">
        <v>45250.70208333333</v>
      </c>
      <c r="B957" s="211">
        <v>45250.70208333333</v>
      </c>
      <c r="C957" s="210" t="s">
        <v>281</v>
      </c>
      <c r="D957" s="209"/>
      <c r="E957" s="212">
        <v>100.0</v>
      </c>
      <c r="F957" s="212">
        <v>0.0</v>
      </c>
      <c r="G957" s="210" t="b">
        <v>1</v>
      </c>
      <c r="H957" s="211">
        <v>45250.70208333333</v>
      </c>
      <c r="I957" s="210" t="s">
        <v>1239</v>
      </c>
      <c r="J957" s="209"/>
      <c r="K957" s="209"/>
      <c r="L957" s="209"/>
      <c r="M957" s="209"/>
      <c r="N957" s="209"/>
      <c r="O957" s="209"/>
      <c r="P957" s="210" t="s">
        <v>283</v>
      </c>
      <c r="Q957" s="209"/>
      <c r="R957" s="210" t="s">
        <v>62</v>
      </c>
      <c r="S957" s="210">
        <v>11.0</v>
      </c>
      <c r="T957" s="212">
        <v>7.0</v>
      </c>
      <c r="U957" s="212">
        <v>4.0</v>
      </c>
      <c r="V957" s="212">
        <v>12.0</v>
      </c>
      <c r="W957" s="210">
        <v>32.0</v>
      </c>
      <c r="X957" s="210">
        <v>2.0</v>
      </c>
      <c r="Y957" s="210">
        <v>1.0</v>
      </c>
      <c r="Z957" s="210">
        <v>0.0</v>
      </c>
      <c r="AA957" s="210">
        <v>2.0</v>
      </c>
      <c r="AB957" s="210">
        <v>2.0</v>
      </c>
      <c r="AC957" s="210">
        <v>3.0</v>
      </c>
      <c r="AD957" s="210">
        <v>1.0</v>
      </c>
      <c r="AE957" s="210">
        <v>0.0</v>
      </c>
      <c r="AF957" s="210">
        <v>1.0</v>
      </c>
      <c r="AG957" s="210">
        <v>2.0</v>
      </c>
      <c r="AH957" s="210">
        <v>3.0</v>
      </c>
      <c r="AI957" s="210" t="s">
        <v>137</v>
      </c>
      <c r="AJ957" s="210" t="s">
        <v>284</v>
      </c>
      <c r="AK957" s="210" t="s">
        <v>284</v>
      </c>
      <c r="AL957" s="210" t="s">
        <v>284</v>
      </c>
      <c r="AM957" s="210" t="s">
        <v>284</v>
      </c>
      <c r="AN957" s="210" t="s">
        <v>284</v>
      </c>
      <c r="AO957" s="210" t="s">
        <v>284</v>
      </c>
      <c r="AP957" s="210" t="s">
        <v>284</v>
      </c>
      <c r="AQ957" s="210" t="s">
        <v>284</v>
      </c>
      <c r="AR957" s="210" t="s">
        <v>285</v>
      </c>
      <c r="AS957" s="210" t="s">
        <v>285</v>
      </c>
      <c r="AT957" s="209"/>
      <c r="AU957" s="209"/>
      <c r="AV957" s="209"/>
      <c r="AW957" s="209"/>
      <c r="AX957" s="209"/>
      <c r="AY957" s="209"/>
      <c r="AZ957" s="209"/>
      <c r="BA957" s="209"/>
      <c r="BB957" s="209"/>
      <c r="BC957" s="209"/>
      <c r="BD957" s="209"/>
      <c r="BE957" s="209"/>
      <c r="BF957" s="209"/>
      <c r="BG957" s="210"/>
      <c r="BH957" s="209"/>
    </row>
    <row r="958">
      <c r="A958" s="211">
        <v>45250.70208333333</v>
      </c>
      <c r="B958" s="211">
        <v>45250.70208333333</v>
      </c>
      <c r="C958" s="210" t="s">
        <v>281</v>
      </c>
      <c r="D958" s="209"/>
      <c r="E958" s="212">
        <v>100.0</v>
      </c>
      <c r="F958" s="212">
        <v>0.0</v>
      </c>
      <c r="G958" s="210" t="b">
        <v>1</v>
      </c>
      <c r="H958" s="211">
        <v>45250.70208333333</v>
      </c>
      <c r="I958" s="210" t="s">
        <v>1240</v>
      </c>
      <c r="J958" s="209"/>
      <c r="K958" s="209"/>
      <c r="L958" s="209"/>
      <c r="M958" s="209"/>
      <c r="N958" s="209"/>
      <c r="O958" s="209"/>
      <c r="P958" s="210" t="s">
        <v>283</v>
      </c>
      <c r="Q958" s="209"/>
      <c r="R958" s="210" t="s">
        <v>89</v>
      </c>
      <c r="S958" s="210">
        <v>12.0</v>
      </c>
      <c r="T958" s="212">
        <v>8.0</v>
      </c>
      <c r="U958" s="212">
        <v>4.0</v>
      </c>
      <c r="V958" s="212">
        <v>12.0</v>
      </c>
      <c r="W958" s="210">
        <v>24.0</v>
      </c>
      <c r="X958" s="210">
        <v>0.0</v>
      </c>
      <c r="Y958" s="210">
        <v>0.0</v>
      </c>
      <c r="Z958" s="210">
        <v>3.0</v>
      </c>
      <c r="AA958" s="210">
        <v>0.0</v>
      </c>
      <c r="AB958" s="210">
        <v>2.0</v>
      </c>
      <c r="AC958" s="210">
        <v>1.0</v>
      </c>
      <c r="AD958" s="210">
        <v>3.0</v>
      </c>
      <c r="AE958" s="210">
        <v>2.0</v>
      </c>
      <c r="AF958" s="210">
        <v>3.0</v>
      </c>
      <c r="AG958" s="210">
        <v>2.0</v>
      </c>
      <c r="AH958" s="210">
        <v>1.0</v>
      </c>
      <c r="AI958" s="210" t="s">
        <v>137</v>
      </c>
      <c r="AJ958" s="210" t="s">
        <v>285</v>
      </c>
      <c r="AK958" s="210" t="s">
        <v>285</v>
      </c>
      <c r="AL958" s="210" t="s">
        <v>284</v>
      </c>
      <c r="AM958" s="210" t="s">
        <v>284</v>
      </c>
      <c r="AN958" s="210" t="s">
        <v>284</v>
      </c>
      <c r="AO958" s="210" t="s">
        <v>284</v>
      </c>
      <c r="AP958" s="210" t="s">
        <v>285</v>
      </c>
      <c r="AQ958" s="210" t="s">
        <v>285</v>
      </c>
      <c r="AR958" s="210" t="s">
        <v>284</v>
      </c>
      <c r="AS958" s="210" t="s">
        <v>284</v>
      </c>
      <c r="AT958" s="209"/>
      <c r="AU958" s="209"/>
      <c r="AV958" s="209"/>
      <c r="AW958" s="209"/>
      <c r="AX958" s="209"/>
      <c r="AY958" s="209"/>
      <c r="AZ958" s="209"/>
      <c r="BA958" s="209"/>
      <c r="BB958" s="209"/>
      <c r="BC958" s="209"/>
      <c r="BD958" s="209"/>
      <c r="BE958" s="209"/>
      <c r="BF958" s="209"/>
      <c r="BG958" s="210"/>
      <c r="BH958" s="209"/>
    </row>
    <row r="959">
      <c r="A959" s="211">
        <v>45250.70208333333</v>
      </c>
      <c r="B959" s="211">
        <v>45250.70208333333</v>
      </c>
      <c r="C959" s="210" t="s">
        <v>281</v>
      </c>
      <c r="D959" s="209"/>
      <c r="E959" s="212">
        <v>100.0</v>
      </c>
      <c r="F959" s="212">
        <v>0.0</v>
      </c>
      <c r="G959" s="210" t="b">
        <v>1</v>
      </c>
      <c r="H959" s="211">
        <v>45250.70208333333</v>
      </c>
      <c r="I959" s="210" t="s">
        <v>1241</v>
      </c>
      <c r="J959" s="209"/>
      <c r="K959" s="209"/>
      <c r="L959" s="209"/>
      <c r="M959" s="209"/>
      <c r="N959" s="209"/>
      <c r="O959" s="209"/>
      <c r="P959" s="210" t="s">
        <v>283</v>
      </c>
      <c r="Q959" s="209"/>
      <c r="R959" s="210" t="s">
        <v>88</v>
      </c>
      <c r="S959" s="210">
        <v>4.0</v>
      </c>
      <c r="T959" s="212">
        <v>2.0</v>
      </c>
      <c r="U959" s="212">
        <v>2.0</v>
      </c>
      <c r="V959" s="212">
        <v>12.0</v>
      </c>
      <c r="W959" s="210">
        <v>23.0</v>
      </c>
      <c r="X959" s="210">
        <v>2.0</v>
      </c>
      <c r="Y959" s="210">
        <v>1.0</v>
      </c>
      <c r="Z959" s="210">
        <v>1.0</v>
      </c>
      <c r="AA959" s="210">
        <v>0.0</v>
      </c>
      <c r="AB959" s="210">
        <v>0.0</v>
      </c>
      <c r="AC959" s="210">
        <v>1.0</v>
      </c>
      <c r="AD959" s="210">
        <v>1.0</v>
      </c>
      <c r="AE959" s="210">
        <v>0.0</v>
      </c>
      <c r="AF959" s="210">
        <v>0.0</v>
      </c>
      <c r="AG959" s="210">
        <v>2.0</v>
      </c>
      <c r="AH959" s="210">
        <v>0.0</v>
      </c>
      <c r="AI959" s="210" t="s">
        <v>138</v>
      </c>
      <c r="AJ959" s="210" t="s">
        <v>285</v>
      </c>
      <c r="AK959" s="210" t="s">
        <v>284</v>
      </c>
      <c r="AL959" s="210" t="s">
        <v>285</v>
      </c>
      <c r="AM959" s="210" t="s">
        <v>284</v>
      </c>
      <c r="AN959" s="210" t="s">
        <v>284</v>
      </c>
      <c r="AO959" s="210" t="s">
        <v>284</v>
      </c>
      <c r="AP959" s="210" t="s">
        <v>284</v>
      </c>
      <c r="AQ959" s="210" t="s">
        <v>284</v>
      </c>
      <c r="AR959" s="210" t="s">
        <v>285</v>
      </c>
      <c r="AS959" s="210" t="s">
        <v>284</v>
      </c>
      <c r="AT959" s="209"/>
      <c r="AU959" s="209"/>
      <c r="AV959" s="209"/>
      <c r="AW959" s="209"/>
      <c r="AX959" s="209"/>
      <c r="AY959" s="209"/>
      <c r="AZ959" s="209"/>
      <c r="BA959" s="209"/>
      <c r="BB959" s="209"/>
      <c r="BC959" s="209"/>
      <c r="BD959" s="209"/>
      <c r="BE959" s="209"/>
      <c r="BF959" s="209"/>
      <c r="BG959" s="210"/>
      <c r="BH959" s="209"/>
    </row>
    <row r="960">
      <c r="A960" s="211">
        <v>45250.70208333333</v>
      </c>
      <c r="B960" s="211">
        <v>45250.70208333333</v>
      </c>
      <c r="C960" s="210" t="s">
        <v>281</v>
      </c>
      <c r="D960" s="209"/>
      <c r="E960" s="212">
        <v>100.0</v>
      </c>
      <c r="F960" s="212">
        <v>0.0</v>
      </c>
      <c r="G960" s="210" t="b">
        <v>1</v>
      </c>
      <c r="H960" s="211">
        <v>45250.70208333333</v>
      </c>
      <c r="I960" s="210" t="s">
        <v>1242</v>
      </c>
      <c r="J960" s="209"/>
      <c r="K960" s="209"/>
      <c r="L960" s="209"/>
      <c r="M960" s="209"/>
      <c r="N960" s="209"/>
      <c r="O960" s="209"/>
      <c r="P960" s="210" t="s">
        <v>283</v>
      </c>
      <c r="Q960" s="209"/>
      <c r="R960" s="210" t="s">
        <v>69</v>
      </c>
      <c r="S960" s="210">
        <v>2.0</v>
      </c>
      <c r="T960" s="212">
        <v>1.0</v>
      </c>
      <c r="U960" s="212">
        <v>1.0</v>
      </c>
      <c r="V960" s="212">
        <v>12.0</v>
      </c>
      <c r="W960" s="210">
        <v>10.0</v>
      </c>
      <c r="X960" s="210">
        <v>3.0</v>
      </c>
      <c r="Y960" s="210">
        <v>0.0</v>
      </c>
      <c r="Z960" s="210">
        <v>3.0</v>
      </c>
      <c r="AA960" s="210">
        <v>0.0</v>
      </c>
      <c r="AB960" s="210">
        <v>3.0</v>
      </c>
      <c r="AC960" s="210">
        <v>0.0</v>
      </c>
      <c r="AD960" s="210">
        <v>0.0</v>
      </c>
      <c r="AE960" s="210">
        <v>3.0</v>
      </c>
      <c r="AF960" s="210">
        <v>3.0</v>
      </c>
      <c r="AG960" s="210">
        <v>1.0</v>
      </c>
      <c r="AH960" s="210">
        <v>3.0</v>
      </c>
      <c r="AI960" s="210" t="s">
        <v>138</v>
      </c>
      <c r="AJ960" s="210" t="s">
        <v>284</v>
      </c>
      <c r="AK960" s="210" t="s">
        <v>284</v>
      </c>
      <c r="AL960" s="210" t="s">
        <v>284</v>
      </c>
      <c r="AM960" s="210" t="s">
        <v>284</v>
      </c>
      <c r="AN960" s="210" t="s">
        <v>285</v>
      </c>
      <c r="AO960" s="210" t="s">
        <v>284</v>
      </c>
      <c r="AP960" s="210" t="s">
        <v>284</v>
      </c>
      <c r="AQ960" s="210" t="s">
        <v>284</v>
      </c>
      <c r="AR960" s="210" t="s">
        <v>284</v>
      </c>
      <c r="AS960" s="210" t="s">
        <v>284</v>
      </c>
      <c r="AT960" s="209"/>
      <c r="AU960" s="209"/>
      <c r="AV960" s="209"/>
      <c r="AW960" s="209"/>
      <c r="AX960" s="209"/>
      <c r="AY960" s="209"/>
      <c r="AZ960" s="209"/>
      <c r="BA960" s="209"/>
      <c r="BB960" s="209"/>
      <c r="BC960" s="209"/>
      <c r="BD960" s="209"/>
      <c r="BE960" s="209"/>
      <c r="BF960" s="209"/>
      <c r="BG960" s="210"/>
      <c r="BH960" s="209"/>
    </row>
    <row r="961">
      <c r="A961" s="211">
        <v>45250.70208333333</v>
      </c>
      <c r="B961" s="211">
        <v>45250.70208333333</v>
      </c>
      <c r="C961" s="210" t="s">
        <v>281</v>
      </c>
      <c r="D961" s="209"/>
      <c r="E961" s="212">
        <v>100.0</v>
      </c>
      <c r="F961" s="212">
        <v>0.0</v>
      </c>
      <c r="G961" s="210" t="b">
        <v>1</v>
      </c>
      <c r="H961" s="211">
        <v>45250.70208333333</v>
      </c>
      <c r="I961" s="210" t="s">
        <v>1243</v>
      </c>
      <c r="J961" s="209"/>
      <c r="K961" s="209"/>
      <c r="L961" s="209"/>
      <c r="M961" s="209"/>
      <c r="N961" s="209"/>
      <c r="O961" s="209"/>
      <c r="P961" s="210" t="s">
        <v>283</v>
      </c>
      <c r="Q961" s="209"/>
      <c r="R961" s="210" t="s">
        <v>126</v>
      </c>
      <c r="S961" s="210">
        <v>5.0</v>
      </c>
      <c r="T961" s="212">
        <v>3.0</v>
      </c>
      <c r="U961" s="212">
        <v>2.0</v>
      </c>
      <c r="V961" s="212">
        <v>12.0</v>
      </c>
      <c r="W961" s="210">
        <v>15.0</v>
      </c>
      <c r="X961" s="210">
        <v>0.0</v>
      </c>
      <c r="Y961" s="210">
        <v>0.0</v>
      </c>
      <c r="Z961" s="210">
        <v>1.0</v>
      </c>
      <c r="AA961" s="210">
        <v>0.0</v>
      </c>
      <c r="AB961" s="210">
        <v>3.0</v>
      </c>
      <c r="AC961" s="210">
        <v>3.0</v>
      </c>
      <c r="AD961" s="210">
        <v>1.0</v>
      </c>
      <c r="AE961" s="210">
        <v>2.0</v>
      </c>
      <c r="AF961" s="210">
        <v>2.0</v>
      </c>
      <c r="AG961" s="210">
        <v>0.0</v>
      </c>
      <c r="AH961" s="210">
        <v>1.0</v>
      </c>
      <c r="AI961" s="210" t="s">
        <v>138</v>
      </c>
      <c r="AJ961" s="210" t="s">
        <v>284</v>
      </c>
      <c r="AK961" s="210" t="s">
        <v>284</v>
      </c>
      <c r="AL961" s="210" t="s">
        <v>285</v>
      </c>
      <c r="AM961" s="210" t="s">
        <v>284</v>
      </c>
      <c r="AN961" s="210" t="s">
        <v>285</v>
      </c>
      <c r="AO961" s="210" t="s">
        <v>284</v>
      </c>
      <c r="AP961" s="210" t="s">
        <v>284</v>
      </c>
      <c r="AQ961" s="210" t="s">
        <v>284</v>
      </c>
      <c r="AR961" s="210" t="s">
        <v>284</v>
      </c>
      <c r="AS961" s="210" t="s">
        <v>285</v>
      </c>
      <c r="AT961" s="209"/>
      <c r="AU961" s="209"/>
      <c r="AV961" s="209"/>
      <c r="AW961" s="209"/>
      <c r="AX961" s="209"/>
      <c r="AY961" s="209"/>
      <c r="AZ961" s="209"/>
      <c r="BA961" s="209"/>
      <c r="BB961" s="209"/>
      <c r="BC961" s="209"/>
      <c r="BD961" s="209"/>
      <c r="BE961" s="209"/>
      <c r="BF961" s="209"/>
      <c r="BG961" s="210"/>
      <c r="BH961" s="209"/>
    </row>
    <row r="962">
      <c r="A962" s="211">
        <v>45250.70208333333</v>
      </c>
      <c r="B962" s="211">
        <v>45250.70208333333</v>
      </c>
      <c r="C962" s="210" t="s">
        <v>281</v>
      </c>
      <c r="D962" s="209"/>
      <c r="E962" s="212">
        <v>100.0</v>
      </c>
      <c r="F962" s="212">
        <v>0.0</v>
      </c>
      <c r="G962" s="210" t="b">
        <v>1</v>
      </c>
      <c r="H962" s="211">
        <v>45250.70208333333</v>
      </c>
      <c r="I962" s="210" t="s">
        <v>1244</v>
      </c>
      <c r="J962" s="209"/>
      <c r="K962" s="209"/>
      <c r="L962" s="209"/>
      <c r="M962" s="209"/>
      <c r="N962" s="209"/>
      <c r="O962" s="209"/>
      <c r="P962" s="210" t="s">
        <v>283</v>
      </c>
      <c r="Q962" s="209"/>
      <c r="R962" s="210" t="s">
        <v>49</v>
      </c>
      <c r="S962" s="210">
        <v>3.0</v>
      </c>
      <c r="T962" s="212">
        <v>3.0</v>
      </c>
      <c r="U962" s="212">
        <v>0.0</v>
      </c>
      <c r="V962" s="212">
        <v>12.0</v>
      </c>
      <c r="W962" s="210">
        <v>22.0</v>
      </c>
      <c r="X962" s="210">
        <v>2.0</v>
      </c>
      <c r="Y962" s="210">
        <v>0.0</v>
      </c>
      <c r="Z962" s="210">
        <v>3.0</v>
      </c>
      <c r="AA962" s="210">
        <v>2.0</v>
      </c>
      <c r="AB962" s="210">
        <v>1.0</v>
      </c>
      <c r="AC962" s="210">
        <v>3.0</v>
      </c>
      <c r="AD962" s="210">
        <v>2.0</v>
      </c>
      <c r="AE962" s="210">
        <v>3.0</v>
      </c>
      <c r="AF962" s="210">
        <v>2.0</v>
      </c>
      <c r="AG962" s="210">
        <v>2.0</v>
      </c>
      <c r="AH962" s="210">
        <v>0.0</v>
      </c>
      <c r="AI962" s="210" t="s">
        <v>138</v>
      </c>
      <c r="AJ962" s="210" t="s">
        <v>284</v>
      </c>
      <c r="AK962" s="210" t="s">
        <v>285</v>
      </c>
      <c r="AL962" s="210" t="s">
        <v>284</v>
      </c>
      <c r="AM962" s="210" t="s">
        <v>285</v>
      </c>
      <c r="AN962" s="210" t="s">
        <v>285</v>
      </c>
      <c r="AO962" s="210" t="s">
        <v>285</v>
      </c>
      <c r="AP962" s="210" t="s">
        <v>285</v>
      </c>
      <c r="AQ962" s="210" t="s">
        <v>285</v>
      </c>
      <c r="AR962" s="210" t="s">
        <v>285</v>
      </c>
      <c r="AS962" s="210" t="s">
        <v>285</v>
      </c>
      <c r="AT962" s="209"/>
      <c r="AU962" s="209"/>
      <c r="AV962" s="209"/>
      <c r="AW962" s="209"/>
      <c r="AX962" s="209"/>
      <c r="AY962" s="209"/>
      <c r="AZ962" s="209"/>
      <c r="BA962" s="209"/>
      <c r="BB962" s="209"/>
      <c r="BC962" s="209"/>
      <c r="BD962" s="209"/>
      <c r="BE962" s="209"/>
      <c r="BF962" s="209"/>
      <c r="BG962" s="210"/>
      <c r="BH962" s="209"/>
    </row>
    <row r="963">
      <c r="A963" s="211">
        <v>45250.70208333333</v>
      </c>
      <c r="B963" s="211">
        <v>45250.70208333333</v>
      </c>
      <c r="C963" s="210" t="s">
        <v>281</v>
      </c>
      <c r="D963" s="209"/>
      <c r="E963" s="212">
        <v>100.0</v>
      </c>
      <c r="F963" s="212">
        <v>0.0</v>
      </c>
      <c r="G963" s="210" t="b">
        <v>1</v>
      </c>
      <c r="H963" s="211">
        <v>45250.70208333333</v>
      </c>
      <c r="I963" s="210" t="s">
        <v>1245</v>
      </c>
      <c r="J963" s="209"/>
      <c r="K963" s="209"/>
      <c r="L963" s="209"/>
      <c r="M963" s="209"/>
      <c r="N963" s="209"/>
      <c r="O963" s="209"/>
      <c r="P963" s="210" t="s">
        <v>283</v>
      </c>
      <c r="Q963" s="209"/>
      <c r="R963" s="210" t="s">
        <v>90</v>
      </c>
      <c r="S963" s="210">
        <v>6.0</v>
      </c>
      <c r="T963" s="212">
        <v>1.0</v>
      </c>
      <c r="U963" s="212">
        <v>5.0</v>
      </c>
      <c r="V963" s="212">
        <v>12.0</v>
      </c>
      <c r="W963" s="213"/>
      <c r="X963" s="210">
        <v>3.0</v>
      </c>
      <c r="Y963" s="210">
        <v>3.0</v>
      </c>
      <c r="Z963" s="210">
        <v>2.0</v>
      </c>
      <c r="AA963" s="210">
        <v>0.0</v>
      </c>
      <c r="AB963" s="210">
        <v>2.0</v>
      </c>
      <c r="AC963" s="210">
        <v>2.0</v>
      </c>
      <c r="AD963" s="210">
        <v>1.0</v>
      </c>
      <c r="AE963" s="210">
        <v>1.0</v>
      </c>
      <c r="AF963" s="210">
        <v>2.0</v>
      </c>
      <c r="AG963" s="210">
        <v>3.0</v>
      </c>
      <c r="AH963" s="210">
        <v>3.0</v>
      </c>
      <c r="AI963" s="210" t="s">
        <v>137</v>
      </c>
      <c r="AJ963" s="210" t="s">
        <v>284</v>
      </c>
      <c r="AK963" s="210" t="s">
        <v>285</v>
      </c>
      <c r="AL963" s="210" t="s">
        <v>284</v>
      </c>
      <c r="AM963" s="210" t="s">
        <v>284</v>
      </c>
      <c r="AN963" s="210" t="s">
        <v>285</v>
      </c>
      <c r="AO963" s="210" t="s">
        <v>284</v>
      </c>
      <c r="AP963" s="210" t="s">
        <v>284</v>
      </c>
      <c r="AQ963" s="210" t="s">
        <v>284</v>
      </c>
      <c r="AR963" s="210" t="s">
        <v>284</v>
      </c>
      <c r="AS963" s="210" t="s">
        <v>284</v>
      </c>
      <c r="AT963" s="209"/>
      <c r="AU963" s="209"/>
      <c r="AV963" s="209"/>
      <c r="AW963" s="209"/>
      <c r="AX963" s="209"/>
      <c r="AY963" s="209"/>
      <c r="AZ963" s="209"/>
      <c r="BA963" s="209"/>
      <c r="BB963" s="209"/>
      <c r="BC963" s="209"/>
      <c r="BD963" s="209"/>
      <c r="BE963" s="209"/>
      <c r="BF963" s="209"/>
      <c r="BG963" s="210"/>
      <c r="BH963" s="209"/>
    </row>
    <row r="964">
      <c r="A964" s="211">
        <v>45250.70208333333</v>
      </c>
      <c r="B964" s="211">
        <v>45250.70208333333</v>
      </c>
      <c r="C964" s="210" t="s">
        <v>281</v>
      </c>
      <c r="D964" s="209"/>
      <c r="E964" s="212">
        <v>100.0</v>
      </c>
      <c r="F964" s="212">
        <v>0.0</v>
      </c>
      <c r="G964" s="210" t="b">
        <v>1</v>
      </c>
      <c r="H964" s="211">
        <v>45250.70208333333</v>
      </c>
      <c r="I964" s="210" t="s">
        <v>1246</v>
      </c>
      <c r="J964" s="209"/>
      <c r="K964" s="209"/>
      <c r="L964" s="209"/>
      <c r="M964" s="209"/>
      <c r="N964" s="209"/>
      <c r="O964" s="209"/>
      <c r="P964" s="210" t="s">
        <v>283</v>
      </c>
      <c r="Q964" s="209"/>
      <c r="R964" s="210" t="s">
        <v>67</v>
      </c>
      <c r="S964" s="210">
        <v>12.0</v>
      </c>
      <c r="T964" s="212">
        <v>9.0</v>
      </c>
      <c r="U964" s="212">
        <v>3.0</v>
      </c>
      <c r="V964" s="212">
        <v>12.0</v>
      </c>
      <c r="W964" s="210">
        <v>31.0</v>
      </c>
      <c r="X964" s="210">
        <v>0.0</v>
      </c>
      <c r="Y964" s="210">
        <v>0.0</v>
      </c>
      <c r="Z964" s="210">
        <v>2.0</v>
      </c>
      <c r="AA964" s="210">
        <v>0.0</v>
      </c>
      <c r="AB964" s="210">
        <v>1.0</v>
      </c>
      <c r="AC964" s="210">
        <v>0.0</v>
      </c>
      <c r="AD964" s="210">
        <v>1.0</v>
      </c>
      <c r="AE964" s="210">
        <v>1.0</v>
      </c>
      <c r="AF964" s="210">
        <v>3.0</v>
      </c>
      <c r="AG964" s="210">
        <v>0.0</v>
      </c>
      <c r="AH964" s="210">
        <v>0.0</v>
      </c>
      <c r="AI964" s="210" t="s">
        <v>137</v>
      </c>
      <c r="AJ964" s="210" t="s">
        <v>285</v>
      </c>
      <c r="AK964" s="210" t="s">
        <v>284</v>
      </c>
      <c r="AL964" s="210" t="s">
        <v>285</v>
      </c>
      <c r="AM964" s="210" t="s">
        <v>285</v>
      </c>
      <c r="AN964" s="210" t="s">
        <v>285</v>
      </c>
      <c r="AO964" s="210" t="s">
        <v>284</v>
      </c>
      <c r="AP964" s="210" t="s">
        <v>285</v>
      </c>
      <c r="AQ964" s="210" t="s">
        <v>285</v>
      </c>
      <c r="AR964" s="210" t="s">
        <v>285</v>
      </c>
      <c r="AS964" s="210" t="s">
        <v>284</v>
      </c>
      <c r="AT964" s="209"/>
      <c r="AU964" s="209"/>
      <c r="AV964" s="209"/>
      <c r="AW964" s="209"/>
      <c r="AX964" s="209"/>
      <c r="AY964" s="209"/>
      <c r="AZ964" s="209"/>
      <c r="BA964" s="209"/>
      <c r="BB964" s="209"/>
      <c r="BC964" s="209"/>
      <c r="BD964" s="209"/>
      <c r="BE964" s="209"/>
      <c r="BF964" s="209"/>
      <c r="BG964" s="210"/>
      <c r="BH964" s="209"/>
    </row>
    <row r="965">
      <c r="A965" s="211">
        <v>45250.70208333333</v>
      </c>
      <c r="B965" s="211">
        <v>45250.70208333333</v>
      </c>
      <c r="C965" s="210" t="s">
        <v>281</v>
      </c>
      <c r="D965" s="209"/>
      <c r="E965" s="212">
        <v>100.0</v>
      </c>
      <c r="F965" s="212">
        <v>0.0</v>
      </c>
      <c r="G965" s="210" t="b">
        <v>1</v>
      </c>
      <c r="H965" s="211">
        <v>45250.70208333333</v>
      </c>
      <c r="I965" s="210" t="s">
        <v>1247</v>
      </c>
      <c r="J965" s="209"/>
      <c r="K965" s="209"/>
      <c r="L965" s="209"/>
      <c r="M965" s="209"/>
      <c r="N965" s="209"/>
      <c r="O965" s="209"/>
      <c r="P965" s="210" t="s">
        <v>283</v>
      </c>
      <c r="Q965" s="209"/>
      <c r="R965" s="210" t="s">
        <v>64</v>
      </c>
      <c r="S965" s="210">
        <v>5.0</v>
      </c>
      <c r="T965" s="212">
        <v>4.0</v>
      </c>
      <c r="U965" s="212">
        <v>1.0</v>
      </c>
      <c r="V965" s="212">
        <v>12.0</v>
      </c>
      <c r="W965" s="210">
        <v>28.0</v>
      </c>
      <c r="X965" s="210">
        <v>0.0</v>
      </c>
      <c r="Y965" s="210">
        <v>2.0</v>
      </c>
      <c r="Z965" s="210">
        <v>0.0</v>
      </c>
      <c r="AA965" s="210">
        <v>2.0</v>
      </c>
      <c r="AB965" s="210">
        <v>0.0</v>
      </c>
      <c r="AC965" s="210">
        <v>0.0</v>
      </c>
      <c r="AD965" s="210">
        <v>3.0</v>
      </c>
      <c r="AE965" s="210">
        <v>2.0</v>
      </c>
      <c r="AF965" s="210">
        <v>2.0</v>
      </c>
      <c r="AG965" s="210">
        <v>3.0</v>
      </c>
      <c r="AH965" s="210">
        <v>0.0</v>
      </c>
      <c r="AI965" s="210" t="s">
        <v>138</v>
      </c>
      <c r="AJ965" s="210" t="s">
        <v>284</v>
      </c>
      <c r="AK965" s="210" t="s">
        <v>284</v>
      </c>
      <c r="AL965" s="210" t="s">
        <v>284</v>
      </c>
      <c r="AM965" s="210" t="s">
        <v>285</v>
      </c>
      <c r="AN965" s="210" t="s">
        <v>284</v>
      </c>
      <c r="AO965" s="210" t="s">
        <v>284</v>
      </c>
      <c r="AP965" s="210" t="s">
        <v>285</v>
      </c>
      <c r="AQ965" s="210" t="s">
        <v>284</v>
      </c>
      <c r="AR965" s="210" t="s">
        <v>285</v>
      </c>
      <c r="AS965" s="210" t="s">
        <v>285</v>
      </c>
      <c r="AT965" s="209"/>
      <c r="AU965" s="209"/>
      <c r="AV965" s="209"/>
      <c r="AW965" s="209"/>
      <c r="AX965" s="209"/>
      <c r="AY965" s="209"/>
      <c r="AZ965" s="209"/>
      <c r="BA965" s="209"/>
      <c r="BB965" s="209"/>
      <c r="BC965" s="209"/>
      <c r="BD965" s="209"/>
      <c r="BE965" s="209"/>
      <c r="BF965" s="209"/>
      <c r="BG965" s="210"/>
      <c r="BH965" s="209"/>
    </row>
    <row r="966">
      <c r="A966" s="211">
        <v>45250.70208333333</v>
      </c>
      <c r="B966" s="211">
        <v>45250.70208333333</v>
      </c>
      <c r="C966" s="210" t="s">
        <v>281</v>
      </c>
      <c r="D966" s="209"/>
      <c r="E966" s="212">
        <v>100.0</v>
      </c>
      <c r="F966" s="212">
        <v>0.0</v>
      </c>
      <c r="G966" s="210" t="b">
        <v>1</v>
      </c>
      <c r="H966" s="211">
        <v>45250.70208333333</v>
      </c>
      <c r="I966" s="210" t="s">
        <v>1248</v>
      </c>
      <c r="J966" s="209"/>
      <c r="K966" s="209"/>
      <c r="L966" s="209"/>
      <c r="M966" s="209"/>
      <c r="N966" s="209"/>
      <c r="O966" s="209"/>
      <c r="P966" s="210" t="s">
        <v>283</v>
      </c>
      <c r="Q966" s="209"/>
      <c r="R966" s="210" t="s">
        <v>92</v>
      </c>
      <c r="S966" s="210">
        <v>10.0</v>
      </c>
      <c r="T966" s="212">
        <v>5.0</v>
      </c>
      <c r="U966" s="212">
        <v>5.0</v>
      </c>
      <c r="V966" s="212">
        <v>12.0</v>
      </c>
      <c r="W966" s="210">
        <v>14.0</v>
      </c>
      <c r="X966" s="210">
        <v>0.0</v>
      </c>
      <c r="Y966" s="210">
        <v>0.0</v>
      </c>
      <c r="Z966" s="210">
        <v>2.0</v>
      </c>
      <c r="AA966" s="210">
        <v>0.0</v>
      </c>
      <c r="AB966" s="210">
        <v>1.0</v>
      </c>
      <c r="AC966" s="210">
        <v>1.0</v>
      </c>
      <c r="AD966" s="210">
        <v>2.0</v>
      </c>
      <c r="AE966" s="210">
        <v>0.0</v>
      </c>
      <c r="AF966" s="210">
        <v>0.0</v>
      </c>
      <c r="AG966" s="210">
        <v>2.0</v>
      </c>
      <c r="AH966" s="210">
        <v>2.0</v>
      </c>
      <c r="AI966" s="210" t="s">
        <v>137</v>
      </c>
      <c r="AJ966" s="210" t="s">
        <v>284</v>
      </c>
      <c r="AK966" s="210" t="s">
        <v>285</v>
      </c>
      <c r="AL966" s="210" t="s">
        <v>285</v>
      </c>
      <c r="AM966" s="210" t="s">
        <v>284</v>
      </c>
      <c r="AN966" s="210" t="s">
        <v>285</v>
      </c>
      <c r="AO966" s="210" t="s">
        <v>285</v>
      </c>
      <c r="AP966" s="210" t="s">
        <v>284</v>
      </c>
      <c r="AQ966" s="210" t="s">
        <v>285</v>
      </c>
      <c r="AR966" s="210" t="s">
        <v>284</v>
      </c>
      <c r="AS966" s="210" t="s">
        <v>285</v>
      </c>
      <c r="AT966" s="209"/>
      <c r="AU966" s="209"/>
      <c r="AV966" s="209"/>
      <c r="AW966" s="209"/>
      <c r="AX966" s="209"/>
      <c r="AY966" s="209"/>
      <c r="AZ966" s="209"/>
      <c r="BA966" s="209"/>
      <c r="BB966" s="209"/>
      <c r="BC966" s="209"/>
      <c r="BD966" s="209"/>
      <c r="BE966" s="209"/>
      <c r="BF966" s="209"/>
      <c r="BG966" s="210"/>
      <c r="BH966" s="209"/>
    </row>
    <row r="967">
      <c r="A967" s="211">
        <v>45250.70208333333</v>
      </c>
      <c r="B967" s="211">
        <v>45250.70208333333</v>
      </c>
      <c r="C967" s="210" t="s">
        <v>281</v>
      </c>
      <c r="D967" s="209"/>
      <c r="E967" s="212">
        <v>100.0</v>
      </c>
      <c r="F967" s="212">
        <v>0.0</v>
      </c>
      <c r="G967" s="210" t="b">
        <v>1</v>
      </c>
      <c r="H967" s="211">
        <v>45250.70208333333</v>
      </c>
      <c r="I967" s="210" t="s">
        <v>1249</v>
      </c>
      <c r="J967" s="209"/>
      <c r="K967" s="209"/>
      <c r="L967" s="209"/>
      <c r="M967" s="209"/>
      <c r="N967" s="209"/>
      <c r="O967" s="209"/>
      <c r="P967" s="210" t="s">
        <v>283</v>
      </c>
      <c r="Q967" s="209"/>
      <c r="R967" s="210" t="s">
        <v>35</v>
      </c>
      <c r="S967" s="210">
        <v>12.0</v>
      </c>
      <c r="T967" s="212">
        <v>12.0</v>
      </c>
      <c r="U967" s="212">
        <v>0.0</v>
      </c>
      <c r="V967" s="212">
        <v>12.0</v>
      </c>
      <c r="W967" s="210">
        <v>21.0</v>
      </c>
      <c r="X967" s="210">
        <v>0.0</v>
      </c>
      <c r="Y967" s="210">
        <v>3.0</v>
      </c>
      <c r="Z967" s="210">
        <v>1.0</v>
      </c>
      <c r="AA967" s="210">
        <v>2.0</v>
      </c>
      <c r="AB967" s="210">
        <v>0.0</v>
      </c>
      <c r="AC967" s="210">
        <v>3.0</v>
      </c>
      <c r="AD967" s="210">
        <v>2.0</v>
      </c>
      <c r="AE967" s="210">
        <v>0.0</v>
      </c>
      <c r="AF967" s="210">
        <v>2.0</v>
      </c>
      <c r="AG967" s="210">
        <v>2.0</v>
      </c>
      <c r="AH967" s="210">
        <v>2.0</v>
      </c>
      <c r="AI967" s="210" t="s">
        <v>138</v>
      </c>
      <c r="AJ967" s="210" t="s">
        <v>285</v>
      </c>
      <c r="AK967" s="210" t="s">
        <v>284</v>
      </c>
      <c r="AL967" s="210" t="s">
        <v>285</v>
      </c>
      <c r="AM967" s="210" t="s">
        <v>284</v>
      </c>
      <c r="AN967" s="210" t="s">
        <v>284</v>
      </c>
      <c r="AO967" s="210" t="s">
        <v>285</v>
      </c>
      <c r="AP967" s="210" t="s">
        <v>285</v>
      </c>
      <c r="AQ967" s="210" t="s">
        <v>284</v>
      </c>
      <c r="AR967" s="210" t="s">
        <v>284</v>
      </c>
      <c r="AS967" s="210" t="s">
        <v>284</v>
      </c>
      <c r="AT967" s="209"/>
      <c r="AU967" s="209"/>
      <c r="AV967" s="209"/>
      <c r="AW967" s="209"/>
      <c r="AX967" s="209"/>
      <c r="AY967" s="209"/>
      <c r="AZ967" s="209"/>
      <c r="BA967" s="209"/>
      <c r="BB967" s="209"/>
      <c r="BC967" s="209"/>
      <c r="BD967" s="209"/>
      <c r="BE967" s="209"/>
      <c r="BF967" s="209"/>
      <c r="BG967" s="210"/>
      <c r="BH967" s="209"/>
    </row>
    <row r="968">
      <c r="A968" s="211">
        <v>45250.70208333333</v>
      </c>
      <c r="B968" s="211">
        <v>45250.70208333333</v>
      </c>
      <c r="C968" s="210" t="s">
        <v>281</v>
      </c>
      <c r="D968" s="209"/>
      <c r="E968" s="212">
        <v>100.0</v>
      </c>
      <c r="F968" s="212">
        <v>0.0</v>
      </c>
      <c r="G968" s="210" t="b">
        <v>1</v>
      </c>
      <c r="H968" s="211">
        <v>45250.70208333333</v>
      </c>
      <c r="I968" s="210" t="s">
        <v>1250</v>
      </c>
      <c r="J968" s="209"/>
      <c r="K968" s="209"/>
      <c r="L968" s="209"/>
      <c r="M968" s="209"/>
      <c r="N968" s="209"/>
      <c r="O968" s="209"/>
      <c r="P968" s="210" t="s">
        <v>283</v>
      </c>
      <c r="Q968" s="209"/>
      <c r="R968" s="210" t="s">
        <v>90</v>
      </c>
      <c r="S968" s="210">
        <v>9.0</v>
      </c>
      <c r="T968" s="212">
        <v>3.0</v>
      </c>
      <c r="U968" s="212">
        <v>6.0</v>
      </c>
      <c r="V968" s="212">
        <v>12.0</v>
      </c>
      <c r="W968" s="210">
        <v>5.0</v>
      </c>
      <c r="X968" s="210">
        <v>0.0</v>
      </c>
      <c r="Y968" s="210">
        <v>2.0</v>
      </c>
      <c r="Z968" s="210">
        <v>2.0</v>
      </c>
      <c r="AA968" s="210">
        <v>0.0</v>
      </c>
      <c r="AB968" s="210">
        <v>2.0</v>
      </c>
      <c r="AC968" s="210">
        <v>1.0</v>
      </c>
      <c r="AD968" s="210">
        <v>2.0</v>
      </c>
      <c r="AE968" s="210">
        <v>2.0</v>
      </c>
      <c r="AF968" s="210">
        <v>2.0</v>
      </c>
      <c r="AG968" s="210">
        <v>2.0</v>
      </c>
      <c r="AH968" s="210">
        <v>0.0</v>
      </c>
      <c r="AI968" s="210" t="s">
        <v>137</v>
      </c>
      <c r="AJ968" s="210" t="s">
        <v>284</v>
      </c>
      <c r="AK968" s="210" t="s">
        <v>285</v>
      </c>
      <c r="AL968" s="210" t="s">
        <v>284</v>
      </c>
      <c r="AM968" s="210" t="s">
        <v>285</v>
      </c>
      <c r="AN968" s="210" t="s">
        <v>284</v>
      </c>
      <c r="AO968" s="210" t="s">
        <v>284</v>
      </c>
      <c r="AP968" s="210" t="s">
        <v>285</v>
      </c>
      <c r="AQ968" s="210" t="s">
        <v>284</v>
      </c>
      <c r="AR968" s="210" t="s">
        <v>285</v>
      </c>
      <c r="AS968" s="210" t="s">
        <v>285</v>
      </c>
      <c r="AT968" s="209"/>
      <c r="AU968" s="209"/>
      <c r="AV968" s="209"/>
      <c r="AW968" s="209"/>
      <c r="AX968" s="209"/>
      <c r="AY968" s="209"/>
      <c r="AZ968" s="209"/>
      <c r="BA968" s="209"/>
      <c r="BB968" s="209"/>
      <c r="BC968" s="209"/>
      <c r="BD968" s="209"/>
      <c r="BE968" s="209"/>
      <c r="BF968" s="209"/>
      <c r="BG968" s="210"/>
      <c r="BH968" s="209"/>
    </row>
    <row r="969">
      <c r="A969" s="211">
        <v>45250.70208333333</v>
      </c>
      <c r="B969" s="211">
        <v>45250.70208333333</v>
      </c>
      <c r="C969" s="210" t="s">
        <v>281</v>
      </c>
      <c r="D969" s="209"/>
      <c r="E969" s="212">
        <v>100.0</v>
      </c>
      <c r="F969" s="212">
        <v>0.0</v>
      </c>
      <c r="G969" s="210" t="b">
        <v>1</v>
      </c>
      <c r="H969" s="211">
        <v>45250.70208333333</v>
      </c>
      <c r="I969" s="210" t="s">
        <v>1251</v>
      </c>
      <c r="J969" s="209"/>
      <c r="K969" s="209"/>
      <c r="L969" s="209"/>
      <c r="M969" s="209"/>
      <c r="N969" s="209"/>
      <c r="O969" s="209"/>
      <c r="P969" s="210" t="s">
        <v>283</v>
      </c>
      <c r="Q969" s="209"/>
      <c r="R969" s="210" t="s">
        <v>82</v>
      </c>
      <c r="S969" s="210">
        <v>8.0</v>
      </c>
      <c r="T969" s="212">
        <v>5.0</v>
      </c>
      <c r="U969" s="212">
        <v>3.0</v>
      </c>
      <c r="V969" s="212">
        <v>12.0</v>
      </c>
      <c r="W969" s="210">
        <v>30.0</v>
      </c>
      <c r="X969" s="210">
        <v>2.0</v>
      </c>
      <c r="Y969" s="210">
        <v>2.0</v>
      </c>
      <c r="Z969" s="210">
        <v>1.0</v>
      </c>
      <c r="AA969" s="210">
        <v>1.0</v>
      </c>
      <c r="AB969" s="210">
        <v>1.0</v>
      </c>
      <c r="AC969" s="210">
        <v>1.0</v>
      </c>
      <c r="AD969" s="210">
        <v>0.0</v>
      </c>
      <c r="AE969" s="210">
        <v>1.0</v>
      </c>
      <c r="AF969" s="210">
        <v>2.0</v>
      </c>
      <c r="AG969" s="210">
        <v>3.0</v>
      </c>
      <c r="AH969" s="210">
        <v>3.0</v>
      </c>
      <c r="AI969" s="210" t="s">
        <v>137</v>
      </c>
      <c r="AJ969" s="210" t="s">
        <v>285</v>
      </c>
      <c r="AK969" s="210" t="s">
        <v>284</v>
      </c>
      <c r="AL969" s="210" t="s">
        <v>284</v>
      </c>
      <c r="AM969" s="210" t="s">
        <v>285</v>
      </c>
      <c r="AN969" s="210" t="s">
        <v>284</v>
      </c>
      <c r="AO969" s="210" t="s">
        <v>284</v>
      </c>
      <c r="AP969" s="210" t="s">
        <v>284</v>
      </c>
      <c r="AQ969" s="210" t="s">
        <v>285</v>
      </c>
      <c r="AR969" s="210" t="s">
        <v>284</v>
      </c>
      <c r="AS969" s="210" t="s">
        <v>285</v>
      </c>
      <c r="AT969" s="209"/>
      <c r="AU969" s="209"/>
      <c r="AV969" s="209"/>
      <c r="AW969" s="209"/>
      <c r="AX969" s="209"/>
      <c r="AY969" s="209"/>
      <c r="AZ969" s="209"/>
      <c r="BA969" s="209"/>
      <c r="BB969" s="209"/>
      <c r="BC969" s="209"/>
      <c r="BD969" s="209"/>
      <c r="BE969" s="209"/>
      <c r="BF969" s="209"/>
      <c r="BG969" s="210"/>
      <c r="BH969" s="209"/>
    </row>
    <row r="970">
      <c r="A970" s="211">
        <v>45250.70208333333</v>
      </c>
      <c r="B970" s="211">
        <v>45250.70208333333</v>
      </c>
      <c r="C970" s="210" t="s">
        <v>281</v>
      </c>
      <c r="D970" s="209"/>
      <c r="E970" s="212">
        <v>100.0</v>
      </c>
      <c r="F970" s="212">
        <v>0.0</v>
      </c>
      <c r="G970" s="210" t="b">
        <v>1</v>
      </c>
      <c r="H970" s="211">
        <v>45250.70208333333</v>
      </c>
      <c r="I970" s="210" t="s">
        <v>1252</v>
      </c>
      <c r="J970" s="209"/>
      <c r="K970" s="209"/>
      <c r="L970" s="209"/>
      <c r="M970" s="209"/>
      <c r="N970" s="209"/>
      <c r="O970" s="209"/>
      <c r="P970" s="210" t="s">
        <v>283</v>
      </c>
      <c r="Q970" s="209"/>
      <c r="R970" s="210" t="s">
        <v>63</v>
      </c>
      <c r="S970" s="210">
        <v>10.0</v>
      </c>
      <c r="T970" s="212">
        <v>4.0</v>
      </c>
      <c r="U970" s="212">
        <v>6.0</v>
      </c>
      <c r="V970" s="212">
        <v>12.0</v>
      </c>
      <c r="W970" s="210">
        <v>27.0</v>
      </c>
      <c r="X970" s="210">
        <v>3.0</v>
      </c>
      <c r="Y970" s="210">
        <v>2.0</v>
      </c>
      <c r="Z970" s="210">
        <v>1.0</v>
      </c>
      <c r="AA970" s="210">
        <v>2.0</v>
      </c>
      <c r="AB970" s="210">
        <v>1.0</v>
      </c>
      <c r="AC970" s="210">
        <v>1.0</v>
      </c>
      <c r="AD970" s="210">
        <v>2.0</v>
      </c>
      <c r="AE970" s="210">
        <v>0.0</v>
      </c>
      <c r="AF970" s="210">
        <v>2.0</v>
      </c>
      <c r="AG970" s="210">
        <v>1.0</v>
      </c>
      <c r="AH970" s="210">
        <v>0.0</v>
      </c>
      <c r="AI970" s="210" t="s">
        <v>138</v>
      </c>
      <c r="AJ970" s="210" t="s">
        <v>284</v>
      </c>
      <c r="AK970" s="210" t="s">
        <v>284</v>
      </c>
      <c r="AL970" s="210" t="s">
        <v>284</v>
      </c>
      <c r="AM970" s="210" t="s">
        <v>285</v>
      </c>
      <c r="AN970" s="210" t="s">
        <v>284</v>
      </c>
      <c r="AO970" s="210" t="s">
        <v>284</v>
      </c>
      <c r="AP970" s="210" t="s">
        <v>284</v>
      </c>
      <c r="AQ970" s="210" t="s">
        <v>284</v>
      </c>
      <c r="AR970" s="210" t="s">
        <v>284</v>
      </c>
      <c r="AS970" s="210" t="s">
        <v>284</v>
      </c>
      <c r="AT970" s="209"/>
      <c r="AU970" s="209"/>
      <c r="AV970" s="209"/>
      <c r="AW970" s="209"/>
      <c r="AX970" s="209"/>
      <c r="AY970" s="209"/>
      <c r="AZ970" s="209"/>
      <c r="BA970" s="209"/>
      <c r="BB970" s="209"/>
      <c r="BC970" s="209"/>
      <c r="BD970" s="209"/>
      <c r="BE970" s="209"/>
      <c r="BF970" s="209"/>
      <c r="BG970" s="210"/>
      <c r="BH970" s="209"/>
    </row>
    <row r="971">
      <c r="A971" s="211">
        <v>45250.70208333333</v>
      </c>
      <c r="B971" s="211">
        <v>45250.70208333333</v>
      </c>
      <c r="C971" s="210" t="s">
        <v>281</v>
      </c>
      <c r="D971" s="209"/>
      <c r="E971" s="212">
        <v>100.0</v>
      </c>
      <c r="F971" s="212">
        <v>0.0</v>
      </c>
      <c r="G971" s="210" t="b">
        <v>1</v>
      </c>
      <c r="H971" s="211">
        <v>45250.70208333333</v>
      </c>
      <c r="I971" s="210" t="s">
        <v>1253</v>
      </c>
      <c r="J971" s="209"/>
      <c r="K971" s="209"/>
      <c r="L971" s="209"/>
      <c r="M971" s="209"/>
      <c r="N971" s="209"/>
      <c r="O971" s="209"/>
      <c r="P971" s="210" t="s">
        <v>283</v>
      </c>
      <c r="Q971" s="209"/>
      <c r="R971" s="210" t="s">
        <v>109</v>
      </c>
      <c r="S971" s="210">
        <v>6.0</v>
      </c>
      <c r="T971" s="212">
        <v>5.0</v>
      </c>
      <c r="U971" s="212">
        <v>1.0</v>
      </c>
      <c r="V971" s="212">
        <v>12.0</v>
      </c>
      <c r="W971" s="210">
        <v>26.0</v>
      </c>
      <c r="X971" s="210">
        <v>0.0</v>
      </c>
      <c r="Y971" s="210">
        <v>2.0</v>
      </c>
      <c r="Z971" s="210">
        <v>0.0</v>
      </c>
      <c r="AA971" s="210">
        <v>2.0</v>
      </c>
      <c r="AB971" s="210">
        <v>2.0</v>
      </c>
      <c r="AC971" s="210">
        <v>2.0</v>
      </c>
      <c r="AD971" s="210">
        <v>1.0</v>
      </c>
      <c r="AE971" s="210">
        <v>3.0</v>
      </c>
      <c r="AF971" s="210">
        <v>2.0</v>
      </c>
      <c r="AG971" s="210">
        <v>1.0</v>
      </c>
      <c r="AH971" s="210">
        <v>2.0</v>
      </c>
      <c r="AI971" s="210" t="s">
        <v>138</v>
      </c>
      <c r="AJ971" s="210" t="s">
        <v>284</v>
      </c>
      <c r="AK971" s="210" t="s">
        <v>285</v>
      </c>
      <c r="AL971" s="210" t="s">
        <v>285</v>
      </c>
      <c r="AM971" s="210" t="s">
        <v>284</v>
      </c>
      <c r="AN971" s="210" t="s">
        <v>284</v>
      </c>
      <c r="AO971" s="210" t="s">
        <v>284</v>
      </c>
      <c r="AP971" s="210" t="s">
        <v>285</v>
      </c>
      <c r="AQ971" s="210" t="s">
        <v>284</v>
      </c>
      <c r="AR971" s="210" t="s">
        <v>285</v>
      </c>
      <c r="AS971" s="210" t="s">
        <v>284</v>
      </c>
      <c r="AT971" s="209"/>
      <c r="AU971" s="209"/>
      <c r="AV971" s="209"/>
      <c r="AW971" s="209"/>
      <c r="AX971" s="209"/>
      <c r="AY971" s="209"/>
      <c r="AZ971" s="209"/>
      <c r="BA971" s="209"/>
      <c r="BB971" s="209"/>
      <c r="BC971" s="209"/>
      <c r="BD971" s="209"/>
      <c r="BE971" s="209"/>
      <c r="BF971" s="209"/>
      <c r="BG971" s="210"/>
      <c r="BH971" s="209"/>
    </row>
    <row r="972">
      <c r="A972" s="211">
        <v>45250.70208333333</v>
      </c>
      <c r="B972" s="211">
        <v>45250.70208333333</v>
      </c>
      <c r="C972" s="210" t="s">
        <v>281</v>
      </c>
      <c r="D972" s="209"/>
      <c r="E972" s="212">
        <v>100.0</v>
      </c>
      <c r="F972" s="212">
        <v>0.0</v>
      </c>
      <c r="G972" s="210" t="b">
        <v>1</v>
      </c>
      <c r="H972" s="211">
        <v>45250.70208333333</v>
      </c>
      <c r="I972" s="210" t="s">
        <v>1254</v>
      </c>
      <c r="J972" s="209"/>
      <c r="K972" s="209"/>
      <c r="L972" s="209"/>
      <c r="M972" s="209"/>
      <c r="N972" s="209"/>
      <c r="O972" s="209"/>
      <c r="P972" s="210" t="s">
        <v>283</v>
      </c>
      <c r="Q972" s="209"/>
      <c r="R972" s="210" t="s">
        <v>68</v>
      </c>
      <c r="S972" s="210">
        <v>11.0</v>
      </c>
      <c r="T972" s="212">
        <v>2.0</v>
      </c>
      <c r="U972" s="212">
        <v>9.0</v>
      </c>
      <c r="V972" s="212">
        <v>12.0</v>
      </c>
      <c r="W972" s="210">
        <v>24.0</v>
      </c>
      <c r="X972" s="210">
        <v>0.0</v>
      </c>
      <c r="Y972" s="210">
        <v>0.0</v>
      </c>
      <c r="Z972" s="210">
        <v>1.0</v>
      </c>
      <c r="AA972" s="210">
        <v>0.0</v>
      </c>
      <c r="AB972" s="210">
        <v>2.0</v>
      </c>
      <c r="AC972" s="210">
        <v>1.0</v>
      </c>
      <c r="AD972" s="210">
        <v>1.0</v>
      </c>
      <c r="AE972" s="210">
        <v>0.0</v>
      </c>
      <c r="AF972" s="210">
        <v>1.0</v>
      </c>
      <c r="AG972" s="210">
        <v>1.0</v>
      </c>
      <c r="AH972" s="210">
        <v>2.0</v>
      </c>
      <c r="AI972" s="210" t="s">
        <v>138</v>
      </c>
      <c r="AJ972" s="210" t="s">
        <v>285</v>
      </c>
      <c r="AK972" s="210" t="s">
        <v>284</v>
      </c>
      <c r="AL972" s="210" t="s">
        <v>285</v>
      </c>
      <c r="AM972" s="210" t="s">
        <v>284</v>
      </c>
      <c r="AN972" s="210" t="s">
        <v>285</v>
      </c>
      <c r="AO972" s="210" t="s">
        <v>284</v>
      </c>
      <c r="AP972" s="210" t="s">
        <v>284</v>
      </c>
      <c r="AQ972" s="210" t="s">
        <v>285</v>
      </c>
      <c r="AR972" s="210" t="s">
        <v>284</v>
      </c>
      <c r="AS972" s="210" t="s">
        <v>285</v>
      </c>
      <c r="AT972" s="209"/>
      <c r="AU972" s="209"/>
      <c r="AV972" s="209"/>
      <c r="AW972" s="209"/>
      <c r="AX972" s="209"/>
      <c r="AY972" s="209"/>
      <c r="AZ972" s="209"/>
      <c r="BA972" s="209"/>
      <c r="BB972" s="209"/>
      <c r="BC972" s="209"/>
      <c r="BD972" s="209"/>
      <c r="BE972" s="209"/>
      <c r="BF972" s="209"/>
      <c r="BG972" s="210"/>
      <c r="BH972" s="209"/>
    </row>
    <row r="973">
      <c r="A973" s="211">
        <v>45250.70208333333</v>
      </c>
      <c r="B973" s="211">
        <v>45250.70208333333</v>
      </c>
      <c r="C973" s="210" t="s">
        <v>281</v>
      </c>
      <c r="D973" s="209"/>
      <c r="E973" s="212">
        <v>100.0</v>
      </c>
      <c r="F973" s="212">
        <v>0.0</v>
      </c>
      <c r="G973" s="210" t="b">
        <v>1</v>
      </c>
      <c r="H973" s="211">
        <v>45250.70208333333</v>
      </c>
      <c r="I973" s="210" t="s">
        <v>1255</v>
      </c>
      <c r="J973" s="209"/>
      <c r="K973" s="209"/>
      <c r="L973" s="209"/>
      <c r="M973" s="209"/>
      <c r="N973" s="209"/>
      <c r="O973" s="209"/>
      <c r="P973" s="210" t="s">
        <v>283</v>
      </c>
      <c r="Q973" s="209"/>
      <c r="R973" s="210" t="s">
        <v>36</v>
      </c>
      <c r="S973" s="210">
        <v>7.0</v>
      </c>
      <c r="T973" s="212">
        <v>5.0</v>
      </c>
      <c r="U973" s="212">
        <v>2.0</v>
      </c>
      <c r="V973" s="212">
        <v>12.0</v>
      </c>
      <c r="W973" s="210">
        <v>39.0</v>
      </c>
      <c r="X973" s="210">
        <v>1.0</v>
      </c>
      <c r="Y973" s="210">
        <v>0.0</v>
      </c>
      <c r="Z973" s="210">
        <v>0.0</v>
      </c>
      <c r="AA973" s="210">
        <v>0.0</v>
      </c>
      <c r="AB973" s="210">
        <v>3.0</v>
      </c>
      <c r="AC973" s="210">
        <v>1.0</v>
      </c>
      <c r="AD973" s="210">
        <v>0.0</v>
      </c>
      <c r="AE973" s="210">
        <v>1.0</v>
      </c>
      <c r="AF973" s="210">
        <v>0.0</v>
      </c>
      <c r="AG973" s="210">
        <v>2.0</v>
      </c>
      <c r="AH973" s="210">
        <v>2.0</v>
      </c>
      <c r="AI973" s="210" t="s">
        <v>138</v>
      </c>
      <c r="AJ973" s="210" t="s">
        <v>284</v>
      </c>
      <c r="AK973" s="210" t="s">
        <v>285</v>
      </c>
      <c r="AL973" s="210" t="s">
        <v>284</v>
      </c>
      <c r="AM973" s="210" t="s">
        <v>285</v>
      </c>
      <c r="AN973" s="210" t="s">
        <v>285</v>
      </c>
      <c r="AO973" s="210" t="s">
        <v>284</v>
      </c>
      <c r="AP973" s="210" t="s">
        <v>285</v>
      </c>
      <c r="AQ973" s="210" t="s">
        <v>285</v>
      </c>
      <c r="AR973" s="210" t="s">
        <v>284</v>
      </c>
      <c r="AS973" s="210" t="s">
        <v>284</v>
      </c>
      <c r="AT973" s="209"/>
      <c r="AU973" s="209"/>
      <c r="AV973" s="209"/>
      <c r="AW973" s="209"/>
      <c r="AX973" s="209"/>
      <c r="AY973" s="209"/>
      <c r="AZ973" s="209"/>
      <c r="BA973" s="209"/>
      <c r="BB973" s="209"/>
      <c r="BC973" s="209"/>
      <c r="BD973" s="209"/>
      <c r="BE973" s="209"/>
      <c r="BF973" s="209"/>
      <c r="BG973" s="210"/>
      <c r="BH973" s="209"/>
    </row>
    <row r="974">
      <c r="A974" s="211">
        <v>45250.70208333333</v>
      </c>
      <c r="B974" s="211">
        <v>45250.70208333333</v>
      </c>
      <c r="C974" s="210" t="s">
        <v>281</v>
      </c>
      <c r="D974" s="209"/>
      <c r="E974" s="212">
        <v>100.0</v>
      </c>
      <c r="F974" s="212">
        <v>0.0</v>
      </c>
      <c r="G974" s="210" t="b">
        <v>1</v>
      </c>
      <c r="H974" s="211">
        <v>45250.70208333333</v>
      </c>
      <c r="I974" s="210" t="s">
        <v>1256</v>
      </c>
      <c r="J974" s="209"/>
      <c r="K974" s="209"/>
      <c r="L974" s="209"/>
      <c r="M974" s="209"/>
      <c r="N974" s="209"/>
      <c r="O974" s="209"/>
      <c r="P974" s="210" t="s">
        <v>283</v>
      </c>
      <c r="Q974" s="209"/>
      <c r="R974" s="210" t="s">
        <v>80</v>
      </c>
      <c r="S974" s="210">
        <v>7.0</v>
      </c>
      <c r="T974" s="212">
        <v>3.0</v>
      </c>
      <c r="U974" s="212">
        <v>4.0</v>
      </c>
      <c r="V974" s="212">
        <v>12.0</v>
      </c>
      <c r="W974" s="210">
        <v>36.0</v>
      </c>
      <c r="X974" s="210">
        <v>2.0</v>
      </c>
      <c r="Y974" s="210">
        <v>3.0</v>
      </c>
      <c r="Z974" s="210">
        <v>2.0</v>
      </c>
      <c r="AA974" s="210">
        <v>3.0</v>
      </c>
      <c r="AB974" s="210">
        <v>3.0</v>
      </c>
      <c r="AC974" s="210">
        <v>2.0</v>
      </c>
      <c r="AD974" s="210">
        <v>3.0</v>
      </c>
      <c r="AE974" s="210">
        <v>3.0</v>
      </c>
      <c r="AF974" s="210">
        <v>1.0</v>
      </c>
      <c r="AG974" s="210">
        <v>1.0</v>
      </c>
      <c r="AH974" s="210">
        <v>3.0</v>
      </c>
      <c r="AI974" s="210" t="s">
        <v>137</v>
      </c>
      <c r="AJ974" s="210" t="s">
        <v>285</v>
      </c>
      <c r="AK974" s="210" t="s">
        <v>284</v>
      </c>
      <c r="AL974" s="210" t="s">
        <v>284</v>
      </c>
      <c r="AM974" s="210" t="s">
        <v>285</v>
      </c>
      <c r="AN974" s="210" t="s">
        <v>284</v>
      </c>
      <c r="AO974" s="210" t="s">
        <v>285</v>
      </c>
      <c r="AP974" s="210" t="s">
        <v>285</v>
      </c>
      <c r="AQ974" s="210" t="s">
        <v>285</v>
      </c>
      <c r="AR974" s="210" t="s">
        <v>285</v>
      </c>
      <c r="AS974" s="210" t="s">
        <v>284</v>
      </c>
      <c r="AT974" s="209"/>
      <c r="AU974" s="209"/>
      <c r="AV974" s="209"/>
      <c r="AW974" s="209"/>
      <c r="AX974" s="209"/>
      <c r="AY974" s="209"/>
      <c r="AZ974" s="209"/>
      <c r="BA974" s="209"/>
      <c r="BB974" s="209"/>
      <c r="BC974" s="209"/>
      <c r="BD974" s="209"/>
      <c r="BE974" s="209"/>
      <c r="BF974" s="209"/>
      <c r="BG974" s="210"/>
      <c r="BH974" s="209"/>
    </row>
    <row r="975">
      <c r="A975" s="211">
        <v>45250.70208333333</v>
      </c>
      <c r="B975" s="211">
        <v>45250.70208333333</v>
      </c>
      <c r="C975" s="210" t="s">
        <v>281</v>
      </c>
      <c r="D975" s="209"/>
      <c r="E975" s="212">
        <v>100.0</v>
      </c>
      <c r="F975" s="212">
        <v>0.0</v>
      </c>
      <c r="G975" s="210" t="b">
        <v>1</v>
      </c>
      <c r="H975" s="211">
        <v>45250.70208333333</v>
      </c>
      <c r="I975" s="210" t="s">
        <v>1257</v>
      </c>
      <c r="J975" s="209"/>
      <c r="K975" s="209"/>
      <c r="L975" s="209"/>
      <c r="M975" s="209"/>
      <c r="N975" s="209"/>
      <c r="O975" s="209"/>
      <c r="P975" s="210" t="s">
        <v>283</v>
      </c>
      <c r="Q975" s="209"/>
      <c r="R975" s="210" t="s">
        <v>128</v>
      </c>
      <c r="S975" s="210">
        <v>7.0</v>
      </c>
      <c r="T975" s="212">
        <v>7.0</v>
      </c>
      <c r="U975" s="212">
        <v>0.0</v>
      </c>
      <c r="V975" s="212">
        <v>12.0</v>
      </c>
      <c r="W975" s="210">
        <v>20.0</v>
      </c>
      <c r="X975" s="210">
        <v>0.0</v>
      </c>
      <c r="Y975" s="210">
        <v>3.0</v>
      </c>
      <c r="Z975" s="210">
        <v>3.0</v>
      </c>
      <c r="AA975" s="210">
        <v>0.0</v>
      </c>
      <c r="AB975" s="210">
        <v>3.0</v>
      </c>
      <c r="AC975" s="210">
        <v>0.0</v>
      </c>
      <c r="AD975" s="210">
        <v>3.0</v>
      </c>
      <c r="AE975" s="210">
        <v>3.0</v>
      </c>
      <c r="AF975" s="210">
        <v>1.0</v>
      </c>
      <c r="AG975" s="210">
        <v>2.0</v>
      </c>
      <c r="AH975" s="210">
        <v>2.0</v>
      </c>
      <c r="AI975" s="210" t="s">
        <v>137</v>
      </c>
      <c r="AJ975" s="210" t="s">
        <v>284</v>
      </c>
      <c r="AK975" s="210" t="s">
        <v>285</v>
      </c>
      <c r="AL975" s="210" t="s">
        <v>284</v>
      </c>
      <c r="AM975" s="210" t="s">
        <v>284</v>
      </c>
      <c r="AN975" s="210" t="s">
        <v>284</v>
      </c>
      <c r="AO975" s="210" t="s">
        <v>285</v>
      </c>
      <c r="AP975" s="210" t="s">
        <v>284</v>
      </c>
      <c r="AQ975" s="210" t="s">
        <v>284</v>
      </c>
      <c r="AR975" s="210" t="s">
        <v>284</v>
      </c>
      <c r="AS975" s="210" t="s">
        <v>284</v>
      </c>
      <c r="AT975" s="209"/>
      <c r="AU975" s="209"/>
      <c r="AV975" s="209"/>
      <c r="AW975" s="209"/>
      <c r="AX975" s="209"/>
      <c r="AY975" s="209"/>
      <c r="AZ975" s="209"/>
      <c r="BA975" s="209"/>
      <c r="BB975" s="209"/>
      <c r="BC975" s="209"/>
      <c r="BD975" s="209"/>
      <c r="BE975" s="209"/>
      <c r="BF975" s="209"/>
      <c r="BG975" s="210"/>
      <c r="BH975" s="209"/>
    </row>
    <row r="976">
      <c r="A976" s="211">
        <v>45250.70208333333</v>
      </c>
      <c r="B976" s="211">
        <v>45250.70208333333</v>
      </c>
      <c r="C976" s="210" t="s">
        <v>281</v>
      </c>
      <c r="D976" s="209"/>
      <c r="E976" s="212">
        <v>100.0</v>
      </c>
      <c r="F976" s="212">
        <v>0.0</v>
      </c>
      <c r="G976" s="210" t="b">
        <v>1</v>
      </c>
      <c r="H976" s="211">
        <v>45250.70208333333</v>
      </c>
      <c r="I976" s="210" t="s">
        <v>1258</v>
      </c>
      <c r="J976" s="209"/>
      <c r="K976" s="209"/>
      <c r="L976" s="209"/>
      <c r="M976" s="209"/>
      <c r="N976" s="209"/>
      <c r="O976" s="209"/>
      <c r="P976" s="210" t="s">
        <v>283</v>
      </c>
      <c r="Q976" s="209"/>
      <c r="R976" s="210" t="s">
        <v>52</v>
      </c>
      <c r="S976" s="210">
        <v>6.0</v>
      </c>
      <c r="T976" s="212">
        <v>5.0</v>
      </c>
      <c r="U976" s="212">
        <v>1.0</v>
      </c>
      <c r="V976" s="212">
        <v>12.0</v>
      </c>
      <c r="W976" s="210">
        <v>38.0</v>
      </c>
      <c r="X976" s="210">
        <v>3.0</v>
      </c>
      <c r="Y976" s="210">
        <v>2.0</v>
      </c>
      <c r="Z976" s="210">
        <v>1.0</v>
      </c>
      <c r="AA976" s="210">
        <v>1.0</v>
      </c>
      <c r="AB976" s="210">
        <v>2.0</v>
      </c>
      <c r="AC976" s="210">
        <v>1.0</v>
      </c>
      <c r="AD976" s="210">
        <v>1.0</v>
      </c>
      <c r="AE976" s="210">
        <v>0.0</v>
      </c>
      <c r="AF976" s="210">
        <v>3.0</v>
      </c>
      <c r="AG976" s="210">
        <v>0.0</v>
      </c>
      <c r="AH976" s="210">
        <v>2.0</v>
      </c>
      <c r="AI976" s="210" t="s">
        <v>137</v>
      </c>
      <c r="AJ976" s="210" t="s">
        <v>285</v>
      </c>
      <c r="AK976" s="210" t="s">
        <v>285</v>
      </c>
      <c r="AL976" s="210" t="s">
        <v>284</v>
      </c>
      <c r="AM976" s="210" t="s">
        <v>285</v>
      </c>
      <c r="AN976" s="210" t="s">
        <v>285</v>
      </c>
      <c r="AO976" s="210" t="s">
        <v>285</v>
      </c>
      <c r="AP976" s="210" t="s">
        <v>284</v>
      </c>
      <c r="AQ976" s="210" t="s">
        <v>284</v>
      </c>
      <c r="AR976" s="210" t="s">
        <v>284</v>
      </c>
      <c r="AS976" s="210" t="s">
        <v>285</v>
      </c>
      <c r="AT976" s="209"/>
      <c r="AU976" s="209"/>
      <c r="AV976" s="209"/>
      <c r="AW976" s="209"/>
      <c r="AX976" s="209"/>
      <c r="AY976" s="209"/>
      <c r="AZ976" s="209"/>
      <c r="BA976" s="209"/>
      <c r="BB976" s="209"/>
      <c r="BC976" s="209"/>
      <c r="BD976" s="209"/>
      <c r="BE976" s="209"/>
      <c r="BF976" s="209"/>
      <c r="BG976" s="210"/>
      <c r="BH976" s="209"/>
    </row>
    <row r="977">
      <c r="A977" s="211">
        <v>45250.70208333333</v>
      </c>
      <c r="B977" s="211">
        <v>45250.70208333333</v>
      </c>
      <c r="C977" s="210" t="s">
        <v>281</v>
      </c>
      <c r="D977" s="209"/>
      <c r="E977" s="212">
        <v>100.0</v>
      </c>
      <c r="F977" s="212">
        <v>0.0</v>
      </c>
      <c r="G977" s="210" t="b">
        <v>1</v>
      </c>
      <c r="H977" s="211">
        <v>45250.70208333333</v>
      </c>
      <c r="I977" s="210" t="s">
        <v>1259</v>
      </c>
      <c r="J977" s="209"/>
      <c r="K977" s="209"/>
      <c r="L977" s="209"/>
      <c r="M977" s="209"/>
      <c r="N977" s="213"/>
      <c r="O977" s="213"/>
      <c r="P977" s="210" t="s">
        <v>283</v>
      </c>
      <c r="Q977" s="213"/>
      <c r="R977" s="210" t="s">
        <v>86</v>
      </c>
      <c r="S977" s="210">
        <v>3.0</v>
      </c>
      <c r="T977" s="212">
        <v>3.0</v>
      </c>
      <c r="U977" s="212">
        <v>0.0</v>
      </c>
      <c r="V977" s="212">
        <v>12.0</v>
      </c>
      <c r="W977" s="210">
        <v>23.0</v>
      </c>
      <c r="X977" s="210">
        <v>0.0</v>
      </c>
      <c r="Y977" s="210">
        <v>2.0</v>
      </c>
      <c r="Z977" s="210">
        <v>1.0</v>
      </c>
      <c r="AA977" s="210">
        <v>1.0</v>
      </c>
      <c r="AB977" s="210">
        <v>2.0</v>
      </c>
      <c r="AC977" s="210">
        <v>1.0</v>
      </c>
      <c r="AD977" s="210">
        <v>0.0</v>
      </c>
      <c r="AE977" s="210">
        <v>3.0</v>
      </c>
      <c r="AF977" s="210">
        <v>0.0</v>
      </c>
      <c r="AG977" s="210">
        <v>1.0</v>
      </c>
      <c r="AH977" s="210">
        <v>3.0</v>
      </c>
      <c r="AI977" s="210" t="s">
        <v>138</v>
      </c>
      <c r="AJ977" s="210" t="s">
        <v>284</v>
      </c>
      <c r="AK977" s="210" t="s">
        <v>284</v>
      </c>
      <c r="AL977" s="210" t="s">
        <v>285</v>
      </c>
      <c r="AM977" s="210" t="s">
        <v>285</v>
      </c>
      <c r="AN977" s="210" t="s">
        <v>284</v>
      </c>
      <c r="AO977" s="210" t="s">
        <v>285</v>
      </c>
      <c r="AP977" s="210" t="s">
        <v>284</v>
      </c>
      <c r="AQ977" s="210" t="s">
        <v>284</v>
      </c>
      <c r="AR977" s="210" t="s">
        <v>285</v>
      </c>
      <c r="AS977" s="210" t="s">
        <v>285</v>
      </c>
      <c r="AT977" s="209"/>
      <c r="AU977" s="209"/>
      <c r="AV977" s="209"/>
      <c r="AW977" s="209"/>
      <c r="AX977" s="209"/>
      <c r="AY977" s="209"/>
      <c r="AZ977" s="209"/>
      <c r="BA977" s="209"/>
      <c r="BB977" s="209"/>
      <c r="BC977" s="209"/>
      <c r="BD977" s="209"/>
      <c r="BE977" s="209"/>
      <c r="BF977" s="209"/>
      <c r="BG977" s="210"/>
      <c r="BH977" s="209"/>
    </row>
    <row r="978">
      <c r="A978" s="211">
        <v>45250.70208333333</v>
      </c>
      <c r="B978" s="211">
        <v>45250.70208333333</v>
      </c>
      <c r="C978" s="210" t="s">
        <v>281</v>
      </c>
      <c r="D978" s="209"/>
      <c r="E978" s="212">
        <v>100.0</v>
      </c>
      <c r="F978" s="212">
        <v>0.0</v>
      </c>
      <c r="G978" s="210" t="b">
        <v>1</v>
      </c>
      <c r="H978" s="211">
        <v>45250.70208333333</v>
      </c>
      <c r="I978" s="210" t="s">
        <v>1260</v>
      </c>
      <c r="J978" s="209"/>
      <c r="K978" s="209"/>
      <c r="L978" s="209"/>
      <c r="M978" s="209"/>
      <c r="N978" s="209"/>
      <c r="O978" s="209"/>
      <c r="P978" s="210" t="s">
        <v>283</v>
      </c>
      <c r="Q978" s="209"/>
      <c r="R978" s="210" t="s">
        <v>60</v>
      </c>
      <c r="S978" s="210">
        <v>9.0</v>
      </c>
      <c r="T978" s="212">
        <v>3.0</v>
      </c>
      <c r="U978" s="212">
        <v>6.0</v>
      </c>
      <c r="V978" s="212">
        <v>12.0</v>
      </c>
      <c r="W978" s="210">
        <v>26.0</v>
      </c>
      <c r="X978" s="210">
        <v>0.0</v>
      </c>
      <c r="Y978" s="210">
        <v>1.0</v>
      </c>
      <c r="Z978" s="210">
        <v>0.0</v>
      </c>
      <c r="AA978" s="210">
        <v>1.0</v>
      </c>
      <c r="AB978" s="210">
        <v>3.0</v>
      </c>
      <c r="AC978" s="210">
        <v>1.0</v>
      </c>
      <c r="AD978" s="210">
        <v>1.0</v>
      </c>
      <c r="AE978" s="210">
        <v>1.0</v>
      </c>
      <c r="AF978" s="210">
        <v>3.0</v>
      </c>
      <c r="AG978" s="210">
        <v>0.0</v>
      </c>
      <c r="AH978" s="210">
        <v>2.0</v>
      </c>
      <c r="AI978" s="210" t="s">
        <v>138</v>
      </c>
      <c r="AJ978" s="210" t="s">
        <v>285</v>
      </c>
      <c r="AK978" s="210" t="s">
        <v>285</v>
      </c>
      <c r="AL978" s="210" t="s">
        <v>285</v>
      </c>
      <c r="AM978" s="210" t="s">
        <v>284</v>
      </c>
      <c r="AN978" s="210" t="s">
        <v>284</v>
      </c>
      <c r="AO978" s="210" t="s">
        <v>285</v>
      </c>
      <c r="AP978" s="210" t="s">
        <v>285</v>
      </c>
      <c r="AQ978" s="210" t="s">
        <v>284</v>
      </c>
      <c r="AR978" s="210" t="s">
        <v>284</v>
      </c>
      <c r="AS978" s="210" t="s">
        <v>285</v>
      </c>
    </row>
    <row r="979">
      <c r="A979" s="211">
        <v>45250.70208333333</v>
      </c>
      <c r="B979" s="211">
        <v>45250.70208333333</v>
      </c>
      <c r="C979" s="210" t="s">
        <v>281</v>
      </c>
      <c r="D979" s="209"/>
      <c r="E979" s="212">
        <v>100.0</v>
      </c>
      <c r="F979" s="212">
        <v>0.0</v>
      </c>
      <c r="G979" s="210" t="b">
        <v>1</v>
      </c>
      <c r="H979" s="211">
        <v>45250.70208333333</v>
      </c>
      <c r="I979" s="210" t="s">
        <v>1261</v>
      </c>
      <c r="J979" s="209"/>
      <c r="K979" s="209"/>
      <c r="L979" s="209"/>
      <c r="M979" s="209"/>
      <c r="N979" s="209"/>
      <c r="O979" s="209"/>
      <c r="P979" s="210" t="s">
        <v>283</v>
      </c>
      <c r="Q979" s="209"/>
      <c r="R979" s="72" t="s">
        <v>33</v>
      </c>
      <c r="S979" s="210">
        <v>2.0</v>
      </c>
      <c r="T979" s="212">
        <v>2.0</v>
      </c>
      <c r="U979" s="212">
        <v>0.0</v>
      </c>
      <c r="V979" s="212">
        <v>12.0</v>
      </c>
      <c r="W979" s="210">
        <v>34.0</v>
      </c>
      <c r="X979" s="210">
        <v>1.0</v>
      </c>
      <c r="Y979" s="210">
        <v>3.0</v>
      </c>
      <c r="Z979" s="210">
        <v>0.0</v>
      </c>
      <c r="AA979" s="210">
        <v>2.0</v>
      </c>
      <c r="AB979" s="210">
        <v>2.0</v>
      </c>
      <c r="AC979" s="210">
        <v>1.0</v>
      </c>
      <c r="AD979" s="210">
        <v>1.0</v>
      </c>
      <c r="AE979" s="210">
        <v>2.0</v>
      </c>
      <c r="AF979" s="210">
        <v>3.0</v>
      </c>
      <c r="AG979" s="210">
        <v>3.0</v>
      </c>
      <c r="AH979" s="210">
        <v>0.0</v>
      </c>
      <c r="AI979" s="210" t="s">
        <v>138</v>
      </c>
      <c r="AJ979" s="210" t="s">
        <v>285</v>
      </c>
      <c r="AK979" s="210" t="s">
        <v>284</v>
      </c>
      <c r="AL979" s="210" t="s">
        <v>284</v>
      </c>
      <c r="AM979" s="210" t="s">
        <v>285</v>
      </c>
      <c r="AN979" s="210" t="s">
        <v>285</v>
      </c>
      <c r="AO979" s="210" t="s">
        <v>285</v>
      </c>
      <c r="AP979" s="210" t="s">
        <v>284</v>
      </c>
      <c r="AQ979" s="210" t="s">
        <v>285</v>
      </c>
      <c r="AR979" s="210" t="s">
        <v>284</v>
      </c>
      <c r="AS979" s="210" t="s">
        <v>285</v>
      </c>
    </row>
    <row r="980">
      <c r="A980" s="211">
        <v>45250.70208333333</v>
      </c>
      <c r="B980" s="211">
        <v>45250.70208333333</v>
      </c>
      <c r="C980" s="210" t="s">
        <v>281</v>
      </c>
      <c r="D980" s="209"/>
      <c r="E980" s="212">
        <v>100.0</v>
      </c>
      <c r="F980" s="212">
        <v>0.0</v>
      </c>
      <c r="G980" s="210" t="b">
        <v>1</v>
      </c>
      <c r="H980" s="211">
        <v>45250.70208333333</v>
      </c>
      <c r="I980" s="210" t="s">
        <v>1262</v>
      </c>
      <c r="J980" s="209"/>
      <c r="K980" s="209"/>
      <c r="L980" s="209"/>
      <c r="M980" s="209"/>
      <c r="N980" s="209"/>
      <c r="O980" s="209"/>
      <c r="P980" s="210" t="s">
        <v>283</v>
      </c>
      <c r="Q980" s="209"/>
      <c r="R980" s="210" t="s">
        <v>57</v>
      </c>
      <c r="S980" s="210">
        <v>1.0</v>
      </c>
      <c r="T980" s="212">
        <v>1.0</v>
      </c>
      <c r="U980" s="212">
        <v>0.0</v>
      </c>
      <c r="V980" s="212">
        <v>12.0</v>
      </c>
      <c r="W980" s="210">
        <v>1.0</v>
      </c>
      <c r="X980" s="210">
        <v>2.0</v>
      </c>
      <c r="Y980" s="210">
        <v>2.0</v>
      </c>
      <c r="Z980" s="210">
        <v>0.0</v>
      </c>
      <c r="AA980" s="210">
        <v>2.0</v>
      </c>
      <c r="AB980" s="210">
        <v>2.0</v>
      </c>
      <c r="AC980" s="210">
        <v>1.0</v>
      </c>
      <c r="AD980" s="210">
        <v>3.0</v>
      </c>
      <c r="AE980" s="210">
        <v>2.0</v>
      </c>
      <c r="AF980" s="210">
        <v>0.0</v>
      </c>
      <c r="AG980" s="210">
        <v>3.0</v>
      </c>
      <c r="AH980" s="210">
        <v>2.0</v>
      </c>
      <c r="AI980" s="210" t="s">
        <v>138</v>
      </c>
      <c r="AJ980" s="210" t="s">
        <v>284</v>
      </c>
      <c r="AK980" s="210" t="s">
        <v>285</v>
      </c>
      <c r="AL980" s="210" t="s">
        <v>285</v>
      </c>
      <c r="AM980" s="210" t="s">
        <v>284</v>
      </c>
      <c r="AN980" s="210" t="s">
        <v>285</v>
      </c>
      <c r="AO980" s="210" t="s">
        <v>285</v>
      </c>
      <c r="AP980" s="210" t="s">
        <v>284</v>
      </c>
      <c r="AQ980" s="210" t="s">
        <v>284</v>
      </c>
      <c r="AR980" s="210" t="s">
        <v>284</v>
      </c>
      <c r="AS980" s="210" t="s">
        <v>285</v>
      </c>
    </row>
    <row r="981">
      <c r="A981" s="211">
        <v>45250.70208333333</v>
      </c>
      <c r="B981" s="211">
        <v>45250.70208333333</v>
      </c>
      <c r="C981" s="210" t="s">
        <v>281</v>
      </c>
      <c r="D981" s="209"/>
      <c r="E981" s="212">
        <v>100.0</v>
      </c>
      <c r="F981" s="212">
        <v>0.0</v>
      </c>
      <c r="G981" s="210" t="b">
        <v>1</v>
      </c>
      <c r="H981" s="211">
        <v>45250.70208333333</v>
      </c>
      <c r="I981" s="210" t="s">
        <v>1263</v>
      </c>
      <c r="J981" s="209"/>
      <c r="K981" s="209"/>
      <c r="L981" s="209"/>
      <c r="M981" s="209"/>
      <c r="N981" s="209"/>
      <c r="O981" s="209"/>
      <c r="P981" s="210" t="s">
        <v>283</v>
      </c>
      <c r="Q981" s="209"/>
      <c r="R981" s="210" t="s">
        <v>101</v>
      </c>
      <c r="S981" s="210">
        <v>12.0</v>
      </c>
      <c r="T981" s="212">
        <v>2.0</v>
      </c>
      <c r="U981" s="212">
        <v>10.0</v>
      </c>
      <c r="V981" s="212">
        <v>12.0</v>
      </c>
      <c r="W981" s="210">
        <v>33.0</v>
      </c>
      <c r="X981" s="210">
        <v>2.0</v>
      </c>
      <c r="Y981" s="210">
        <v>2.0</v>
      </c>
      <c r="Z981" s="210">
        <v>2.0</v>
      </c>
      <c r="AA981" s="210">
        <v>3.0</v>
      </c>
      <c r="AB981" s="210">
        <v>3.0</v>
      </c>
      <c r="AC981" s="210">
        <v>3.0</v>
      </c>
      <c r="AD981" s="210">
        <v>2.0</v>
      </c>
      <c r="AE981" s="210">
        <v>3.0</v>
      </c>
      <c r="AF981" s="210">
        <v>0.0</v>
      </c>
      <c r="AG981" s="210">
        <v>2.0</v>
      </c>
      <c r="AH981" s="210">
        <v>3.0</v>
      </c>
      <c r="AI981" s="210" t="s">
        <v>138</v>
      </c>
      <c r="AJ981" s="210" t="s">
        <v>284</v>
      </c>
      <c r="AK981" s="210" t="s">
        <v>284</v>
      </c>
      <c r="AL981" s="210" t="s">
        <v>285</v>
      </c>
      <c r="AM981" s="210" t="s">
        <v>284</v>
      </c>
      <c r="AN981" s="210" t="s">
        <v>285</v>
      </c>
      <c r="AO981" s="210" t="s">
        <v>285</v>
      </c>
      <c r="AP981" s="210" t="s">
        <v>284</v>
      </c>
      <c r="AQ981" s="210" t="s">
        <v>284</v>
      </c>
      <c r="AR981" s="210" t="s">
        <v>284</v>
      </c>
      <c r="AS981" s="210" t="s">
        <v>285</v>
      </c>
    </row>
    <row r="982">
      <c r="A982" s="211">
        <v>45250.70208333333</v>
      </c>
      <c r="B982" s="211">
        <v>45250.70208333333</v>
      </c>
      <c r="C982" s="210" t="s">
        <v>281</v>
      </c>
      <c r="D982" s="209"/>
      <c r="E982" s="212">
        <v>100.0</v>
      </c>
      <c r="F982" s="212">
        <v>0.0</v>
      </c>
      <c r="G982" s="210" t="b">
        <v>1</v>
      </c>
      <c r="H982" s="211">
        <v>45250.70208333333</v>
      </c>
      <c r="I982" s="210" t="s">
        <v>1264</v>
      </c>
      <c r="J982" s="209"/>
      <c r="K982" s="209"/>
      <c r="L982" s="209"/>
      <c r="M982" s="209"/>
      <c r="N982" s="209"/>
      <c r="O982" s="209"/>
      <c r="P982" s="210" t="s">
        <v>283</v>
      </c>
      <c r="Q982" s="209"/>
      <c r="R982" s="210" t="s">
        <v>58</v>
      </c>
      <c r="S982" s="210">
        <v>7.0</v>
      </c>
      <c r="T982" s="212">
        <v>7.0</v>
      </c>
      <c r="U982" s="212">
        <v>0.0</v>
      </c>
      <c r="V982" s="212">
        <v>12.0</v>
      </c>
      <c r="W982" s="210">
        <v>5.0</v>
      </c>
      <c r="X982" s="210">
        <v>2.0</v>
      </c>
      <c r="Y982" s="210">
        <v>1.0</v>
      </c>
      <c r="Z982" s="210">
        <v>0.0</v>
      </c>
      <c r="AA982" s="210">
        <v>0.0</v>
      </c>
      <c r="AB982" s="210">
        <v>0.0</v>
      </c>
      <c r="AC982" s="210">
        <v>2.0</v>
      </c>
      <c r="AD982" s="210">
        <v>1.0</v>
      </c>
      <c r="AE982" s="210">
        <v>0.0</v>
      </c>
      <c r="AF982" s="210">
        <v>1.0</v>
      </c>
      <c r="AG982" s="210">
        <v>0.0</v>
      </c>
      <c r="AH982" s="210">
        <v>3.0</v>
      </c>
      <c r="AI982" s="210" t="s">
        <v>138</v>
      </c>
      <c r="AJ982" s="210" t="s">
        <v>285</v>
      </c>
      <c r="AK982" s="210" t="s">
        <v>284</v>
      </c>
      <c r="AL982" s="210" t="s">
        <v>284</v>
      </c>
      <c r="AM982" s="210" t="s">
        <v>285</v>
      </c>
      <c r="AN982" s="210" t="s">
        <v>284</v>
      </c>
      <c r="AO982" s="210" t="s">
        <v>285</v>
      </c>
      <c r="AP982" s="210" t="s">
        <v>285</v>
      </c>
      <c r="AQ982" s="210" t="s">
        <v>284</v>
      </c>
      <c r="AR982" s="210" t="s">
        <v>284</v>
      </c>
      <c r="AS982" s="210" t="s">
        <v>284</v>
      </c>
    </row>
    <row r="983">
      <c r="A983" s="211">
        <v>45250.70208333333</v>
      </c>
      <c r="B983" s="211">
        <v>45250.70208333333</v>
      </c>
      <c r="C983" s="210" t="s">
        <v>281</v>
      </c>
      <c r="D983" s="209"/>
      <c r="E983" s="212">
        <v>100.0</v>
      </c>
      <c r="F983" s="212">
        <v>0.0</v>
      </c>
      <c r="G983" s="210" t="b">
        <v>1</v>
      </c>
      <c r="H983" s="211">
        <v>45250.70208333333</v>
      </c>
      <c r="I983" s="210" t="s">
        <v>1265</v>
      </c>
      <c r="J983" s="209"/>
      <c r="K983" s="209"/>
      <c r="L983" s="209"/>
      <c r="M983" s="209"/>
      <c r="N983" s="209"/>
      <c r="O983" s="209"/>
      <c r="P983" s="210" t="s">
        <v>283</v>
      </c>
      <c r="Q983" s="209"/>
      <c r="R983" s="210" t="s">
        <v>104</v>
      </c>
      <c r="S983" s="210">
        <v>4.0</v>
      </c>
      <c r="T983" s="212">
        <v>3.0</v>
      </c>
      <c r="U983" s="212">
        <v>1.0</v>
      </c>
      <c r="V983" s="212">
        <v>12.0</v>
      </c>
      <c r="W983" s="210">
        <v>22.0</v>
      </c>
      <c r="X983" s="210">
        <v>0.0</v>
      </c>
      <c r="Y983" s="210">
        <v>3.0</v>
      </c>
      <c r="Z983" s="210">
        <v>2.0</v>
      </c>
      <c r="AA983" s="210">
        <v>1.0</v>
      </c>
      <c r="AB983" s="210">
        <v>1.0</v>
      </c>
      <c r="AC983" s="210">
        <v>1.0</v>
      </c>
      <c r="AD983" s="210">
        <v>0.0</v>
      </c>
      <c r="AE983" s="210">
        <v>3.0</v>
      </c>
      <c r="AF983" s="210">
        <v>3.0</v>
      </c>
      <c r="AG983" s="210">
        <v>1.0</v>
      </c>
      <c r="AH983" s="210">
        <v>0.0</v>
      </c>
      <c r="AI983" s="210" t="s">
        <v>137</v>
      </c>
      <c r="AJ983" s="210" t="s">
        <v>284</v>
      </c>
      <c r="AK983" s="210" t="s">
        <v>284</v>
      </c>
      <c r="AL983" s="210" t="s">
        <v>284</v>
      </c>
      <c r="AM983" s="210" t="s">
        <v>284</v>
      </c>
      <c r="AN983" s="210" t="s">
        <v>285</v>
      </c>
      <c r="AO983" s="210" t="s">
        <v>285</v>
      </c>
      <c r="AP983" s="210" t="s">
        <v>284</v>
      </c>
      <c r="AQ983" s="210" t="s">
        <v>285</v>
      </c>
      <c r="AR983" s="210" t="s">
        <v>285</v>
      </c>
      <c r="AS983" s="210" t="s">
        <v>284</v>
      </c>
    </row>
    <row r="984">
      <c r="A984" s="211">
        <v>45250.70208333333</v>
      </c>
      <c r="B984" s="211">
        <v>45250.70208333333</v>
      </c>
      <c r="C984" s="210" t="s">
        <v>281</v>
      </c>
      <c r="D984" s="209"/>
      <c r="E984" s="212">
        <v>100.0</v>
      </c>
      <c r="F984" s="212">
        <v>0.0</v>
      </c>
      <c r="G984" s="210" t="b">
        <v>1</v>
      </c>
      <c r="H984" s="211">
        <v>45250.70208333333</v>
      </c>
      <c r="I984" s="210" t="s">
        <v>1266</v>
      </c>
      <c r="J984" s="209"/>
      <c r="K984" s="209"/>
      <c r="L984" s="209"/>
      <c r="M984" s="209"/>
      <c r="N984" s="209"/>
      <c r="O984" s="209"/>
      <c r="P984" s="210" t="s">
        <v>283</v>
      </c>
      <c r="Q984" s="209"/>
      <c r="R984" s="210" t="s">
        <v>45</v>
      </c>
      <c r="S984" s="210">
        <v>2.0</v>
      </c>
      <c r="T984" s="212">
        <v>2.0</v>
      </c>
      <c r="U984" s="212">
        <v>0.0</v>
      </c>
      <c r="V984" s="212">
        <v>12.0</v>
      </c>
      <c r="W984" s="210">
        <v>6.0</v>
      </c>
      <c r="X984" s="210">
        <v>2.0</v>
      </c>
      <c r="Y984" s="210">
        <v>3.0</v>
      </c>
      <c r="Z984" s="210">
        <v>2.0</v>
      </c>
      <c r="AA984" s="210">
        <v>1.0</v>
      </c>
      <c r="AB984" s="210">
        <v>0.0</v>
      </c>
      <c r="AC984" s="210">
        <v>3.0</v>
      </c>
      <c r="AD984" s="210">
        <v>3.0</v>
      </c>
      <c r="AE984" s="210">
        <v>0.0</v>
      </c>
      <c r="AF984" s="210">
        <v>0.0</v>
      </c>
      <c r="AG984" s="210">
        <v>1.0</v>
      </c>
      <c r="AH984" s="210">
        <v>3.0</v>
      </c>
      <c r="AI984" s="210" t="s">
        <v>138</v>
      </c>
      <c r="AJ984" s="210" t="s">
        <v>285</v>
      </c>
      <c r="AK984" s="210" t="s">
        <v>285</v>
      </c>
      <c r="AL984" s="210" t="s">
        <v>284</v>
      </c>
      <c r="AM984" s="210" t="s">
        <v>284</v>
      </c>
      <c r="AN984" s="210" t="s">
        <v>285</v>
      </c>
      <c r="AO984" s="210" t="s">
        <v>285</v>
      </c>
      <c r="AP984" s="210" t="s">
        <v>285</v>
      </c>
      <c r="AQ984" s="210" t="s">
        <v>285</v>
      </c>
      <c r="AR984" s="210" t="s">
        <v>284</v>
      </c>
      <c r="AS984" s="210" t="s">
        <v>285</v>
      </c>
    </row>
    <row r="985">
      <c r="A985" s="211">
        <v>45250.70208333333</v>
      </c>
      <c r="B985" s="211">
        <v>45250.70208333333</v>
      </c>
      <c r="C985" s="210" t="s">
        <v>281</v>
      </c>
      <c r="D985" s="209"/>
      <c r="E985" s="212">
        <v>100.0</v>
      </c>
      <c r="F985" s="212">
        <v>0.0</v>
      </c>
      <c r="G985" s="210" t="b">
        <v>1</v>
      </c>
      <c r="H985" s="211">
        <v>45250.70208333333</v>
      </c>
      <c r="I985" s="210" t="s">
        <v>1267</v>
      </c>
      <c r="J985" s="209"/>
      <c r="K985" s="209"/>
      <c r="L985" s="209"/>
      <c r="M985" s="209"/>
      <c r="N985" s="209"/>
      <c r="O985" s="209"/>
      <c r="P985" s="210" t="s">
        <v>283</v>
      </c>
      <c r="Q985" s="209"/>
      <c r="R985" s="210" t="s">
        <v>89</v>
      </c>
      <c r="S985" s="210">
        <v>6.0</v>
      </c>
      <c r="T985" s="212">
        <v>3.0</v>
      </c>
      <c r="U985" s="212">
        <v>3.0</v>
      </c>
      <c r="V985" s="212">
        <v>12.0</v>
      </c>
      <c r="W985" s="210">
        <v>16.0</v>
      </c>
      <c r="X985" s="210">
        <v>2.0</v>
      </c>
      <c r="Y985" s="210">
        <v>1.0</v>
      </c>
      <c r="Z985" s="210">
        <v>2.0</v>
      </c>
      <c r="AA985" s="210">
        <v>0.0</v>
      </c>
      <c r="AB985" s="210">
        <v>0.0</v>
      </c>
      <c r="AC985" s="210">
        <v>3.0</v>
      </c>
      <c r="AD985" s="210">
        <v>3.0</v>
      </c>
      <c r="AE985" s="210">
        <v>2.0</v>
      </c>
      <c r="AF985" s="210">
        <v>0.0</v>
      </c>
      <c r="AG985" s="210">
        <v>0.0</v>
      </c>
      <c r="AH985" s="210">
        <v>3.0</v>
      </c>
      <c r="AI985" s="210" t="s">
        <v>137</v>
      </c>
      <c r="AJ985" s="210" t="s">
        <v>285</v>
      </c>
      <c r="AK985" s="210" t="s">
        <v>285</v>
      </c>
      <c r="AL985" s="210" t="s">
        <v>284</v>
      </c>
      <c r="AM985" s="210" t="s">
        <v>284</v>
      </c>
      <c r="AN985" s="210" t="s">
        <v>285</v>
      </c>
      <c r="AO985" s="210" t="s">
        <v>284</v>
      </c>
      <c r="AP985" s="210" t="s">
        <v>285</v>
      </c>
      <c r="AQ985" s="210" t="s">
        <v>284</v>
      </c>
      <c r="AR985" s="210" t="s">
        <v>285</v>
      </c>
      <c r="AS985" s="210" t="s">
        <v>285</v>
      </c>
    </row>
    <row r="986">
      <c r="A986" s="211">
        <v>45250.70208333333</v>
      </c>
      <c r="B986" s="211">
        <v>45250.70208333333</v>
      </c>
      <c r="C986" s="210" t="s">
        <v>281</v>
      </c>
      <c r="D986" s="209"/>
      <c r="E986" s="212">
        <v>100.0</v>
      </c>
      <c r="F986" s="212">
        <v>0.0</v>
      </c>
      <c r="G986" s="210" t="b">
        <v>1</v>
      </c>
      <c r="H986" s="211">
        <v>45250.70208333333</v>
      </c>
      <c r="I986" s="210" t="s">
        <v>1268</v>
      </c>
      <c r="J986" s="209"/>
      <c r="K986" s="209"/>
      <c r="L986" s="209"/>
      <c r="M986" s="209"/>
      <c r="N986" s="209"/>
      <c r="O986" s="209"/>
      <c r="P986" s="210" t="s">
        <v>283</v>
      </c>
      <c r="Q986" s="209"/>
      <c r="R986" s="210" t="s">
        <v>38</v>
      </c>
      <c r="S986" s="210">
        <v>7.0</v>
      </c>
      <c r="T986" s="212">
        <v>1.0</v>
      </c>
      <c r="U986" s="212">
        <v>6.0</v>
      </c>
      <c r="V986" s="212">
        <v>12.0</v>
      </c>
      <c r="W986" s="210">
        <v>24.0</v>
      </c>
      <c r="X986" s="210">
        <v>0.0</v>
      </c>
      <c r="Y986" s="210">
        <v>1.0</v>
      </c>
      <c r="Z986" s="210">
        <v>0.0</v>
      </c>
      <c r="AA986" s="210">
        <v>0.0</v>
      </c>
      <c r="AB986" s="210">
        <v>1.0</v>
      </c>
      <c r="AC986" s="210">
        <v>2.0</v>
      </c>
      <c r="AD986" s="210">
        <v>0.0</v>
      </c>
      <c r="AE986" s="210">
        <v>2.0</v>
      </c>
      <c r="AF986" s="210">
        <v>0.0</v>
      </c>
      <c r="AG986" s="210">
        <v>1.0</v>
      </c>
      <c r="AH986" s="210">
        <v>1.0</v>
      </c>
      <c r="AI986" s="210" t="s">
        <v>138</v>
      </c>
      <c r="AJ986" s="210" t="s">
        <v>285</v>
      </c>
      <c r="AK986" s="210" t="s">
        <v>284</v>
      </c>
      <c r="AL986" s="210" t="s">
        <v>284</v>
      </c>
      <c r="AM986" s="210" t="s">
        <v>285</v>
      </c>
      <c r="AN986" s="210" t="s">
        <v>284</v>
      </c>
      <c r="AO986" s="210" t="s">
        <v>285</v>
      </c>
      <c r="AP986" s="210" t="s">
        <v>284</v>
      </c>
      <c r="AQ986" s="210" t="s">
        <v>285</v>
      </c>
      <c r="AR986" s="210" t="s">
        <v>284</v>
      </c>
      <c r="AS986" s="210" t="s">
        <v>284</v>
      </c>
    </row>
    <row r="987">
      <c r="A987" s="211">
        <v>45250.70208333333</v>
      </c>
      <c r="B987" s="211">
        <v>45250.70208333333</v>
      </c>
      <c r="C987" s="210" t="s">
        <v>281</v>
      </c>
      <c r="D987" s="209"/>
      <c r="E987" s="212">
        <v>100.0</v>
      </c>
      <c r="F987" s="212">
        <v>0.0</v>
      </c>
      <c r="G987" s="210" t="b">
        <v>1</v>
      </c>
      <c r="H987" s="211">
        <v>45250.70208333333</v>
      </c>
      <c r="I987" s="210" t="s">
        <v>1269</v>
      </c>
      <c r="J987" s="209"/>
      <c r="K987" s="209"/>
      <c r="L987" s="209"/>
      <c r="M987" s="209"/>
      <c r="N987" s="209"/>
      <c r="O987" s="209"/>
      <c r="P987" s="210" t="s">
        <v>283</v>
      </c>
      <c r="Q987" s="209"/>
      <c r="R987" s="210" t="s">
        <v>82</v>
      </c>
      <c r="S987" s="210">
        <v>6.0</v>
      </c>
      <c r="T987" s="212">
        <v>6.0</v>
      </c>
      <c r="U987" s="212">
        <v>0.0</v>
      </c>
      <c r="V987" s="212">
        <v>12.0</v>
      </c>
      <c r="W987" s="210">
        <v>29.0</v>
      </c>
      <c r="X987" s="210">
        <v>3.0</v>
      </c>
      <c r="Y987" s="210">
        <v>0.0</v>
      </c>
      <c r="Z987" s="210">
        <v>2.0</v>
      </c>
      <c r="AA987" s="210">
        <v>0.0</v>
      </c>
      <c r="AB987" s="210">
        <v>2.0</v>
      </c>
      <c r="AC987" s="210">
        <v>2.0</v>
      </c>
      <c r="AD987" s="210">
        <v>3.0</v>
      </c>
      <c r="AE987" s="210">
        <v>1.0</v>
      </c>
      <c r="AF987" s="210">
        <v>1.0</v>
      </c>
      <c r="AG987" s="210">
        <v>3.0</v>
      </c>
      <c r="AH987" s="210">
        <v>3.0</v>
      </c>
      <c r="AI987" s="210" t="s">
        <v>137</v>
      </c>
      <c r="AJ987" s="210" t="s">
        <v>285</v>
      </c>
      <c r="AK987" s="210" t="s">
        <v>284</v>
      </c>
      <c r="AL987" s="210" t="s">
        <v>285</v>
      </c>
      <c r="AM987" s="210" t="s">
        <v>284</v>
      </c>
      <c r="AN987" s="210" t="s">
        <v>284</v>
      </c>
      <c r="AO987" s="210" t="s">
        <v>285</v>
      </c>
      <c r="AP987" s="210" t="s">
        <v>285</v>
      </c>
      <c r="AQ987" s="210" t="s">
        <v>284</v>
      </c>
      <c r="AR987" s="210" t="s">
        <v>285</v>
      </c>
      <c r="AS987" s="210" t="s">
        <v>284</v>
      </c>
    </row>
    <row r="988">
      <c r="A988" s="211">
        <v>45250.70208333333</v>
      </c>
      <c r="B988" s="211">
        <v>45250.70208333333</v>
      </c>
      <c r="C988" s="210" t="s">
        <v>281</v>
      </c>
      <c r="D988" s="209"/>
      <c r="E988" s="212">
        <v>100.0</v>
      </c>
      <c r="F988" s="212">
        <v>0.0</v>
      </c>
      <c r="G988" s="210" t="b">
        <v>1</v>
      </c>
      <c r="H988" s="211">
        <v>45250.70208333333</v>
      </c>
      <c r="I988" s="210" t="s">
        <v>1270</v>
      </c>
      <c r="J988" s="209"/>
      <c r="K988" s="209"/>
      <c r="L988" s="209"/>
      <c r="M988" s="209"/>
      <c r="N988" s="209"/>
      <c r="O988" s="209"/>
      <c r="P988" s="210" t="s">
        <v>283</v>
      </c>
      <c r="Q988" s="209"/>
      <c r="R988" s="210" t="s">
        <v>107</v>
      </c>
      <c r="S988" s="210">
        <v>10.0</v>
      </c>
      <c r="T988" s="212">
        <v>8.0</v>
      </c>
      <c r="U988" s="212">
        <v>2.0</v>
      </c>
      <c r="V988" s="212">
        <v>12.0</v>
      </c>
      <c r="W988" s="210">
        <v>40.0</v>
      </c>
      <c r="X988" s="210">
        <v>2.0</v>
      </c>
      <c r="Y988" s="210">
        <v>1.0</v>
      </c>
      <c r="Z988" s="210">
        <v>0.0</v>
      </c>
      <c r="AA988" s="210">
        <v>0.0</v>
      </c>
      <c r="AB988" s="210">
        <v>3.0</v>
      </c>
      <c r="AC988" s="210">
        <v>0.0</v>
      </c>
      <c r="AD988" s="210">
        <v>0.0</v>
      </c>
      <c r="AE988" s="210">
        <v>3.0</v>
      </c>
      <c r="AF988" s="210">
        <v>0.0</v>
      </c>
      <c r="AG988" s="210">
        <v>0.0</v>
      </c>
      <c r="AH988" s="210">
        <v>2.0</v>
      </c>
      <c r="AI988" s="210" t="s">
        <v>138</v>
      </c>
      <c r="AJ988" s="210" t="s">
        <v>284</v>
      </c>
      <c r="AK988" s="210" t="s">
        <v>285</v>
      </c>
      <c r="AL988" s="210" t="s">
        <v>284</v>
      </c>
      <c r="AM988" s="210" t="s">
        <v>284</v>
      </c>
      <c r="AN988" s="210" t="s">
        <v>285</v>
      </c>
      <c r="AO988" s="210" t="s">
        <v>284</v>
      </c>
      <c r="AP988" s="210" t="s">
        <v>284</v>
      </c>
      <c r="AQ988" s="210" t="s">
        <v>285</v>
      </c>
      <c r="AR988" s="210" t="s">
        <v>285</v>
      </c>
      <c r="AS988" s="210" t="s">
        <v>285</v>
      </c>
    </row>
    <row r="989">
      <c r="A989" s="211">
        <v>45250.70208333333</v>
      </c>
      <c r="B989" s="211">
        <v>45250.70208333333</v>
      </c>
      <c r="C989" s="210" t="s">
        <v>281</v>
      </c>
      <c r="D989" s="209"/>
      <c r="E989" s="212">
        <v>100.0</v>
      </c>
      <c r="F989" s="212">
        <v>1.0</v>
      </c>
      <c r="G989" s="210" t="b">
        <v>1</v>
      </c>
      <c r="H989" s="211">
        <v>45250.70208333333</v>
      </c>
      <c r="I989" s="210" t="s">
        <v>1271</v>
      </c>
      <c r="J989" s="209"/>
      <c r="K989" s="209"/>
      <c r="L989" s="209"/>
      <c r="M989" s="209"/>
      <c r="N989" s="209"/>
      <c r="O989" s="209"/>
      <c r="P989" s="210" t="s">
        <v>283</v>
      </c>
      <c r="Q989" s="209"/>
      <c r="R989" s="210" t="s">
        <v>90</v>
      </c>
      <c r="S989" s="210">
        <v>12.0</v>
      </c>
      <c r="T989" s="212">
        <v>7.0</v>
      </c>
      <c r="U989" s="212">
        <v>5.0</v>
      </c>
      <c r="V989" s="212">
        <v>12.0</v>
      </c>
      <c r="W989" s="210">
        <v>25.0</v>
      </c>
      <c r="X989" s="210">
        <v>0.0</v>
      </c>
      <c r="Y989" s="210">
        <v>0.0</v>
      </c>
      <c r="Z989" s="210">
        <v>2.0</v>
      </c>
      <c r="AA989" s="210">
        <v>0.0</v>
      </c>
      <c r="AB989" s="210">
        <v>2.0</v>
      </c>
      <c r="AC989" s="210">
        <v>3.0</v>
      </c>
      <c r="AD989" s="210">
        <v>1.0</v>
      </c>
      <c r="AE989" s="210">
        <v>2.0</v>
      </c>
      <c r="AF989" s="210">
        <v>0.0</v>
      </c>
      <c r="AG989" s="210">
        <v>3.0</v>
      </c>
      <c r="AH989" s="210">
        <v>2.0</v>
      </c>
      <c r="AI989" s="210" t="s">
        <v>138</v>
      </c>
      <c r="AJ989" s="210" t="s">
        <v>284</v>
      </c>
      <c r="AK989" s="210" t="s">
        <v>284</v>
      </c>
      <c r="AL989" s="210" t="s">
        <v>285</v>
      </c>
      <c r="AM989" s="210" t="s">
        <v>285</v>
      </c>
      <c r="AN989" s="210" t="s">
        <v>285</v>
      </c>
      <c r="AO989" s="210" t="s">
        <v>285</v>
      </c>
      <c r="AP989" s="210" t="s">
        <v>284</v>
      </c>
      <c r="AQ989" s="210" t="s">
        <v>285</v>
      </c>
      <c r="AR989" s="210" t="s">
        <v>285</v>
      </c>
      <c r="AS989" s="210" t="s">
        <v>284</v>
      </c>
    </row>
    <row r="990">
      <c r="A990" s="211">
        <v>45250.70208333333</v>
      </c>
      <c r="B990" s="211">
        <v>45250.70208333333</v>
      </c>
      <c r="C990" s="210" t="s">
        <v>281</v>
      </c>
      <c r="D990" s="209"/>
      <c r="E990" s="212">
        <v>100.0</v>
      </c>
      <c r="F990" s="212">
        <v>0.0</v>
      </c>
      <c r="G990" s="210" t="b">
        <v>1</v>
      </c>
      <c r="H990" s="211">
        <v>45250.70208333333</v>
      </c>
      <c r="I990" s="210" t="s">
        <v>1272</v>
      </c>
      <c r="J990" s="209"/>
      <c r="K990" s="209"/>
      <c r="L990" s="209"/>
      <c r="M990" s="209"/>
      <c r="N990" s="209"/>
      <c r="O990" s="209"/>
      <c r="P990" s="210" t="s">
        <v>283</v>
      </c>
      <c r="Q990" s="209"/>
      <c r="R990" s="210" t="s">
        <v>13</v>
      </c>
      <c r="S990" s="210">
        <v>4.0</v>
      </c>
      <c r="T990" s="212">
        <v>1.0</v>
      </c>
      <c r="U990" s="212">
        <v>3.0</v>
      </c>
      <c r="V990" s="212">
        <v>12.0</v>
      </c>
      <c r="W990" s="210">
        <v>24.0</v>
      </c>
      <c r="X990" s="210">
        <v>1.0</v>
      </c>
      <c r="Y990" s="210">
        <v>0.0</v>
      </c>
      <c r="Z990" s="210">
        <v>2.0</v>
      </c>
      <c r="AA990" s="210">
        <v>1.0</v>
      </c>
      <c r="AB990" s="210">
        <v>2.0</v>
      </c>
      <c r="AC990" s="210">
        <v>1.0</v>
      </c>
      <c r="AD990" s="210">
        <v>2.0</v>
      </c>
      <c r="AE990" s="210">
        <v>0.0</v>
      </c>
      <c r="AF990" s="210">
        <v>0.0</v>
      </c>
      <c r="AG990" s="210">
        <v>1.0</v>
      </c>
      <c r="AH990" s="210">
        <v>0.0</v>
      </c>
      <c r="AI990" s="210" t="s">
        <v>137</v>
      </c>
      <c r="AJ990" s="210" t="s">
        <v>285</v>
      </c>
      <c r="AK990" s="210" t="s">
        <v>285</v>
      </c>
      <c r="AL990" s="210" t="s">
        <v>285</v>
      </c>
      <c r="AM990" s="210" t="s">
        <v>285</v>
      </c>
      <c r="AN990" s="210" t="s">
        <v>284</v>
      </c>
      <c r="AO990" s="210" t="s">
        <v>284</v>
      </c>
      <c r="AP990" s="210" t="s">
        <v>284</v>
      </c>
      <c r="AQ990" s="210" t="s">
        <v>284</v>
      </c>
      <c r="AR990" s="210" t="s">
        <v>285</v>
      </c>
      <c r="AS990" s="210" t="s">
        <v>284</v>
      </c>
    </row>
    <row r="991">
      <c r="A991" s="211">
        <v>45250.70208333333</v>
      </c>
      <c r="B991" s="211">
        <v>45250.70208333333</v>
      </c>
      <c r="C991" s="210" t="s">
        <v>281</v>
      </c>
      <c r="D991" s="209"/>
      <c r="E991" s="212">
        <v>100.0</v>
      </c>
      <c r="F991" s="212">
        <v>0.0</v>
      </c>
      <c r="G991" s="210" t="b">
        <v>1</v>
      </c>
      <c r="H991" s="211">
        <v>45250.70208333333</v>
      </c>
      <c r="I991" s="210" t="s">
        <v>1273</v>
      </c>
      <c r="J991" s="209"/>
      <c r="K991" s="209"/>
      <c r="L991" s="209"/>
      <c r="M991" s="209"/>
      <c r="N991" s="209"/>
      <c r="O991" s="209"/>
      <c r="P991" s="210" t="s">
        <v>283</v>
      </c>
      <c r="Q991" s="209"/>
      <c r="R991" s="210" t="s">
        <v>95</v>
      </c>
      <c r="S991" s="210">
        <v>6.0</v>
      </c>
      <c r="T991" s="212">
        <v>2.0</v>
      </c>
      <c r="U991" s="212">
        <v>4.0</v>
      </c>
      <c r="V991" s="212">
        <v>12.0</v>
      </c>
      <c r="W991" s="210">
        <v>15.0</v>
      </c>
      <c r="X991" s="210">
        <v>0.0</v>
      </c>
      <c r="Y991" s="210">
        <v>0.0</v>
      </c>
      <c r="Z991" s="210">
        <v>0.0</v>
      </c>
      <c r="AA991" s="210">
        <v>3.0</v>
      </c>
      <c r="AB991" s="210">
        <v>1.0</v>
      </c>
      <c r="AC991" s="210">
        <v>1.0</v>
      </c>
      <c r="AD991" s="210">
        <v>0.0</v>
      </c>
      <c r="AE991" s="210">
        <v>0.0</v>
      </c>
      <c r="AF991" s="210">
        <v>1.0</v>
      </c>
      <c r="AG991" s="210">
        <v>2.0</v>
      </c>
      <c r="AH991" s="210">
        <v>1.0</v>
      </c>
      <c r="AI991" s="210" t="s">
        <v>137</v>
      </c>
      <c r="AJ991" s="210" t="s">
        <v>284</v>
      </c>
      <c r="AK991" s="210" t="s">
        <v>284</v>
      </c>
      <c r="AL991" s="210" t="s">
        <v>284</v>
      </c>
      <c r="AM991" s="210" t="s">
        <v>285</v>
      </c>
      <c r="AN991" s="210" t="s">
        <v>284</v>
      </c>
      <c r="AO991" s="210" t="s">
        <v>285</v>
      </c>
      <c r="AP991" s="210" t="s">
        <v>284</v>
      </c>
      <c r="AQ991" s="210" t="s">
        <v>285</v>
      </c>
      <c r="AR991" s="210" t="s">
        <v>285</v>
      </c>
      <c r="AS991" s="210" t="s">
        <v>284</v>
      </c>
    </row>
    <row r="992">
      <c r="A992" s="211">
        <v>45250.70208333333</v>
      </c>
      <c r="B992" s="211">
        <v>45250.70208333333</v>
      </c>
      <c r="C992" s="210" t="s">
        <v>281</v>
      </c>
      <c r="D992" s="209"/>
      <c r="E992" s="212">
        <v>100.0</v>
      </c>
      <c r="F992" s="212">
        <v>0.0</v>
      </c>
      <c r="G992" s="210" t="b">
        <v>1</v>
      </c>
      <c r="H992" s="211">
        <v>45250.70208333333</v>
      </c>
      <c r="I992" s="210" t="s">
        <v>1274</v>
      </c>
      <c r="J992" s="209"/>
      <c r="K992" s="209"/>
      <c r="L992" s="209"/>
      <c r="M992" s="209"/>
      <c r="N992" s="209"/>
      <c r="O992" s="209"/>
      <c r="P992" s="210" t="s">
        <v>283</v>
      </c>
      <c r="Q992" s="209"/>
      <c r="R992" s="210" t="s">
        <v>43</v>
      </c>
      <c r="S992" s="210">
        <v>8.0</v>
      </c>
      <c r="T992" s="212">
        <v>7.0</v>
      </c>
      <c r="U992" s="212">
        <v>1.0</v>
      </c>
      <c r="V992" s="212">
        <v>12.0</v>
      </c>
      <c r="W992" s="210">
        <v>24.0</v>
      </c>
      <c r="X992" s="210">
        <v>3.0</v>
      </c>
      <c r="Y992" s="210">
        <v>1.0</v>
      </c>
      <c r="Z992" s="210">
        <v>0.0</v>
      </c>
      <c r="AA992" s="210">
        <v>3.0</v>
      </c>
      <c r="AB992" s="210">
        <v>3.0</v>
      </c>
      <c r="AC992" s="210">
        <v>2.0</v>
      </c>
      <c r="AD992" s="210">
        <v>1.0</v>
      </c>
      <c r="AE992" s="210">
        <v>0.0</v>
      </c>
      <c r="AF992" s="210">
        <v>2.0</v>
      </c>
      <c r="AG992" s="210">
        <v>1.0</v>
      </c>
      <c r="AH992" s="210">
        <v>2.0</v>
      </c>
      <c r="AI992" s="210" t="s">
        <v>138</v>
      </c>
      <c r="AJ992" s="210" t="s">
        <v>285</v>
      </c>
      <c r="AK992" s="210" t="s">
        <v>284</v>
      </c>
      <c r="AL992" s="210" t="s">
        <v>285</v>
      </c>
      <c r="AM992" s="210" t="s">
        <v>284</v>
      </c>
      <c r="AN992" s="210" t="s">
        <v>285</v>
      </c>
      <c r="AO992" s="210" t="s">
        <v>284</v>
      </c>
      <c r="AP992" s="210" t="s">
        <v>284</v>
      </c>
      <c r="AQ992" s="210" t="s">
        <v>285</v>
      </c>
      <c r="AR992" s="210" t="s">
        <v>284</v>
      </c>
      <c r="AS992" s="210" t="s">
        <v>284</v>
      </c>
    </row>
    <row r="993">
      <c r="A993" s="211">
        <v>45250.70208333333</v>
      </c>
      <c r="B993" s="211">
        <v>45250.70208333333</v>
      </c>
      <c r="C993" s="210" t="s">
        <v>281</v>
      </c>
      <c r="D993" s="209"/>
      <c r="E993" s="212">
        <v>100.0</v>
      </c>
      <c r="F993" s="212">
        <v>0.0</v>
      </c>
      <c r="G993" s="210" t="b">
        <v>1</v>
      </c>
      <c r="H993" s="211">
        <v>45250.70208333333</v>
      </c>
      <c r="I993" s="210" t="s">
        <v>1275</v>
      </c>
      <c r="J993" s="209"/>
      <c r="K993" s="209"/>
      <c r="L993" s="209"/>
      <c r="M993" s="209"/>
      <c r="N993" s="209"/>
      <c r="O993" s="209"/>
      <c r="P993" s="210" t="s">
        <v>283</v>
      </c>
      <c r="Q993" s="209"/>
      <c r="R993" s="210" t="s">
        <v>37</v>
      </c>
      <c r="S993" s="210">
        <v>4.0</v>
      </c>
      <c r="T993" s="212">
        <v>3.0</v>
      </c>
      <c r="U993" s="212">
        <v>1.0</v>
      </c>
      <c r="V993" s="212">
        <v>12.0</v>
      </c>
      <c r="W993" s="210">
        <v>10.0</v>
      </c>
      <c r="X993" s="210">
        <v>0.0</v>
      </c>
      <c r="Y993" s="210">
        <v>3.0</v>
      </c>
      <c r="Z993" s="210">
        <v>2.0</v>
      </c>
      <c r="AA993" s="210">
        <v>1.0</v>
      </c>
      <c r="AB993" s="210">
        <v>1.0</v>
      </c>
      <c r="AC993" s="210">
        <v>3.0</v>
      </c>
      <c r="AD993" s="210">
        <v>3.0</v>
      </c>
      <c r="AE993" s="210">
        <v>0.0</v>
      </c>
      <c r="AF993" s="210">
        <v>0.0</v>
      </c>
      <c r="AG993" s="210">
        <v>3.0</v>
      </c>
      <c r="AH993" s="210">
        <v>0.0</v>
      </c>
      <c r="AI993" s="210" t="s">
        <v>137</v>
      </c>
      <c r="AJ993" s="210" t="s">
        <v>284</v>
      </c>
      <c r="AK993" s="210" t="s">
        <v>284</v>
      </c>
      <c r="AL993" s="210" t="s">
        <v>284</v>
      </c>
      <c r="AM993" s="210" t="s">
        <v>285</v>
      </c>
      <c r="AN993" s="210" t="s">
        <v>284</v>
      </c>
      <c r="AO993" s="210" t="s">
        <v>284</v>
      </c>
      <c r="AP993" s="210" t="s">
        <v>285</v>
      </c>
      <c r="AQ993" s="210" t="s">
        <v>285</v>
      </c>
      <c r="AR993" s="210" t="s">
        <v>285</v>
      </c>
      <c r="AS993" s="210" t="s">
        <v>284</v>
      </c>
    </row>
    <row r="994">
      <c r="A994" s="211">
        <v>45250.70208333333</v>
      </c>
      <c r="B994" s="211">
        <v>45250.70208333333</v>
      </c>
      <c r="C994" s="210" t="s">
        <v>281</v>
      </c>
      <c r="D994" s="209"/>
      <c r="E994" s="212">
        <v>100.0</v>
      </c>
      <c r="F994" s="212">
        <v>0.0</v>
      </c>
      <c r="G994" s="210" t="b">
        <v>1</v>
      </c>
      <c r="H994" s="211">
        <v>45250.70208333333</v>
      </c>
      <c r="I994" s="210" t="s">
        <v>1276</v>
      </c>
      <c r="J994" s="209"/>
      <c r="K994" s="209"/>
      <c r="L994" s="209"/>
      <c r="M994" s="209"/>
      <c r="N994" s="209"/>
      <c r="O994" s="209"/>
      <c r="P994" s="210" t="s">
        <v>283</v>
      </c>
      <c r="Q994" s="209"/>
      <c r="R994" s="210" t="s">
        <v>94</v>
      </c>
      <c r="S994" s="210">
        <v>9.0</v>
      </c>
      <c r="T994" s="212">
        <v>4.0</v>
      </c>
      <c r="U994" s="212">
        <v>5.0</v>
      </c>
      <c r="V994" s="212">
        <v>12.0</v>
      </c>
      <c r="W994" s="210">
        <v>3.0</v>
      </c>
      <c r="X994" s="210">
        <v>0.0</v>
      </c>
      <c r="Y994" s="210">
        <v>2.0</v>
      </c>
      <c r="Z994" s="210">
        <v>1.0</v>
      </c>
      <c r="AA994" s="210">
        <v>2.0</v>
      </c>
      <c r="AB994" s="210">
        <v>1.0</v>
      </c>
      <c r="AC994" s="210">
        <v>0.0</v>
      </c>
      <c r="AD994" s="210">
        <v>2.0</v>
      </c>
      <c r="AE994" s="210">
        <v>2.0</v>
      </c>
      <c r="AF994" s="210">
        <v>1.0</v>
      </c>
      <c r="AG994" s="210">
        <v>2.0</v>
      </c>
      <c r="AH994" s="210">
        <v>2.0</v>
      </c>
      <c r="AI994" s="210" t="s">
        <v>137</v>
      </c>
      <c r="AJ994" s="210" t="s">
        <v>284</v>
      </c>
      <c r="AK994" s="210" t="s">
        <v>284</v>
      </c>
      <c r="AL994" s="210" t="s">
        <v>285</v>
      </c>
      <c r="AM994" s="210" t="s">
        <v>284</v>
      </c>
      <c r="AN994" s="210" t="s">
        <v>284</v>
      </c>
      <c r="AO994" s="210" t="s">
        <v>285</v>
      </c>
      <c r="AP994" s="210" t="s">
        <v>284</v>
      </c>
      <c r="AQ994" s="210" t="s">
        <v>284</v>
      </c>
      <c r="AR994" s="210" t="s">
        <v>284</v>
      </c>
      <c r="AS994" s="210" t="s">
        <v>284</v>
      </c>
    </row>
    <row r="995">
      <c r="A995" s="211">
        <v>45250.70208333333</v>
      </c>
      <c r="B995" s="211">
        <v>45250.70208333333</v>
      </c>
      <c r="C995" s="210" t="s">
        <v>281</v>
      </c>
      <c r="D995" s="209"/>
      <c r="E995" s="212">
        <v>100.0</v>
      </c>
      <c r="F995" s="212">
        <v>0.0</v>
      </c>
      <c r="G995" s="210" t="b">
        <v>1</v>
      </c>
      <c r="H995" s="211">
        <v>45250.70208333333</v>
      </c>
      <c r="I995" s="210" t="s">
        <v>1277</v>
      </c>
      <c r="J995" s="209"/>
      <c r="K995" s="209"/>
      <c r="L995" s="209"/>
      <c r="M995" s="209"/>
      <c r="N995" s="209"/>
      <c r="O995" s="209"/>
      <c r="P995" s="210" t="s">
        <v>283</v>
      </c>
      <c r="Q995" s="209"/>
      <c r="R995" s="210" t="s">
        <v>90</v>
      </c>
      <c r="S995" s="210">
        <v>9.0</v>
      </c>
      <c r="T995" s="212">
        <v>5.0</v>
      </c>
      <c r="U995" s="212">
        <v>4.0</v>
      </c>
      <c r="V995" s="212">
        <v>12.0</v>
      </c>
      <c r="W995" s="210">
        <v>7.0</v>
      </c>
      <c r="X995" s="210">
        <v>2.0</v>
      </c>
      <c r="Y995" s="210">
        <v>3.0</v>
      </c>
      <c r="Z995" s="210">
        <v>2.0</v>
      </c>
      <c r="AA995" s="210">
        <v>0.0</v>
      </c>
      <c r="AB995" s="210">
        <v>0.0</v>
      </c>
      <c r="AC995" s="210">
        <v>2.0</v>
      </c>
      <c r="AD995" s="210">
        <v>0.0</v>
      </c>
      <c r="AE995" s="210">
        <v>2.0</v>
      </c>
      <c r="AF995" s="210">
        <v>1.0</v>
      </c>
      <c r="AG995" s="210">
        <v>0.0</v>
      </c>
      <c r="AH995" s="210">
        <v>0.0</v>
      </c>
      <c r="AI995" s="210" t="s">
        <v>138</v>
      </c>
      <c r="AJ995" s="210" t="s">
        <v>285</v>
      </c>
      <c r="AK995" s="210" t="s">
        <v>285</v>
      </c>
      <c r="AL995" s="210" t="s">
        <v>285</v>
      </c>
      <c r="AM995" s="210" t="s">
        <v>285</v>
      </c>
      <c r="AN995" s="210" t="s">
        <v>285</v>
      </c>
      <c r="AO995" s="210" t="s">
        <v>284</v>
      </c>
      <c r="AP995" s="210" t="s">
        <v>284</v>
      </c>
      <c r="AQ995" s="210" t="s">
        <v>284</v>
      </c>
      <c r="AR995" s="210" t="s">
        <v>284</v>
      </c>
      <c r="AS995" s="210" t="s">
        <v>285</v>
      </c>
    </row>
    <row r="996">
      <c r="A996" s="211">
        <v>45250.70208333333</v>
      </c>
      <c r="B996" s="211">
        <v>45250.70208333333</v>
      </c>
      <c r="C996" s="210" t="s">
        <v>281</v>
      </c>
      <c r="D996" s="209"/>
      <c r="E996" s="212">
        <v>100.0</v>
      </c>
      <c r="F996" s="212">
        <v>0.0</v>
      </c>
      <c r="G996" s="210" t="b">
        <v>1</v>
      </c>
      <c r="H996" s="211">
        <v>45250.70208333333</v>
      </c>
      <c r="I996" s="210" t="s">
        <v>1278</v>
      </c>
      <c r="J996" s="209"/>
      <c r="K996" s="209"/>
      <c r="L996" s="209"/>
      <c r="M996" s="209"/>
      <c r="N996" s="209"/>
      <c r="O996" s="209"/>
      <c r="P996" s="210" t="s">
        <v>283</v>
      </c>
      <c r="Q996" s="209"/>
      <c r="R996" s="210" t="s">
        <v>66</v>
      </c>
      <c r="S996" s="210">
        <v>5.0</v>
      </c>
      <c r="T996" s="212">
        <v>1.0</v>
      </c>
      <c r="U996" s="212">
        <v>4.0</v>
      </c>
      <c r="V996" s="212">
        <v>12.0</v>
      </c>
      <c r="W996" s="210">
        <v>23.0</v>
      </c>
      <c r="X996" s="210">
        <v>2.0</v>
      </c>
      <c r="Y996" s="210">
        <v>0.0</v>
      </c>
      <c r="Z996" s="210">
        <v>0.0</v>
      </c>
      <c r="AA996" s="210">
        <v>2.0</v>
      </c>
      <c r="AB996" s="210">
        <v>2.0</v>
      </c>
      <c r="AC996" s="210">
        <v>3.0</v>
      </c>
      <c r="AD996" s="210">
        <v>1.0</v>
      </c>
      <c r="AE996" s="210">
        <v>1.0</v>
      </c>
      <c r="AF996" s="210">
        <v>3.0</v>
      </c>
      <c r="AG996" s="210">
        <v>1.0</v>
      </c>
      <c r="AH996" s="210">
        <v>1.0</v>
      </c>
      <c r="AI996" s="210" t="s">
        <v>138</v>
      </c>
      <c r="AJ996" s="210" t="s">
        <v>285</v>
      </c>
      <c r="AK996" s="210" t="s">
        <v>284</v>
      </c>
      <c r="AL996" s="210" t="s">
        <v>285</v>
      </c>
      <c r="AM996" s="210" t="s">
        <v>284</v>
      </c>
      <c r="AN996" s="210" t="s">
        <v>284</v>
      </c>
      <c r="AO996" s="210" t="s">
        <v>285</v>
      </c>
      <c r="AP996" s="210" t="s">
        <v>285</v>
      </c>
      <c r="AQ996" s="210" t="s">
        <v>285</v>
      </c>
      <c r="AR996" s="210" t="s">
        <v>284</v>
      </c>
      <c r="AS996" s="210" t="s">
        <v>284</v>
      </c>
    </row>
    <row r="997">
      <c r="A997" s="211">
        <v>45250.70208333333</v>
      </c>
      <c r="B997" s="211">
        <v>45250.70208333333</v>
      </c>
      <c r="C997" s="210" t="s">
        <v>281</v>
      </c>
      <c r="D997" s="209"/>
      <c r="E997" s="212">
        <v>100.0</v>
      </c>
      <c r="F997" s="212">
        <v>0.0</v>
      </c>
      <c r="G997" s="210" t="b">
        <v>1</v>
      </c>
      <c r="H997" s="211">
        <v>45250.70208333333</v>
      </c>
      <c r="I997" s="210" t="s">
        <v>1279</v>
      </c>
      <c r="J997" s="209"/>
      <c r="K997" s="209"/>
      <c r="L997" s="209"/>
      <c r="M997" s="209"/>
      <c r="N997" s="209"/>
      <c r="O997" s="209"/>
      <c r="P997" s="210" t="s">
        <v>283</v>
      </c>
      <c r="Q997" s="209"/>
      <c r="R997" s="210" t="s">
        <v>42</v>
      </c>
      <c r="S997" s="210">
        <v>10.0</v>
      </c>
      <c r="T997" s="212">
        <v>7.0</v>
      </c>
      <c r="U997" s="212">
        <v>3.0</v>
      </c>
      <c r="V997" s="212">
        <v>12.0</v>
      </c>
      <c r="W997" s="210">
        <v>17.0</v>
      </c>
      <c r="X997" s="210">
        <v>2.0</v>
      </c>
      <c r="Y997" s="210">
        <v>3.0</v>
      </c>
      <c r="Z997" s="210">
        <v>0.0</v>
      </c>
      <c r="AA997" s="210">
        <v>0.0</v>
      </c>
      <c r="AB997" s="210">
        <v>3.0</v>
      </c>
      <c r="AC997" s="210">
        <v>0.0</v>
      </c>
      <c r="AD997" s="210">
        <v>0.0</v>
      </c>
      <c r="AE997" s="210">
        <v>3.0</v>
      </c>
      <c r="AF997" s="210">
        <v>1.0</v>
      </c>
      <c r="AG997" s="210">
        <v>3.0</v>
      </c>
      <c r="AH997" s="210">
        <v>3.0</v>
      </c>
      <c r="AI997" s="210" t="s">
        <v>138</v>
      </c>
      <c r="AJ997" s="210" t="s">
        <v>284</v>
      </c>
      <c r="AK997" s="210" t="s">
        <v>285</v>
      </c>
      <c r="AL997" s="210" t="s">
        <v>285</v>
      </c>
      <c r="AM997" s="210" t="s">
        <v>284</v>
      </c>
      <c r="AN997" s="210" t="s">
        <v>285</v>
      </c>
      <c r="AO997" s="210" t="s">
        <v>284</v>
      </c>
      <c r="AP997" s="210" t="s">
        <v>284</v>
      </c>
      <c r="AQ997" s="210" t="s">
        <v>285</v>
      </c>
      <c r="AR997" s="210" t="s">
        <v>285</v>
      </c>
      <c r="AS997" s="210" t="s">
        <v>284</v>
      </c>
    </row>
    <row r="998">
      <c r="A998" s="211">
        <v>45250.70208333333</v>
      </c>
      <c r="B998" s="211">
        <v>45250.70208333333</v>
      </c>
      <c r="C998" s="210" t="s">
        <v>281</v>
      </c>
      <c r="D998" s="209"/>
      <c r="E998" s="212">
        <v>100.0</v>
      </c>
      <c r="F998" s="212">
        <v>0.0</v>
      </c>
      <c r="G998" s="210" t="b">
        <v>1</v>
      </c>
      <c r="H998" s="211">
        <v>45250.70208333333</v>
      </c>
      <c r="I998" s="210" t="s">
        <v>1280</v>
      </c>
      <c r="J998" s="209"/>
      <c r="K998" s="209"/>
      <c r="L998" s="209"/>
      <c r="M998" s="209"/>
      <c r="N998" s="209"/>
      <c r="O998" s="209"/>
      <c r="P998" s="210" t="s">
        <v>283</v>
      </c>
      <c r="Q998" s="209"/>
      <c r="R998" s="210" t="s">
        <v>80</v>
      </c>
      <c r="S998" s="210">
        <v>11.0</v>
      </c>
      <c r="T998" s="212">
        <v>2.0</v>
      </c>
      <c r="U998" s="212">
        <v>9.0</v>
      </c>
      <c r="V998" s="212">
        <v>12.0</v>
      </c>
      <c r="W998" s="210">
        <v>39.0</v>
      </c>
      <c r="X998" s="210">
        <v>2.0</v>
      </c>
      <c r="Y998" s="210">
        <v>1.0</v>
      </c>
      <c r="Z998" s="210">
        <v>0.0</v>
      </c>
      <c r="AA998" s="210">
        <v>2.0</v>
      </c>
      <c r="AB998" s="210">
        <v>2.0</v>
      </c>
      <c r="AC998" s="210">
        <v>0.0</v>
      </c>
      <c r="AD998" s="210">
        <v>1.0</v>
      </c>
      <c r="AE998" s="210">
        <v>0.0</v>
      </c>
      <c r="AF998" s="210">
        <v>3.0</v>
      </c>
      <c r="AG998" s="210">
        <v>1.0</v>
      </c>
      <c r="AH998" s="210">
        <v>2.0</v>
      </c>
      <c r="AI998" s="210" t="s">
        <v>137</v>
      </c>
      <c r="AJ998" s="210" t="s">
        <v>285</v>
      </c>
      <c r="AK998" s="210" t="s">
        <v>285</v>
      </c>
      <c r="AL998" s="210" t="s">
        <v>285</v>
      </c>
      <c r="AM998" s="210" t="s">
        <v>285</v>
      </c>
      <c r="AN998" s="210" t="s">
        <v>284</v>
      </c>
      <c r="AO998" s="210" t="s">
        <v>285</v>
      </c>
      <c r="AP998" s="210" t="s">
        <v>285</v>
      </c>
      <c r="AQ998" s="210" t="s">
        <v>284</v>
      </c>
      <c r="AR998" s="210" t="s">
        <v>284</v>
      </c>
      <c r="AS998" s="210" t="s">
        <v>284</v>
      </c>
    </row>
    <row r="999">
      <c r="A999" s="211">
        <v>45250.70208333333</v>
      </c>
      <c r="B999" s="211">
        <v>45250.70208333333</v>
      </c>
      <c r="C999" s="210" t="s">
        <v>281</v>
      </c>
      <c r="D999" s="209"/>
      <c r="E999" s="212">
        <v>100.0</v>
      </c>
      <c r="F999" s="212">
        <v>0.0</v>
      </c>
      <c r="G999" s="210" t="b">
        <v>1</v>
      </c>
      <c r="H999" s="211">
        <v>45250.70208333333</v>
      </c>
      <c r="I999" s="210" t="s">
        <v>1281</v>
      </c>
      <c r="J999" s="209"/>
      <c r="K999" s="209"/>
      <c r="L999" s="209"/>
      <c r="M999" s="209"/>
      <c r="N999" s="209"/>
      <c r="O999" s="209"/>
      <c r="P999" s="210" t="s">
        <v>283</v>
      </c>
      <c r="Q999" s="209"/>
      <c r="R999" s="210" t="s">
        <v>119</v>
      </c>
      <c r="S999" s="210">
        <v>11.0</v>
      </c>
      <c r="T999" s="212">
        <v>4.0</v>
      </c>
      <c r="U999" s="212">
        <v>7.0</v>
      </c>
      <c r="V999" s="212">
        <v>12.0</v>
      </c>
      <c r="W999" s="210">
        <v>1.0</v>
      </c>
      <c r="X999" s="210">
        <v>0.0</v>
      </c>
      <c r="Y999" s="210">
        <v>3.0</v>
      </c>
      <c r="Z999" s="210">
        <v>3.0</v>
      </c>
      <c r="AA999" s="210">
        <v>3.0</v>
      </c>
      <c r="AB999" s="210">
        <v>2.0</v>
      </c>
      <c r="AC999" s="210">
        <v>0.0</v>
      </c>
      <c r="AD999" s="210">
        <v>0.0</v>
      </c>
      <c r="AE999" s="210">
        <v>3.0</v>
      </c>
      <c r="AF999" s="210">
        <v>2.0</v>
      </c>
      <c r="AG999" s="210">
        <v>3.0</v>
      </c>
      <c r="AH999" s="210">
        <v>1.0</v>
      </c>
      <c r="AI999" s="210" t="s">
        <v>137</v>
      </c>
      <c r="AJ999" s="210" t="s">
        <v>284</v>
      </c>
      <c r="AK999" s="210" t="s">
        <v>285</v>
      </c>
      <c r="AL999" s="210" t="s">
        <v>284</v>
      </c>
      <c r="AM999" s="210" t="s">
        <v>284</v>
      </c>
      <c r="AN999" s="210" t="s">
        <v>285</v>
      </c>
      <c r="AO999" s="210" t="s">
        <v>285</v>
      </c>
      <c r="AP999" s="210" t="s">
        <v>285</v>
      </c>
      <c r="AQ999" s="210" t="s">
        <v>284</v>
      </c>
      <c r="AR999" s="210" t="s">
        <v>285</v>
      </c>
      <c r="AS999" s="210" t="s">
        <v>285</v>
      </c>
    </row>
    <row r="1000">
      <c r="A1000" s="211">
        <v>45250.70208333333</v>
      </c>
      <c r="B1000" s="211">
        <v>45250.70208333333</v>
      </c>
      <c r="C1000" s="210" t="s">
        <v>281</v>
      </c>
      <c r="D1000" s="209"/>
      <c r="E1000" s="212">
        <v>100.0</v>
      </c>
      <c r="F1000" s="212">
        <v>0.0</v>
      </c>
      <c r="G1000" s="210" t="b">
        <v>1</v>
      </c>
      <c r="H1000" s="211">
        <v>45250.70208333333</v>
      </c>
      <c r="I1000" s="210" t="s">
        <v>1282</v>
      </c>
      <c r="J1000" s="209"/>
      <c r="K1000" s="209"/>
      <c r="L1000" s="209"/>
      <c r="M1000" s="209"/>
      <c r="N1000" s="209"/>
      <c r="O1000" s="209"/>
      <c r="P1000" s="210" t="s">
        <v>283</v>
      </c>
      <c r="Q1000" s="209"/>
      <c r="R1000" s="210" t="s">
        <v>85</v>
      </c>
      <c r="S1000" s="210">
        <v>8.0</v>
      </c>
      <c r="T1000" s="212">
        <v>7.0</v>
      </c>
      <c r="U1000" s="212">
        <v>1.0</v>
      </c>
      <c r="V1000" s="212">
        <v>12.0</v>
      </c>
      <c r="W1000" s="210">
        <v>3.0</v>
      </c>
      <c r="X1000" s="210">
        <v>3.0</v>
      </c>
      <c r="Y1000" s="210">
        <v>2.0</v>
      </c>
      <c r="Z1000" s="210">
        <v>0.0</v>
      </c>
      <c r="AA1000" s="210">
        <v>1.0</v>
      </c>
      <c r="AB1000" s="210">
        <v>3.0</v>
      </c>
      <c r="AC1000" s="210">
        <v>2.0</v>
      </c>
      <c r="AD1000" s="210">
        <v>1.0</v>
      </c>
      <c r="AE1000" s="210">
        <v>3.0</v>
      </c>
      <c r="AF1000" s="210">
        <v>3.0</v>
      </c>
      <c r="AG1000" s="210">
        <v>0.0</v>
      </c>
      <c r="AH1000" s="210">
        <v>2.0</v>
      </c>
      <c r="AI1000" s="210" t="s">
        <v>138</v>
      </c>
      <c r="AJ1000" s="210" t="s">
        <v>284</v>
      </c>
      <c r="AK1000" s="210" t="s">
        <v>284</v>
      </c>
      <c r="AL1000" s="210" t="s">
        <v>284</v>
      </c>
      <c r="AM1000" s="210" t="s">
        <v>285</v>
      </c>
      <c r="AN1000" s="210" t="s">
        <v>285</v>
      </c>
      <c r="AO1000" s="210" t="s">
        <v>285</v>
      </c>
      <c r="AP1000" s="210" t="s">
        <v>284</v>
      </c>
      <c r="AQ1000" s="210" t="s">
        <v>285</v>
      </c>
      <c r="AR1000" s="210" t="s">
        <v>284</v>
      </c>
      <c r="AS1000" s="210" t="s">
        <v>285</v>
      </c>
    </row>
    <row r="1001">
      <c r="A1001" s="211">
        <v>45250.70208333333</v>
      </c>
      <c r="B1001" s="211">
        <v>45250.70208333333</v>
      </c>
      <c r="C1001" s="210" t="s">
        <v>281</v>
      </c>
      <c r="D1001" s="209"/>
      <c r="E1001" s="212">
        <v>100.0</v>
      </c>
      <c r="F1001" s="212">
        <v>0.0</v>
      </c>
      <c r="G1001" s="210" t="b">
        <v>1</v>
      </c>
      <c r="H1001" s="211">
        <v>45250.70208333333</v>
      </c>
      <c r="I1001" s="210" t="s">
        <v>1283</v>
      </c>
      <c r="J1001" s="209"/>
      <c r="K1001" s="209"/>
      <c r="L1001" s="209"/>
      <c r="M1001" s="209"/>
      <c r="N1001" s="209"/>
      <c r="O1001" s="209"/>
      <c r="P1001" s="210" t="s">
        <v>283</v>
      </c>
      <c r="Q1001" s="209"/>
      <c r="R1001" s="72" t="s">
        <v>33</v>
      </c>
      <c r="S1001" s="210">
        <v>10.0</v>
      </c>
      <c r="T1001" s="212">
        <v>5.0</v>
      </c>
      <c r="U1001" s="212">
        <v>5.0</v>
      </c>
      <c r="V1001" s="212">
        <v>12.0</v>
      </c>
      <c r="W1001" s="210">
        <v>39.0</v>
      </c>
      <c r="X1001" s="210">
        <v>3.0</v>
      </c>
      <c r="Y1001" s="210">
        <v>2.0</v>
      </c>
      <c r="Z1001" s="210">
        <v>3.0</v>
      </c>
      <c r="AA1001" s="210">
        <v>1.0</v>
      </c>
      <c r="AB1001" s="210">
        <v>2.0</v>
      </c>
      <c r="AC1001" s="210">
        <v>0.0</v>
      </c>
      <c r="AD1001" s="210">
        <v>3.0</v>
      </c>
      <c r="AE1001" s="210">
        <v>3.0</v>
      </c>
      <c r="AF1001" s="210">
        <v>3.0</v>
      </c>
      <c r="AG1001" s="210">
        <v>2.0</v>
      </c>
      <c r="AH1001" s="210">
        <v>1.0</v>
      </c>
      <c r="AI1001" s="210" t="s">
        <v>137</v>
      </c>
      <c r="AJ1001" s="210" t="s">
        <v>285</v>
      </c>
      <c r="AK1001" s="210" t="s">
        <v>285</v>
      </c>
      <c r="AL1001" s="210" t="s">
        <v>285</v>
      </c>
      <c r="AM1001" s="210" t="s">
        <v>284</v>
      </c>
      <c r="AN1001" s="210" t="s">
        <v>285</v>
      </c>
      <c r="AO1001" s="210" t="s">
        <v>285</v>
      </c>
      <c r="AP1001" s="210" t="s">
        <v>285</v>
      </c>
      <c r="AQ1001" s="210" t="s">
        <v>285</v>
      </c>
      <c r="AR1001" s="210" t="s">
        <v>285</v>
      </c>
      <c r="AS1001" s="210" t="s">
        <v>285</v>
      </c>
    </row>
    <row r="1002">
      <c r="A1002" s="211">
        <v>45250.70208333333</v>
      </c>
      <c r="B1002" s="211">
        <v>45250.70208333333</v>
      </c>
      <c r="C1002" s="210" t="s">
        <v>281</v>
      </c>
      <c r="D1002" s="209"/>
      <c r="E1002" s="212">
        <v>100.0</v>
      </c>
      <c r="F1002" s="212">
        <v>0.0</v>
      </c>
      <c r="G1002" s="210" t="b">
        <v>1</v>
      </c>
      <c r="H1002" s="211">
        <v>45250.70208333333</v>
      </c>
      <c r="I1002" s="210" t="s">
        <v>1284</v>
      </c>
      <c r="J1002" s="209"/>
      <c r="K1002" s="209"/>
      <c r="L1002" s="209"/>
      <c r="M1002" s="209"/>
      <c r="N1002" s="209"/>
      <c r="O1002" s="209"/>
      <c r="P1002" s="210" t="s">
        <v>283</v>
      </c>
      <c r="Q1002" s="209"/>
      <c r="R1002" s="210" t="s">
        <v>33</v>
      </c>
      <c r="S1002" s="210">
        <v>1.0</v>
      </c>
      <c r="T1002" s="212">
        <v>1.0</v>
      </c>
      <c r="U1002" s="212">
        <v>0.0</v>
      </c>
      <c r="V1002" s="212">
        <v>12.0</v>
      </c>
      <c r="W1002" s="210">
        <v>27.0</v>
      </c>
      <c r="X1002" s="210">
        <v>0.0</v>
      </c>
      <c r="Y1002" s="210">
        <v>3.0</v>
      </c>
      <c r="Z1002" s="210">
        <v>1.0</v>
      </c>
      <c r="AA1002" s="210">
        <v>1.0</v>
      </c>
      <c r="AB1002" s="210">
        <v>0.0</v>
      </c>
      <c r="AC1002" s="210">
        <v>2.0</v>
      </c>
      <c r="AD1002" s="210">
        <v>1.0</v>
      </c>
      <c r="AE1002" s="210">
        <v>1.0</v>
      </c>
      <c r="AF1002" s="210">
        <v>3.0</v>
      </c>
      <c r="AG1002" s="210">
        <v>0.0</v>
      </c>
      <c r="AH1002" s="210">
        <v>3.0</v>
      </c>
      <c r="AI1002" s="210" t="s">
        <v>138</v>
      </c>
      <c r="AJ1002" s="210" t="s">
        <v>285</v>
      </c>
      <c r="AK1002" s="210" t="s">
        <v>285</v>
      </c>
      <c r="AL1002" s="210" t="s">
        <v>284</v>
      </c>
      <c r="AM1002" s="210" t="s">
        <v>284</v>
      </c>
      <c r="AN1002" s="210" t="s">
        <v>285</v>
      </c>
      <c r="AO1002" s="210" t="s">
        <v>284</v>
      </c>
      <c r="AP1002" s="210" t="s">
        <v>284</v>
      </c>
      <c r="AQ1002" s="210" t="s">
        <v>285</v>
      </c>
      <c r="AR1002" s="210" t="s">
        <v>285</v>
      </c>
      <c r="AS1002" s="210" t="s">
        <v>284</v>
      </c>
    </row>
  </sheetData>
  <autoFilter ref="$A$2:$BH$1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22.13"/>
    <col customWidth="1" min="3" max="3" width="17.38"/>
    <col customWidth="1" min="4" max="4" width="24.75"/>
    <col customWidth="1" min="5" max="5" width="13.0"/>
    <col customWidth="1" min="6" max="28" width="19.38"/>
    <col customWidth="1" min="29" max="29" width="28.25"/>
    <col customWidth="1" min="30" max="31" width="40.13"/>
    <col customWidth="1" min="32" max="32" width="30.75"/>
    <col customWidth="1" min="33" max="33" width="32.75"/>
    <col customWidth="1" hidden="1" min="34" max="34" width="20.5"/>
    <col customWidth="1" min="35" max="35" width="11.63"/>
    <col customWidth="1" min="36" max="36" width="29.38"/>
    <col customWidth="1" min="37" max="37" width="14.5"/>
    <col customWidth="1" min="38" max="38" width="32.38"/>
    <col customWidth="1" min="39" max="39" width="28.88"/>
    <col customWidth="1" min="40" max="40" width="36.38"/>
    <col customWidth="1" min="41" max="41" width="12.75"/>
    <col customWidth="1" min="42" max="42" width="30.63"/>
    <col customWidth="1" min="43" max="43" width="10.63"/>
    <col customWidth="1" min="44" max="44" width="29.0"/>
    <col customWidth="1" min="45" max="45" width="36.38"/>
    <col customWidth="1" min="46" max="46" width="30.88"/>
    <col customWidth="1" hidden="1" min="47" max="47" width="20.63"/>
    <col customWidth="1" min="48" max="48" width="25.75"/>
    <col customWidth="1" min="49" max="49" width="39.63"/>
    <col customWidth="1" min="50" max="50" width="28.25"/>
    <col customWidth="1" min="51" max="51" width="30.38"/>
    <col customWidth="1" min="52" max="52" width="13.13"/>
    <col customWidth="1" min="53" max="53" width="31.5"/>
    <col customWidth="1" min="54" max="54" width="12.38"/>
    <col customWidth="1" min="55" max="55" width="29.75"/>
    <col customWidth="1" min="56" max="56" width="12.75"/>
    <col customWidth="1" min="57" max="57" width="30.0"/>
    <col customWidth="1" min="58" max="58" width="25.63"/>
  </cols>
  <sheetData>
    <row r="1" ht="28.5" customHeight="1">
      <c r="A1" s="214" t="s">
        <v>131</v>
      </c>
      <c r="B1" s="143"/>
      <c r="C1" s="143"/>
      <c r="D1" s="143"/>
      <c r="E1" s="144"/>
      <c r="F1" s="215" t="s">
        <v>1285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4"/>
      <c r="AC1" s="216" t="s">
        <v>1286</v>
      </c>
      <c r="AD1" s="44"/>
      <c r="AE1" s="15"/>
      <c r="AF1" s="217" t="s">
        <v>170</v>
      </c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218" t="s">
        <v>182</v>
      </c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4"/>
    </row>
    <row r="2">
      <c r="A2" s="219" t="s">
        <v>1287</v>
      </c>
      <c r="B2" s="24"/>
      <c r="C2" s="24"/>
      <c r="D2" s="24"/>
      <c r="E2" s="25"/>
      <c r="F2" s="220" t="s">
        <v>1288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15"/>
      <c r="AC2" s="220" t="s">
        <v>1289</v>
      </c>
      <c r="AD2" s="44"/>
      <c r="AE2" s="15"/>
      <c r="AF2" s="220" t="s">
        <v>1290</v>
      </c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15"/>
      <c r="AT2" s="220" t="s">
        <v>1290</v>
      </c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15"/>
    </row>
    <row r="3" ht="51.0" customHeight="1">
      <c r="A3" s="221" t="s">
        <v>1291</v>
      </c>
      <c r="B3" s="222" t="s">
        <v>1292</v>
      </c>
      <c r="C3" s="222" t="s">
        <v>1293</v>
      </c>
      <c r="D3" s="222" t="s">
        <v>1294</v>
      </c>
      <c r="E3" s="223" t="s">
        <v>1295</v>
      </c>
      <c r="F3" s="224" t="s">
        <v>1296</v>
      </c>
      <c r="G3" s="225" t="s">
        <v>1297</v>
      </c>
      <c r="H3" s="226" t="s">
        <v>1298</v>
      </c>
      <c r="I3" s="226" t="s">
        <v>1297</v>
      </c>
      <c r="J3" s="224" t="s">
        <v>17</v>
      </c>
      <c r="K3" s="227" t="s">
        <v>1297</v>
      </c>
      <c r="L3" s="226" t="s">
        <v>1299</v>
      </c>
      <c r="M3" s="226" t="s">
        <v>1297</v>
      </c>
      <c r="N3" s="224" t="s">
        <v>20</v>
      </c>
      <c r="O3" s="227" t="s">
        <v>1297</v>
      </c>
      <c r="P3" s="226" t="s">
        <v>1300</v>
      </c>
      <c r="Q3" s="226" t="s">
        <v>1297</v>
      </c>
      <c r="R3" s="224" t="s">
        <v>164</v>
      </c>
      <c r="S3" s="227" t="s">
        <v>1297</v>
      </c>
      <c r="T3" s="226" t="s">
        <v>19</v>
      </c>
      <c r="U3" s="226" t="s">
        <v>1297</v>
      </c>
      <c r="V3" s="224" t="s">
        <v>1301</v>
      </c>
      <c r="W3" s="227" t="s">
        <v>1297</v>
      </c>
      <c r="X3" s="226" t="s">
        <v>1302</v>
      </c>
      <c r="Y3" s="226" t="s">
        <v>1297</v>
      </c>
      <c r="Z3" s="224" t="s">
        <v>23</v>
      </c>
      <c r="AA3" s="227" t="s">
        <v>1297</v>
      </c>
      <c r="AB3" s="228" t="s">
        <v>1303</v>
      </c>
      <c r="AC3" s="229" t="s">
        <v>1304</v>
      </c>
      <c r="AD3" s="228" t="s">
        <v>1305</v>
      </c>
      <c r="AE3" s="228" t="s">
        <v>1306</v>
      </c>
      <c r="AF3" s="230" t="s">
        <v>1307</v>
      </c>
      <c r="AG3" s="229" t="s">
        <v>1308</v>
      </c>
      <c r="AH3" s="231" t="s">
        <v>1309</v>
      </c>
      <c r="AI3" s="226" t="s">
        <v>1310</v>
      </c>
      <c r="AJ3" s="231" t="s">
        <v>1311</v>
      </c>
      <c r="AK3" s="231" t="s">
        <v>174</v>
      </c>
      <c r="AL3" s="231" t="s">
        <v>1312</v>
      </c>
      <c r="AM3" s="226" t="s">
        <v>1313</v>
      </c>
      <c r="AN3" s="231" t="s">
        <v>1314</v>
      </c>
      <c r="AO3" s="226" t="s">
        <v>178</v>
      </c>
      <c r="AP3" s="231" t="s">
        <v>1315</v>
      </c>
      <c r="AQ3" s="226" t="s">
        <v>180</v>
      </c>
      <c r="AR3" s="231" t="s">
        <v>1316</v>
      </c>
      <c r="AS3" s="231" t="s">
        <v>1317</v>
      </c>
      <c r="AT3" s="232" t="s">
        <v>1308</v>
      </c>
      <c r="AU3" s="232" t="s">
        <v>1318</v>
      </c>
      <c r="AV3" s="232" t="s">
        <v>1319</v>
      </c>
      <c r="AW3" s="232" t="s">
        <v>1320</v>
      </c>
      <c r="AX3" s="232" t="s">
        <v>1321</v>
      </c>
      <c r="AY3" s="232" t="s">
        <v>1322</v>
      </c>
      <c r="AZ3" s="232" t="s">
        <v>1323</v>
      </c>
      <c r="BA3" s="232" t="s">
        <v>1324</v>
      </c>
      <c r="BB3" s="232" t="s">
        <v>1325</v>
      </c>
      <c r="BC3" s="232" t="s">
        <v>1326</v>
      </c>
      <c r="BD3" s="232" t="s">
        <v>1327</v>
      </c>
      <c r="BE3" s="231" t="s">
        <v>1328</v>
      </c>
      <c r="BF3" s="232" t="s">
        <v>1329</v>
      </c>
    </row>
    <row r="4" ht="20.25" customHeight="1">
      <c r="A4" s="233" t="str">
        <f>'Raw Data'!R3</f>
        <v>Spain</v>
      </c>
      <c r="B4" s="234">
        <f>'Raw Data'!S3</f>
        <v>12</v>
      </c>
      <c r="C4" s="235">
        <f>'Raw Data'!W3</f>
        <v>18</v>
      </c>
      <c r="D4" s="236">
        <f t="shared" ref="D4:D1003" si="1">(B4*C4)*4</f>
        <v>864</v>
      </c>
      <c r="E4" s="237"/>
      <c r="F4" s="238">
        <f>'Raw Data'!X3</f>
        <v>3</v>
      </c>
      <c r="G4" s="239">
        <f>(F4*'Power Usage Consumption'!$B$2)*D4</f>
        <v>155.52</v>
      </c>
      <c r="H4" s="235">
        <f>'Raw Data'!Y3</f>
        <v>1</v>
      </c>
      <c r="I4" s="239">
        <f>(H4*'Power Usage Consumption'!$B$3)*D4</f>
        <v>60.1344</v>
      </c>
      <c r="J4" s="235">
        <f>'Raw Data'!Z3</f>
        <v>0</v>
      </c>
      <c r="K4" s="240">
        <f>(J4*'Power Usage Consumption'!$B$4)*D4</f>
        <v>0</v>
      </c>
      <c r="L4" s="241">
        <f>'Raw Data'!AA3</f>
        <v>3</v>
      </c>
      <c r="M4" s="241">
        <f>(L4*'Power Usage Consumption'!$B$5)*D4</f>
        <v>518.4</v>
      </c>
      <c r="N4" s="241">
        <f>'Raw Data'!AB3</f>
        <v>3</v>
      </c>
      <c r="O4" s="241">
        <f>(N4*'Power Usage Consumption'!$B$7)*D4</f>
        <v>5.184</v>
      </c>
      <c r="P4" s="241">
        <f>'Raw Data'!AC3</f>
        <v>2</v>
      </c>
      <c r="Q4" s="241">
        <f>(P4*'Power Usage Consumption'!$B$8)*D4</f>
        <v>69.12</v>
      </c>
      <c r="R4" s="241">
        <f>'Raw Data'!AD3</f>
        <v>3</v>
      </c>
      <c r="S4" s="241">
        <f>(R4*'Power Usage Consumption'!$B$9)*D4</f>
        <v>15.552</v>
      </c>
      <c r="T4" s="235">
        <f>'Raw Data'!AE3</f>
        <v>2</v>
      </c>
      <c r="U4" s="241">
        <f>(T4*'Power Usage Consumption'!$B$6)*D4</f>
        <v>8.64</v>
      </c>
      <c r="V4" s="235">
        <f>'Raw Data'!AF3</f>
        <v>3</v>
      </c>
      <c r="W4" s="241">
        <f>(V4*'Power Usage Consumption'!$B$11)*D4</f>
        <v>31.104</v>
      </c>
      <c r="X4" s="235">
        <f>'Raw Data'!AG3</f>
        <v>1</v>
      </c>
      <c r="Y4" s="241">
        <f>(X4*'Power Usage Consumption'!$B$12)*D4</f>
        <v>10.368</v>
      </c>
      <c r="Z4" s="235">
        <f>'Raw Data'!AH3</f>
        <v>3</v>
      </c>
      <c r="AA4" s="241">
        <f>(Z4*'Power Usage Consumption'!$B$12)*D4</f>
        <v>31.104</v>
      </c>
      <c r="AB4" s="242">
        <f t="shared" ref="AB4:AB1003" si="2">SUM(G4,I4,K4,M4,O4,Q4,S4,U4,W4,Y4,AA4)</f>
        <v>905.1264</v>
      </c>
      <c r="AC4" s="243" t="str">
        <f>'Raw Data'!AI3</f>
        <v>Renewable Energy (Solar, Wind, etc.)</v>
      </c>
      <c r="AD4" s="244">
        <f t="shared" ref="AD4:AD1003" si="3">IF(AC4 = "Non-renewable Energy (Grid electricity, Gasoline, etc.)", AB4,0)</f>
        <v>0</v>
      </c>
      <c r="AE4" s="245">
        <f t="shared" ref="AE4:AE1003" si="4">IF(AC4 = "Renewable Energy (Solar, Wind, etc.)", AB4,0)</f>
        <v>905.1264</v>
      </c>
      <c r="AF4" s="238">
        <f>'Raw Data'!U3</f>
        <v>11</v>
      </c>
      <c r="AG4" s="235">
        <f>'Raw Data'!T3</f>
        <v>1</v>
      </c>
      <c r="AH4" s="235"/>
      <c r="AI4" s="235">
        <f>IF('Raw Data'!AJ3="YES", 1, 0)</f>
        <v>1</v>
      </c>
      <c r="AJ4" s="235">
        <f>('Power Usage Consumption'!$B$15)*D4*AI4</f>
        <v>3343.68</v>
      </c>
      <c r="AK4" s="235">
        <f>IF('Raw Data'!AK3="YES", 1, 0)</f>
        <v>1</v>
      </c>
      <c r="AL4" s="235">
        <f>('Power Usage Consumption'!$B$16)*D4*AK4</f>
        <v>15552</v>
      </c>
      <c r="AM4" s="235">
        <f>IF('Raw Data'!AL3="YES", 1, 0)</f>
        <v>1</v>
      </c>
      <c r="AN4" s="235">
        <f>('Power Usage Consumption'!$B$17)*D4*AM4</f>
        <v>1296</v>
      </c>
      <c r="AO4" s="235">
        <f>IF('Raw Data'!AM3="YES", 1, 0)</f>
        <v>0</v>
      </c>
      <c r="AP4" s="235">
        <f>('Power Usage Consumption'!$B$18)*D4*AO4</f>
        <v>0</v>
      </c>
      <c r="AQ4" s="235">
        <f>IF('Raw Data'!AN3="YES", 1, 0)</f>
        <v>1</v>
      </c>
      <c r="AR4" s="235">
        <f>('Power Usage Consumption'!$B$19)*D4*AQ4</f>
        <v>1728</v>
      </c>
      <c r="AS4" s="235">
        <f t="shared" ref="AS4:AS1003" si="5">AJ4+AL4+AN4+AP4+AR4</f>
        <v>21919.68</v>
      </c>
      <c r="AT4" s="241">
        <f t="shared" ref="AT4:AT1003" si="6">AG4</f>
        <v>1</v>
      </c>
      <c r="AU4" s="241"/>
      <c r="AV4" s="235">
        <f>IF('Raw Data'!AO3="YES", 1, 0)</f>
        <v>0</v>
      </c>
      <c r="AW4" s="241">
        <f>('Power Usage Consumption'!$B$22)*D4*AV4</f>
        <v>0</v>
      </c>
      <c r="AX4" s="235">
        <f>IF('Raw Data'!AP3="YES", 1, 0)</f>
        <v>1</v>
      </c>
      <c r="AY4" s="241">
        <f>('Power Usage Consumption'!$B$23)*D4*AX4</f>
        <v>561.6</v>
      </c>
      <c r="AZ4" s="235">
        <f>IF('Raw Data'!AQ3="YES", 1, 0)</f>
        <v>0</v>
      </c>
      <c r="BA4" s="241">
        <f>('Power Usage Consumption'!$B$24)*D4*AZ4</f>
        <v>0</v>
      </c>
      <c r="BB4" s="235">
        <f>IF('Raw Data'!AR3="YES", 1, 0)</f>
        <v>1</v>
      </c>
      <c r="BC4" s="241">
        <f>('Power Usage Consumption'!$B$25)*D4*BB4</f>
        <v>14.9904</v>
      </c>
      <c r="BD4" s="235">
        <f>IF('Raw Data'!AS3="YES", 1, 0)</f>
        <v>0</v>
      </c>
      <c r="BE4" s="235">
        <f>('Power Usage Consumption'!$B$26)*D4*BD4</f>
        <v>0</v>
      </c>
      <c r="BF4" s="241">
        <f t="shared" ref="BF4:BF1003" si="7">AW4+AY4+BA4+BC4+BE4</f>
        <v>576.5904</v>
      </c>
    </row>
    <row r="5" ht="20.25" customHeight="1">
      <c r="A5" s="233" t="str">
        <f>'Raw Data'!R4</f>
        <v>United States of America</v>
      </c>
      <c r="B5" s="234">
        <f>'Raw Data'!S4</f>
        <v>1</v>
      </c>
      <c r="C5" s="235">
        <f>'Raw Data'!W4</f>
        <v>6</v>
      </c>
      <c r="D5" s="236">
        <f t="shared" si="1"/>
        <v>24</v>
      </c>
      <c r="E5" s="237"/>
      <c r="F5" s="238">
        <f>'Raw Data'!X4</f>
        <v>2</v>
      </c>
      <c r="G5" s="239">
        <f>(F5*'Power Usage Consumption'!$B$2)*D5</f>
        <v>2.88</v>
      </c>
      <c r="H5" s="235">
        <f>'Raw Data'!Y4</f>
        <v>2</v>
      </c>
      <c r="I5" s="239">
        <f>(H5*'Power Usage Consumption'!$B$3)*D5</f>
        <v>3.3408</v>
      </c>
      <c r="J5" s="235">
        <f>'Raw Data'!Z4</f>
        <v>1</v>
      </c>
      <c r="K5" s="240">
        <f>(J5*'Power Usage Consumption'!$B$4)*D5</f>
        <v>1.368</v>
      </c>
      <c r="L5" s="241">
        <f>'Raw Data'!AA4</f>
        <v>3</v>
      </c>
      <c r="M5" s="241">
        <f>(L5*'Power Usage Consumption'!$B$5)*D5</f>
        <v>14.4</v>
      </c>
      <c r="N5" s="241">
        <f>'Raw Data'!AB4</f>
        <v>0</v>
      </c>
      <c r="O5" s="241">
        <f>(N5*'Power Usage Consumption'!$B$7)*D5</f>
        <v>0</v>
      </c>
      <c r="P5" s="241">
        <f>'Raw Data'!AC4</f>
        <v>2</v>
      </c>
      <c r="Q5" s="241">
        <f>(P5*'Power Usage Consumption'!$B$8)*D5</f>
        <v>1.92</v>
      </c>
      <c r="R5" s="241">
        <f>'Raw Data'!AD4</f>
        <v>2</v>
      </c>
      <c r="S5" s="241">
        <f>(R5*'Power Usage Consumption'!$B$9)*D5</f>
        <v>0.288</v>
      </c>
      <c r="T5" s="235">
        <f>'Raw Data'!AE4</f>
        <v>0</v>
      </c>
      <c r="U5" s="241">
        <f>(T5*'Power Usage Consumption'!$B$6)*D5</f>
        <v>0</v>
      </c>
      <c r="V5" s="235">
        <f>'Raw Data'!AF4</f>
        <v>2</v>
      </c>
      <c r="W5" s="241">
        <f>(V5*'Power Usage Consumption'!$B$11)*D5</f>
        <v>0.576</v>
      </c>
      <c r="X5" s="235">
        <f>'Raw Data'!AG4</f>
        <v>2</v>
      </c>
      <c r="Y5" s="241">
        <f>(X5*'Power Usage Consumption'!$B$12)*D5</f>
        <v>0.576</v>
      </c>
      <c r="Z5" s="235">
        <f>'Raw Data'!AH4</f>
        <v>1</v>
      </c>
      <c r="AA5" s="241">
        <f>(Z5*'Power Usage Consumption'!$B$12)*D5</f>
        <v>0.288</v>
      </c>
      <c r="AB5" s="242">
        <f t="shared" si="2"/>
        <v>25.6368</v>
      </c>
      <c r="AC5" s="243" t="str">
        <f>'Raw Data'!AI4</f>
        <v>Non-renewable Energy (Grid electricity, Gasoline, etc.)</v>
      </c>
      <c r="AD5" s="244">
        <f t="shared" si="3"/>
        <v>25.6368</v>
      </c>
      <c r="AE5" s="245">
        <f t="shared" si="4"/>
        <v>0</v>
      </c>
      <c r="AF5" s="238">
        <f>'Raw Data'!U4</f>
        <v>0</v>
      </c>
      <c r="AG5" s="235">
        <f>'Raw Data'!T4</f>
        <v>1</v>
      </c>
      <c r="AH5" s="235"/>
      <c r="AI5" s="235">
        <f>IF('Raw Data'!AJ4="YES", 1, 0)</f>
        <v>0</v>
      </c>
      <c r="AJ5" s="235">
        <f>('Power Usage Consumption'!$B$15)*D5*AI5</f>
        <v>0</v>
      </c>
      <c r="AK5" s="235">
        <f>IF('Raw Data'!AK4="YES", 1, 0)</f>
        <v>1</v>
      </c>
      <c r="AL5" s="235">
        <f>('Power Usage Consumption'!$B$16)*D5*AK5</f>
        <v>432</v>
      </c>
      <c r="AM5" s="235">
        <f>IF('Raw Data'!AL4="YES", 1, 0)</f>
        <v>1</v>
      </c>
      <c r="AN5" s="235">
        <f>('Power Usage Consumption'!$B$17)*D5*AM5</f>
        <v>36</v>
      </c>
      <c r="AO5" s="235">
        <f>IF('Raw Data'!AM4="YES", 1, 0)</f>
        <v>1</v>
      </c>
      <c r="AP5" s="235">
        <f>('Power Usage Consumption'!$B$18)*D5*AO5</f>
        <v>28.8</v>
      </c>
      <c r="AQ5" s="235">
        <f>IF('Raw Data'!AN4="YES", 1, 0)</f>
        <v>1</v>
      </c>
      <c r="AR5" s="235">
        <f>('Power Usage Consumption'!$B$19)*D5*AQ5</f>
        <v>48</v>
      </c>
      <c r="AS5" s="235">
        <f t="shared" si="5"/>
        <v>544.8</v>
      </c>
      <c r="AT5" s="241">
        <f t="shared" si="6"/>
        <v>1</v>
      </c>
      <c r="AU5" s="241"/>
      <c r="AV5" s="235">
        <f>IF('Raw Data'!AO4="YES", 1, 0)</f>
        <v>0</v>
      </c>
      <c r="AW5" s="241">
        <f>('Power Usage Consumption'!$B$22)*D5*AV5</f>
        <v>0</v>
      </c>
      <c r="AX5" s="235">
        <f>IF('Raw Data'!AP4="YES", 1, 0)</f>
        <v>0</v>
      </c>
      <c r="AY5" s="241">
        <f>('Power Usage Consumption'!$B$23)*D5*AX5</f>
        <v>0</v>
      </c>
      <c r="AZ5" s="235">
        <f>IF('Raw Data'!AQ4="YES", 1, 0)</f>
        <v>1</v>
      </c>
      <c r="BA5" s="241">
        <f>('Power Usage Consumption'!$B$24)*D5*AZ5</f>
        <v>1.296</v>
      </c>
      <c r="BB5" s="235">
        <f>IF('Raw Data'!AR4="YES", 1, 0)</f>
        <v>1</v>
      </c>
      <c r="BC5" s="241">
        <f>('Power Usage Consumption'!$B$25)*D5*BB5</f>
        <v>0.4164</v>
      </c>
      <c r="BD5" s="235">
        <f>IF('Raw Data'!AS4="YES", 1, 0)</f>
        <v>1</v>
      </c>
      <c r="BE5" s="235">
        <f>('Power Usage Consumption'!$B$26)*D5*BD5</f>
        <v>6.72</v>
      </c>
      <c r="BF5" s="241">
        <f t="shared" si="7"/>
        <v>8.4324</v>
      </c>
    </row>
    <row r="6" ht="20.25" customHeight="1">
      <c r="A6" s="233" t="str">
        <f>'Raw Data'!R5</f>
        <v>Switzerland</v>
      </c>
      <c r="B6" s="234">
        <f>'Raw Data'!S5</f>
        <v>3</v>
      </c>
      <c r="C6" s="235">
        <f>'Raw Data'!W5</f>
        <v>35</v>
      </c>
      <c r="D6" s="236">
        <f t="shared" si="1"/>
        <v>420</v>
      </c>
      <c r="E6" s="237"/>
      <c r="F6" s="238">
        <f>'Raw Data'!X5</f>
        <v>2</v>
      </c>
      <c r="G6" s="239">
        <f>(F6*'Power Usage Consumption'!$B$2)*D6</f>
        <v>50.4</v>
      </c>
      <c r="H6" s="235">
        <f>'Raw Data'!Y5</f>
        <v>3</v>
      </c>
      <c r="I6" s="239">
        <f>(H6*'Power Usage Consumption'!$B$3)*D6</f>
        <v>87.696</v>
      </c>
      <c r="J6" s="235">
        <f>'Raw Data'!Z5</f>
        <v>0</v>
      </c>
      <c r="K6" s="240">
        <f>(J6*'Power Usage Consumption'!$B$4)*D6</f>
        <v>0</v>
      </c>
      <c r="L6" s="241">
        <f>'Raw Data'!AA5</f>
        <v>3</v>
      </c>
      <c r="M6" s="241">
        <f>(L6*'Power Usage Consumption'!$B$5)*D6</f>
        <v>252</v>
      </c>
      <c r="N6" s="241">
        <f>'Raw Data'!AB5</f>
        <v>3</v>
      </c>
      <c r="O6" s="241">
        <f>(N6*'Power Usage Consumption'!$B$7)*D6</f>
        <v>2.52</v>
      </c>
      <c r="P6" s="241">
        <f>'Raw Data'!AC5</f>
        <v>0</v>
      </c>
      <c r="Q6" s="241">
        <f>(P6*'Power Usage Consumption'!$B$8)*D6</f>
        <v>0</v>
      </c>
      <c r="R6" s="241">
        <f>'Raw Data'!AD5</f>
        <v>0</v>
      </c>
      <c r="S6" s="241">
        <f>(R6*'Power Usage Consumption'!$B$9)*D6</f>
        <v>0</v>
      </c>
      <c r="T6" s="235">
        <f>'Raw Data'!AE5</f>
        <v>1</v>
      </c>
      <c r="U6" s="241">
        <f>(T6*'Power Usage Consumption'!$B$6)*D6</f>
        <v>2.1</v>
      </c>
      <c r="V6" s="235">
        <f>'Raw Data'!AF5</f>
        <v>3</v>
      </c>
      <c r="W6" s="241">
        <f>(V6*'Power Usage Consumption'!$B$11)*D6</f>
        <v>15.12</v>
      </c>
      <c r="X6" s="235">
        <f>'Raw Data'!AG5</f>
        <v>0</v>
      </c>
      <c r="Y6" s="241">
        <f>(X6*'Power Usage Consumption'!$B$12)*D6</f>
        <v>0</v>
      </c>
      <c r="Z6" s="235">
        <f>'Raw Data'!AH5</f>
        <v>3</v>
      </c>
      <c r="AA6" s="241">
        <f>(Z6*'Power Usage Consumption'!$B$12)*D6</f>
        <v>15.12</v>
      </c>
      <c r="AB6" s="242">
        <f t="shared" si="2"/>
        <v>424.956</v>
      </c>
      <c r="AC6" s="243" t="str">
        <f>'Raw Data'!AI5</f>
        <v>Non-renewable Energy (Grid electricity, Gasoline, etc.)</v>
      </c>
      <c r="AD6" s="244">
        <f t="shared" si="3"/>
        <v>424.956</v>
      </c>
      <c r="AE6" s="245">
        <f t="shared" si="4"/>
        <v>0</v>
      </c>
      <c r="AF6" s="238">
        <f>'Raw Data'!U5</f>
        <v>2</v>
      </c>
      <c r="AG6" s="235">
        <f>'Raw Data'!T5</f>
        <v>1</v>
      </c>
      <c r="AH6" s="235"/>
      <c r="AI6" s="235">
        <f>IF('Raw Data'!AJ5="YES", 1, 0)</f>
        <v>0</v>
      </c>
      <c r="AJ6" s="235">
        <f>('Power Usage Consumption'!$B$15)*D6*AI6</f>
        <v>0</v>
      </c>
      <c r="AK6" s="235">
        <f>IF('Raw Data'!AK5="YES", 1, 0)</f>
        <v>0</v>
      </c>
      <c r="AL6" s="235">
        <f>('Power Usage Consumption'!$B$16)*D6*AK6</f>
        <v>0</v>
      </c>
      <c r="AM6" s="235">
        <f>IF('Raw Data'!AL5="YES", 1, 0)</f>
        <v>0</v>
      </c>
      <c r="AN6" s="235">
        <f>('Power Usage Consumption'!$B$17)*D6*AM6</f>
        <v>0</v>
      </c>
      <c r="AO6" s="235">
        <f>IF('Raw Data'!AM5="YES", 1, 0)</f>
        <v>1</v>
      </c>
      <c r="AP6" s="235">
        <f>('Power Usage Consumption'!$B$18)*D6*AO6</f>
        <v>504</v>
      </c>
      <c r="AQ6" s="235">
        <f>IF('Raw Data'!AN5="YES", 1, 0)</f>
        <v>0</v>
      </c>
      <c r="AR6" s="235">
        <f>('Power Usage Consumption'!$B$19)*D6*AQ6</f>
        <v>0</v>
      </c>
      <c r="AS6" s="235">
        <f t="shared" si="5"/>
        <v>504</v>
      </c>
      <c r="AT6" s="241">
        <f t="shared" si="6"/>
        <v>1</v>
      </c>
      <c r="AU6" s="241"/>
      <c r="AV6" s="235">
        <f>IF('Raw Data'!AO5="YES", 1, 0)</f>
        <v>0</v>
      </c>
      <c r="AW6" s="241">
        <f>('Power Usage Consumption'!$B$22)*D6*AV6</f>
        <v>0</v>
      </c>
      <c r="AX6" s="235">
        <f>IF('Raw Data'!AP5="YES", 1, 0)</f>
        <v>1</v>
      </c>
      <c r="AY6" s="241">
        <f>('Power Usage Consumption'!$B$23)*D6*AX6</f>
        <v>273</v>
      </c>
      <c r="AZ6" s="235">
        <f>IF('Raw Data'!AQ5="YES", 1, 0)</f>
        <v>0</v>
      </c>
      <c r="BA6" s="241">
        <f>('Power Usage Consumption'!$B$24)*D6*AZ6</f>
        <v>0</v>
      </c>
      <c r="BB6" s="235">
        <f>IF('Raw Data'!AR5="YES", 1, 0)</f>
        <v>1</v>
      </c>
      <c r="BC6" s="241">
        <f>('Power Usage Consumption'!$B$25)*D6*BB6</f>
        <v>7.287</v>
      </c>
      <c r="BD6" s="235">
        <f>IF('Raw Data'!AS5="YES", 1, 0)</f>
        <v>1</v>
      </c>
      <c r="BE6" s="235">
        <f>('Power Usage Consumption'!$B$26)*D6*BD6</f>
        <v>117.6</v>
      </c>
      <c r="BF6" s="241">
        <f t="shared" si="7"/>
        <v>397.887</v>
      </c>
    </row>
    <row r="7" ht="20.25" customHeight="1">
      <c r="A7" s="233" t="str">
        <f>'Raw Data'!R6</f>
        <v>Hungary</v>
      </c>
      <c r="B7" s="234">
        <f>'Raw Data'!S6</f>
        <v>12</v>
      </c>
      <c r="C7" s="235">
        <f>'Raw Data'!W6</f>
        <v>33</v>
      </c>
      <c r="D7" s="236">
        <f t="shared" si="1"/>
        <v>1584</v>
      </c>
      <c r="E7" s="237"/>
      <c r="F7" s="238">
        <f>'Raw Data'!X6</f>
        <v>0</v>
      </c>
      <c r="G7" s="239">
        <f>(F7*'Power Usage Consumption'!$B$2)*D7</f>
        <v>0</v>
      </c>
      <c r="H7" s="235">
        <f>'Raw Data'!Y6</f>
        <v>3</v>
      </c>
      <c r="I7" s="239">
        <f>(H7*'Power Usage Consumption'!$B$3)*D7</f>
        <v>330.7392</v>
      </c>
      <c r="J7" s="235">
        <f>'Raw Data'!Z6</f>
        <v>0</v>
      </c>
      <c r="K7" s="240">
        <f>(J7*'Power Usage Consumption'!$B$4)*D7</f>
        <v>0</v>
      </c>
      <c r="L7" s="241">
        <f>'Raw Data'!AA6</f>
        <v>3</v>
      </c>
      <c r="M7" s="241">
        <f>(L7*'Power Usage Consumption'!$B$5)*D7</f>
        <v>950.4</v>
      </c>
      <c r="N7" s="241">
        <f>'Raw Data'!AB6</f>
        <v>2</v>
      </c>
      <c r="O7" s="241">
        <f>(N7*'Power Usage Consumption'!$B$7)*D7</f>
        <v>6.336</v>
      </c>
      <c r="P7" s="241">
        <f>'Raw Data'!AC6</f>
        <v>1</v>
      </c>
      <c r="Q7" s="241">
        <f>(P7*'Power Usage Consumption'!$B$8)*D7</f>
        <v>63.36</v>
      </c>
      <c r="R7" s="241">
        <f>'Raw Data'!AD6</f>
        <v>1</v>
      </c>
      <c r="S7" s="241">
        <f>(R7*'Power Usage Consumption'!$B$9)*D7</f>
        <v>9.504</v>
      </c>
      <c r="T7" s="235">
        <f>'Raw Data'!AE6</f>
        <v>2</v>
      </c>
      <c r="U7" s="241">
        <f>(T7*'Power Usage Consumption'!$B$6)*D7</f>
        <v>15.84</v>
      </c>
      <c r="V7" s="235">
        <f>'Raw Data'!AF6</f>
        <v>1</v>
      </c>
      <c r="W7" s="241">
        <f>(V7*'Power Usage Consumption'!$B$11)*D7</f>
        <v>19.008</v>
      </c>
      <c r="X7" s="235">
        <f>'Raw Data'!AG6</f>
        <v>1</v>
      </c>
      <c r="Y7" s="241">
        <f>(X7*'Power Usage Consumption'!$B$12)*D7</f>
        <v>19.008</v>
      </c>
      <c r="Z7" s="235">
        <f>'Raw Data'!AH6</f>
        <v>1</v>
      </c>
      <c r="AA7" s="241">
        <f>(Z7*'Power Usage Consumption'!$B$12)*D7</f>
        <v>19.008</v>
      </c>
      <c r="AB7" s="242">
        <f t="shared" si="2"/>
        <v>1433.2032</v>
      </c>
      <c r="AC7" s="243" t="str">
        <f>'Raw Data'!AI6</f>
        <v>Non-renewable Energy (Grid electricity, Gasoline, etc.)</v>
      </c>
      <c r="AD7" s="244">
        <f t="shared" si="3"/>
        <v>1433.2032</v>
      </c>
      <c r="AE7" s="245">
        <f t="shared" si="4"/>
        <v>0</v>
      </c>
      <c r="AF7" s="238">
        <f>'Raw Data'!U6</f>
        <v>1</v>
      </c>
      <c r="AG7" s="235">
        <f>'Raw Data'!T6</f>
        <v>11</v>
      </c>
      <c r="AH7" s="235"/>
      <c r="AI7" s="235">
        <f>IF('Raw Data'!AJ6="YES", 1, 0)</f>
        <v>0</v>
      </c>
      <c r="AJ7" s="235">
        <f>('Power Usage Consumption'!$B$15)*D7*AI7</f>
        <v>0</v>
      </c>
      <c r="AK7" s="235">
        <f>IF('Raw Data'!AK6="YES", 1, 0)</f>
        <v>1</v>
      </c>
      <c r="AL7" s="235">
        <f>('Power Usage Consumption'!$B$16)*D7*AK7</f>
        <v>28512</v>
      </c>
      <c r="AM7" s="235">
        <f>IF('Raw Data'!AL6="YES", 1, 0)</f>
        <v>0</v>
      </c>
      <c r="AN7" s="235">
        <f>('Power Usage Consumption'!$B$17)*D7*AM7</f>
        <v>0</v>
      </c>
      <c r="AO7" s="235">
        <f>IF('Raw Data'!AM6="YES", 1, 0)</f>
        <v>0</v>
      </c>
      <c r="AP7" s="235">
        <f>('Power Usage Consumption'!$B$18)*D7*AO7</f>
        <v>0</v>
      </c>
      <c r="AQ7" s="235">
        <f>IF('Raw Data'!AN6="YES", 1, 0)</f>
        <v>1</v>
      </c>
      <c r="AR7" s="235">
        <f>('Power Usage Consumption'!$B$19)*D7*AQ7</f>
        <v>3168</v>
      </c>
      <c r="AS7" s="235">
        <f t="shared" si="5"/>
        <v>31680</v>
      </c>
      <c r="AT7" s="241">
        <f t="shared" si="6"/>
        <v>11</v>
      </c>
      <c r="AU7" s="241"/>
      <c r="AV7" s="235">
        <f>IF('Raw Data'!AO6="YES", 1, 0)</f>
        <v>0</v>
      </c>
      <c r="AW7" s="241">
        <f>('Power Usage Consumption'!$B$22)*D7*AV7</f>
        <v>0</v>
      </c>
      <c r="AX7" s="235">
        <f>IF('Raw Data'!AP6="YES", 1, 0)</f>
        <v>0</v>
      </c>
      <c r="AY7" s="241">
        <f>('Power Usage Consumption'!$B$23)*D7*AX7</f>
        <v>0</v>
      </c>
      <c r="AZ7" s="235">
        <f>IF('Raw Data'!AQ6="YES", 1, 0)</f>
        <v>1</v>
      </c>
      <c r="BA7" s="241">
        <f>('Power Usage Consumption'!$B$24)*D7*AZ7</f>
        <v>85.536</v>
      </c>
      <c r="BB7" s="235">
        <f>IF('Raw Data'!AR6="YES", 1, 0)</f>
        <v>0</v>
      </c>
      <c r="BC7" s="241">
        <f>('Power Usage Consumption'!$B$25)*D7*BB7</f>
        <v>0</v>
      </c>
      <c r="BD7" s="235">
        <f>IF('Raw Data'!AS6="YES", 1, 0)</f>
        <v>0</v>
      </c>
      <c r="BE7" s="235">
        <f>('Power Usage Consumption'!$B$26)*D7*BD7</f>
        <v>0</v>
      </c>
      <c r="BF7" s="241">
        <f t="shared" si="7"/>
        <v>85.536</v>
      </c>
    </row>
    <row r="8" ht="20.25" customHeight="1">
      <c r="A8" s="233" t="str">
        <f>'Raw Data'!R7</f>
        <v>Canada</v>
      </c>
      <c r="B8" s="234">
        <f>'Raw Data'!S7</f>
        <v>3</v>
      </c>
      <c r="C8" s="235">
        <f>'Raw Data'!W7</f>
        <v>20</v>
      </c>
      <c r="D8" s="236">
        <f t="shared" si="1"/>
        <v>240</v>
      </c>
      <c r="E8" s="237"/>
      <c r="F8" s="238">
        <f>'Raw Data'!X7</f>
        <v>0</v>
      </c>
      <c r="G8" s="239">
        <f>(F8*'Power Usage Consumption'!$B$2)*D8</f>
        <v>0</v>
      </c>
      <c r="H8" s="235">
        <f>'Raw Data'!Y7</f>
        <v>1</v>
      </c>
      <c r="I8" s="239">
        <f>(H8*'Power Usage Consumption'!$B$3)*D8</f>
        <v>16.704</v>
      </c>
      <c r="J8" s="235">
        <f>'Raw Data'!Z7</f>
        <v>1</v>
      </c>
      <c r="K8" s="240">
        <f>(J8*'Power Usage Consumption'!$B$4)*D8</f>
        <v>13.68</v>
      </c>
      <c r="L8" s="241">
        <f>'Raw Data'!AA7</f>
        <v>1</v>
      </c>
      <c r="M8" s="241">
        <f>(L8*'Power Usage Consumption'!$B$5)*D8</f>
        <v>48</v>
      </c>
      <c r="N8" s="241">
        <f>'Raw Data'!AB7</f>
        <v>2</v>
      </c>
      <c r="O8" s="241">
        <f>(N8*'Power Usage Consumption'!$B$7)*D8</f>
        <v>0.96</v>
      </c>
      <c r="P8" s="241">
        <f>'Raw Data'!AC7</f>
        <v>2</v>
      </c>
      <c r="Q8" s="241">
        <f>(P8*'Power Usage Consumption'!$B$8)*D8</f>
        <v>19.2</v>
      </c>
      <c r="R8" s="241">
        <f>'Raw Data'!AD7</f>
        <v>3</v>
      </c>
      <c r="S8" s="241">
        <f>(R8*'Power Usage Consumption'!$B$9)*D8</f>
        <v>4.32</v>
      </c>
      <c r="T8" s="235">
        <f>'Raw Data'!AE7</f>
        <v>0</v>
      </c>
      <c r="U8" s="241">
        <f>(T8*'Power Usage Consumption'!$B$6)*D8</f>
        <v>0</v>
      </c>
      <c r="V8" s="235">
        <f>'Raw Data'!AF7</f>
        <v>2</v>
      </c>
      <c r="W8" s="241">
        <f>(V8*'Power Usage Consumption'!$B$11)*D8</f>
        <v>5.76</v>
      </c>
      <c r="X8" s="235">
        <f>'Raw Data'!AG7</f>
        <v>1</v>
      </c>
      <c r="Y8" s="241">
        <f>(X8*'Power Usage Consumption'!$B$12)*D8</f>
        <v>2.88</v>
      </c>
      <c r="Z8" s="235">
        <f>'Raw Data'!AH7</f>
        <v>0</v>
      </c>
      <c r="AA8" s="241">
        <f>(Z8*'Power Usage Consumption'!$B$12)*D8</f>
        <v>0</v>
      </c>
      <c r="AB8" s="242">
        <f t="shared" si="2"/>
        <v>111.504</v>
      </c>
      <c r="AC8" s="243" t="str">
        <f>'Raw Data'!AI7</f>
        <v>Renewable Energy (Solar, Wind, etc.)</v>
      </c>
      <c r="AD8" s="244">
        <f t="shared" si="3"/>
        <v>0</v>
      </c>
      <c r="AE8" s="245">
        <f t="shared" si="4"/>
        <v>111.504</v>
      </c>
      <c r="AF8" s="238">
        <f>'Raw Data'!U7</f>
        <v>2</v>
      </c>
      <c r="AG8" s="235">
        <f>'Raw Data'!T7</f>
        <v>1</v>
      </c>
      <c r="AH8" s="235"/>
      <c r="AI8" s="235">
        <f>IF('Raw Data'!AJ7="YES", 1, 0)</f>
        <v>0</v>
      </c>
      <c r="AJ8" s="235">
        <f>('Power Usage Consumption'!$B$15)*D8*AI8</f>
        <v>0</v>
      </c>
      <c r="AK8" s="235">
        <f>IF('Raw Data'!AK7="YES", 1, 0)</f>
        <v>0</v>
      </c>
      <c r="AL8" s="235">
        <f>('Power Usage Consumption'!$B$16)*D8*AK8</f>
        <v>0</v>
      </c>
      <c r="AM8" s="235">
        <f>IF('Raw Data'!AL7="YES", 1, 0)</f>
        <v>1</v>
      </c>
      <c r="AN8" s="235">
        <f>('Power Usage Consumption'!$B$17)*D8*AM8</f>
        <v>360</v>
      </c>
      <c r="AO8" s="235">
        <f>IF('Raw Data'!AM7="YES", 1, 0)</f>
        <v>1</v>
      </c>
      <c r="AP8" s="235">
        <f>('Power Usage Consumption'!$B$18)*D8*AO8</f>
        <v>288</v>
      </c>
      <c r="AQ8" s="235">
        <f>IF('Raw Data'!AN7="YES", 1, 0)</f>
        <v>1</v>
      </c>
      <c r="AR8" s="239">
        <f>'Power Usage Consumption'!$B$19</f>
        <v>2</v>
      </c>
      <c r="AS8" s="239">
        <f t="shared" si="5"/>
        <v>650</v>
      </c>
      <c r="AT8" s="241">
        <f t="shared" si="6"/>
        <v>1</v>
      </c>
      <c r="AU8" s="241"/>
      <c r="AV8" s="235">
        <f>IF('Raw Data'!AO7="YES", 1, 0)</f>
        <v>0</v>
      </c>
      <c r="AW8" s="241">
        <f>('Power Usage Consumption'!$B$22)*D8*AV8</f>
        <v>0</v>
      </c>
      <c r="AX8" s="235">
        <f>IF('Raw Data'!AP7="YES", 1, 0)</f>
        <v>1</v>
      </c>
      <c r="AY8" s="241">
        <f>('Power Usage Consumption'!$B$23)*D8*AX8</f>
        <v>156</v>
      </c>
      <c r="AZ8" s="235">
        <f>IF('Raw Data'!AQ7="YES", 1, 0)</f>
        <v>1</v>
      </c>
      <c r="BA8" s="241">
        <f>('Power Usage Consumption'!$B$24)*D8*AZ8</f>
        <v>12.96</v>
      </c>
      <c r="BB8" s="235">
        <f>IF('Raw Data'!AR7="YES", 1, 0)</f>
        <v>0</v>
      </c>
      <c r="BC8" s="241">
        <f>('Power Usage Consumption'!$B$25)*D8*BB8</f>
        <v>0</v>
      </c>
      <c r="BD8" s="235">
        <f>IF('Raw Data'!AS7="YES", 1, 0)</f>
        <v>0</v>
      </c>
      <c r="BE8" s="235">
        <f>('Power Usage Consumption'!$B$26)*D8*BD8</f>
        <v>0</v>
      </c>
      <c r="BF8" s="241">
        <f t="shared" si="7"/>
        <v>168.96</v>
      </c>
    </row>
    <row r="9" ht="20.25" customHeight="1">
      <c r="A9" s="233" t="str">
        <f>'Raw Data'!R8</f>
        <v>Saudi Arabia</v>
      </c>
      <c r="B9" s="234">
        <f>'Raw Data'!S8</f>
        <v>9</v>
      </c>
      <c r="C9" s="235">
        <f>'Raw Data'!W8</f>
        <v>21</v>
      </c>
      <c r="D9" s="236">
        <f t="shared" si="1"/>
        <v>756</v>
      </c>
      <c r="E9" s="237"/>
      <c r="F9" s="238">
        <f>'Raw Data'!X8</f>
        <v>1</v>
      </c>
      <c r="G9" s="239">
        <f>(F9*'Power Usage Consumption'!$B$2)*D9</f>
        <v>45.36</v>
      </c>
      <c r="H9" s="235">
        <f>'Raw Data'!Y8</f>
        <v>0</v>
      </c>
      <c r="I9" s="239">
        <f>(H9*'Power Usage Consumption'!$B$3)*D9</f>
        <v>0</v>
      </c>
      <c r="J9" s="235">
        <f>'Raw Data'!Z8</f>
        <v>1</v>
      </c>
      <c r="K9" s="240">
        <f>(J9*'Power Usage Consumption'!$B$4)*D9</f>
        <v>43.092</v>
      </c>
      <c r="L9" s="241">
        <f>'Raw Data'!AA8</f>
        <v>3</v>
      </c>
      <c r="M9" s="241">
        <f>(L9*'Power Usage Consumption'!$B$5)*D9</f>
        <v>453.6</v>
      </c>
      <c r="N9" s="241">
        <f>'Raw Data'!AB8</f>
        <v>3</v>
      </c>
      <c r="O9" s="241">
        <f>(N9*'Power Usage Consumption'!$B$7)*D9</f>
        <v>4.536</v>
      </c>
      <c r="P9" s="241">
        <f>'Raw Data'!AC8</f>
        <v>3</v>
      </c>
      <c r="Q9" s="241">
        <f>(P9*'Power Usage Consumption'!$B$8)*D9</f>
        <v>90.72</v>
      </c>
      <c r="R9" s="241">
        <f>'Raw Data'!AD8</f>
        <v>2</v>
      </c>
      <c r="S9" s="241">
        <f>(R9*'Power Usage Consumption'!$B$9)*D9</f>
        <v>9.072</v>
      </c>
      <c r="T9" s="235">
        <f>'Raw Data'!AE8</f>
        <v>2</v>
      </c>
      <c r="U9" s="241">
        <f>(T9*'Power Usage Consumption'!$B$6)*D9</f>
        <v>7.56</v>
      </c>
      <c r="V9" s="235">
        <f>'Raw Data'!AF8</f>
        <v>1</v>
      </c>
      <c r="W9" s="241">
        <f>(V9*'Power Usage Consumption'!$B$11)*D9</f>
        <v>9.072</v>
      </c>
      <c r="X9" s="235">
        <f>'Raw Data'!AG8</f>
        <v>0</v>
      </c>
      <c r="Y9" s="241">
        <f>(X9*'Power Usage Consumption'!$B$12)*D9</f>
        <v>0</v>
      </c>
      <c r="Z9" s="235">
        <f>'Raw Data'!AH8</f>
        <v>1</v>
      </c>
      <c r="AA9" s="241">
        <f>(Z9*'Power Usage Consumption'!$B$12)*D9</f>
        <v>9.072</v>
      </c>
      <c r="AB9" s="242">
        <f t="shared" si="2"/>
        <v>672.084</v>
      </c>
      <c r="AC9" s="243" t="str">
        <f>'Raw Data'!AI8</f>
        <v>Renewable Energy (Solar, Wind, etc.)</v>
      </c>
      <c r="AD9" s="244">
        <f t="shared" si="3"/>
        <v>0</v>
      </c>
      <c r="AE9" s="245">
        <f t="shared" si="4"/>
        <v>672.084</v>
      </c>
      <c r="AF9" s="238">
        <f>'Raw Data'!U8</f>
        <v>2</v>
      </c>
      <c r="AG9" s="235">
        <f>'Raw Data'!T8</f>
        <v>7</v>
      </c>
      <c r="AH9" s="235"/>
      <c r="AI9" s="235">
        <f>IF('Raw Data'!AJ8="YES", 1, 0)</f>
        <v>1</v>
      </c>
      <c r="AJ9" s="235">
        <f>('Power Usage Consumption'!$B$15)*D9*AI9</f>
        <v>2925.72</v>
      </c>
      <c r="AK9" s="235">
        <f>IF('Raw Data'!AK8="YES", 1, 0)</f>
        <v>0</v>
      </c>
      <c r="AL9" s="235">
        <f>('Power Usage Consumption'!$B$16)*D9*AK9</f>
        <v>0</v>
      </c>
      <c r="AM9" s="235">
        <f>IF('Raw Data'!AL8="YES", 1, 0)</f>
        <v>0</v>
      </c>
      <c r="AN9" s="235">
        <f>('Power Usage Consumption'!$B$17)*D9*AM9</f>
        <v>0</v>
      </c>
      <c r="AO9" s="235">
        <f>IF('Raw Data'!AM8="YES", 1, 0)</f>
        <v>0</v>
      </c>
      <c r="AP9" s="235">
        <f>('Power Usage Consumption'!$B$18)*D9*AO9</f>
        <v>0</v>
      </c>
      <c r="AQ9" s="235">
        <f>IF('Raw Data'!AN8="YES", 1, 0)</f>
        <v>0</v>
      </c>
      <c r="AR9" s="239">
        <f>'Power Usage Consumption'!$B$19</f>
        <v>2</v>
      </c>
      <c r="AS9" s="239">
        <f t="shared" si="5"/>
        <v>2927.72</v>
      </c>
      <c r="AT9" s="241">
        <f t="shared" si="6"/>
        <v>7</v>
      </c>
      <c r="AU9" s="241"/>
      <c r="AV9" s="235">
        <f>IF('Raw Data'!AO8="YES", 1, 0)</f>
        <v>1</v>
      </c>
      <c r="AW9" s="241">
        <f>('Power Usage Consumption'!$B$22)*D9*AV9</f>
        <v>1719.9</v>
      </c>
      <c r="AX9" s="235">
        <f>IF('Raw Data'!AP8="YES", 1, 0)</f>
        <v>0</v>
      </c>
      <c r="AY9" s="241">
        <f>('Power Usage Consumption'!$B$23)*D9*AX9</f>
        <v>0</v>
      </c>
      <c r="AZ9" s="235">
        <f>IF('Raw Data'!AQ8="YES", 1, 0)</f>
        <v>0</v>
      </c>
      <c r="BA9" s="241">
        <f>('Power Usage Consumption'!$B$24)*D9*AZ9</f>
        <v>0</v>
      </c>
      <c r="BB9" s="235">
        <f>IF('Raw Data'!AR8="YES", 1, 0)</f>
        <v>0</v>
      </c>
      <c r="BC9" s="241">
        <f>('Power Usage Consumption'!$B$25)*D9*BB9</f>
        <v>0</v>
      </c>
      <c r="BD9" s="235">
        <f>IF('Raw Data'!AS8="YES", 1, 0)</f>
        <v>1</v>
      </c>
      <c r="BE9" s="235">
        <f>('Power Usage Consumption'!$B$26)*D9*BD9</f>
        <v>211.68</v>
      </c>
      <c r="BF9" s="241">
        <f t="shared" si="7"/>
        <v>1931.58</v>
      </c>
    </row>
    <row r="10" ht="20.25" customHeight="1">
      <c r="A10" s="233" t="str">
        <f>'Raw Data'!R9</f>
        <v>United States of America</v>
      </c>
      <c r="B10" s="234">
        <f>'Raw Data'!S9</f>
        <v>12</v>
      </c>
      <c r="C10" s="235">
        <f>'Raw Data'!W9</f>
        <v>36</v>
      </c>
      <c r="D10" s="236">
        <f t="shared" si="1"/>
        <v>1728</v>
      </c>
      <c r="E10" s="237"/>
      <c r="F10" s="238">
        <f>'Raw Data'!X9</f>
        <v>3</v>
      </c>
      <c r="G10" s="239">
        <f>(F10*'Power Usage Consumption'!$B$2)*D10</f>
        <v>311.04</v>
      </c>
      <c r="H10" s="235">
        <f>'Raw Data'!Y9</f>
        <v>2</v>
      </c>
      <c r="I10" s="239">
        <f>(H10*'Power Usage Consumption'!$B$3)*D10</f>
        <v>240.5376</v>
      </c>
      <c r="J10" s="235">
        <f>'Raw Data'!Z9</f>
        <v>0</v>
      </c>
      <c r="K10" s="240">
        <f>(J10*'Power Usage Consumption'!$B$4)*D10</f>
        <v>0</v>
      </c>
      <c r="L10" s="241">
        <f>'Raw Data'!AA9</f>
        <v>1</v>
      </c>
      <c r="M10" s="241">
        <f>(L10*'Power Usage Consumption'!$B$5)*D10</f>
        <v>345.6</v>
      </c>
      <c r="N10" s="241">
        <f>'Raw Data'!AB9</f>
        <v>1</v>
      </c>
      <c r="O10" s="241">
        <f>(N10*'Power Usage Consumption'!$B$7)*D10</f>
        <v>3.456</v>
      </c>
      <c r="P10" s="241">
        <f>'Raw Data'!AC9</f>
        <v>0</v>
      </c>
      <c r="Q10" s="241">
        <f>(P10*'Power Usage Consumption'!$B$8)*D10</f>
        <v>0</v>
      </c>
      <c r="R10" s="241">
        <f>'Raw Data'!AD9</f>
        <v>3</v>
      </c>
      <c r="S10" s="241">
        <f>(R10*'Power Usage Consumption'!$B$9)*D10</f>
        <v>31.104</v>
      </c>
      <c r="T10" s="235">
        <f>'Raw Data'!AE9</f>
        <v>1</v>
      </c>
      <c r="U10" s="241">
        <f>(T10*'Power Usage Consumption'!$B$6)*D10</f>
        <v>8.64</v>
      </c>
      <c r="V10" s="235">
        <f>'Raw Data'!AF9</f>
        <v>2</v>
      </c>
      <c r="W10" s="241">
        <f>(V10*'Power Usage Consumption'!$B$11)*D10</f>
        <v>41.472</v>
      </c>
      <c r="X10" s="235">
        <f>'Raw Data'!AG9</f>
        <v>2</v>
      </c>
      <c r="Y10" s="241">
        <f>(X10*'Power Usage Consumption'!$B$12)*D10</f>
        <v>41.472</v>
      </c>
      <c r="Z10" s="235">
        <f>'Raw Data'!AH9</f>
        <v>2</v>
      </c>
      <c r="AA10" s="241">
        <f>(Z10*'Power Usage Consumption'!$B$12)*D10</f>
        <v>41.472</v>
      </c>
      <c r="AB10" s="242">
        <f t="shared" si="2"/>
        <v>1064.7936</v>
      </c>
      <c r="AC10" s="243" t="str">
        <f>'Raw Data'!AI9</f>
        <v>Renewable Energy (Solar, Wind, etc.)</v>
      </c>
      <c r="AD10" s="244">
        <f t="shared" si="3"/>
        <v>0</v>
      </c>
      <c r="AE10" s="245">
        <f t="shared" si="4"/>
        <v>1064.7936</v>
      </c>
      <c r="AF10" s="238">
        <f>'Raw Data'!U9</f>
        <v>10</v>
      </c>
      <c r="AG10" s="235">
        <f>'Raw Data'!T9</f>
        <v>2</v>
      </c>
      <c r="AH10" s="235"/>
      <c r="AI10" s="235">
        <f>IF('Raw Data'!AJ9="YES", 1, 0)</f>
        <v>1</v>
      </c>
      <c r="AJ10" s="235">
        <f>('Power Usage Consumption'!$B$15)*D10*AI10</f>
        <v>6687.36</v>
      </c>
      <c r="AK10" s="235">
        <f>IF('Raw Data'!AK9="YES", 1, 0)</f>
        <v>1</v>
      </c>
      <c r="AL10" s="235">
        <f>('Power Usage Consumption'!$B$16)*D10*AK10</f>
        <v>31104</v>
      </c>
      <c r="AM10" s="235">
        <f>IF('Raw Data'!AL9="YES", 1, 0)</f>
        <v>1</v>
      </c>
      <c r="AN10" s="235">
        <f>('Power Usage Consumption'!$B$17)*D10*AM10</f>
        <v>2592</v>
      </c>
      <c r="AO10" s="235">
        <f>IF('Raw Data'!AM9="YES", 1, 0)</f>
        <v>1</v>
      </c>
      <c r="AP10" s="235">
        <f>('Power Usage Consumption'!$B$18)*D10*AO10</f>
        <v>2073.6</v>
      </c>
      <c r="AQ10" s="235">
        <f>IF('Raw Data'!AN9="YES", 1, 0)</f>
        <v>1</v>
      </c>
      <c r="AR10" s="239">
        <f>'Power Usage Consumption'!$B$19</f>
        <v>2</v>
      </c>
      <c r="AS10" s="239">
        <f t="shared" si="5"/>
        <v>42458.96</v>
      </c>
      <c r="AT10" s="241">
        <f t="shared" si="6"/>
        <v>2</v>
      </c>
      <c r="AU10" s="241"/>
      <c r="AV10" s="235">
        <f>IF('Raw Data'!AO9="YES", 1, 0)</f>
        <v>1</v>
      </c>
      <c r="AW10" s="241">
        <f>('Power Usage Consumption'!$B$22)*D10*AV10</f>
        <v>3931.2</v>
      </c>
      <c r="AX10" s="235">
        <f>IF('Raw Data'!AP9="YES", 1, 0)</f>
        <v>1</v>
      </c>
      <c r="AY10" s="241">
        <f>('Power Usage Consumption'!$B$23)*D10*AX10</f>
        <v>1123.2</v>
      </c>
      <c r="AZ10" s="235">
        <f>IF('Raw Data'!AQ9="YES", 1, 0)</f>
        <v>0</v>
      </c>
      <c r="BA10" s="241">
        <f>('Power Usage Consumption'!$B$24)*D10*AZ10</f>
        <v>0</v>
      </c>
      <c r="BB10" s="235">
        <f>IF('Raw Data'!AR9="YES", 1, 0)</f>
        <v>0</v>
      </c>
      <c r="BC10" s="241">
        <f>('Power Usage Consumption'!$B$25)*D10*BB10</f>
        <v>0</v>
      </c>
      <c r="BD10" s="235">
        <f>IF('Raw Data'!AS9="YES", 1, 0)</f>
        <v>1</v>
      </c>
      <c r="BE10" s="235">
        <f>('Power Usage Consumption'!$B$26)*D10*BD10</f>
        <v>483.84</v>
      </c>
      <c r="BF10" s="241">
        <f t="shared" si="7"/>
        <v>5538.24</v>
      </c>
    </row>
    <row r="11" ht="20.25" customHeight="1">
      <c r="A11" s="233" t="str">
        <f>'Raw Data'!R10</f>
        <v>Lithuania</v>
      </c>
      <c r="B11" s="234">
        <f>'Raw Data'!S10</f>
        <v>10</v>
      </c>
      <c r="C11" s="235">
        <f>'Raw Data'!W10</f>
        <v>38</v>
      </c>
      <c r="D11" s="236">
        <f t="shared" si="1"/>
        <v>1520</v>
      </c>
      <c r="E11" s="237"/>
      <c r="F11" s="238">
        <f>'Raw Data'!X10</f>
        <v>2</v>
      </c>
      <c r="G11" s="239">
        <f>(F11*'Power Usage Consumption'!$B$2)*D11</f>
        <v>182.4</v>
      </c>
      <c r="H11" s="235">
        <f>'Raw Data'!Y10</f>
        <v>0</v>
      </c>
      <c r="I11" s="239">
        <f>(H11*'Power Usage Consumption'!$B$3)*D11</f>
        <v>0</v>
      </c>
      <c r="J11" s="235">
        <f>'Raw Data'!Z10</f>
        <v>3</v>
      </c>
      <c r="K11" s="240">
        <f>(J11*'Power Usage Consumption'!$B$4)*D11</f>
        <v>259.92</v>
      </c>
      <c r="L11" s="241">
        <f>'Raw Data'!AA10</f>
        <v>2</v>
      </c>
      <c r="M11" s="241">
        <f>(L11*'Power Usage Consumption'!$B$5)*D11</f>
        <v>608</v>
      </c>
      <c r="N11" s="241">
        <f>'Raw Data'!AB10</f>
        <v>1</v>
      </c>
      <c r="O11" s="241">
        <f>(N11*'Power Usage Consumption'!$B$7)*D11</f>
        <v>3.04</v>
      </c>
      <c r="P11" s="241">
        <f>'Raw Data'!AC10</f>
        <v>2</v>
      </c>
      <c r="Q11" s="241">
        <f>(P11*'Power Usage Consumption'!$B$8)*D11</f>
        <v>121.6</v>
      </c>
      <c r="R11" s="241">
        <f>'Raw Data'!AD10</f>
        <v>3</v>
      </c>
      <c r="S11" s="241">
        <f>(R11*'Power Usage Consumption'!$B$9)*D11</f>
        <v>27.36</v>
      </c>
      <c r="T11" s="235">
        <f>'Raw Data'!AE10</f>
        <v>2</v>
      </c>
      <c r="U11" s="241">
        <f>(T11*'Power Usage Consumption'!$B$6)*D11</f>
        <v>15.2</v>
      </c>
      <c r="V11" s="235">
        <f>'Raw Data'!AF10</f>
        <v>3</v>
      </c>
      <c r="W11" s="241">
        <f>(V11*'Power Usage Consumption'!$B$11)*D11</f>
        <v>54.72</v>
      </c>
      <c r="X11" s="235">
        <f>'Raw Data'!AG10</f>
        <v>0</v>
      </c>
      <c r="Y11" s="241">
        <f>(X11*'Power Usage Consumption'!$B$12)*D11</f>
        <v>0</v>
      </c>
      <c r="Z11" s="235">
        <f>'Raw Data'!AH10</f>
        <v>1</v>
      </c>
      <c r="AA11" s="241">
        <f>(Z11*'Power Usage Consumption'!$B$12)*D11</f>
        <v>18.24</v>
      </c>
      <c r="AB11" s="242">
        <f t="shared" si="2"/>
        <v>1290.48</v>
      </c>
      <c r="AC11" s="243" t="str">
        <f>'Raw Data'!AI10</f>
        <v>Non-renewable Energy (Grid electricity, Gasoline, etc.)</v>
      </c>
      <c r="AD11" s="244">
        <f t="shared" si="3"/>
        <v>1290.48</v>
      </c>
      <c r="AE11" s="245">
        <f t="shared" si="4"/>
        <v>0</v>
      </c>
      <c r="AF11" s="238">
        <f>'Raw Data'!U10</f>
        <v>3</v>
      </c>
      <c r="AG11" s="235">
        <f>'Raw Data'!T10</f>
        <v>7</v>
      </c>
      <c r="AH11" s="235"/>
      <c r="AI11" s="235">
        <f>IF('Raw Data'!AJ10="YES", 1, 0)</f>
        <v>1</v>
      </c>
      <c r="AJ11" s="235">
        <f>('Power Usage Consumption'!$B$15)*D11*AI11</f>
        <v>5882.4</v>
      </c>
      <c r="AK11" s="235">
        <f>IF('Raw Data'!AK10="YES", 1, 0)</f>
        <v>1</v>
      </c>
      <c r="AL11" s="235">
        <f>('Power Usage Consumption'!$B$16)*D11*AK11</f>
        <v>27360</v>
      </c>
      <c r="AM11" s="235">
        <f>IF('Raw Data'!AL10="YES", 1, 0)</f>
        <v>0</v>
      </c>
      <c r="AN11" s="235">
        <f>('Power Usage Consumption'!$B$17)*D11*AM11</f>
        <v>0</v>
      </c>
      <c r="AO11" s="235">
        <f>IF('Raw Data'!AM10="YES", 1, 0)</f>
        <v>0</v>
      </c>
      <c r="AP11" s="235">
        <f>('Power Usage Consumption'!$B$18)*D11*AO11</f>
        <v>0</v>
      </c>
      <c r="AQ11" s="235">
        <f>IF('Raw Data'!AN10="YES", 1, 0)</f>
        <v>0</v>
      </c>
      <c r="AR11" s="239">
        <f>'Power Usage Consumption'!$B$19</f>
        <v>2</v>
      </c>
      <c r="AS11" s="239">
        <f t="shared" si="5"/>
        <v>33244.4</v>
      </c>
      <c r="AT11" s="241">
        <f t="shared" si="6"/>
        <v>7</v>
      </c>
      <c r="AU11" s="241"/>
      <c r="AV11" s="235">
        <f>IF('Raw Data'!AO10="YES", 1, 0)</f>
        <v>0</v>
      </c>
      <c r="AW11" s="241">
        <f>('Power Usage Consumption'!$B$22)*D11*AV11</f>
        <v>0</v>
      </c>
      <c r="AX11" s="235">
        <f>IF('Raw Data'!AP10="YES", 1, 0)</f>
        <v>0</v>
      </c>
      <c r="AY11" s="241">
        <f>('Power Usage Consumption'!$B$23)*D11*AX11</f>
        <v>0</v>
      </c>
      <c r="AZ11" s="235">
        <f>IF('Raw Data'!AQ10="YES", 1, 0)</f>
        <v>0</v>
      </c>
      <c r="BA11" s="241">
        <f>('Power Usage Consumption'!$B$24)*D11*AZ11</f>
        <v>0</v>
      </c>
      <c r="BB11" s="235">
        <f>IF('Raw Data'!AR10="YES", 1, 0)</f>
        <v>1</v>
      </c>
      <c r="BC11" s="241">
        <f>('Power Usage Consumption'!$B$25)*D11*BB11</f>
        <v>26.372</v>
      </c>
      <c r="BD11" s="235">
        <f>IF('Raw Data'!AS10="YES", 1, 0)</f>
        <v>1</v>
      </c>
      <c r="BE11" s="235">
        <f>('Power Usage Consumption'!$B$26)*D11*BD11</f>
        <v>425.6</v>
      </c>
      <c r="BF11" s="241">
        <f t="shared" si="7"/>
        <v>451.972</v>
      </c>
    </row>
    <row r="12" ht="20.25" customHeight="1">
      <c r="A12" s="233" t="str">
        <f>'Raw Data'!R11</f>
        <v>Argentina</v>
      </c>
      <c r="B12" s="234">
        <f>'Raw Data'!S11</f>
        <v>12</v>
      </c>
      <c r="C12" s="235">
        <f>'Raw Data'!W11</f>
        <v>16</v>
      </c>
      <c r="D12" s="236">
        <f t="shared" si="1"/>
        <v>768</v>
      </c>
      <c r="E12" s="237"/>
      <c r="F12" s="238">
        <f>'Raw Data'!X11</f>
        <v>0</v>
      </c>
      <c r="G12" s="239">
        <f>(F12*'Power Usage Consumption'!$B$2)*D12</f>
        <v>0</v>
      </c>
      <c r="H12" s="235">
        <f>'Raw Data'!Y11</f>
        <v>1</v>
      </c>
      <c r="I12" s="239">
        <f>(H12*'Power Usage Consumption'!$B$3)*D12</f>
        <v>53.4528</v>
      </c>
      <c r="J12" s="235">
        <f>'Raw Data'!Z11</f>
        <v>0</v>
      </c>
      <c r="K12" s="240">
        <f>(J12*'Power Usage Consumption'!$B$4)*D12</f>
        <v>0</v>
      </c>
      <c r="L12" s="241">
        <f>'Raw Data'!AA11</f>
        <v>0</v>
      </c>
      <c r="M12" s="241">
        <f>(L12*'Power Usage Consumption'!$B$5)*D12</f>
        <v>0</v>
      </c>
      <c r="N12" s="241">
        <f>'Raw Data'!AB11</f>
        <v>2</v>
      </c>
      <c r="O12" s="241">
        <f>(N12*'Power Usage Consumption'!$B$7)*D12</f>
        <v>3.072</v>
      </c>
      <c r="P12" s="241">
        <f>'Raw Data'!AC11</f>
        <v>2</v>
      </c>
      <c r="Q12" s="241">
        <f>(P12*'Power Usage Consumption'!$B$8)*D12</f>
        <v>61.44</v>
      </c>
      <c r="R12" s="241">
        <f>'Raw Data'!AD11</f>
        <v>1</v>
      </c>
      <c r="S12" s="241">
        <f>(R12*'Power Usage Consumption'!$B$9)*D12</f>
        <v>4.608</v>
      </c>
      <c r="T12" s="235">
        <f>'Raw Data'!AE11</f>
        <v>3</v>
      </c>
      <c r="U12" s="241">
        <f>(T12*'Power Usage Consumption'!$B$6)*D12</f>
        <v>11.52</v>
      </c>
      <c r="V12" s="235">
        <f>'Raw Data'!AF11</f>
        <v>2</v>
      </c>
      <c r="W12" s="241">
        <f>(V12*'Power Usage Consumption'!$B$11)*D12</f>
        <v>18.432</v>
      </c>
      <c r="X12" s="235">
        <f>'Raw Data'!AG11</f>
        <v>0</v>
      </c>
      <c r="Y12" s="241">
        <f>(X12*'Power Usage Consumption'!$B$12)*D12</f>
        <v>0</v>
      </c>
      <c r="Z12" s="235">
        <f>'Raw Data'!AH11</f>
        <v>2</v>
      </c>
      <c r="AA12" s="241">
        <f>(Z12*'Power Usage Consumption'!$B$12)*D12</f>
        <v>18.432</v>
      </c>
      <c r="AB12" s="242">
        <f t="shared" si="2"/>
        <v>170.9568</v>
      </c>
      <c r="AC12" s="243" t="str">
        <f>'Raw Data'!AI11</f>
        <v>Non-renewable Energy (Grid electricity, Gasoline, etc.)</v>
      </c>
      <c r="AD12" s="244">
        <f t="shared" si="3"/>
        <v>170.9568</v>
      </c>
      <c r="AE12" s="245">
        <f t="shared" si="4"/>
        <v>0</v>
      </c>
      <c r="AF12" s="238">
        <f>'Raw Data'!U11</f>
        <v>8</v>
      </c>
      <c r="AG12" s="235">
        <f>'Raw Data'!T11</f>
        <v>4</v>
      </c>
      <c r="AH12" s="235"/>
      <c r="AI12" s="235">
        <f>IF('Raw Data'!AJ11="YES", 1, 0)</f>
        <v>0</v>
      </c>
      <c r="AJ12" s="235">
        <f>('Power Usage Consumption'!$B$15)*D12*AI12</f>
        <v>0</v>
      </c>
      <c r="AK12" s="235">
        <f>IF('Raw Data'!AK11="YES", 1, 0)</f>
        <v>1</v>
      </c>
      <c r="AL12" s="235">
        <f>('Power Usage Consumption'!$B$16)*D12*AK12</f>
        <v>13824</v>
      </c>
      <c r="AM12" s="235">
        <f>IF('Raw Data'!AL11="YES", 1, 0)</f>
        <v>0</v>
      </c>
      <c r="AN12" s="235">
        <f>('Power Usage Consumption'!$B$17)*D12*AM12</f>
        <v>0</v>
      </c>
      <c r="AO12" s="235">
        <f>IF('Raw Data'!AM11="YES", 1, 0)</f>
        <v>0</v>
      </c>
      <c r="AP12" s="235">
        <f>('Power Usage Consumption'!$B$18)*D12*AO12</f>
        <v>0</v>
      </c>
      <c r="AQ12" s="235">
        <f>IF('Raw Data'!AN11="YES", 1, 0)</f>
        <v>1</v>
      </c>
      <c r="AR12" s="239">
        <f>'Power Usage Consumption'!$B$19</f>
        <v>2</v>
      </c>
      <c r="AS12" s="239">
        <f t="shared" si="5"/>
        <v>13826</v>
      </c>
      <c r="AT12" s="241">
        <f t="shared" si="6"/>
        <v>4</v>
      </c>
      <c r="AU12" s="241"/>
      <c r="AV12" s="235">
        <f>IF('Raw Data'!AO11="YES", 1, 0)</f>
        <v>0</v>
      </c>
      <c r="AW12" s="241">
        <f>('Power Usage Consumption'!$B$22)*D12*AV12</f>
        <v>0</v>
      </c>
      <c r="AX12" s="235">
        <f>IF('Raw Data'!AP11="YES", 1, 0)</f>
        <v>0</v>
      </c>
      <c r="AY12" s="241">
        <f>('Power Usage Consumption'!$B$23)*D12*AX12</f>
        <v>0</v>
      </c>
      <c r="AZ12" s="235">
        <f>IF('Raw Data'!AQ11="YES", 1, 0)</f>
        <v>1</v>
      </c>
      <c r="BA12" s="241">
        <f>('Power Usage Consumption'!$B$24)*D12*AZ12</f>
        <v>41.472</v>
      </c>
      <c r="BB12" s="235">
        <f>IF('Raw Data'!AR11="YES", 1, 0)</f>
        <v>1</v>
      </c>
      <c r="BC12" s="241">
        <f>('Power Usage Consumption'!$B$25)*D12*BB12</f>
        <v>13.3248</v>
      </c>
      <c r="BD12" s="235">
        <f>IF('Raw Data'!AS11="YES", 1, 0)</f>
        <v>0</v>
      </c>
      <c r="BE12" s="235">
        <f>('Power Usage Consumption'!$B$26)*D12*BD12</f>
        <v>0</v>
      </c>
      <c r="BF12" s="241">
        <f t="shared" si="7"/>
        <v>54.7968</v>
      </c>
    </row>
    <row r="13" ht="20.25" customHeight="1">
      <c r="A13" s="233" t="str">
        <f>'Raw Data'!R12</f>
        <v>Malta</v>
      </c>
      <c r="B13" s="234">
        <f>'Raw Data'!S12</f>
        <v>5</v>
      </c>
      <c r="C13" s="235">
        <f>'Raw Data'!W12</f>
        <v>26</v>
      </c>
      <c r="D13" s="236">
        <f t="shared" si="1"/>
        <v>520</v>
      </c>
      <c r="E13" s="237"/>
      <c r="F13" s="238">
        <f>'Raw Data'!X12</f>
        <v>3</v>
      </c>
      <c r="G13" s="239">
        <f>(F13*'Power Usage Consumption'!$B$2)*D13</f>
        <v>93.6</v>
      </c>
      <c r="H13" s="235">
        <f>'Raw Data'!Y12</f>
        <v>2</v>
      </c>
      <c r="I13" s="239">
        <f>(H13*'Power Usage Consumption'!$B$3)*D13</f>
        <v>72.384</v>
      </c>
      <c r="J13" s="235">
        <f>'Raw Data'!Z12</f>
        <v>3</v>
      </c>
      <c r="K13" s="240">
        <f>(J13*'Power Usage Consumption'!$B$4)*D13</f>
        <v>88.92</v>
      </c>
      <c r="L13" s="241">
        <f>'Raw Data'!AA12</f>
        <v>1</v>
      </c>
      <c r="M13" s="241">
        <f>(L13*'Power Usage Consumption'!$B$5)*D13</f>
        <v>104</v>
      </c>
      <c r="N13" s="241">
        <f>'Raw Data'!AB12</f>
        <v>1</v>
      </c>
      <c r="O13" s="241">
        <f>(N13*'Power Usage Consumption'!$B$7)*D13</f>
        <v>1.04</v>
      </c>
      <c r="P13" s="241">
        <f>'Raw Data'!AC12</f>
        <v>3</v>
      </c>
      <c r="Q13" s="241">
        <f>(P13*'Power Usage Consumption'!$B$8)*D13</f>
        <v>62.4</v>
      </c>
      <c r="R13" s="241">
        <f>'Raw Data'!AD12</f>
        <v>3</v>
      </c>
      <c r="S13" s="241">
        <f>(R13*'Power Usage Consumption'!$B$9)*D13</f>
        <v>9.36</v>
      </c>
      <c r="T13" s="235">
        <f>'Raw Data'!AE12</f>
        <v>0</v>
      </c>
      <c r="U13" s="241">
        <f>(T13*'Power Usage Consumption'!$B$6)*D13</f>
        <v>0</v>
      </c>
      <c r="V13" s="235">
        <f>'Raw Data'!AF12</f>
        <v>0</v>
      </c>
      <c r="W13" s="241">
        <f>(V13*'Power Usage Consumption'!$B$11)*D13</f>
        <v>0</v>
      </c>
      <c r="X13" s="235">
        <f>'Raw Data'!AG12</f>
        <v>2</v>
      </c>
      <c r="Y13" s="241">
        <f>(X13*'Power Usage Consumption'!$B$12)*D13</f>
        <v>12.48</v>
      </c>
      <c r="Z13" s="235">
        <f>'Raw Data'!AH12</f>
        <v>3</v>
      </c>
      <c r="AA13" s="241">
        <f>(Z13*'Power Usage Consumption'!$B$12)*D13</f>
        <v>18.72</v>
      </c>
      <c r="AB13" s="242">
        <f t="shared" si="2"/>
        <v>462.904</v>
      </c>
      <c r="AC13" s="243" t="str">
        <f>'Raw Data'!AI12</f>
        <v>Non-renewable Energy (Grid electricity, Gasoline, etc.)</v>
      </c>
      <c r="AD13" s="244">
        <f t="shared" si="3"/>
        <v>462.904</v>
      </c>
      <c r="AE13" s="245">
        <f t="shared" si="4"/>
        <v>0</v>
      </c>
      <c r="AF13" s="238">
        <f>'Raw Data'!U12</f>
        <v>4</v>
      </c>
      <c r="AG13" s="235">
        <f>'Raw Data'!T12</f>
        <v>1</v>
      </c>
      <c r="AH13" s="235"/>
      <c r="AI13" s="235">
        <f>IF('Raw Data'!AJ12="YES", 1, 0)</f>
        <v>1</v>
      </c>
      <c r="AJ13" s="235">
        <f>('Power Usage Consumption'!$B$15)*D13*AI13</f>
        <v>2012.4</v>
      </c>
      <c r="AK13" s="235">
        <f>IF('Raw Data'!AK12="YES", 1, 0)</f>
        <v>1</v>
      </c>
      <c r="AL13" s="235">
        <f>('Power Usage Consumption'!$B$16)*D13*AK13</f>
        <v>9360</v>
      </c>
      <c r="AM13" s="235">
        <f>IF('Raw Data'!AL12="YES", 1, 0)</f>
        <v>1</v>
      </c>
      <c r="AN13" s="235">
        <f>('Power Usage Consumption'!$B$17)*D13*AM13</f>
        <v>780</v>
      </c>
      <c r="AO13" s="235">
        <f>IF('Raw Data'!AM12="YES", 1, 0)</f>
        <v>0</v>
      </c>
      <c r="AP13" s="235">
        <f>('Power Usage Consumption'!$B$18)*D13*AO13</f>
        <v>0</v>
      </c>
      <c r="AQ13" s="235">
        <f>IF('Raw Data'!AN12="YES", 1, 0)</f>
        <v>1</v>
      </c>
      <c r="AR13" s="239">
        <f>'Power Usage Consumption'!$B$19</f>
        <v>2</v>
      </c>
      <c r="AS13" s="239">
        <f t="shared" si="5"/>
        <v>12154.4</v>
      </c>
      <c r="AT13" s="241">
        <f t="shared" si="6"/>
        <v>1</v>
      </c>
      <c r="AU13" s="241"/>
      <c r="AV13" s="235">
        <f>IF('Raw Data'!AO12="YES", 1, 0)</f>
        <v>1</v>
      </c>
      <c r="AW13" s="241">
        <f>('Power Usage Consumption'!$B$22)*D13*AV13</f>
        <v>1183</v>
      </c>
      <c r="AX13" s="235">
        <f>IF('Raw Data'!AP12="YES", 1, 0)</f>
        <v>1</v>
      </c>
      <c r="AY13" s="241">
        <f>('Power Usage Consumption'!$B$23)*D13*AX13</f>
        <v>338</v>
      </c>
      <c r="AZ13" s="235">
        <f>IF('Raw Data'!AQ12="YES", 1, 0)</f>
        <v>1</v>
      </c>
      <c r="BA13" s="241">
        <f>('Power Usage Consumption'!$B$24)*D13*AZ13</f>
        <v>28.08</v>
      </c>
      <c r="BB13" s="235">
        <f>IF('Raw Data'!AR12="YES", 1, 0)</f>
        <v>1</v>
      </c>
      <c r="BC13" s="241">
        <f>('Power Usage Consumption'!$B$25)*D13*BB13</f>
        <v>9.022</v>
      </c>
      <c r="BD13" s="235">
        <f>IF('Raw Data'!AS12="YES", 1, 0)</f>
        <v>0</v>
      </c>
      <c r="BE13" s="235">
        <f>('Power Usage Consumption'!$B$26)*D13*BD13</f>
        <v>0</v>
      </c>
      <c r="BF13" s="241">
        <f t="shared" si="7"/>
        <v>1558.102</v>
      </c>
    </row>
    <row r="14" ht="20.25" customHeight="1">
      <c r="A14" s="233" t="str">
        <f>'Raw Data'!R13</f>
        <v>Taiwan</v>
      </c>
      <c r="B14" s="234">
        <f>'Raw Data'!S13</f>
        <v>10</v>
      </c>
      <c r="C14" s="235">
        <f>'Raw Data'!W13</f>
        <v>7</v>
      </c>
      <c r="D14" s="236">
        <f t="shared" si="1"/>
        <v>280</v>
      </c>
      <c r="E14" s="237"/>
      <c r="F14" s="238">
        <f>'Raw Data'!X13</f>
        <v>1</v>
      </c>
      <c r="G14" s="239">
        <f>(F14*'Power Usage Consumption'!$B$2)*D14</f>
        <v>16.8</v>
      </c>
      <c r="H14" s="235">
        <f>'Raw Data'!Y13</f>
        <v>3</v>
      </c>
      <c r="I14" s="239">
        <f>(H14*'Power Usage Consumption'!$B$3)*D14</f>
        <v>58.464</v>
      </c>
      <c r="J14" s="235">
        <f>'Raw Data'!Z13</f>
        <v>1</v>
      </c>
      <c r="K14" s="240">
        <f>(J14*'Power Usage Consumption'!$B$4)*D14</f>
        <v>15.96</v>
      </c>
      <c r="L14" s="241">
        <f>'Raw Data'!AA13</f>
        <v>0</v>
      </c>
      <c r="M14" s="241">
        <f>(L14*'Power Usage Consumption'!$B$5)*D14</f>
        <v>0</v>
      </c>
      <c r="N14" s="241">
        <f>'Raw Data'!AB13</f>
        <v>1</v>
      </c>
      <c r="O14" s="241">
        <f>(N14*'Power Usage Consumption'!$B$7)*D14</f>
        <v>0.56</v>
      </c>
      <c r="P14" s="241">
        <f>'Raw Data'!AC13</f>
        <v>3</v>
      </c>
      <c r="Q14" s="241">
        <f>(P14*'Power Usage Consumption'!$B$8)*D14</f>
        <v>33.6</v>
      </c>
      <c r="R14" s="241">
        <f>'Raw Data'!AD13</f>
        <v>2</v>
      </c>
      <c r="S14" s="241">
        <f>(R14*'Power Usage Consumption'!$B$9)*D14</f>
        <v>3.36</v>
      </c>
      <c r="T14" s="235">
        <f>'Raw Data'!AE13</f>
        <v>1</v>
      </c>
      <c r="U14" s="241">
        <f>(T14*'Power Usage Consumption'!$B$6)*D14</f>
        <v>1.4</v>
      </c>
      <c r="V14" s="235">
        <f>'Raw Data'!AF13</f>
        <v>1</v>
      </c>
      <c r="W14" s="241">
        <f>(V14*'Power Usage Consumption'!$B$11)*D14</f>
        <v>3.36</v>
      </c>
      <c r="X14" s="235">
        <f>'Raw Data'!AG13</f>
        <v>0</v>
      </c>
      <c r="Y14" s="241">
        <f>(X14*'Power Usage Consumption'!$B$12)*D14</f>
        <v>0</v>
      </c>
      <c r="Z14" s="235">
        <f>'Raw Data'!AH13</f>
        <v>1</v>
      </c>
      <c r="AA14" s="241">
        <f>(Z14*'Power Usage Consumption'!$B$12)*D14</f>
        <v>3.36</v>
      </c>
      <c r="AB14" s="242">
        <f t="shared" si="2"/>
        <v>136.864</v>
      </c>
      <c r="AC14" s="243" t="str">
        <f>'Raw Data'!AI13</f>
        <v>Non-renewable Energy (Grid electricity, Gasoline, etc.)</v>
      </c>
      <c r="AD14" s="244">
        <f t="shared" si="3"/>
        <v>136.864</v>
      </c>
      <c r="AE14" s="245">
        <f t="shared" si="4"/>
        <v>0</v>
      </c>
      <c r="AF14" s="238">
        <f>'Raw Data'!U13</f>
        <v>9</v>
      </c>
      <c r="AG14" s="235">
        <f>'Raw Data'!T13</f>
        <v>1</v>
      </c>
      <c r="AH14" s="235"/>
      <c r="AI14" s="235">
        <f>IF('Raw Data'!AJ13="YES", 1, 0)</f>
        <v>1</v>
      </c>
      <c r="AJ14" s="235">
        <f>('Power Usage Consumption'!$B$15)*D14*AI14</f>
        <v>1083.6</v>
      </c>
      <c r="AK14" s="235">
        <f>IF('Raw Data'!AK13="YES", 1, 0)</f>
        <v>1</v>
      </c>
      <c r="AL14" s="235">
        <f>('Power Usage Consumption'!$B$16)*D14*AK14</f>
        <v>5040</v>
      </c>
      <c r="AM14" s="235">
        <f>IF('Raw Data'!AL13="YES", 1, 0)</f>
        <v>1</v>
      </c>
      <c r="AN14" s="239">
        <f>'Power Usage Consumption'!$B$17</f>
        <v>1.5</v>
      </c>
      <c r="AO14" s="235">
        <f>IF('Raw Data'!AM13="YES", 1, 0)</f>
        <v>1</v>
      </c>
      <c r="AP14" s="235">
        <f>('Power Usage Consumption'!$B$18)*D14*AO14</f>
        <v>336</v>
      </c>
      <c r="AQ14" s="235">
        <f>IF('Raw Data'!AN13="YES", 1, 0)</f>
        <v>0</v>
      </c>
      <c r="AR14" s="239">
        <f>'Power Usage Consumption'!$B$19</f>
        <v>2</v>
      </c>
      <c r="AS14" s="239">
        <f t="shared" si="5"/>
        <v>6463.1</v>
      </c>
      <c r="AT14" s="241">
        <f t="shared" si="6"/>
        <v>1</v>
      </c>
      <c r="AU14" s="241"/>
      <c r="AV14" s="235">
        <f>IF('Raw Data'!AO13="YES", 1, 0)</f>
        <v>0</v>
      </c>
      <c r="AW14" s="241">
        <f>('Power Usage Consumption'!$B$22)*D14*AV14</f>
        <v>0</v>
      </c>
      <c r="AX14" s="235">
        <f>IF('Raw Data'!AP13="YES", 1, 0)</f>
        <v>1</v>
      </c>
      <c r="AY14" s="241">
        <f>('Power Usage Consumption'!$B$23)*D14*AX14</f>
        <v>182</v>
      </c>
      <c r="AZ14" s="235">
        <f>IF('Raw Data'!AQ13="YES", 1, 0)</f>
        <v>1</v>
      </c>
      <c r="BA14" s="241">
        <f>('Power Usage Consumption'!$B$24)*D14*AZ14</f>
        <v>15.12</v>
      </c>
      <c r="BB14" s="235">
        <f>IF('Raw Data'!AR13="YES", 1, 0)</f>
        <v>1</v>
      </c>
      <c r="BC14" s="241">
        <f>('Power Usage Consumption'!$B$25)*D14*BB14</f>
        <v>4.858</v>
      </c>
      <c r="BD14" s="235">
        <f>IF('Raw Data'!AS13="YES", 1, 0)</f>
        <v>1</v>
      </c>
      <c r="BE14" s="235">
        <f>('Power Usage Consumption'!$B$26)*D14*BD14</f>
        <v>78.4</v>
      </c>
      <c r="BF14" s="241">
        <f t="shared" si="7"/>
        <v>280.378</v>
      </c>
    </row>
    <row r="15" ht="20.25" customHeight="1">
      <c r="A15" s="233" t="str">
        <f>'Raw Data'!R14</f>
        <v>Denmark</v>
      </c>
      <c r="B15" s="234">
        <f>'Raw Data'!S14</f>
        <v>5</v>
      </c>
      <c r="C15" s="235">
        <f>'Raw Data'!W14</f>
        <v>27</v>
      </c>
      <c r="D15" s="236">
        <f t="shared" si="1"/>
        <v>540</v>
      </c>
      <c r="E15" s="237"/>
      <c r="F15" s="238">
        <f>'Raw Data'!X14</f>
        <v>2</v>
      </c>
      <c r="G15" s="239">
        <f>(F15*'Power Usage Consumption'!$B$2)*D15</f>
        <v>64.8</v>
      </c>
      <c r="H15" s="235">
        <f>'Raw Data'!Y14</f>
        <v>3</v>
      </c>
      <c r="I15" s="239">
        <f>(H15*'Power Usage Consumption'!$B$3)*D15</f>
        <v>112.752</v>
      </c>
      <c r="J15" s="235">
        <f>'Raw Data'!Z14</f>
        <v>1</v>
      </c>
      <c r="K15" s="240">
        <f>(J15*'Power Usage Consumption'!$B$4)*D15</f>
        <v>30.78</v>
      </c>
      <c r="L15" s="241">
        <f>'Raw Data'!AA14</f>
        <v>1</v>
      </c>
      <c r="M15" s="241">
        <f>(L15*'Power Usage Consumption'!$B$5)*D15</f>
        <v>108</v>
      </c>
      <c r="N15" s="241">
        <f>'Raw Data'!AB14</f>
        <v>0</v>
      </c>
      <c r="O15" s="241">
        <f>(N15*'Power Usage Consumption'!$B$7)*D15</f>
        <v>0</v>
      </c>
      <c r="P15" s="241">
        <f>'Raw Data'!AC14</f>
        <v>2</v>
      </c>
      <c r="Q15" s="241">
        <f>(P15*'Power Usage Consumption'!$B$8)*D15</f>
        <v>43.2</v>
      </c>
      <c r="R15" s="241">
        <f>'Raw Data'!AD14</f>
        <v>3</v>
      </c>
      <c r="S15" s="241">
        <f>(R15*'Power Usage Consumption'!$B$9)*D15</f>
        <v>9.72</v>
      </c>
      <c r="T15" s="235">
        <f>'Raw Data'!AE14</f>
        <v>3</v>
      </c>
      <c r="U15" s="241">
        <f>(T15*'Power Usage Consumption'!$B$6)*D15</f>
        <v>8.1</v>
      </c>
      <c r="V15" s="235">
        <f>'Raw Data'!AF14</f>
        <v>0</v>
      </c>
      <c r="W15" s="241">
        <f>(V15*'Power Usage Consumption'!$B$11)*D15</f>
        <v>0</v>
      </c>
      <c r="X15" s="235">
        <f>'Raw Data'!AG14</f>
        <v>0</v>
      </c>
      <c r="Y15" s="241">
        <f>(X15*'Power Usage Consumption'!$B$12)*D15</f>
        <v>0</v>
      </c>
      <c r="Z15" s="235">
        <f>'Raw Data'!AH14</f>
        <v>1</v>
      </c>
      <c r="AA15" s="241">
        <f>(Z15*'Power Usage Consumption'!$B$12)*D15</f>
        <v>6.48</v>
      </c>
      <c r="AB15" s="242">
        <f t="shared" si="2"/>
        <v>383.832</v>
      </c>
      <c r="AC15" s="243" t="str">
        <f>'Raw Data'!AI14</f>
        <v>Renewable Energy (Solar, Wind, etc.)</v>
      </c>
      <c r="AD15" s="244">
        <f t="shared" si="3"/>
        <v>0</v>
      </c>
      <c r="AE15" s="245">
        <f t="shared" si="4"/>
        <v>383.832</v>
      </c>
      <c r="AF15" s="238">
        <f>'Raw Data'!U14</f>
        <v>2</v>
      </c>
      <c r="AG15" s="235">
        <f>'Raw Data'!T14</f>
        <v>3</v>
      </c>
      <c r="AH15" s="235"/>
      <c r="AI15" s="235">
        <f>IF('Raw Data'!AJ14="YES", 1, 0)</f>
        <v>0</v>
      </c>
      <c r="AJ15" s="235">
        <f>('Power Usage Consumption'!$B$15)*D15*AI15</f>
        <v>0</v>
      </c>
      <c r="AK15" s="235">
        <f>IF('Raw Data'!AK14="YES", 1, 0)</f>
        <v>0</v>
      </c>
      <c r="AL15" s="239">
        <f>'Power Usage Consumption'!$B$16</f>
        <v>18</v>
      </c>
      <c r="AM15" s="235">
        <f>IF('Raw Data'!AL14="YES", 1, 0)</f>
        <v>1</v>
      </c>
      <c r="AN15" s="239">
        <f>'Power Usage Consumption'!$B$17</f>
        <v>1.5</v>
      </c>
      <c r="AO15" s="235">
        <f>IF('Raw Data'!AM14="YES", 1, 0)</f>
        <v>0</v>
      </c>
      <c r="AP15" s="235">
        <f>('Power Usage Consumption'!$B$18)*D15*AO15</f>
        <v>0</v>
      </c>
      <c r="AQ15" s="235">
        <f>IF('Raw Data'!AN14="YES", 1, 0)</f>
        <v>0</v>
      </c>
      <c r="AR15" s="239">
        <f>'Power Usage Consumption'!$B$19</f>
        <v>2</v>
      </c>
      <c r="AS15" s="239">
        <f t="shared" si="5"/>
        <v>21.5</v>
      </c>
      <c r="AT15" s="241">
        <f t="shared" si="6"/>
        <v>3</v>
      </c>
      <c r="AU15" s="241"/>
      <c r="AV15" s="235">
        <f>IF('Raw Data'!AO14="YES", 1, 0)</f>
        <v>1</v>
      </c>
      <c r="AW15" s="241">
        <f>('Power Usage Consumption'!$B$22)*D15*AV15</f>
        <v>1228.5</v>
      </c>
      <c r="AX15" s="235">
        <f>IF('Raw Data'!AP14="YES", 1, 0)</f>
        <v>1</v>
      </c>
      <c r="AY15" s="241">
        <f>('Power Usage Consumption'!$B$23)*D15*AX15</f>
        <v>351</v>
      </c>
      <c r="AZ15" s="235">
        <f>IF('Raw Data'!AQ14="YES", 1, 0)</f>
        <v>0</v>
      </c>
      <c r="BA15" s="241">
        <f>('Power Usage Consumption'!$B$24)*D15*AZ15</f>
        <v>0</v>
      </c>
      <c r="BB15" s="235">
        <f>IF('Raw Data'!AR14="YES", 1, 0)</f>
        <v>0</v>
      </c>
      <c r="BC15" s="241">
        <f>('Power Usage Consumption'!$B$25)*D15*BB15</f>
        <v>0</v>
      </c>
      <c r="BD15" s="235">
        <f>IF('Raw Data'!AS14="YES", 1, 0)</f>
        <v>1</v>
      </c>
      <c r="BE15" s="235">
        <f>('Power Usage Consumption'!$B$26)*D15*BD15</f>
        <v>151.2</v>
      </c>
      <c r="BF15" s="241">
        <f t="shared" si="7"/>
        <v>1730.7</v>
      </c>
    </row>
    <row r="16" ht="20.25" customHeight="1">
      <c r="A16" s="233" t="str">
        <f>'Raw Data'!R15</f>
        <v>Denmark</v>
      </c>
      <c r="B16" s="234">
        <f>'Raw Data'!S15</f>
        <v>11</v>
      </c>
      <c r="C16" s="235">
        <f>'Raw Data'!W15</f>
        <v>11</v>
      </c>
      <c r="D16" s="236">
        <f t="shared" si="1"/>
        <v>484</v>
      </c>
      <c r="E16" s="237"/>
      <c r="F16" s="238">
        <f>'Raw Data'!X15</f>
        <v>1</v>
      </c>
      <c r="G16" s="239">
        <f>(F16*'Power Usage Consumption'!$B$2)*D16</f>
        <v>29.04</v>
      </c>
      <c r="H16" s="235">
        <f>'Raw Data'!Y15</f>
        <v>2</v>
      </c>
      <c r="I16" s="239">
        <f>(H16*'Power Usage Consumption'!$B$3)*D16</f>
        <v>67.3728</v>
      </c>
      <c r="J16" s="235">
        <f>'Raw Data'!Z15</f>
        <v>3</v>
      </c>
      <c r="K16" s="240">
        <f>(J16*'Power Usage Consumption'!$B$4)*D16</f>
        <v>82.764</v>
      </c>
      <c r="L16" s="241">
        <f>'Raw Data'!AA15</f>
        <v>1</v>
      </c>
      <c r="M16" s="241">
        <f>(L16*'Power Usage Consumption'!$B$5)*D16</f>
        <v>96.8</v>
      </c>
      <c r="N16" s="241">
        <f>'Raw Data'!AB15</f>
        <v>3</v>
      </c>
      <c r="O16" s="241">
        <f>(N16*'Power Usage Consumption'!$B$7)*D16</f>
        <v>2.904</v>
      </c>
      <c r="P16" s="241">
        <f>'Raw Data'!AC15</f>
        <v>0</v>
      </c>
      <c r="Q16" s="241">
        <f>(P16*'Power Usage Consumption'!$B$8)*D16</f>
        <v>0</v>
      </c>
      <c r="R16" s="241">
        <f>'Raw Data'!AD15</f>
        <v>2</v>
      </c>
      <c r="S16" s="241">
        <f>(R16*'Power Usage Consumption'!$B$9)*D16</f>
        <v>5.808</v>
      </c>
      <c r="T16" s="235">
        <f>'Raw Data'!AE15</f>
        <v>0</v>
      </c>
      <c r="U16" s="241">
        <f>(T16*'Power Usage Consumption'!$B$6)*D16</f>
        <v>0</v>
      </c>
      <c r="V16" s="235">
        <f>'Raw Data'!AF15</f>
        <v>2</v>
      </c>
      <c r="W16" s="241">
        <f>(V16*'Power Usage Consumption'!$B$11)*D16</f>
        <v>11.616</v>
      </c>
      <c r="X16" s="235">
        <f>'Raw Data'!AG15</f>
        <v>1</v>
      </c>
      <c r="Y16" s="241">
        <f>(X16*'Power Usage Consumption'!$B$12)*D16</f>
        <v>5.808</v>
      </c>
      <c r="Z16" s="235">
        <f>'Raw Data'!AH15</f>
        <v>2</v>
      </c>
      <c r="AA16" s="241">
        <f>(Z16*'Power Usage Consumption'!$B$12)*D16</f>
        <v>11.616</v>
      </c>
      <c r="AB16" s="242">
        <f t="shared" si="2"/>
        <v>313.7288</v>
      </c>
      <c r="AC16" s="243" t="str">
        <f>'Raw Data'!AI15</f>
        <v>Non-renewable Energy (Grid electricity, Gasoline, etc.)</v>
      </c>
      <c r="AD16" s="244">
        <f t="shared" si="3"/>
        <v>313.7288</v>
      </c>
      <c r="AE16" s="245">
        <f t="shared" si="4"/>
        <v>0</v>
      </c>
      <c r="AF16" s="238">
        <f>'Raw Data'!U15</f>
        <v>9</v>
      </c>
      <c r="AG16" s="235">
        <f>'Raw Data'!T15</f>
        <v>2</v>
      </c>
      <c r="AH16" s="235"/>
      <c r="AI16" s="235">
        <f>IF('Raw Data'!AJ15="YES", 1, 0)</f>
        <v>1</v>
      </c>
      <c r="AJ16" s="235">
        <f>('Power Usage Consumption'!$B$15)*D16*AI16</f>
        <v>1873.08</v>
      </c>
      <c r="AK16" s="235">
        <f>IF('Raw Data'!AK15="YES", 1, 0)</f>
        <v>1</v>
      </c>
      <c r="AL16" s="239">
        <f>'Power Usage Consumption'!$B$16</f>
        <v>18</v>
      </c>
      <c r="AM16" s="235">
        <f>IF('Raw Data'!AL15="YES", 1, 0)</f>
        <v>0</v>
      </c>
      <c r="AN16" s="239">
        <f>'Power Usage Consumption'!$B$17</f>
        <v>1.5</v>
      </c>
      <c r="AO16" s="235">
        <f>IF('Raw Data'!AM15="YES", 1, 0)</f>
        <v>1</v>
      </c>
      <c r="AP16" s="235">
        <f>('Power Usage Consumption'!$B$18)*D16*AO16</f>
        <v>580.8</v>
      </c>
      <c r="AQ16" s="235">
        <f>IF('Raw Data'!AN15="YES", 1, 0)</f>
        <v>0</v>
      </c>
      <c r="AR16" s="239">
        <f>'Power Usage Consumption'!$B$19</f>
        <v>2</v>
      </c>
      <c r="AS16" s="239">
        <f t="shared" si="5"/>
        <v>2475.38</v>
      </c>
      <c r="AT16" s="241">
        <f t="shared" si="6"/>
        <v>2</v>
      </c>
      <c r="AU16" s="241"/>
      <c r="AV16" s="235">
        <f>IF('Raw Data'!AO15="YES", 1, 0)</f>
        <v>1</v>
      </c>
      <c r="AW16" s="241">
        <f>('Power Usage Consumption'!$B$22)*D16*AV16</f>
        <v>1101.1</v>
      </c>
      <c r="AX16" s="235">
        <f>IF('Raw Data'!AP15="YES", 1, 0)</f>
        <v>1</v>
      </c>
      <c r="AY16" s="241">
        <f>('Power Usage Consumption'!$B$23)*D16*AX16</f>
        <v>314.6</v>
      </c>
      <c r="AZ16" s="235">
        <f>IF('Raw Data'!AQ15="YES", 1, 0)</f>
        <v>1</v>
      </c>
      <c r="BA16" s="241">
        <f>('Power Usage Consumption'!$B$24)*D16*AZ16</f>
        <v>26.136</v>
      </c>
      <c r="BB16" s="235">
        <f>IF('Raw Data'!AR15="YES", 1, 0)</f>
        <v>1</v>
      </c>
      <c r="BC16" s="241">
        <f>('Power Usage Consumption'!$B$25)*D16*BB16</f>
        <v>8.3974</v>
      </c>
      <c r="BD16" s="235">
        <f>IF('Raw Data'!AS15="YES", 1, 0)</f>
        <v>0</v>
      </c>
      <c r="BE16" s="235">
        <f>('Power Usage Consumption'!$B$26)*D16*BD16</f>
        <v>0</v>
      </c>
      <c r="BF16" s="241">
        <f t="shared" si="7"/>
        <v>1450.2334</v>
      </c>
    </row>
    <row r="17" ht="20.25" customHeight="1">
      <c r="A17" s="233" t="str">
        <f>'Raw Data'!R16</f>
        <v>Türkiye</v>
      </c>
      <c r="B17" s="234">
        <f>'Raw Data'!S16</f>
        <v>11</v>
      </c>
      <c r="C17" s="235">
        <f>'Raw Data'!W16</f>
        <v>27</v>
      </c>
      <c r="D17" s="236">
        <f t="shared" si="1"/>
        <v>1188</v>
      </c>
      <c r="E17" s="237"/>
      <c r="F17" s="238">
        <f>'Raw Data'!X16</f>
        <v>3</v>
      </c>
      <c r="G17" s="239">
        <f>(F17*'Power Usage Consumption'!$B$2)*D17</f>
        <v>213.84</v>
      </c>
      <c r="H17" s="235">
        <f>'Raw Data'!Y16</f>
        <v>1</v>
      </c>
      <c r="I17" s="239">
        <f>(H17*'Power Usage Consumption'!$B$3)*D17</f>
        <v>82.6848</v>
      </c>
      <c r="J17" s="235">
        <f>'Raw Data'!Z16</f>
        <v>1</v>
      </c>
      <c r="K17" s="240">
        <f>(J17*'Power Usage Consumption'!$B$4)*D17</f>
        <v>67.716</v>
      </c>
      <c r="L17" s="241">
        <f>'Raw Data'!AA16</f>
        <v>2</v>
      </c>
      <c r="M17" s="241">
        <f>(L17*'Power Usage Consumption'!$B$5)*D17</f>
        <v>475.2</v>
      </c>
      <c r="N17" s="241">
        <f>'Raw Data'!AB16</f>
        <v>1</v>
      </c>
      <c r="O17" s="241">
        <f>(N17*'Power Usage Consumption'!$B$7)*D17</f>
        <v>2.376</v>
      </c>
      <c r="P17" s="241">
        <f>'Raw Data'!AC16</f>
        <v>3</v>
      </c>
      <c r="Q17" s="241">
        <f>(P17*'Power Usage Consumption'!$B$8)*D17</f>
        <v>142.56</v>
      </c>
      <c r="R17" s="241">
        <f>'Raw Data'!AD16</f>
        <v>2</v>
      </c>
      <c r="S17" s="241">
        <f>(R17*'Power Usage Consumption'!$B$9)*D17</f>
        <v>14.256</v>
      </c>
      <c r="T17" s="235">
        <f>'Raw Data'!AE16</f>
        <v>0</v>
      </c>
      <c r="U17" s="241">
        <f>(T17*'Power Usage Consumption'!$B$6)*D17</f>
        <v>0</v>
      </c>
      <c r="V17" s="235">
        <f>'Raw Data'!AF16</f>
        <v>0</v>
      </c>
      <c r="W17" s="241">
        <f>(V17*'Power Usage Consumption'!$B$11)*D17</f>
        <v>0</v>
      </c>
      <c r="X17" s="235">
        <f>'Raw Data'!AG16</f>
        <v>0</v>
      </c>
      <c r="Y17" s="241">
        <f>(X17*'Power Usage Consumption'!$B$12)*D17</f>
        <v>0</v>
      </c>
      <c r="Z17" s="235">
        <f>'Raw Data'!AH16</f>
        <v>0</v>
      </c>
      <c r="AA17" s="241">
        <f>(Z17*'Power Usage Consumption'!$B$12)*D17</f>
        <v>0</v>
      </c>
      <c r="AB17" s="242">
        <f t="shared" si="2"/>
        <v>998.6328</v>
      </c>
      <c r="AC17" s="243" t="str">
        <f>'Raw Data'!AI16</f>
        <v>Non-renewable Energy (Grid electricity, Gasoline, etc.)</v>
      </c>
      <c r="AD17" s="244">
        <f t="shared" si="3"/>
        <v>998.6328</v>
      </c>
      <c r="AE17" s="245">
        <f t="shared" si="4"/>
        <v>0</v>
      </c>
      <c r="AF17" s="238">
        <f>'Raw Data'!U16</f>
        <v>3</v>
      </c>
      <c r="AG17" s="235">
        <f>'Raw Data'!T16</f>
        <v>8</v>
      </c>
      <c r="AH17" s="235"/>
      <c r="AI17" s="235">
        <f>IF('Raw Data'!AJ16="YES", 1, 0)</f>
        <v>0</v>
      </c>
      <c r="AJ17" s="235">
        <f>('Power Usage Consumption'!$B$15)*D17*AI17</f>
        <v>0</v>
      </c>
      <c r="AK17" s="235">
        <f>IF('Raw Data'!AK16="YES", 1, 0)</f>
        <v>0</v>
      </c>
      <c r="AL17" s="239">
        <f>'Power Usage Consumption'!$B$16</f>
        <v>18</v>
      </c>
      <c r="AM17" s="235">
        <f>IF('Raw Data'!AL16="YES", 1, 0)</f>
        <v>0</v>
      </c>
      <c r="AN17" s="239">
        <f>'Power Usage Consumption'!$B$17</f>
        <v>1.5</v>
      </c>
      <c r="AO17" s="235">
        <f>IF('Raw Data'!AM16="YES", 1, 0)</f>
        <v>1</v>
      </c>
      <c r="AP17" s="239">
        <f>'Power Usage Consumption'!$B$18</f>
        <v>1.2</v>
      </c>
      <c r="AQ17" s="235">
        <f>IF('Raw Data'!AN16="YES", 1, 0)</f>
        <v>1</v>
      </c>
      <c r="AR17" s="239">
        <f>'Power Usage Consumption'!$B$19</f>
        <v>2</v>
      </c>
      <c r="AS17" s="239">
        <f t="shared" si="5"/>
        <v>22.7</v>
      </c>
      <c r="AT17" s="241">
        <f t="shared" si="6"/>
        <v>8</v>
      </c>
      <c r="AU17" s="241"/>
      <c r="AV17" s="235">
        <f>IF('Raw Data'!AO16="YES", 1, 0)</f>
        <v>1</v>
      </c>
      <c r="AW17" s="241">
        <f>('Power Usage Consumption'!$B$22)*D17*AV17</f>
        <v>2702.7</v>
      </c>
      <c r="AX17" s="235">
        <f>IF('Raw Data'!AP16="YES", 1, 0)</f>
        <v>1</v>
      </c>
      <c r="AY17" s="241">
        <f>('Power Usage Consumption'!$B$23)*D17*AX17</f>
        <v>772.2</v>
      </c>
      <c r="AZ17" s="235">
        <f>IF('Raw Data'!AQ16="YES", 1, 0)</f>
        <v>0</v>
      </c>
      <c r="BA17" s="241">
        <f>('Power Usage Consumption'!$B$24)*D17*AZ17</f>
        <v>0</v>
      </c>
      <c r="BB17" s="235">
        <f>IF('Raw Data'!AR16="YES", 1, 0)</f>
        <v>1</v>
      </c>
      <c r="BC17" s="241">
        <f>('Power Usage Consumption'!$B$25)*D17*BB17</f>
        <v>20.6118</v>
      </c>
      <c r="BD17" s="235">
        <f>IF('Raw Data'!AS16="YES", 1, 0)</f>
        <v>0</v>
      </c>
      <c r="BE17" s="235">
        <f>('Power Usage Consumption'!$B$26)*D17*BD17</f>
        <v>0</v>
      </c>
      <c r="BF17" s="241">
        <f t="shared" si="7"/>
        <v>3495.5118</v>
      </c>
    </row>
    <row r="18" ht="20.25" customHeight="1">
      <c r="A18" s="233" t="str">
        <f>'Raw Data'!R17</f>
        <v>Tunisia</v>
      </c>
      <c r="B18" s="234">
        <f>'Raw Data'!S17</f>
        <v>11</v>
      </c>
      <c r="C18" s="235">
        <f>'Raw Data'!W17</f>
        <v>4</v>
      </c>
      <c r="D18" s="236">
        <f t="shared" si="1"/>
        <v>176</v>
      </c>
      <c r="E18" s="237"/>
      <c r="F18" s="238">
        <f>'Raw Data'!X17</f>
        <v>3</v>
      </c>
      <c r="G18" s="239">
        <f>(F18*'Power Usage Consumption'!$B$2)*D18</f>
        <v>31.68</v>
      </c>
      <c r="H18" s="235">
        <f>'Raw Data'!Y17</f>
        <v>0</v>
      </c>
      <c r="I18" s="239">
        <f>(H18*'Power Usage Consumption'!$B$3)*D18</f>
        <v>0</v>
      </c>
      <c r="J18" s="235">
        <f>'Raw Data'!Z17</f>
        <v>3</v>
      </c>
      <c r="K18" s="240">
        <f>(J18*'Power Usage Consumption'!$B$4)*D18</f>
        <v>30.096</v>
      </c>
      <c r="L18" s="241">
        <f>'Raw Data'!AA17</f>
        <v>2</v>
      </c>
      <c r="M18" s="241">
        <f>(L18*'Power Usage Consumption'!$B$5)*D18</f>
        <v>70.4</v>
      </c>
      <c r="N18" s="241">
        <f>'Raw Data'!AB17</f>
        <v>0</v>
      </c>
      <c r="O18" s="241">
        <f>(N18*'Power Usage Consumption'!$B$7)*D18</f>
        <v>0</v>
      </c>
      <c r="P18" s="241">
        <f>'Raw Data'!AC17</f>
        <v>0</v>
      </c>
      <c r="Q18" s="241">
        <f>(P18*'Power Usage Consumption'!$B$8)*D18</f>
        <v>0</v>
      </c>
      <c r="R18" s="241">
        <f>'Raw Data'!AD17</f>
        <v>0</v>
      </c>
      <c r="S18" s="241">
        <f>(R18*'Power Usage Consumption'!$B$9)*D18</f>
        <v>0</v>
      </c>
      <c r="T18" s="235">
        <f>'Raw Data'!AE17</f>
        <v>3</v>
      </c>
      <c r="U18" s="241">
        <f>(T18*'Power Usage Consumption'!$B$6)*D18</f>
        <v>2.64</v>
      </c>
      <c r="V18" s="235">
        <f>'Raw Data'!AF17</f>
        <v>1</v>
      </c>
      <c r="W18" s="241">
        <f>(V18*'Power Usage Consumption'!$B$11)*D18</f>
        <v>2.112</v>
      </c>
      <c r="X18" s="235">
        <f>'Raw Data'!AG17</f>
        <v>1</v>
      </c>
      <c r="Y18" s="241">
        <f>(X18*'Power Usage Consumption'!$B$12)*D18</f>
        <v>2.112</v>
      </c>
      <c r="Z18" s="235">
        <f>'Raw Data'!AH17</f>
        <v>1</v>
      </c>
      <c r="AA18" s="241">
        <f>(Z18*'Power Usage Consumption'!$B$12)*D18</f>
        <v>2.112</v>
      </c>
      <c r="AB18" s="242">
        <f t="shared" si="2"/>
        <v>141.152</v>
      </c>
      <c r="AC18" s="243" t="str">
        <f>'Raw Data'!AI17</f>
        <v>Non-renewable Energy (Grid electricity, Gasoline, etc.)</v>
      </c>
      <c r="AD18" s="244">
        <f t="shared" si="3"/>
        <v>141.152</v>
      </c>
      <c r="AE18" s="245">
        <f t="shared" si="4"/>
        <v>0</v>
      </c>
      <c r="AF18" s="238">
        <f>'Raw Data'!U17</f>
        <v>0</v>
      </c>
      <c r="AG18" s="235">
        <f>'Raw Data'!T17</f>
        <v>11</v>
      </c>
      <c r="AH18" s="235"/>
      <c r="AI18" s="235">
        <f>IF('Raw Data'!AJ17="YES", 1, 0)</f>
        <v>0</v>
      </c>
      <c r="AJ18" s="235">
        <f>('Power Usage Consumption'!$B$15)*D18*AI18</f>
        <v>0</v>
      </c>
      <c r="AK18" s="235">
        <f>IF('Raw Data'!AK17="YES", 1, 0)</f>
        <v>1</v>
      </c>
      <c r="AL18" s="239">
        <f>'Power Usage Consumption'!$B$16</f>
        <v>18</v>
      </c>
      <c r="AM18" s="235">
        <f>IF('Raw Data'!AL17="YES", 1, 0)</f>
        <v>0</v>
      </c>
      <c r="AN18" s="239">
        <f>'Power Usage Consumption'!$B$17</f>
        <v>1.5</v>
      </c>
      <c r="AO18" s="235">
        <f>IF('Raw Data'!AM17="YES", 1, 0)</f>
        <v>0</v>
      </c>
      <c r="AP18" s="239">
        <f>'Power Usage Consumption'!$B$18</f>
        <v>1.2</v>
      </c>
      <c r="AQ18" s="235">
        <f>IF('Raw Data'!AN17="YES", 1, 0)</f>
        <v>0</v>
      </c>
      <c r="AR18" s="239">
        <f>'Power Usage Consumption'!$B$19</f>
        <v>2</v>
      </c>
      <c r="AS18" s="239">
        <f t="shared" si="5"/>
        <v>22.7</v>
      </c>
      <c r="AT18" s="241">
        <f t="shared" si="6"/>
        <v>11</v>
      </c>
      <c r="AU18" s="241"/>
      <c r="AV18" s="235">
        <f>IF('Raw Data'!AO17="YES", 1, 0)</f>
        <v>0</v>
      </c>
      <c r="AW18" s="241">
        <f>('Power Usage Consumption'!$B$22)*D18*AV18</f>
        <v>0</v>
      </c>
      <c r="AX18" s="235">
        <f>IF('Raw Data'!AP17="YES", 1, 0)</f>
        <v>0</v>
      </c>
      <c r="AY18" s="241">
        <f>('Power Usage Consumption'!$B$23)*D18*AX18</f>
        <v>0</v>
      </c>
      <c r="AZ18" s="235">
        <f>IF('Raw Data'!AQ17="YES", 1, 0)</f>
        <v>1</v>
      </c>
      <c r="BA18" s="241">
        <f>('Power Usage Consumption'!$B$24)*D18*AZ18</f>
        <v>9.504</v>
      </c>
      <c r="BB18" s="235">
        <f>IF('Raw Data'!AR17="YES", 1, 0)</f>
        <v>0</v>
      </c>
      <c r="BC18" s="241">
        <f>('Power Usage Consumption'!$B$25)*D18*BB18</f>
        <v>0</v>
      </c>
      <c r="BD18" s="235">
        <f>IF('Raw Data'!AS17="YES", 1, 0)</f>
        <v>0</v>
      </c>
      <c r="BE18" s="235">
        <f>('Power Usage Consumption'!$B$26)*D18*BD18</f>
        <v>0</v>
      </c>
      <c r="BF18" s="241">
        <f t="shared" si="7"/>
        <v>9.504</v>
      </c>
    </row>
    <row r="19" ht="20.25" customHeight="1">
      <c r="A19" s="233" t="str">
        <f>'Raw Data'!R18</f>
        <v>United States of America</v>
      </c>
      <c r="B19" s="234">
        <f>'Raw Data'!S18</f>
        <v>3</v>
      </c>
      <c r="C19" s="235">
        <f>'Raw Data'!W18</f>
        <v>23</v>
      </c>
      <c r="D19" s="236">
        <f t="shared" si="1"/>
        <v>276</v>
      </c>
      <c r="E19" s="237"/>
      <c r="F19" s="238">
        <f>'Raw Data'!X18</f>
        <v>2</v>
      </c>
      <c r="G19" s="239">
        <f>(F19*'Power Usage Consumption'!$B$2)*D19</f>
        <v>33.12</v>
      </c>
      <c r="H19" s="235">
        <f>'Raw Data'!Y18</f>
        <v>0</v>
      </c>
      <c r="I19" s="239">
        <f>(H19*'Power Usage Consumption'!$B$3)*D19</f>
        <v>0</v>
      </c>
      <c r="J19" s="235">
        <f>'Raw Data'!Z18</f>
        <v>0</v>
      </c>
      <c r="K19" s="240">
        <f>(J19*'Power Usage Consumption'!$B$4)*D19</f>
        <v>0</v>
      </c>
      <c r="L19" s="241">
        <f>'Raw Data'!AA18</f>
        <v>3</v>
      </c>
      <c r="M19" s="241">
        <f>(L19*'Power Usage Consumption'!$B$5)*D19</f>
        <v>165.6</v>
      </c>
      <c r="N19" s="241">
        <f>'Raw Data'!AB18</f>
        <v>2</v>
      </c>
      <c r="O19" s="241">
        <f>(N19*'Power Usage Consumption'!$B$7)*D19</f>
        <v>1.104</v>
      </c>
      <c r="P19" s="241">
        <f>'Raw Data'!AC18</f>
        <v>0</v>
      </c>
      <c r="Q19" s="241">
        <f>(P19*'Power Usage Consumption'!$B$8)*D19</f>
        <v>0</v>
      </c>
      <c r="R19" s="241">
        <f>'Raw Data'!AD18</f>
        <v>1</v>
      </c>
      <c r="S19" s="241">
        <f>(R19*'Power Usage Consumption'!$B$9)*D19</f>
        <v>1.656</v>
      </c>
      <c r="T19" s="235">
        <f>'Raw Data'!AE18</f>
        <v>0</v>
      </c>
      <c r="U19" s="241">
        <f>(T19*'Power Usage Consumption'!$B$6)*D19</f>
        <v>0</v>
      </c>
      <c r="V19" s="235">
        <f>'Raw Data'!AF18</f>
        <v>1</v>
      </c>
      <c r="W19" s="241">
        <f>(V19*'Power Usage Consumption'!$B$11)*D19</f>
        <v>3.312</v>
      </c>
      <c r="X19" s="235">
        <f>'Raw Data'!AG18</f>
        <v>2</v>
      </c>
      <c r="Y19" s="241">
        <f>(X19*'Power Usage Consumption'!$B$12)*D19</f>
        <v>6.624</v>
      </c>
      <c r="Z19" s="235">
        <f>'Raw Data'!AH18</f>
        <v>1</v>
      </c>
      <c r="AA19" s="241">
        <f>(Z19*'Power Usage Consumption'!$B$12)*D19</f>
        <v>3.312</v>
      </c>
      <c r="AB19" s="242">
        <f t="shared" si="2"/>
        <v>214.728</v>
      </c>
      <c r="AC19" s="243" t="str">
        <f>'Raw Data'!AI18</f>
        <v>Renewable Energy (Solar, Wind, etc.)</v>
      </c>
      <c r="AD19" s="244">
        <f t="shared" si="3"/>
        <v>0</v>
      </c>
      <c r="AE19" s="245">
        <f t="shared" si="4"/>
        <v>214.728</v>
      </c>
      <c r="AF19" s="238">
        <f>'Raw Data'!U18</f>
        <v>0</v>
      </c>
      <c r="AG19" s="235">
        <f>'Raw Data'!T18</f>
        <v>3</v>
      </c>
      <c r="AH19" s="235"/>
      <c r="AI19" s="235">
        <f>IF('Raw Data'!AJ18="YES", 1, 0)</f>
        <v>0</v>
      </c>
      <c r="AJ19" s="235">
        <f>('Power Usage Consumption'!$B$15)*D19*AI19</f>
        <v>0</v>
      </c>
      <c r="AK19" s="235">
        <f>IF('Raw Data'!AK18="YES", 1, 0)</f>
        <v>0</v>
      </c>
      <c r="AL19" s="239">
        <f>'Power Usage Consumption'!$B$16</f>
        <v>18</v>
      </c>
      <c r="AM19" s="235">
        <f>IF('Raw Data'!AL18="YES", 1, 0)</f>
        <v>0</v>
      </c>
      <c r="AN19" s="239">
        <f>'Power Usage Consumption'!$B$17</f>
        <v>1.5</v>
      </c>
      <c r="AO19" s="235">
        <f>IF('Raw Data'!AM18="YES", 1, 0)</f>
        <v>1</v>
      </c>
      <c r="AP19" s="239">
        <f>'Power Usage Consumption'!$B$18</f>
        <v>1.2</v>
      </c>
      <c r="AQ19" s="235">
        <f>IF('Raw Data'!AN18="YES", 1, 0)</f>
        <v>0</v>
      </c>
      <c r="AR19" s="239">
        <f>'Power Usage Consumption'!$B$19</f>
        <v>2</v>
      </c>
      <c r="AS19" s="239">
        <f t="shared" si="5"/>
        <v>22.7</v>
      </c>
      <c r="AT19" s="241">
        <f t="shared" si="6"/>
        <v>3</v>
      </c>
      <c r="AU19" s="241"/>
      <c r="AV19" s="235">
        <f>IF('Raw Data'!AO18="YES", 1, 0)</f>
        <v>1</v>
      </c>
      <c r="AW19" s="241">
        <f>('Power Usage Consumption'!$B$22)*D19*AV19</f>
        <v>627.9</v>
      </c>
      <c r="AX19" s="235">
        <f>IF('Raw Data'!AP18="YES", 1, 0)</f>
        <v>1</v>
      </c>
      <c r="AY19" s="241">
        <f>('Power Usage Consumption'!$B$23)*D19*AX19</f>
        <v>179.4</v>
      </c>
      <c r="AZ19" s="235">
        <f>IF('Raw Data'!AQ18="YES", 1, 0)</f>
        <v>1</v>
      </c>
      <c r="BA19" s="241">
        <f>('Power Usage Consumption'!$B$24)*D19*AZ19</f>
        <v>14.904</v>
      </c>
      <c r="BB19" s="235">
        <f>IF('Raw Data'!AR18="YES", 1, 0)</f>
        <v>1</v>
      </c>
      <c r="BC19" s="241">
        <f>('Power Usage Consumption'!$B$25)*D19*BB19</f>
        <v>4.7886</v>
      </c>
      <c r="BD19" s="235">
        <f>IF('Raw Data'!AS18="YES", 1, 0)</f>
        <v>1</v>
      </c>
      <c r="BE19" s="235">
        <f>('Power Usage Consumption'!$B$26)*D19*BD19</f>
        <v>77.28</v>
      </c>
      <c r="BF19" s="241">
        <f t="shared" si="7"/>
        <v>904.2726</v>
      </c>
    </row>
    <row r="20" ht="20.25" customHeight="1">
      <c r="A20" s="233" t="str">
        <f>'Raw Data'!R19</f>
        <v>United States of America</v>
      </c>
      <c r="B20" s="234">
        <f>'Raw Data'!S19</f>
        <v>12</v>
      </c>
      <c r="C20" s="235">
        <f>'Raw Data'!W19</f>
        <v>29</v>
      </c>
      <c r="D20" s="236">
        <f t="shared" si="1"/>
        <v>1392</v>
      </c>
      <c r="E20" s="237"/>
      <c r="F20" s="238">
        <f>'Raw Data'!X19</f>
        <v>2</v>
      </c>
      <c r="G20" s="239">
        <f>(F20*'Power Usage Consumption'!$B$2)*D20</f>
        <v>167.04</v>
      </c>
      <c r="H20" s="235">
        <f>'Raw Data'!Y19</f>
        <v>1</v>
      </c>
      <c r="I20" s="239">
        <f>(H20*'Power Usage Consumption'!$B$3)*D20</f>
        <v>96.8832</v>
      </c>
      <c r="J20" s="235">
        <f>'Raw Data'!Z19</f>
        <v>1</v>
      </c>
      <c r="K20" s="240">
        <f>(J20*'Power Usage Consumption'!$B$4)*D20</f>
        <v>79.344</v>
      </c>
      <c r="L20" s="241">
        <f>'Raw Data'!AA19</f>
        <v>1</v>
      </c>
      <c r="M20" s="241">
        <f>(L20*'Power Usage Consumption'!$B$5)*D20</f>
        <v>278.4</v>
      </c>
      <c r="N20" s="241">
        <f>'Raw Data'!AB19</f>
        <v>3</v>
      </c>
      <c r="O20" s="241">
        <f>(N20*'Power Usage Consumption'!$B$7)*D20</f>
        <v>8.352</v>
      </c>
      <c r="P20" s="241">
        <f>'Raw Data'!AC19</f>
        <v>3</v>
      </c>
      <c r="Q20" s="241">
        <f>(P20*'Power Usage Consumption'!$B$8)*D20</f>
        <v>167.04</v>
      </c>
      <c r="R20" s="241">
        <f>'Raw Data'!AD19</f>
        <v>3</v>
      </c>
      <c r="S20" s="241">
        <f>(R20*'Power Usage Consumption'!$B$9)*D20</f>
        <v>25.056</v>
      </c>
      <c r="T20" s="235">
        <f>'Raw Data'!AE19</f>
        <v>1</v>
      </c>
      <c r="U20" s="241">
        <f>(T20*'Power Usage Consumption'!$B$6)*D20</f>
        <v>6.96</v>
      </c>
      <c r="V20" s="235">
        <f>'Raw Data'!AF19</f>
        <v>3</v>
      </c>
      <c r="W20" s="241">
        <f>(V20*'Power Usage Consumption'!$B$11)*D20</f>
        <v>50.112</v>
      </c>
      <c r="X20" s="235">
        <f>'Raw Data'!AG19</f>
        <v>1</v>
      </c>
      <c r="Y20" s="241">
        <f>(X20*'Power Usage Consumption'!$B$12)*D20</f>
        <v>16.704</v>
      </c>
      <c r="Z20" s="235">
        <f>'Raw Data'!AH19</f>
        <v>1</v>
      </c>
      <c r="AA20" s="241">
        <f>(Z20*'Power Usage Consumption'!$B$12)*D20</f>
        <v>16.704</v>
      </c>
      <c r="AB20" s="242">
        <f t="shared" si="2"/>
        <v>912.5952</v>
      </c>
      <c r="AC20" s="243" t="str">
        <f>'Raw Data'!AI19</f>
        <v>Non-renewable Energy (Grid electricity, Gasoline, etc.)</v>
      </c>
      <c r="AD20" s="244">
        <f t="shared" si="3"/>
        <v>912.5952</v>
      </c>
      <c r="AE20" s="245">
        <f t="shared" si="4"/>
        <v>0</v>
      </c>
      <c r="AF20" s="238">
        <f>'Raw Data'!U19</f>
        <v>10</v>
      </c>
      <c r="AG20" s="235">
        <f>'Raw Data'!T19</f>
        <v>2</v>
      </c>
      <c r="AH20" s="235"/>
      <c r="AI20" s="235">
        <f>IF('Raw Data'!AJ19="YES", 1, 0)</f>
        <v>0</v>
      </c>
      <c r="AJ20" s="235">
        <f>('Power Usage Consumption'!$B$15)*D20*AI20</f>
        <v>0</v>
      </c>
      <c r="AK20" s="235">
        <f>IF('Raw Data'!AK19="YES", 1, 0)</f>
        <v>0</v>
      </c>
      <c r="AL20" s="239">
        <f>'Power Usage Consumption'!$B$16</f>
        <v>18</v>
      </c>
      <c r="AM20" s="235">
        <f>IF('Raw Data'!AL19="YES", 1, 0)</f>
        <v>0</v>
      </c>
      <c r="AN20" s="239">
        <f>'Power Usage Consumption'!$B$17</f>
        <v>1.5</v>
      </c>
      <c r="AO20" s="235">
        <f>IF('Raw Data'!AM19="YES", 1, 0)</f>
        <v>1</v>
      </c>
      <c r="AP20" s="239">
        <f>'Power Usage Consumption'!$B$18</f>
        <v>1.2</v>
      </c>
      <c r="AQ20" s="235">
        <f>IF('Raw Data'!AN19="YES", 1, 0)</f>
        <v>1</v>
      </c>
      <c r="AR20" s="239">
        <f>'Power Usage Consumption'!$B$19</f>
        <v>2</v>
      </c>
      <c r="AS20" s="239">
        <f t="shared" si="5"/>
        <v>22.7</v>
      </c>
      <c r="AT20" s="241">
        <f t="shared" si="6"/>
        <v>2</v>
      </c>
      <c r="AU20" s="241"/>
      <c r="AV20" s="235">
        <f>IF('Raw Data'!AO19="YES", 1, 0)</f>
        <v>0</v>
      </c>
      <c r="AW20" s="241">
        <f>('Power Usage Consumption'!$B$22)*D20*AV20</f>
        <v>0</v>
      </c>
      <c r="AX20" s="235">
        <f>IF('Raw Data'!AP19="YES", 1, 0)</f>
        <v>0</v>
      </c>
      <c r="AY20" s="241">
        <f>('Power Usage Consumption'!$B$23)*D20*AX20</f>
        <v>0</v>
      </c>
      <c r="AZ20" s="235">
        <f>IF('Raw Data'!AQ19="YES", 1, 0)</f>
        <v>1</v>
      </c>
      <c r="BA20" s="241">
        <f>('Power Usage Consumption'!$B$24)*D20*AZ20</f>
        <v>75.168</v>
      </c>
      <c r="BB20" s="235">
        <f>IF('Raw Data'!AR19="YES", 1, 0)</f>
        <v>0</v>
      </c>
      <c r="BC20" s="241">
        <f>('Power Usage Consumption'!$B$25)*D20*BB20</f>
        <v>0</v>
      </c>
      <c r="BD20" s="235">
        <f>IF('Raw Data'!AS19="YES", 1, 0)</f>
        <v>0</v>
      </c>
      <c r="BE20" s="235">
        <f>('Power Usage Consumption'!$B$26)*D20*BD20</f>
        <v>0</v>
      </c>
      <c r="BF20" s="241">
        <f t="shared" si="7"/>
        <v>75.168</v>
      </c>
    </row>
    <row r="21" ht="20.25" customHeight="1">
      <c r="A21" s="233" t="str">
        <f>'Raw Data'!R20</f>
        <v>Norway</v>
      </c>
      <c r="B21" s="234">
        <f>'Raw Data'!S20</f>
        <v>1</v>
      </c>
      <c r="C21" s="235">
        <f>'Raw Data'!W20</f>
        <v>9</v>
      </c>
      <c r="D21" s="236">
        <f t="shared" si="1"/>
        <v>36</v>
      </c>
      <c r="E21" s="237"/>
      <c r="F21" s="238">
        <f>'Raw Data'!X20</f>
        <v>1</v>
      </c>
      <c r="G21" s="239">
        <f>(F21*'Power Usage Consumption'!$B$2)*D21</f>
        <v>2.16</v>
      </c>
      <c r="H21" s="235">
        <f>'Raw Data'!Y20</f>
        <v>1</v>
      </c>
      <c r="I21" s="239">
        <f>(H21*'Power Usage Consumption'!$B$3)*D21</f>
        <v>2.5056</v>
      </c>
      <c r="J21" s="235">
        <f>'Raw Data'!Z20</f>
        <v>0</v>
      </c>
      <c r="K21" s="240">
        <f>(J21*'Power Usage Consumption'!$B$4)*D21</f>
        <v>0</v>
      </c>
      <c r="L21" s="241">
        <f>'Raw Data'!AA20</f>
        <v>0</v>
      </c>
      <c r="M21" s="241">
        <f>(L21*'Power Usage Consumption'!$B$5)*D21</f>
        <v>0</v>
      </c>
      <c r="N21" s="241">
        <f>'Raw Data'!AB20</f>
        <v>1</v>
      </c>
      <c r="O21" s="241">
        <f>(N21*'Power Usage Consumption'!$B$7)*D21</f>
        <v>0.072</v>
      </c>
      <c r="P21" s="241">
        <f>'Raw Data'!AC20</f>
        <v>2</v>
      </c>
      <c r="Q21" s="241">
        <f>(P21*'Power Usage Consumption'!$B$8)*D21</f>
        <v>2.88</v>
      </c>
      <c r="R21" s="241">
        <f>'Raw Data'!AD20</f>
        <v>2</v>
      </c>
      <c r="S21" s="241">
        <f>(R21*'Power Usage Consumption'!$B$9)*D21</f>
        <v>0.432</v>
      </c>
      <c r="T21" s="235">
        <f>'Raw Data'!AE20</f>
        <v>3</v>
      </c>
      <c r="U21" s="241">
        <f>(T21*'Power Usage Consumption'!$B$6)*D21</f>
        <v>0.54</v>
      </c>
      <c r="V21" s="235">
        <f>'Raw Data'!AF20</f>
        <v>3</v>
      </c>
      <c r="W21" s="241">
        <f>(V21*'Power Usage Consumption'!$B$11)*D21</f>
        <v>1.296</v>
      </c>
      <c r="X21" s="235">
        <f>'Raw Data'!AG20</f>
        <v>2</v>
      </c>
      <c r="Y21" s="241">
        <f>(X21*'Power Usage Consumption'!$B$12)*D21</f>
        <v>0.864</v>
      </c>
      <c r="Z21" s="235">
        <f>'Raw Data'!AH20</f>
        <v>3</v>
      </c>
      <c r="AA21" s="241">
        <f>(Z21*'Power Usage Consumption'!$B$12)*D21</f>
        <v>1.296</v>
      </c>
      <c r="AB21" s="242">
        <f t="shared" si="2"/>
        <v>12.0456</v>
      </c>
      <c r="AC21" s="243" t="str">
        <f>'Raw Data'!AI20</f>
        <v>Non-renewable Energy (Grid electricity, Gasoline, etc.)</v>
      </c>
      <c r="AD21" s="244">
        <f t="shared" si="3"/>
        <v>12.0456</v>
      </c>
      <c r="AE21" s="245">
        <f t="shared" si="4"/>
        <v>0</v>
      </c>
      <c r="AF21" s="238">
        <f>'Raw Data'!U20</f>
        <v>0</v>
      </c>
      <c r="AG21" s="235">
        <f>'Raw Data'!T20</f>
        <v>1</v>
      </c>
      <c r="AH21" s="235"/>
      <c r="AI21" s="235">
        <f>IF('Raw Data'!AJ20="YES", 1, 0)</f>
        <v>1</v>
      </c>
      <c r="AJ21" s="235">
        <f>('Power Usage Consumption'!$B$15)*D21*AI21</f>
        <v>139.32</v>
      </c>
      <c r="AK21" s="235">
        <f>IF('Raw Data'!AK20="YES", 1, 0)</f>
        <v>1</v>
      </c>
      <c r="AL21" s="239">
        <f>'Power Usage Consumption'!$B$16</f>
        <v>18</v>
      </c>
      <c r="AM21" s="235">
        <f>IF('Raw Data'!AL20="YES", 1, 0)</f>
        <v>1</v>
      </c>
      <c r="AN21" s="239">
        <f>'Power Usage Consumption'!$B$17</f>
        <v>1.5</v>
      </c>
      <c r="AO21" s="235">
        <f>IF('Raw Data'!AM20="YES", 1, 0)</f>
        <v>1</v>
      </c>
      <c r="AP21" s="239">
        <f>'Power Usage Consumption'!$B$18</f>
        <v>1.2</v>
      </c>
      <c r="AQ21" s="235">
        <f>IF('Raw Data'!AN20="YES", 1, 0)</f>
        <v>1</v>
      </c>
      <c r="AR21" s="239">
        <f>'Power Usage Consumption'!$B$19</f>
        <v>2</v>
      </c>
      <c r="AS21" s="239">
        <f t="shared" si="5"/>
        <v>162.02</v>
      </c>
      <c r="AT21" s="241">
        <f t="shared" si="6"/>
        <v>1</v>
      </c>
      <c r="AU21" s="241"/>
      <c r="AV21" s="235">
        <f>IF('Raw Data'!AO20="YES", 1, 0)</f>
        <v>1</v>
      </c>
      <c r="AW21" s="241">
        <f>('Power Usage Consumption'!$B$22)*D21*AV21</f>
        <v>81.9</v>
      </c>
      <c r="AX21" s="235">
        <f>IF('Raw Data'!AP20="YES", 1, 0)</f>
        <v>1</v>
      </c>
      <c r="AY21" s="241">
        <f>('Power Usage Consumption'!$B$23)*D21*AX21</f>
        <v>23.4</v>
      </c>
      <c r="AZ21" s="235">
        <f>IF('Raw Data'!AQ20="YES", 1, 0)</f>
        <v>1</v>
      </c>
      <c r="BA21" s="241">
        <f>('Power Usage Consumption'!$B$24)*D21*AZ21</f>
        <v>1.944</v>
      </c>
      <c r="BB21" s="235">
        <f>IF('Raw Data'!AR20="YES", 1, 0)</f>
        <v>1</v>
      </c>
      <c r="BC21" s="241">
        <f>('Power Usage Consumption'!$B$25)*D21*BB21</f>
        <v>0.6246</v>
      </c>
      <c r="BD21" s="235">
        <f>IF('Raw Data'!AS20="YES", 1, 0)</f>
        <v>1</v>
      </c>
      <c r="BE21" s="235">
        <f>('Power Usage Consumption'!$B$26)*D21*BD21</f>
        <v>10.08</v>
      </c>
      <c r="BF21" s="241">
        <f t="shared" si="7"/>
        <v>117.9486</v>
      </c>
    </row>
    <row r="22" ht="20.25" customHeight="1">
      <c r="A22" s="233" t="str">
        <f>'Raw Data'!R21</f>
        <v>Tunisia</v>
      </c>
      <c r="B22" s="234">
        <f>'Raw Data'!S21</f>
        <v>7</v>
      </c>
      <c r="C22" s="235">
        <f>'Raw Data'!W21</f>
        <v>9</v>
      </c>
      <c r="D22" s="236">
        <f t="shared" si="1"/>
        <v>252</v>
      </c>
      <c r="E22" s="237"/>
      <c r="F22" s="238">
        <f>'Raw Data'!X21</f>
        <v>3</v>
      </c>
      <c r="G22" s="239">
        <f>(F22*'Power Usage Consumption'!$B$2)*D22</f>
        <v>45.36</v>
      </c>
      <c r="H22" s="235">
        <f>'Raw Data'!Y21</f>
        <v>2</v>
      </c>
      <c r="I22" s="239">
        <f>(H22*'Power Usage Consumption'!$B$3)*D22</f>
        <v>35.0784</v>
      </c>
      <c r="J22" s="235">
        <f>'Raw Data'!Z21</f>
        <v>1</v>
      </c>
      <c r="K22" s="240">
        <f>(J22*'Power Usage Consumption'!$B$4)*D22</f>
        <v>14.364</v>
      </c>
      <c r="L22" s="241">
        <f>'Raw Data'!AA21</f>
        <v>2</v>
      </c>
      <c r="M22" s="241">
        <f>(L22*'Power Usage Consumption'!$B$5)*D22</f>
        <v>100.8</v>
      </c>
      <c r="N22" s="241">
        <f>'Raw Data'!AB21</f>
        <v>3</v>
      </c>
      <c r="O22" s="241">
        <f>(N22*'Power Usage Consumption'!$B$7)*D22</f>
        <v>1.512</v>
      </c>
      <c r="P22" s="241">
        <f>'Raw Data'!AC21</f>
        <v>0</v>
      </c>
      <c r="Q22" s="241">
        <f>(P22*'Power Usage Consumption'!$B$8)*D22</f>
        <v>0</v>
      </c>
      <c r="R22" s="241">
        <f>'Raw Data'!AD21</f>
        <v>1</v>
      </c>
      <c r="S22" s="241">
        <f>(R22*'Power Usage Consumption'!$B$9)*D22</f>
        <v>1.512</v>
      </c>
      <c r="T22" s="235">
        <f>'Raw Data'!AE21</f>
        <v>1</v>
      </c>
      <c r="U22" s="241">
        <f>(T22*'Power Usage Consumption'!$B$6)*D22</f>
        <v>1.26</v>
      </c>
      <c r="V22" s="235">
        <f>'Raw Data'!AF21</f>
        <v>1</v>
      </c>
      <c r="W22" s="241">
        <f>(V22*'Power Usage Consumption'!$B$11)*D22</f>
        <v>3.024</v>
      </c>
      <c r="X22" s="235">
        <f>'Raw Data'!AG21</f>
        <v>0</v>
      </c>
      <c r="Y22" s="241">
        <f>(X22*'Power Usage Consumption'!$B$12)*D22</f>
        <v>0</v>
      </c>
      <c r="Z22" s="235">
        <f>'Raw Data'!AH21</f>
        <v>2</v>
      </c>
      <c r="AA22" s="241">
        <f>(Z22*'Power Usage Consumption'!$B$12)*D22</f>
        <v>6.048</v>
      </c>
      <c r="AB22" s="242">
        <f t="shared" si="2"/>
        <v>208.9584</v>
      </c>
      <c r="AC22" s="243" t="str">
        <f>'Raw Data'!AI21</f>
        <v>Non-renewable Energy (Grid electricity, Gasoline, etc.)</v>
      </c>
      <c r="AD22" s="244">
        <f t="shared" si="3"/>
        <v>208.9584</v>
      </c>
      <c r="AE22" s="245">
        <f t="shared" si="4"/>
        <v>0</v>
      </c>
      <c r="AF22" s="238">
        <f>'Raw Data'!U21</f>
        <v>5</v>
      </c>
      <c r="AG22" s="235">
        <f>'Raw Data'!T21</f>
        <v>2</v>
      </c>
      <c r="AH22" s="235"/>
      <c r="AI22" s="235">
        <f>IF('Raw Data'!AJ21="YES", 1, 0)</f>
        <v>0</v>
      </c>
      <c r="AJ22" s="235">
        <f>('Power Usage Consumption'!$B$15)*D22*AI22</f>
        <v>0</v>
      </c>
      <c r="AK22" s="235">
        <f>IF('Raw Data'!AK21="YES", 1, 0)</f>
        <v>1</v>
      </c>
      <c r="AL22" s="239">
        <f>'Power Usage Consumption'!$B$16</f>
        <v>18</v>
      </c>
      <c r="AM22" s="235">
        <f>IF('Raw Data'!AL21="YES", 1, 0)</f>
        <v>1</v>
      </c>
      <c r="AN22" s="239">
        <f>'Power Usage Consumption'!$B$17</f>
        <v>1.5</v>
      </c>
      <c r="AO22" s="235">
        <f>IF('Raw Data'!AM21="YES", 1, 0)</f>
        <v>1</v>
      </c>
      <c r="AP22" s="239">
        <f>'Power Usage Consumption'!$B$18</f>
        <v>1.2</v>
      </c>
      <c r="AQ22" s="235">
        <f>IF('Raw Data'!AN21="YES", 1, 0)</f>
        <v>0</v>
      </c>
      <c r="AR22" s="239">
        <f>'Power Usage Consumption'!$B$19</f>
        <v>2</v>
      </c>
      <c r="AS22" s="239">
        <f t="shared" si="5"/>
        <v>22.7</v>
      </c>
      <c r="AT22" s="241">
        <f t="shared" si="6"/>
        <v>2</v>
      </c>
      <c r="AU22" s="241"/>
      <c r="AV22" s="235">
        <f>IF('Raw Data'!AO21="YES", 1, 0)</f>
        <v>0</v>
      </c>
      <c r="AW22" s="241">
        <f>('Power Usage Consumption'!$B$22)*D22*AV22</f>
        <v>0</v>
      </c>
      <c r="AX22" s="235">
        <f>IF('Raw Data'!AP21="YES", 1, 0)</f>
        <v>0</v>
      </c>
      <c r="AY22" s="241">
        <f>('Power Usage Consumption'!$B$23)*D22*AX22</f>
        <v>0</v>
      </c>
      <c r="AZ22" s="235">
        <f>IF('Raw Data'!AQ21="YES", 1, 0)</f>
        <v>0</v>
      </c>
      <c r="BA22" s="241">
        <f>('Power Usage Consumption'!$B$24)*D22*AZ22</f>
        <v>0</v>
      </c>
      <c r="BB22" s="235">
        <f>IF('Raw Data'!AR21="YES", 1, 0)</f>
        <v>1</v>
      </c>
      <c r="BC22" s="241">
        <f>('Power Usage Consumption'!$B$25)*D22*BB22</f>
        <v>4.3722</v>
      </c>
      <c r="BD22" s="235">
        <f>IF('Raw Data'!AS21="YES", 1, 0)</f>
        <v>0</v>
      </c>
      <c r="BE22" s="235">
        <f>('Power Usage Consumption'!$B$26)*D22*BD22</f>
        <v>0</v>
      </c>
      <c r="BF22" s="241">
        <f t="shared" si="7"/>
        <v>4.3722</v>
      </c>
    </row>
    <row r="23" ht="20.25" customHeight="1">
      <c r="A23" s="233" t="str">
        <f>'Raw Data'!R22</f>
        <v>Taiwan</v>
      </c>
      <c r="B23" s="234">
        <f>'Raw Data'!S22</f>
        <v>5</v>
      </c>
      <c r="C23" s="235">
        <f>'Raw Data'!W22</f>
        <v>40</v>
      </c>
      <c r="D23" s="236">
        <f t="shared" si="1"/>
        <v>800</v>
      </c>
      <c r="E23" s="237"/>
      <c r="F23" s="238">
        <f>'Raw Data'!X22</f>
        <v>3</v>
      </c>
      <c r="G23" s="239">
        <f>(F23*'Power Usage Consumption'!$B$2)*D23</f>
        <v>144</v>
      </c>
      <c r="H23" s="235">
        <f>'Raw Data'!Y22</f>
        <v>3</v>
      </c>
      <c r="I23" s="239">
        <f>(H23*'Power Usage Consumption'!$B$3)*D23</f>
        <v>167.04</v>
      </c>
      <c r="J23" s="235">
        <f>'Raw Data'!Z22</f>
        <v>3</v>
      </c>
      <c r="K23" s="240">
        <f>(J23*'Power Usage Consumption'!$B$4)*D23</f>
        <v>136.8</v>
      </c>
      <c r="L23" s="241">
        <f>'Raw Data'!AA22</f>
        <v>3</v>
      </c>
      <c r="M23" s="241">
        <f>(L23*'Power Usage Consumption'!$B$5)*D23</f>
        <v>480</v>
      </c>
      <c r="N23" s="241">
        <f>'Raw Data'!AB22</f>
        <v>2</v>
      </c>
      <c r="O23" s="241">
        <f>(N23*'Power Usage Consumption'!$B$7)*D23</f>
        <v>3.2</v>
      </c>
      <c r="P23" s="241">
        <f>'Raw Data'!AC22</f>
        <v>1</v>
      </c>
      <c r="Q23" s="241">
        <f>(P23*'Power Usage Consumption'!$B$8)*D23</f>
        <v>32</v>
      </c>
      <c r="R23" s="241">
        <f>'Raw Data'!AD22</f>
        <v>0</v>
      </c>
      <c r="S23" s="241">
        <f>(R23*'Power Usage Consumption'!$B$9)*D23</f>
        <v>0</v>
      </c>
      <c r="T23" s="235">
        <f>'Raw Data'!AE22</f>
        <v>2</v>
      </c>
      <c r="U23" s="241">
        <f>(T23*'Power Usage Consumption'!$B$6)*D23</f>
        <v>8</v>
      </c>
      <c r="V23" s="235">
        <f>'Raw Data'!AF22</f>
        <v>3</v>
      </c>
      <c r="W23" s="241">
        <f>(V23*'Power Usage Consumption'!$B$11)*D23</f>
        <v>28.8</v>
      </c>
      <c r="X23" s="235">
        <f>'Raw Data'!AG22</f>
        <v>0</v>
      </c>
      <c r="Y23" s="241">
        <f>(X23*'Power Usage Consumption'!$B$12)*D23</f>
        <v>0</v>
      </c>
      <c r="Z23" s="235">
        <f>'Raw Data'!AH22</f>
        <v>2</v>
      </c>
      <c r="AA23" s="241">
        <f>(Z23*'Power Usage Consumption'!$B$12)*D23</f>
        <v>19.2</v>
      </c>
      <c r="AB23" s="242">
        <f t="shared" si="2"/>
        <v>1019.04</v>
      </c>
      <c r="AC23" s="243" t="str">
        <f>'Raw Data'!AI22</f>
        <v>Non-renewable Energy (Grid electricity, Gasoline, etc.)</v>
      </c>
      <c r="AD23" s="244">
        <f t="shared" si="3"/>
        <v>1019.04</v>
      </c>
      <c r="AE23" s="245">
        <f t="shared" si="4"/>
        <v>0</v>
      </c>
      <c r="AF23" s="238">
        <f>'Raw Data'!U22</f>
        <v>3</v>
      </c>
      <c r="AG23" s="235">
        <f>'Raw Data'!T22</f>
        <v>2</v>
      </c>
      <c r="AH23" s="235"/>
      <c r="AI23" s="235">
        <f>IF('Raw Data'!AJ22="YES", 1, 0)</f>
        <v>0</v>
      </c>
      <c r="AJ23" s="235">
        <f>('Power Usage Consumption'!$B$15)*D23*AI23</f>
        <v>0</v>
      </c>
      <c r="AK23" s="235">
        <f>IF('Raw Data'!AK22="YES", 1, 0)</f>
        <v>0</v>
      </c>
      <c r="AL23" s="239">
        <f>'Power Usage Consumption'!$B$16</f>
        <v>18</v>
      </c>
      <c r="AM23" s="235">
        <f>IF('Raw Data'!AL22="YES", 1, 0)</f>
        <v>0</v>
      </c>
      <c r="AN23" s="239">
        <f>'Power Usage Consumption'!$B$17</f>
        <v>1.5</v>
      </c>
      <c r="AO23" s="235">
        <f>IF('Raw Data'!AM22="YES", 1, 0)</f>
        <v>0</v>
      </c>
      <c r="AP23" s="239">
        <f>'Power Usage Consumption'!$B$18</f>
        <v>1.2</v>
      </c>
      <c r="AQ23" s="235">
        <f>IF('Raw Data'!AN22="YES", 1, 0)</f>
        <v>1</v>
      </c>
      <c r="AR23" s="239">
        <f>'Power Usage Consumption'!$B$19</f>
        <v>2</v>
      </c>
      <c r="AS23" s="239">
        <f t="shared" si="5"/>
        <v>22.7</v>
      </c>
      <c r="AT23" s="241">
        <f t="shared" si="6"/>
        <v>2</v>
      </c>
      <c r="AU23" s="241"/>
      <c r="AV23" s="235">
        <f>IF('Raw Data'!AO22="YES", 1, 0)</f>
        <v>1</v>
      </c>
      <c r="AW23" s="241">
        <f>('Power Usage Consumption'!$B$22)*D23*AV23</f>
        <v>1820</v>
      </c>
      <c r="AX23" s="235">
        <f>IF('Raw Data'!AP22="YES", 1, 0)</f>
        <v>1</v>
      </c>
      <c r="AY23" s="241">
        <f>('Power Usage Consumption'!$B$23)*D23*AX23</f>
        <v>520</v>
      </c>
      <c r="AZ23" s="235">
        <f>IF('Raw Data'!AQ22="YES", 1, 0)</f>
        <v>0</v>
      </c>
      <c r="BA23" s="241">
        <f>('Power Usage Consumption'!$B$24)*D23*AZ23</f>
        <v>0</v>
      </c>
      <c r="BB23" s="235">
        <f>IF('Raw Data'!AR22="YES", 1, 0)</f>
        <v>0</v>
      </c>
      <c r="BC23" s="241">
        <f>('Power Usage Consumption'!$B$25)*D23*BB23</f>
        <v>0</v>
      </c>
      <c r="BD23" s="235">
        <f>IF('Raw Data'!AS22="YES", 1, 0)</f>
        <v>0</v>
      </c>
      <c r="BE23" s="235">
        <f>('Power Usage Consumption'!$B$26)*D23*BD23</f>
        <v>0</v>
      </c>
      <c r="BF23" s="241">
        <f t="shared" si="7"/>
        <v>2340</v>
      </c>
    </row>
    <row r="24" ht="20.25" customHeight="1">
      <c r="A24" s="233" t="str">
        <f>'Raw Data'!R23</f>
        <v>Korea, Republic of</v>
      </c>
      <c r="B24" s="234">
        <f>'Raw Data'!S23</f>
        <v>1</v>
      </c>
      <c r="C24" s="235">
        <f>'Raw Data'!W23</f>
        <v>2</v>
      </c>
      <c r="D24" s="236">
        <f t="shared" si="1"/>
        <v>8</v>
      </c>
      <c r="E24" s="237"/>
      <c r="F24" s="238">
        <f>'Raw Data'!X23</f>
        <v>0</v>
      </c>
      <c r="G24" s="239">
        <f>(F24*'Power Usage Consumption'!$B$2)*D24</f>
        <v>0</v>
      </c>
      <c r="H24" s="235">
        <f>'Raw Data'!Y23</f>
        <v>0</v>
      </c>
      <c r="I24" s="239">
        <f>(H24*'Power Usage Consumption'!$B$3)*D24</f>
        <v>0</v>
      </c>
      <c r="J24" s="235">
        <f>'Raw Data'!Z23</f>
        <v>3</v>
      </c>
      <c r="K24" s="240">
        <f>(J24*'Power Usage Consumption'!$B$4)*D24</f>
        <v>1.368</v>
      </c>
      <c r="L24" s="241">
        <f>'Raw Data'!AA23</f>
        <v>3</v>
      </c>
      <c r="M24" s="241">
        <f>(L24*'Power Usage Consumption'!$B$5)*D24</f>
        <v>4.8</v>
      </c>
      <c r="N24" s="241">
        <f>'Raw Data'!AB23</f>
        <v>0</v>
      </c>
      <c r="O24" s="241">
        <f>(N24*'Power Usage Consumption'!$B$7)*D24</f>
        <v>0</v>
      </c>
      <c r="P24" s="241">
        <f>'Raw Data'!AC23</f>
        <v>1</v>
      </c>
      <c r="Q24" s="241">
        <f>(P24*'Power Usage Consumption'!$B$8)*D24</f>
        <v>0.32</v>
      </c>
      <c r="R24" s="241">
        <f>'Raw Data'!AD23</f>
        <v>3</v>
      </c>
      <c r="S24" s="241">
        <f>(R24*'Power Usage Consumption'!$B$9)*D24</f>
        <v>0.144</v>
      </c>
      <c r="T24" s="235">
        <f>'Raw Data'!AE23</f>
        <v>2</v>
      </c>
      <c r="U24" s="241">
        <f>(T24*'Power Usage Consumption'!$B$6)*D24</f>
        <v>0.08</v>
      </c>
      <c r="V24" s="235">
        <f>'Raw Data'!AF23</f>
        <v>1</v>
      </c>
      <c r="W24" s="241">
        <f>(V24*'Power Usage Consumption'!$B$11)*D24</f>
        <v>0.096</v>
      </c>
      <c r="X24" s="235">
        <f>'Raw Data'!AG23</f>
        <v>0</v>
      </c>
      <c r="Y24" s="241">
        <f>(X24*'Power Usage Consumption'!$B$12)*D24</f>
        <v>0</v>
      </c>
      <c r="Z24" s="235">
        <f>'Raw Data'!AH23</f>
        <v>3</v>
      </c>
      <c r="AA24" s="241">
        <f>(Z24*'Power Usage Consumption'!$B$12)*D24</f>
        <v>0.288</v>
      </c>
      <c r="AB24" s="242">
        <f t="shared" si="2"/>
        <v>7.096</v>
      </c>
      <c r="AC24" s="243" t="str">
        <f>'Raw Data'!AI23</f>
        <v>Non-renewable Energy (Grid electricity, Gasoline, etc.)</v>
      </c>
      <c r="AD24" s="244">
        <f t="shared" si="3"/>
        <v>7.096</v>
      </c>
      <c r="AE24" s="245">
        <f t="shared" si="4"/>
        <v>0</v>
      </c>
      <c r="AF24" s="238">
        <f>'Raw Data'!U23</f>
        <v>0</v>
      </c>
      <c r="AG24" s="235">
        <f>'Raw Data'!T23</f>
        <v>1</v>
      </c>
      <c r="AH24" s="235"/>
      <c r="AI24" s="235">
        <f>IF('Raw Data'!AJ23="YES", 1, 0)</f>
        <v>1</v>
      </c>
      <c r="AJ24" s="235">
        <f>('Power Usage Consumption'!$B$15)*D24*AI24</f>
        <v>30.96</v>
      </c>
      <c r="AK24" s="235">
        <f>IF('Raw Data'!AK23="YES", 1, 0)</f>
        <v>0</v>
      </c>
      <c r="AL24" s="239">
        <f>'Power Usage Consumption'!$B$16</f>
        <v>18</v>
      </c>
      <c r="AM24" s="235">
        <f>IF('Raw Data'!AL23="YES", 1, 0)</f>
        <v>0</v>
      </c>
      <c r="AN24" s="239">
        <f>'Power Usage Consumption'!$B$17</f>
        <v>1.5</v>
      </c>
      <c r="AO24" s="235">
        <f>IF('Raw Data'!AM23="YES", 1, 0)</f>
        <v>0</v>
      </c>
      <c r="AP24" s="239">
        <f>'Power Usage Consumption'!$B$18</f>
        <v>1.2</v>
      </c>
      <c r="AQ24" s="235">
        <f>IF('Raw Data'!AN23="YES", 1, 0)</f>
        <v>1</v>
      </c>
      <c r="AR24" s="239">
        <f>'Power Usage Consumption'!$B$19</f>
        <v>2</v>
      </c>
      <c r="AS24" s="239">
        <f t="shared" si="5"/>
        <v>53.66</v>
      </c>
      <c r="AT24" s="241">
        <f t="shared" si="6"/>
        <v>1</v>
      </c>
      <c r="AU24" s="241"/>
      <c r="AV24" s="235">
        <f>IF('Raw Data'!AO23="YES", 1, 0)</f>
        <v>0</v>
      </c>
      <c r="AW24" s="241">
        <f>('Power Usage Consumption'!$B$22)*D24*AV24</f>
        <v>0</v>
      </c>
      <c r="AX24" s="235">
        <f>IF('Raw Data'!AP23="YES", 1, 0)</f>
        <v>0</v>
      </c>
      <c r="AY24" s="241">
        <f>('Power Usage Consumption'!$B$23)*D24*AX24</f>
        <v>0</v>
      </c>
      <c r="AZ24" s="235">
        <f>IF('Raw Data'!AQ23="YES", 1, 0)</f>
        <v>0</v>
      </c>
      <c r="BA24" s="241">
        <f>('Power Usage Consumption'!$B$24)*D24*AZ24</f>
        <v>0</v>
      </c>
      <c r="BB24" s="235">
        <f>IF('Raw Data'!AR23="YES", 1, 0)</f>
        <v>0</v>
      </c>
      <c r="BC24" s="241">
        <f>('Power Usage Consumption'!$B$25)*D24*BB24</f>
        <v>0</v>
      </c>
      <c r="BD24" s="235">
        <f>IF('Raw Data'!AS23="YES", 1, 0)</f>
        <v>1</v>
      </c>
      <c r="BE24" s="235">
        <f>('Power Usage Consumption'!$B$26)*D24*BD24</f>
        <v>2.24</v>
      </c>
      <c r="BF24" s="241">
        <f t="shared" si="7"/>
        <v>2.24</v>
      </c>
    </row>
    <row r="25" ht="20.25" customHeight="1">
      <c r="A25" s="233" t="str">
        <f>'Raw Data'!R24</f>
        <v>China</v>
      </c>
      <c r="B25" s="234">
        <f>'Raw Data'!S24</f>
        <v>5</v>
      </c>
      <c r="C25" s="235">
        <f>'Raw Data'!W24</f>
        <v>39</v>
      </c>
      <c r="D25" s="236">
        <f t="shared" si="1"/>
        <v>780</v>
      </c>
      <c r="E25" s="237"/>
      <c r="F25" s="238">
        <f>'Raw Data'!X24</f>
        <v>3</v>
      </c>
      <c r="G25" s="239">
        <f>(F25*'Power Usage Consumption'!$B$2)*D25</f>
        <v>140.4</v>
      </c>
      <c r="H25" s="235">
        <f>'Raw Data'!Y24</f>
        <v>2</v>
      </c>
      <c r="I25" s="239">
        <f>(H25*'Power Usage Consumption'!$B$3)*D25</f>
        <v>108.576</v>
      </c>
      <c r="J25" s="235">
        <f>'Raw Data'!Z24</f>
        <v>3</v>
      </c>
      <c r="K25" s="240">
        <f>(J25*'Power Usage Consumption'!$B$4)*D25</f>
        <v>133.38</v>
      </c>
      <c r="L25" s="241">
        <f>'Raw Data'!AA24</f>
        <v>2</v>
      </c>
      <c r="M25" s="241">
        <f>(L25*'Power Usage Consumption'!$B$5)*D25</f>
        <v>312</v>
      </c>
      <c r="N25" s="241">
        <f>'Raw Data'!AB24</f>
        <v>0</v>
      </c>
      <c r="O25" s="241">
        <f>(N25*'Power Usage Consumption'!$B$7)*D25</f>
        <v>0</v>
      </c>
      <c r="P25" s="241">
        <f>'Raw Data'!AC24</f>
        <v>2</v>
      </c>
      <c r="Q25" s="241">
        <f>(P25*'Power Usage Consumption'!$B$8)*D25</f>
        <v>62.4</v>
      </c>
      <c r="R25" s="241">
        <f>'Raw Data'!AD24</f>
        <v>0</v>
      </c>
      <c r="S25" s="241">
        <f>(R25*'Power Usage Consumption'!$B$9)*D25</f>
        <v>0</v>
      </c>
      <c r="T25" s="235">
        <f>'Raw Data'!AE24</f>
        <v>2</v>
      </c>
      <c r="U25" s="241">
        <f>(T25*'Power Usage Consumption'!$B$6)*D25</f>
        <v>7.8</v>
      </c>
      <c r="V25" s="235">
        <f>'Raw Data'!AF24</f>
        <v>3</v>
      </c>
      <c r="W25" s="241">
        <f>(V25*'Power Usage Consumption'!$B$11)*D25</f>
        <v>28.08</v>
      </c>
      <c r="X25" s="235">
        <f>'Raw Data'!AG24</f>
        <v>0</v>
      </c>
      <c r="Y25" s="241">
        <f>(X25*'Power Usage Consumption'!$B$12)*D25</f>
        <v>0</v>
      </c>
      <c r="Z25" s="235">
        <f>'Raw Data'!AH24</f>
        <v>0</v>
      </c>
      <c r="AA25" s="241">
        <f>(Z25*'Power Usage Consumption'!$B$12)*D25</f>
        <v>0</v>
      </c>
      <c r="AB25" s="242">
        <f t="shared" si="2"/>
        <v>792.636</v>
      </c>
      <c r="AC25" s="243" t="str">
        <f>'Raw Data'!AI24</f>
        <v>Non-renewable Energy (Grid electricity, Gasoline, etc.)</v>
      </c>
      <c r="AD25" s="244">
        <f t="shared" si="3"/>
        <v>792.636</v>
      </c>
      <c r="AE25" s="245">
        <f t="shared" si="4"/>
        <v>0</v>
      </c>
      <c r="AF25" s="238">
        <f>'Raw Data'!U24</f>
        <v>4</v>
      </c>
      <c r="AG25" s="235">
        <f>'Raw Data'!T24</f>
        <v>1</v>
      </c>
      <c r="AH25" s="235"/>
      <c r="AI25" s="235">
        <f>IF('Raw Data'!AJ24="YES", 1, 0)</f>
        <v>0</v>
      </c>
      <c r="AJ25" s="235">
        <f>('Power Usage Consumption'!$B$15)*D25*AI25</f>
        <v>0</v>
      </c>
      <c r="AK25" s="235">
        <f>IF('Raw Data'!AK24="YES", 1, 0)</f>
        <v>0</v>
      </c>
      <c r="AL25" s="239">
        <f>'Power Usage Consumption'!$B$16</f>
        <v>18</v>
      </c>
      <c r="AM25" s="235">
        <f>IF('Raw Data'!AL24="YES", 1, 0)</f>
        <v>0</v>
      </c>
      <c r="AN25" s="239">
        <f>'Power Usage Consumption'!$B$17</f>
        <v>1.5</v>
      </c>
      <c r="AO25" s="235">
        <f>IF('Raw Data'!AM24="YES", 1, 0)</f>
        <v>1</v>
      </c>
      <c r="AP25" s="239">
        <f>'Power Usage Consumption'!$B$18</f>
        <v>1.2</v>
      </c>
      <c r="AQ25" s="235">
        <f>IF('Raw Data'!AN24="YES", 1, 0)</f>
        <v>0</v>
      </c>
      <c r="AR25" s="239">
        <f>'Power Usage Consumption'!$B$19</f>
        <v>2</v>
      </c>
      <c r="AS25" s="239">
        <f t="shared" si="5"/>
        <v>22.7</v>
      </c>
      <c r="AT25" s="241">
        <f t="shared" si="6"/>
        <v>1</v>
      </c>
      <c r="AU25" s="241"/>
      <c r="AV25" s="235">
        <f>IF('Raw Data'!AO24="YES", 1, 0)</f>
        <v>1</v>
      </c>
      <c r="AW25" s="241">
        <f>('Power Usage Consumption'!$B$22)*D25*AV25</f>
        <v>1774.5</v>
      </c>
      <c r="AX25" s="235">
        <f>IF('Raw Data'!AP24="YES", 1, 0)</f>
        <v>0</v>
      </c>
      <c r="AY25" s="241">
        <f>('Power Usage Consumption'!$B$23)*D25*AX25</f>
        <v>0</v>
      </c>
      <c r="AZ25" s="235">
        <f>IF('Raw Data'!AQ24="YES", 1, 0)</f>
        <v>0</v>
      </c>
      <c r="BA25" s="241">
        <f>('Power Usage Consumption'!$B$24)*D25*AZ25</f>
        <v>0</v>
      </c>
      <c r="BB25" s="235">
        <f>IF('Raw Data'!AR24="YES", 1, 0)</f>
        <v>0</v>
      </c>
      <c r="BC25" s="241">
        <f>('Power Usage Consumption'!$B$25)*D25*BB25</f>
        <v>0</v>
      </c>
      <c r="BD25" s="235">
        <f>IF('Raw Data'!AS24="YES", 1, 0)</f>
        <v>0</v>
      </c>
      <c r="BE25" s="235">
        <f>('Power Usage Consumption'!$B$26)*D25*BD25</f>
        <v>0</v>
      </c>
      <c r="BF25" s="241">
        <f t="shared" si="7"/>
        <v>1774.5</v>
      </c>
    </row>
    <row r="26" ht="20.25" customHeight="1">
      <c r="A26" s="233" t="str">
        <f>'Raw Data'!R25</f>
        <v>Algeria</v>
      </c>
      <c r="B26" s="234">
        <f>'Raw Data'!S25</f>
        <v>4</v>
      </c>
      <c r="C26" s="235">
        <f>'Raw Data'!W25</f>
        <v>2</v>
      </c>
      <c r="D26" s="236">
        <f t="shared" si="1"/>
        <v>32</v>
      </c>
      <c r="E26" s="237"/>
      <c r="F26" s="238">
        <f>'Raw Data'!X25</f>
        <v>1</v>
      </c>
      <c r="G26" s="239">
        <f>(F26*'Power Usage Consumption'!$B$2)*D26</f>
        <v>1.92</v>
      </c>
      <c r="H26" s="235">
        <f>'Raw Data'!Y25</f>
        <v>0</v>
      </c>
      <c r="I26" s="239">
        <f>(H26*'Power Usage Consumption'!$B$3)*D26</f>
        <v>0</v>
      </c>
      <c r="J26" s="235">
        <f>'Raw Data'!Z25</f>
        <v>3</v>
      </c>
      <c r="K26" s="240">
        <f>(J26*'Power Usage Consumption'!$B$4)*D26</f>
        <v>5.472</v>
      </c>
      <c r="L26" s="241">
        <f>'Raw Data'!AA25</f>
        <v>3</v>
      </c>
      <c r="M26" s="241">
        <f>(L26*'Power Usage Consumption'!$B$5)*D26</f>
        <v>19.2</v>
      </c>
      <c r="N26" s="241">
        <f>'Raw Data'!AB25</f>
        <v>3</v>
      </c>
      <c r="O26" s="241">
        <f>(N26*'Power Usage Consumption'!$B$7)*D26</f>
        <v>0.192</v>
      </c>
      <c r="P26" s="241">
        <f>'Raw Data'!AC25</f>
        <v>2</v>
      </c>
      <c r="Q26" s="241">
        <f>(P26*'Power Usage Consumption'!$B$8)*D26</f>
        <v>2.56</v>
      </c>
      <c r="R26" s="241">
        <f>'Raw Data'!AD25</f>
        <v>2</v>
      </c>
      <c r="S26" s="241">
        <f>(R26*'Power Usage Consumption'!$B$9)*D26</f>
        <v>0.384</v>
      </c>
      <c r="T26" s="235">
        <f>'Raw Data'!AE25</f>
        <v>1</v>
      </c>
      <c r="U26" s="241">
        <f>(T26*'Power Usage Consumption'!$B$6)*D26</f>
        <v>0.16</v>
      </c>
      <c r="V26" s="235">
        <f>'Raw Data'!AF25</f>
        <v>1</v>
      </c>
      <c r="W26" s="241">
        <f>(V26*'Power Usage Consumption'!$B$11)*D26</f>
        <v>0.384</v>
      </c>
      <c r="X26" s="235">
        <f>'Raw Data'!AG25</f>
        <v>3</v>
      </c>
      <c r="Y26" s="241">
        <f>(X26*'Power Usage Consumption'!$B$12)*D26</f>
        <v>1.152</v>
      </c>
      <c r="Z26" s="235">
        <f>'Raw Data'!AH25</f>
        <v>3</v>
      </c>
      <c r="AA26" s="241">
        <f>(Z26*'Power Usage Consumption'!$B$12)*D26</f>
        <v>1.152</v>
      </c>
      <c r="AB26" s="242">
        <f t="shared" si="2"/>
        <v>32.576</v>
      </c>
      <c r="AC26" s="243" t="str">
        <f>'Raw Data'!AI25</f>
        <v>Renewable Energy (Solar, Wind, etc.)</v>
      </c>
      <c r="AD26" s="244">
        <f t="shared" si="3"/>
        <v>0</v>
      </c>
      <c r="AE26" s="245">
        <f t="shared" si="4"/>
        <v>32.576</v>
      </c>
      <c r="AF26" s="238">
        <f>'Raw Data'!U25</f>
        <v>0</v>
      </c>
      <c r="AG26" s="235">
        <f>'Raw Data'!T25</f>
        <v>4</v>
      </c>
      <c r="AH26" s="235"/>
      <c r="AI26" s="235">
        <f>IF('Raw Data'!AJ25="YES", 1, 0)</f>
        <v>1</v>
      </c>
      <c r="AJ26" s="235">
        <f>('Power Usage Consumption'!$B$15)*D26*AI26</f>
        <v>123.84</v>
      </c>
      <c r="AK26" s="235">
        <f>IF('Raw Data'!AK25="YES", 1, 0)</f>
        <v>1</v>
      </c>
      <c r="AL26" s="239">
        <f>'Power Usage Consumption'!$B$16</f>
        <v>18</v>
      </c>
      <c r="AM26" s="235">
        <f>IF('Raw Data'!AL25="YES", 1, 0)</f>
        <v>1</v>
      </c>
      <c r="AN26" s="239">
        <f>'Power Usage Consumption'!$B$17</f>
        <v>1.5</v>
      </c>
      <c r="AO26" s="235">
        <f>IF('Raw Data'!AM25="YES", 1, 0)</f>
        <v>0</v>
      </c>
      <c r="AP26" s="239">
        <f>'Power Usage Consumption'!$B$18</f>
        <v>1.2</v>
      </c>
      <c r="AQ26" s="235">
        <f>IF('Raw Data'!AN25="YES", 1, 0)</f>
        <v>1</v>
      </c>
      <c r="AR26" s="239">
        <f>'Power Usage Consumption'!$B$19</f>
        <v>2</v>
      </c>
      <c r="AS26" s="239">
        <f t="shared" si="5"/>
        <v>146.54</v>
      </c>
      <c r="AT26" s="241">
        <f t="shared" si="6"/>
        <v>4</v>
      </c>
      <c r="AU26" s="241"/>
      <c r="AV26" s="235">
        <f>IF('Raw Data'!AO25="YES", 1, 0)</f>
        <v>0</v>
      </c>
      <c r="AW26" s="241">
        <f>('Power Usage Consumption'!$B$22)*D26*AV26</f>
        <v>0</v>
      </c>
      <c r="AX26" s="235">
        <f>IF('Raw Data'!AP25="YES", 1, 0)</f>
        <v>1</v>
      </c>
      <c r="AY26" s="241">
        <f>('Power Usage Consumption'!$B$23)*D26*AX26</f>
        <v>20.8</v>
      </c>
      <c r="AZ26" s="235">
        <f>IF('Raw Data'!AQ25="YES", 1, 0)</f>
        <v>0</v>
      </c>
      <c r="BA26" s="241">
        <f>('Power Usage Consumption'!$B$24)*D26*AZ26</f>
        <v>0</v>
      </c>
      <c r="BB26" s="235">
        <f>IF('Raw Data'!AR25="YES", 1, 0)</f>
        <v>1</v>
      </c>
      <c r="BC26" s="241">
        <f>('Power Usage Consumption'!$B$25)*D26*BB26</f>
        <v>0.5552</v>
      </c>
      <c r="BD26" s="235">
        <f>IF('Raw Data'!AS25="YES", 1, 0)</f>
        <v>1</v>
      </c>
      <c r="BE26" s="235">
        <f>('Power Usage Consumption'!$B$26)*D26*BD26</f>
        <v>8.96</v>
      </c>
      <c r="BF26" s="241">
        <f t="shared" si="7"/>
        <v>30.3152</v>
      </c>
    </row>
    <row r="27" ht="20.25" customHeight="1">
      <c r="A27" s="233" t="str">
        <f>'Raw Data'!R26</f>
        <v>Bangladesh</v>
      </c>
      <c r="B27" s="234">
        <f>'Raw Data'!S26</f>
        <v>7</v>
      </c>
      <c r="C27" s="235">
        <f>'Raw Data'!W26</f>
        <v>18</v>
      </c>
      <c r="D27" s="236">
        <f t="shared" si="1"/>
        <v>504</v>
      </c>
      <c r="E27" s="237"/>
      <c r="F27" s="238">
        <f>'Raw Data'!X26</f>
        <v>3</v>
      </c>
      <c r="G27" s="239">
        <f>(F27*'Power Usage Consumption'!$B$2)*D27</f>
        <v>90.72</v>
      </c>
      <c r="H27" s="235">
        <f>'Raw Data'!Y26</f>
        <v>3</v>
      </c>
      <c r="I27" s="239">
        <f>(H27*'Power Usage Consumption'!$B$3)*D27</f>
        <v>105.2352</v>
      </c>
      <c r="J27" s="235">
        <f>'Raw Data'!Z26</f>
        <v>1</v>
      </c>
      <c r="K27" s="240">
        <f>(J27*'Power Usage Consumption'!$B$4)*D27</f>
        <v>28.728</v>
      </c>
      <c r="L27" s="241">
        <f>'Raw Data'!AA26</f>
        <v>0</v>
      </c>
      <c r="M27" s="241">
        <f>(L27*'Power Usage Consumption'!$B$5)*D27</f>
        <v>0</v>
      </c>
      <c r="N27" s="241">
        <f>'Raw Data'!AB26</f>
        <v>3</v>
      </c>
      <c r="O27" s="241">
        <f>(N27*'Power Usage Consumption'!$B$7)*D27</f>
        <v>3.024</v>
      </c>
      <c r="P27" s="241">
        <f>'Raw Data'!AC26</f>
        <v>1</v>
      </c>
      <c r="Q27" s="241">
        <f>(P27*'Power Usage Consumption'!$B$8)*D27</f>
        <v>20.16</v>
      </c>
      <c r="R27" s="241">
        <f>'Raw Data'!AD26</f>
        <v>1</v>
      </c>
      <c r="S27" s="241">
        <f>(R27*'Power Usage Consumption'!$B$9)*D27</f>
        <v>3.024</v>
      </c>
      <c r="T27" s="235">
        <f>'Raw Data'!AE26</f>
        <v>3</v>
      </c>
      <c r="U27" s="241">
        <f>(T27*'Power Usage Consumption'!$B$6)*D27</f>
        <v>7.56</v>
      </c>
      <c r="V27" s="235">
        <f>'Raw Data'!AF26</f>
        <v>3</v>
      </c>
      <c r="W27" s="241">
        <f>(V27*'Power Usage Consumption'!$B$11)*D27</f>
        <v>18.144</v>
      </c>
      <c r="X27" s="235">
        <f>'Raw Data'!AG26</f>
        <v>1</v>
      </c>
      <c r="Y27" s="241">
        <f>(X27*'Power Usage Consumption'!$B$12)*D27</f>
        <v>6.048</v>
      </c>
      <c r="Z27" s="235">
        <f>'Raw Data'!AH26</f>
        <v>0</v>
      </c>
      <c r="AA27" s="241">
        <f>(Z27*'Power Usage Consumption'!$B$12)*D27</f>
        <v>0</v>
      </c>
      <c r="AB27" s="242">
        <f t="shared" si="2"/>
        <v>282.6432</v>
      </c>
      <c r="AC27" s="243" t="str">
        <f>'Raw Data'!AI26</f>
        <v>Non-renewable Energy (Grid electricity, Gasoline, etc.)</v>
      </c>
      <c r="AD27" s="244">
        <f t="shared" si="3"/>
        <v>282.6432</v>
      </c>
      <c r="AE27" s="245">
        <f t="shared" si="4"/>
        <v>0</v>
      </c>
      <c r="AF27" s="238">
        <f>'Raw Data'!U26</f>
        <v>0</v>
      </c>
      <c r="AG27" s="235">
        <f>'Raw Data'!T26</f>
        <v>7</v>
      </c>
      <c r="AH27" s="235"/>
      <c r="AI27" s="235">
        <f>IF('Raw Data'!AJ26="YES", 1, 0)</f>
        <v>0</v>
      </c>
      <c r="AJ27" s="235">
        <f>('Power Usage Consumption'!$B$15)*D27*AI27</f>
        <v>0</v>
      </c>
      <c r="AK27" s="235">
        <f>IF('Raw Data'!AK26="YES", 1, 0)</f>
        <v>1</v>
      </c>
      <c r="AL27" s="239">
        <f>'Power Usage Consumption'!$B$16</f>
        <v>18</v>
      </c>
      <c r="AM27" s="235">
        <f>IF('Raw Data'!AL26="YES", 1, 0)</f>
        <v>0</v>
      </c>
      <c r="AN27" s="239">
        <f>'Power Usage Consumption'!$B$17</f>
        <v>1.5</v>
      </c>
      <c r="AO27" s="235">
        <f>IF('Raw Data'!AM26="YES", 1, 0)</f>
        <v>0</v>
      </c>
      <c r="AP27" s="239">
        <f>'Power Usage Consumption'!$B$18</f>
        <v>1.2</v>
      </c>
      <c r="AQ27" s="235">
        <f>IF('Raw Data'!AN26="YES", 1, 0)</f>
        <v>1</v>
      </c>
      <c r="AR27" s="239">
        <f>'Power Usage Consumption'!$B$19</f>
        <v>2</v>
      </c>
      <c r="AS27" s="239">
        <f t="shared" si="5"/>
        <v>22.7</v>
      </c>
      <c r="AT27" s="241">
        <f t="shared" si="6"/>
        <v>7</v>
      </c>
      <c r="AU27" s="241"/>
      <c r="AV27" s="235">
        <f>IF('Raw Data'!AO26="YES", 1, 0)</f>
        <v>1</v>
      </c>
      <c r="AW27" s="241">
        <f>('Power Usage Consumption'!$B$22)*D27*AV27</f>
        <v>1146.6</v>
      </c>
      <c r="AX27" s="235">
        <f>IF('Raw Data'!AP26="YES", 1, 0)</f>
        <v>0</v>
      </c>
      <c r="AY27" s="241">
        <f>('Power Usage Consumption'!$B$23)*D27*AX27</f>
        <v>0</v>
      </c>
      <c r="AZ27" s="235">
        <f>IF('Raw Data'!AQ26="YES", 1, 0)</f>
        <v>0</v>
      </c>
      <c r="BA27" s="241">
        <f>('Power Usage Consumption'!$B$24)*D27*AZ27</f>
        <v>0</v>
      </c>
      <c r="BB27" s="235">
        <f>IF('Raw Data'!AR26="YES", 1, 0)</f>
        <v>0</v>
      </c>
      <c r="BC27" s="241">
        <f>('Power Usage Consumption'!$B$25)*D27*BB27</f>
        <v>0</v>
      </c>
      <c r="BD27" s="235">
        <f>IF('Raw Data'!AS26="YES", 1, 0)</f>
        <v>0</v>
      </c>
      <c r="BE27" s="235">
        <f>('Power Usage Consumption'!$B$26)*D27*BD27</f>
        <v>0</v>
      </c>
      <c r="BF27" s="241">
        <f t="shared" si="7"/>
        <v>1146.6</v>
      </c>
    </row>
    <row r="28" ht="20.25" customHeight="1">
      <c r="A28" s="233" t="str">
        <f>'Raw Data'!R27</f>
        <v>Taiwan</v>
      </c>
      <c r="B28" s="234">
        <f>'Raw Data'!S27</f>
        <v>4</v>
      </c>
      <c r="C28" s="235">
        <f>'Raw Data'!W27</f>
        <v>32</v>
      </c>
      <c r="D28" s="236">
        <f t="shared" si="1"/>
        <v>512</v>
      </c>
      <c r="E28" s="237"/>
      <c r="F28" s="238">
        <f>'Raw Data'!X27</f>
        <v>1</v>
      </c>
      <c r="G28" s="239">
        <f>(F28*'Power Usage Consumption'!$B$2)*D28</f>
        <v>30.72</v>
      </c>
      <c r="H28" s="235">
        <f>'Raw Data'!Y27</f>
        <v>3</v>
      </c>
      <c r="I28" s="239">
        <f>(H28*'Power Usage Consumption'!$B$3)*D28</f>
        <v>106.9056</v>
      </c>
      <c r="J28" s="235">
        <f>'Raw Data'!Z27</f>
        <v>2</v>
      </c>
      <c r="K28" s="240">
        <f>(J28*'Power Usage Consumption'!$B$4)*D28</f>
        <v>58.368</v>
      </c>
      <c r="L28" s="241">
        <f>'Raw Data'!AA27</f>
        <v>2</v>
      </c>
      <c r="M28" s="241">
        <f>(L28*'Power Usage Consumption'!$B$5)*D28</f>
        <v>204.8</v>
      </c>
      <c r="N28" s="241">
        <f>'Raw Data'!AB27</f>
        <v>3</v>
      </c>
      <c r="O28" s="241">
        <f>(N28*'Power Usage Consumption'!$B$7)*D28</f>
        <v>3.072</v>
      </c>
      <c r="P28" s="241">
        <f>'Raw Data'!AC27</f>
        <v>0</v>
      </c>
      <c r="Q28" s="241">
        <f>(P28*'Power Usage Consumption'!$B$8)*D28</f>
        <v>0</v>
      </c>
      <c r="R28" s="241">
        <f>'Raw Data'!AD27</f>
        <v>3</v>
      </c>
      <c r="S28" s="241">
        <f>(R28*'Power Usage Consumption'!$B$9)*D28</f>
        <v>9.216</v>
      </c>
      <c r="T28" s="235">
        <f>'Raw Data'!AE27</f>
        <v>0</v>
      </c>
      <c r="U28" s="241">
        <f>(T28*'Power Usage Consumption'!$B$6)*D28</f>
        <v>0</v>
      </c>
      <c r="V28" s="235">
        <f>'Raw Data'!AF27</f>
        <v>3</v>
      </c>
      <c r="W28" s="241">
        <f>(V28*'Power Usage Consumption'!$B$11)*D28</f>
        <v>18.432</v>
      </c>
      <c r="X28" s="235">
        <f>'Raw Data'!AG27</f>
        <v>1</v>
      </c>
      <c r="Y28" s="241">
        <f>(X28*'Power Usage Consumption'!$B$12)*D28</f>
        <v>6.144</v>
      </c>
      <c r="Z28" s="235">
        <f>'Raw Data'!AH27</f>
        <v>0</v>
      </c>
      <c r="AA28" s="241">
        <f>(Z28*'Power Usage Consumption'!$B$12)*D28</f>
        <v>0</v>
      </c>
      <c r="AB28" s="242">
        <f t="shared" si="2"/>
        <v>437.6576</v>
      </c>
      <c r="AC28" s="243" t="str">
        <f>'Raw Data'!AI27</f>
        <v>Renewable Energy (Solar, Wind, etc.)</v>
      </c>
      <c r="AD28" s="244">
        <f t="shared" si="3"/>
        <v>0</v>
      </c>
      <c r="AE28" s="245">
        <f t="shared" si="4"/>
        <v>437.6576</v>
      </c>
      <c r="AF28" s="238">
        <f>'Raw Data'!U27</f>
        <v>3</v>
      </c>
      <c r="AG28" s="235">
        <f>'Raw Data'!T27</f>
        <v>1</v>
      </c>
      <c r="AH28" s="235"/>
      <c r="AI28" s="235">
        <f>IF('Raw Data'!AJ27="YES", 1, 0)</f>
        <v>1</v>
      </c>
      <c r="AJ28" s="235">
        <f>('Power Usage Consumption'!$B$15)*D28*AI28</f>
        <v>1981.44</v>
      </c>
      <c r="AK28" s="235">
        <f>IF('Raw Data'!AK27="YES", 1, 0)</f>
        <v>0</v>
      </c>
      <c r="AL28" s="239">
        <f>'Power Usage Consumption'!$B$16</f>
        <v>18</v>
      </c>
      <c r="AM28" s="235">
        <f>IF('Raw Data'!AL27="YES", 1, 0)</f>
        <v>0</v>
      </c>
      <c r="AN28" s="239">
        <f>'Power Usage Consumption'!$B$17</f>
        <v>1.5</v>
      </c>
      <c r="AO28" s="235">
        <f>IF('Raw Data'!AM27="YES", 1, 0)</f>
        <v>1</v>
      </c>
      <c r="AP28" s="239">
        <f>'Power Usage Consumption'!$B$18</f>
        <v>1.2</v>
      </c>
      <c r="AQ28" s="235">
        <f>IF('Raw Data'!AN27="YES", 1, 0)</f>
        <v>0</v>
      </c>
      <c r="AR28" s="239">
        <f>'Power Usage Consumption'!$B$19</f>
        <v>2</v>
      </c>
      <c r="AS28" s="239">
        <f t="shared" si="5"/>
        <v>2004.14</v>
      </c>
      <c r="AT28" s="241">
        <f t="shared" si="6"/>
        <v>1</v>
      </c>
      <c r="AU28" s="241"/>
      <c r="AV28" s="235">
        <f>IF('Raw Data'!AO27="YES", 1, 0)</f>
        <v>0</v>
      </c>
      <c r="AW28" s="241">
        <f>('Power Usage Consumption'!$B$22)*D28*AV28</f>
        <v>0</v>
      </c>
      <c r="AX28" s="235">
        <f>IF('Raw Data'!AP27="YES", 1, 0)</f>
        <v>1</v>
      </c>
      <c r="AY28" s="241">
        <f>('Power Usage Consumption'!$B$23)*D28*AX28</f>
        <v>332.8</v>
      </c>
      <c r="AZ28" s="235">
        <f>IF('Raw Data'!AQ27="YES", 1, 0)</f>
        <v>0</v>
      </c>
      <c r="BA28" s="241">
        <f>('Power Usage Consumption'!$B$24)*D28*AZ28</f>
        <v>0</v>
      </c>
      <c r="BB28" s="235">
        <f>IF('Raw Data'!AR27="YES", 1, 0)</f>
        <v>0</v>
      </c>
      <c r="BC28" s="241">
        <f>('Power Usage Consumption'!$B$25)*D28*BB28</f>
        <v>0</v>
      </c>
      <c r="BD28" s="235">
        <f>IF('Raw Data'!AS27="YES", 1, 0)</f>
        <v>1</v>
      </c>
      <c r="BE28" s="235">
        <f>('Power Usage Consumption'!$B$26)*D28*BD28</f>
        <v>143.36</v>
      </c>
      <c r="BF28" s="241">
        <f t="shared" si="7"/>
        <v>476.16</v>
      </c>
    </row>
    <row r="29" ht="20.25" customHeight="1">
      <c r="A29" s="233" t="str">
        <f>'Raw Data'!R28</f>
        <v>Germany</v>
      </c>
      <c r="B29" s="234">
        <f>'Raw Data'!S28</f>
        <v>10</v>
      </c>
      <c r="C29" s="235">
        <f>'Raw Data'!W28</f>
        <v>32</v>
      </c>
      <c r="D29" s="236">
        <f t="shared" si="1"/>
        <v>1280</v>
      </c>
      <c r="E29" s="237"/>
      <c r="F29" s="238">
        <f>'Raw Data'!X28</f>
        <v>2</v>
      </c>
      <c r="G29" s="239">
        <f>(F29*'Power Usage Consumption'!$B$2)*D29</f>
        <v>153.6</v>
      </c>
      <c r="H29" s="235">
        <f>'Raw Data'!Y28</f>
        <v>1</v>
      </c>
      <c r="I29" s="239">
        <f>(H29*'Power Usage Consumption'!$B$3)*D29</f>
        <v>89.088</v>
      </c>
      <c r="J29" s="235">
        <f>'Raw Data'!Z28</f>
        <v>3</v>
      </c>
      <c r="K29" s="240">
        <f>(J29*'Power Usage Consumption'!$B$4)*D29</f>
        <v>218.88</v>
      </c>
      <c r="L29" s="241">
        <f>'Raw Data'!AA28</f>
        <v>1</v>
      </c>
      <c r="M29" s="241">
        <f>(L29*'Power Usage Consumption'!$B$5)*D29</f>
        <v>256</v>
      </c>
      <c r="N29" s="241">
        <f>'Raw Data'!AB28</f>
        <v>3</v>
      </c>
      <c r="O29" s="241">
        <f>(N29*'Power Usage Consumption'!$B$7)*D29</f>
        <v>7.68</v>
      </c>
      <c r="P29" s="241">
        <f>'Raw Data'!AC28</f>
        <v>3</v>
      </c>
      <c r="Q29" s="241">
        <f>(P29*'Power Usage Consumption'!$B$8)*D29</f>
        <v>153.6</v>
      </c>
      <c r="R29" s="241">
        <f>'Raw Data'!AD28</f>
        <v>1</v>
      </c>
      <c r="S29" s="241">
        <f>(R29*'Power Usage Consumption'!$B$9)*D29</f>
        <v>7.68</v>
      </c>
      <c r="T29" s="235">
        <f>'Raw Data'!AE28</f>
        <v>0</v>
      </c>
      <c r="U29" s="241">
        <f>(T29*'Power Usage Consumption'!$B$6)*D29</f>
        <v>0</v>
      </c>
      <c r="V29" s="235">
        <f>'Raw Data'!AF28</f>
        <v>0</v>
      </c>
      <c r="W29" s="241">
        <f>(V29*'Power Usage Consumption'!$B$11)*D29</f>
        <v>0</v>
      </c>
      <c r="X29" s="235">
        <f>'Raw Data'!AG28</f>
        <v>2</v>
      </c>
      <c r="Y29" s="241">
        <f>(X29*'Power Usage Consumption'!$B$12)*D29</f>
        <v>30.72</v>
      </c>
      <c r="Z29" s="235">
        <f>'Raw Data'!AH28</f>
        <v>3</v>
      </c>
      <c r="AA29" s="241">
        <f>(Z29*'Power Usage Consumption'!$B$12)*D29</f>
        <v>46.08</v>
      </c>
      <c r="AB29" s="242">
        <f t="shared" si="2"/>
        <v>963.328</v>
      </c>
      <c r="AC29" s="243" t="str">
        <f>'Raw Data'!AI28</f>
        <v>Non-renewable Energy (Grid electricity, Gasoline, etc.)</v>
      </c>
      <c r="AD29" s="244">
        <f t="shared" si="3"/>
        <v>963.328</v>
      </c>
      <c r="AE29" s="245">
        <f t="shared" si="4"/>
        <v>0</v>
      </c>
      <c r="AF29" s="238">
        <f>'Raw Data'!U28</f>
        <v>3</v>
      </c>
      <c r="AG29" s="235">
        <f>'Raw Data'!T28</f>
        <v>7</v>
      </c>
      <c r="AH29" s="235"/>
      <c r="AI29" s="235">
        <f>IF('Raw Data'!AJ28="YES", 1, 0)</f>
        <v>0</v>
      </c>
      <c r="AJ29" s="235">
        <f>('Power Usage Consumption'!$B$15)*D29*AI29</f>
        <v>0</v>
      </c>
      <c r="AK29" s="235">
        <f>IF('Raw Data'!AK28="YES", 1, 0)</f>
        <v>0</v>
      </c>
      <c r="AL29" s="239">
        <f>'Power Usage Consumption'!$B$16</f>
        <v>18</v>
      </c>
      <c r="AM29" s="235">
        <f>IF('Raw Data'!AL28="YES", 1, 0)</f>
        <v>0</v>
      </c>
      <c r="AN29" s="239">
        <f>'Power Usage Consumption'!$B$17</f>
        <v>1.5</v>
      </c>
      <c r="AO29" s="235">
        <f>IF('Raw Data'!AM28="YES", 1, 0)</f>
        <v>1</v>
      </c>
      <c r="AP29" s="239">
        <f>'Power Usage Consumption'!$B$18</f>
        <v>1.2</v>
      </c>
      <c r="AQ29" s="235">
        <f>IF('Raw Data'!AN28="YES", 1, 0)</f>
        <v>0</v>
      </c>
      <c r="AR29" s="239">
        <f>'Power Usage Consumption'!$B$19</f>
        <v>2</v>
      </c>
      <c r="AS29" s="239">
        <f t="shared" si="5"/>
        <v>22.7</v>
      </c>
      <c r="AT29" s="241">
        <f t="shared" si="6"/>
        <v>7</v>
      </c>
      <c r="AU29" s="241"/>
      <c r="AV29" s="235">
        <f>IF('Raw Data'!AO28="YES", 1, 0)</f>
        <v>0</v>
      </c>
      <c r="AW29" s="241">
        <f>('Power Usage Consumption'!$B$22)*D29*AV29</f>
        <v>0</v>
      </c>
      <c r="AX29" s="235">
        <f>IF('Raw Data'!AP28="YES", 1, 0)</f>
        <v>0</v>
      </c>
      <c r="AY29" s="241">
        <f>('Power Usage Consumption'!$B$23)*D29*AX29</f>
        <v>0</v>
      </c>
      <c r="AZ29" s="235">
        <f>IF('Raw Data'!AQ28="YES", 1, 0)</f>
        <v>0</v>
      </c>
      <c r="BA29" s="241">
        <f>('Power Usage Consumption'!$B$24)*D29*AZ29</f>
        <v>0</v>
      </c>
      <c r="BB29" s="235">
        <f>IF('Raw Data'!AR28="YES", 1, 0)</f>
        <v>0</v>
      </c>
      <c r="BC29" s="241">
        <f>('Power Usage Consumption'!$B$25)*D29*BB29</f>
        <v>0</v>
      </c>
      <c r="BD29" s="235">
        <f>IF('Raw Data'!AS28="YES", 1, 0)</f>
        <v>0</v>
      </c>
      <c r="BE29" s="235">
        <f>('Power Usage Consumption'!$B$26)*D29*BD29</f>
        <v>0</v>
      </c>
      <c r="BF29" s="241">
        <f t="shared" si="7"/>
        <v>0</v>
      </c>
    </row>
    <row r="30" ht="20.25" customHeight="1">
      <c r="A30" s="233" t="str">
        <f>'Raw Data'!R29</f>
        <v>Costa Rica</v>
      </c>
      <c r="B30" s="234">
        <f>'Raw Data'!S29</f>
        <v>10</v>
      </c>
      <c r="C30" s="235">
        <f>'Raw Data'!W29</f>
        <v>21</v>
      </c>
      <c r="D30" s="236">
        <f t="shared" si="1"/>
        <v>840</v>
      </c>
      <c r="E30" s="237"/>
      <c r="F30" s="238">
        <f>'Raw Data'!X29</f>
        <v>0</v>
      </c>
      <c r="G30" s="239">
        <f>(F30*'Power Usage Consumption'!$B$2)*D30</f>
        <v>0</v>
      </c>
      <c r="H30" s="235">
        <f>'Raw Data'!Y29</f>
        <v>3</v>
      </c>
      <c r="I30" s="239">
        <f>(H30*'Power Usage Consumption'!$B$3)*D30</f>
        <v>175.392</v>
      </c>
      <c r="J30" s="235">
        <f>'Raw Data'!Z29</f>
        <v>1</v>
      </c>
      <c r="K30" s="240">
        <f>(J30*'Power Usage Consumption'!$B$4)*D30</f>
        <v>47.88</v>
      </c>
      <c r="L30" s="241">
        <f>'Raw Data'!AA29</f>
        <v>0</v>
      </c>
      <c r="M30" s="241">
        <f>(L30*'Power Usage Consumption'!$B$5)*D30</f>
        <v>0</v>
      </c>
      <c r="N30" s="241">
        <f>'Raw Data'!AB29</f>
        <v>3</v>
      </c>
      <c r="O30" s="241">
        <f>(N30*'Power Usage Consumption'!$B$7)*D30</f>
        <v>5.04</v>
      </c>
      <c r="P30" s="241">
        <f>'Raw Data'!AC29</f>
        <v>0</v>
      </c>
      <c r="Q30" s="241">
        <f>(P30*'Power Usage Consumption'!$B$8)*D30</f>
        <v>0</v>
      </c>
      <c r="R30" s="241">
        <f>'Raw Data'!AD29</f>
        <v>1</v>
      </c>
      <c r="S30" s="241">
        <f>(R30*'Power Usage Consumption'!$B$9)*D30</f>
        <v>5.04</v>
      </c>
      <c r="T30" s="235">
        <f>'Raw Data'!AE29</f>
        <v>3</v>
      </c>
      <c r="U30" s="241">
        <f>(T30*'Power Usage Consumption'!$B$6)*D30</f>
        <v>12.6</v>
      </c>
      <c r="V30" s="235">
        <f>'Raw Data'!AF29</f>
        <v>3</v>
      </c>
      <c r="W30" s="241">
        <f>(V30*'Power Usage Consumption'!$B$11)*D30</f>
        <v>30.24</v>
      </c>
      <c r="X30" s="235">
        <f>'Raw Data'!AG29</f>
        <v>3</v>
      </c>
      <c r="Y30" s="241">
        <f>(X30*'Power Usage Consumption'!$B$12)*D30</f>
        <v>30.24</v>
      </c>
      <c r="Z30" s="235">
        <f>'Raw Data'!AH29</f>
        <v>0</v>
      </c>
      <c r="AA30" s="241">
        <f>(Z30*'Power Usage Consumption'!$B$12)*D30</f>
        <v>0</v>
      </c>
      <c r="AB30" s="242">
        <f t="shared" si="2"/>
        <v>306.432</v>
      </c>
      <c r="AC30" s="243" t="str">
        <f>'Raw Data'!AI29</f>
        <v>Renewable Energy (Solar, Wind, etc.)</v>
      </c>
      <c r="AD30" s="244">
        <f t="shared" si="3"/>
        <v>0</v>
      </c>
      <c r="AE30" s="245">
        <f t="shared" si="4"/>
        <v>306.432</v>
      </c>
      <c r="AF30" s="238">
        <f>'Raw Data'!U29</f>
        <v>2</v>
      </c>
      <c r="AG30" s="235">
        <f>'Raw Data'!T29</f>
        <v>8</v>
      </c>
      <c r="AH30" s="235"/>
      <c r="AI30" s="235">
        <f>IF('Raw Data'!AJ29="YES", 1, 0)</f>
        <v>0</v>
      </c>
      <c r="AJ30" s="235">
        <f>('Power Usage Consumption'!$B$15)*D30*AI30</f>
        <v>0</v>
      </c>
      <c r="AK30" s="235">
        <f>IF('Raw Data'!AK29="YES", 1, 0)</f>
        <v>1</v>
      </c>
      <c r="AL30" s="239">
        <f>'Power Usage Consumption'!$B$16</f>
        <v>18</v>
      </c>
      <c r="AM30" s="235">
        <f>IF('Raw Data'!AL29="YES", 1, 0)</f>
        <v>1</v>
      </c>
      <c r="AN30" s="239">
        <f>'Power Usage Consumption'!$B$17</f>
        <v>1.5</v>
      </c>
      <c r="AO30" s="235">
        <f>IF('Raw Data'!AM29="YES", 1, 0)</f>
        <v>0</v>
      </c>
      <c r="AP30" s="239">
        <f>'Power Usage Consumption'!$B$18</f>
        <v>1.2</v>
      </c>
      <c r="AQ30" s="235">
        <f>IF('Raw Data'!AN29="YES", 1, 0)</f>
        <v>1</v>
      </c>
      <c r="AR30" s="239">
        <f>'Power Usage Consumption'!$B$19</f>
        <v>2</v>
      </c>
      <c r="AS30" s="239">
        <f t="shared" si="5"/>
        <v>22.7</v>
      </c>
      <c r="AT30" s="241">
        <f t="shared" si="6"/>
        <v>8</v>
      </c>
      <c r="AU30" s="241"/>
      <c r="AV30" s="235">
        <f>IF('Raw Data'!AO29="YES", 1, 0)</f>
        <v>0</v>
      </c>
      <c r="AW30" s="241">
        <f>('Power Usage Consumption'!$B$22)*D30*AV30</f>
        <v>0</v>
      </c>
      <c r="AX30" s="235">
        <f>IF('Raw Data'!AP29="YES", 1, 0)</f>
        <v>1</v>
      </c>
      <c r="AY30" s="241">
        <f>('Power Usage Consumption'!$B$23)*D30*AX30</f>
        <v>546</v>
      </c>
      <c r="AZ30" s="235">
        <f>IF('Raw Data'!AQ29="YES", 1, 0)</f>
        <v>0</v>
      </c>
      <c r="BA30" s="241">
        <f>('Power Usage Consumption'!$B$24)*D30*AZ30</f>
        <v>0</v>
      </c>
      <c r="BB30" s="235">
        <f>IF('Raw Data'!AR29="YES", 1, 0)</f>
        <v>0</v>
      </c>
      <c r="BC30" s="241">
        <f>('Power Usage Consumption'!$B$25)*D30*BB30</f>
        <v>0</v>
      </c>
      <c r="BD30" s="235">
        <f>IF('Raw Data'!AS29="YES", 1, 0)</f>
        <v>1</v>
      </c>
      <c r="BE30" s="235">
        <f>('Power Usage Consumption'!$B$26)*D30*BD30</f>
        <v>235.2</v>
      </c>
      <c r="BF30" s="241">
        <f t="shared" si="7"/>
        <v>781.2</v>
      </c>
    </row>
    <row r="31" ht="20.25" customHeight="1">
      <c r="A31" s="233" t="str">
        <f>'Raw Data'!R30</f>
        <v>United States of America</v>
      </c>
      <c r="B31" s="234">
        <f>'Raw Data'!S30</f>
        <v>9</v>
      </c>
      <c r="C31" s="235">
        <f>'Raw Data'!W30</f>
        <v>26</v>
      </c>
      <c r="D31" s="236">
        <f t="shared" si="1"/>
        <v>936</v>
      </c>
      <c r="E31" s="237"/>
      <c r="F31" s="238">
        <f>'Raw Data'!X30</f>
        <v>0</v>
      </c>
      <c r="G31" s="239">
        <f>(F31*'Power Usage Consumption'!$B$2)*D31</f>
        <v>0</v>
      </c>
      <c r="H31" s="235">
        <f>'Raw Data'!Y30</f>
        <v>0</v>
      </c>
      <c r="I31" s="239">
        <f>(H31*'Power Usage Consumption'!$B$3)*D31</f>
        <v>0</v>
      </c>
      <c r="J31" s="235">
        <f>'Raw Data'!Z30</f>
        <v>1</v>
      </c>
      <c r="K31" s="240">
        <f>(J31*'Power Usage Consumption'!$B$4)*D31</f>
        <v>53.352</v>
      </c>
      <c r="L31" s="241">
        <f>'Raw Data'!AA30</f>
        <v>2</v>
      </c>
      <c r="M31" s="241">
        <f>(L31*'Power Usage Consumption'!$B$5)*D31</f>
        <v>374.4</v>
      </c>
      <c r="N31" s="241">
        <f>'Raw Data'!AB30</f>
        <v>1</v>
      </c>
      <c r="O31" s="241">
        <f>(N31*'Power Usage Consumption'!$B$7)*D31</f>
        <v>1.872</v>
      </c>
      <c r="P31" s="241">
        <f>'Raw Data'!AC30</f>
        <v>1</v>
      </c>
      <c r="Q31" s="241">
        <f>(P31*'Power Usage Consumption'!$B$8)*D31</f>
        <v>37.44</v>
      </c>
      <c r="R31" s="241">
        <f>'Raw Data'!AD30</f>
        <v>3</v>
      </c>
      <c r="S31" s="241">
        <f>(R31*'Power Usage Consumption'!$B$9)*D31</f>
        <v>16.848</v>
      </c>
      <c r="T31" s="235">
        <f>'Raw Data'!AE30</f>
        <v>2</v>
      </c>
      <c r="U31" s="241">
        <f>(T31*'Power Usage Consumption'!$B$6)*D31</f>
        <v>9.36</v>
      </c>
      <c r="V31" s="235">
        <f>'Raw Data'!AF30</f>
        <v>3</v>
      </c>
      <c r="W31" s="241">
        <f>(V31*'Power Usage Consumption'!$B$11)*D31</f>
        <v>33.696</v>
      </c>
      <c r="X31" s="235">
        <f>'Raw Data'!AG30</f>
        <v>0</v>
      </c>
      <c r="Y31" s="241">
        <f>(X31*'Power Usage Consumption'!$B$12)*D31</f>
        <v>0</v>
      </c>
      <c r="Z31" s="235">
        <f>'Raw Data'!AH30</f>
        <v>0</v>
      </c>
      <c r="AA31" s="241">
        <f>(Z31*'Power Usage Consumption'!$B$12)*D31</f>
        <v>0</v>
      </c>
      <c r="AB31" s="242">
        <f t="shared" si="2"/>
        <v>526.968</v>
      </c>
      <c r="AC31" s="243" t="str">
        <f>'Raw Data'!AI30</f>
        <v>Non-renewable Energy (Grid electricity, Gasoline, etc.)</v>
      </c>
      <c r="AD31" s="244">
        <f t="shared" si="3"/>
        <v>526.968</v>
      </c>
      <c r="AE31" s="245">
        <f t="shared" si="4"/>
        <v>0</v>
      </c>
      <c r="AF31" s="238">
        <f>'Raw Data'!U30</f>
        <v>2</v>
      </c>
      <c r="AG31" s="235">
        <f>'Raw Data'!T30</f>
        <v>7</v>
      </c>
      <c r="AH31" s="235"/>
      <c r="AI31" s="235">
        <f>IF('Raw Data'!AJ30="YES", 1, 0)</f>
        <v>0</v>
      </c>
      <c r="AJ31" s="235">
        <f>('Power Usage Consumption'!$B$15)*D31*AI31</f>
        <v>0</v>
      </c>
      <c r="AK31" s="235">
        <f>IF('Raw Data'!AK30="YES", 1, 0)</f>
        <v>0</v>
      </c>
      <c r="AL31" s="239">
        <f>'Power Usage Consumption'!$B$16</f>
        <v>18</v>
      </c>
      <c r="AM31" s="235">
        <f>IF('Raw Data'!AL30="YES", 1, 0)</f>
        <v>0</v>
      </c>
      <c r="AN31" s="239">
        <f>'Power Usage Consumption'!$B$17</f>
        <v>1.5</v>
      </c>
      <c r="AO31" s="235">
        <f>IF('Raw Data'!AM30="YES", 1, 0)</f>
        <v>1</v>
      </c>
      <c r="AP31" s="239">
        <f>'Power Usage Consumption'!$B$18</f>
        <v>1.2</v>
      </c>
      <c r="AQ31" s="235">
        <f>IF('Raw Data'!AN30="YES", 1, 0)</f>
        <v>1</v>
      </c>
      <c r="AR31" s="239">
        <f>'Power Usage Consumption'!$B$19</f>
        <v>2</v>
      </c>
      <c r="AS31" s="239">
        <f t="shared" si="5"/>
        <v>22.7</v>
      </c>
      <c r="AT31" s="241">
        <f t="shared" si="6"/>
        <v>7</v>
      </c>
      <c r="AU31" s="241"/>
      <c r="AV31" s="235">
        <f>IF('Raw Data'!AO30="YES", 1, 0)</f>
        <v>0</v>
      </c>
      <c r="AW31" s="241">
        <f>('Power Usage Consumption'!$B$22)*D31*AV31</f>
        <v>0</v>
      </c>
      <c r="AX31" s="235">
        <f>IF('Raw Data'!AP30="YES", 1, 0)</f>
        <v>1</v>
      </c>
      <c r="AY31" s="241">
        <f>('Power Usage Consumption'!$B$23)*D31*AX31</f>
        <v>608.4</v>
      </c>
      <c r="AZ31" s="235">
        <f>IF('Raw Data'!AQ30="YES", 1, 0)</f>
        <v>0</v>
      </c>
      <c r="BA31" s="241">
        <f>('Power Usage Consumption'!$B$24)*D31*AZ31</f>
        <v>0</v>
      </c>
      <c r="BB31" s="235">
        <f>IF('Raw Data'!AR30="YES", 1, 0)</f>
        <v>0</v>
      </c>
      <c r="BC31" s="241">
        <f>('Power Usage Consumption'!$B$25)*D31*BB31</f>
        <v>0</v>
      </c>
      <c r="BD31" s="235">
        <f>IF('Raw Data'!AS30="YES", 1, 0)</f>
        <v>0</v>
      </c>
      <c r="BE31" s="235">
        <f>('Power Usage Consumption'!$B$26)*D31*BD31</f>
        <v>0</v>
      </c>
      <c r="BF31" s="241">
        <f t="shared" si="7"/>
        <v>608.4</v>
      </c>
    </row>
    <row r="32" ht="20.25" customHeight="1">
      <c r="A32" s="233" t="str">
        <f>'Raw Data'!R31</f>
        <v>France</v>
      </c>
      <c r="B32" s="234">
        <f>'Raw Data'!S31</f>
        <v>12</v>
      </c>
      <c r="C32" s="235">
        <f>'Raw Data'!W31</f>
        <v>27</v>
      </c>
      <c r="D32" s="236">
        <f t="shared" si="1"/>
        <v>1296</v>
      </c>
      <c r="E32" s="237"/>
      <c r="F32" s="238">
        <f>'Raw Data'!X31</f>
        <v>2</v>
      </c>
      <c r="G32" s="239">
        <f>(F32*'Power Usage Consumption'!$B$2)*D32</f>
        <v>155.52</v>
      </c>
      <c r="H32" s="235">
        <f>'Raw Data'!Y31</f>
        <v>0</v>
      </c>
      <c r="I32" s="239">
        <f>(H32*'Power Usage Consumption'!$B$3)*D32</f>
        <v>0</v>
      </c>
      <c r="J32" s="235">
        <f>'Raw Data'!Z31</f>
        <v>3</v>
      </c>
      <c r="K32" s="240">
        <f>(J32*'Power Usage Consumption'!$B$4)*D32</f>
        <v>221.616</v>
      </c>
      <c r="L32" s="241">
        <f>'Raw Data'!AA31</f>
        <v>3</v>
      </c>
      <c r="M32" s="241">
        <f>(L32*'Power Usage Consumption'!$B$5)*D32</f>
        <v>777.6</v>
      </c>
      <c r="N32" s="241">
        <f>'Raw Data'!AB31</f>
        <v>2</v>
      </c>
      <c r="O32" s="241">
        <f>(N32*'Power Usage Consumption'!$B$7)*D32</f>
        <v>5.184</v>
      </c>
      <c r="P32" s="241">
        <f>'Raw Data'!AC31</f>
        <v>3</v>
      </c>
      <c r="Q32" s="241">
        <f>(P32*'Power Usage Consumption'!$B$8)*D32</f>
        <v>155.52</v>
      </c>
      <c r="R32" s="241">
        <f>'Raw Data'!AD31</f>
        <v>2</v>
      </c>
      <c r="S32" s="241">
        <f>(R32*'Power Usage Consumption'!$B$9)*D32</f>
        <v>15.552</v>
      </c>
      <c r="T32" s="235">
        <f>'Raw Data'!AE31</f>
        <v>0</v>
      </c>
      <c r="U32" s="241">
        <f>(T32*'Power Usage Consumption'!$B$6)*D32</f>
        <v>0</v>
      </c>
      <c r="V32" s="235">
        <f>'Raw Data'!AF31</f>
        <v>1</v>
      </c>
      <c r="W32" s="241">
        <f>(V32*'Power Usage Consumption'!$B$11)*D32</f>
        <v>15.552</v>
      </c>
      <c r="X32" s="235">
        <f>'Raw Data'!AG31</f>
        <v>3</v>
      </c>
      <c r="Y32" s="241">
        <f>(X32*'Power Usage Consumption'!$B$12)*D32</f>
        <v>46.656</v>
      </c>
      <c r="Z32" s="235">
        <f>'Raw Data'!AH31</f>
        <v>3</v>
      </c>
      <c r="AA32" s="241">
        <f>(Z32*'Power Usage Consumption'!$B$12)*D32</f>
        <v>46.656</v>
      </c>
      <c r="AB32" s="242">
        <f t="shared" si="2"/>
        <v>1439.856</v>
      </c>
      <c r="AC32" s="243" t="str">
        <f>'Raw Data'!AI31</f>
        <v>Renewable Energy (Solar, Wind, etc.)</v>
      </c>
      <c r="AD32" s="244">
        <f t="shared" si="3"/>
        <v>0</v>
      </c>
      <c r="AE32" s="245">
        <f t="shared" si="4"/>
        <v>1439.856</v>
      </c>
      <c r="AF32" s="238">
        <f>'Raw Data'!U31</f>
        <v>0</v>
      </c>
      <c r="AG32" s="235">
        <f>'Raw Data'!T31</f>
        <v>12</v>
      </c>
      <c r="AH32" s="235"/>
      <c r="AI32" s="235">
        <f>IF('Raw Data'!AJ31="YES", 1, 0)</f>
        <v>0</v>
      </c>
      <c r="AJ32" s="235">
        <f>('Power Usage Consumption'!$B$15)*D32*AI32</f>
        <v>0</v>
      </c>
      <c r="AK32" s="235">
        <f>IF('Raw Data'!AK31="YES", 1, 0)</f>
        <v>1</v>
      </c>
      <c r="AL32" s="239">
        <f>'Power Usage Consumption'!$B$16</f>
        <v>18</v>
      </c>
      <c r="AM32" s="235">
        <f>IF('Raw Data'!AL31="YES", 1, 0)</f>
        <v>0</v>
      </c>
      <c r="AN32" s="239">
        <f>'Power Usage Consumption'!$B$17</f>
        <v>1.5</v>
      </c>
      <c r="AO32" s="235">
        <f>IF('Raw Data'!AM31="YES", 1, 0)</f>
        <v>0</v>
      </c>
      <c r="AP32" s="239">
        <f>'Power Usage Consumption'!$B$18</f>
        <v>1.2</v>
      </c>
      <c r="AQ32" s="235">
        <f>IF('Raw Data'!AN31="YES", 1, 0)</f>
        <v>1</v>
      </c>
      <c r="AR32" s="239">
        <f>'Power Usage Consumption'!$B$19</f>
        <v>2</v>
      </c>
      <c r="AS32" s="239">
        <f t="shared" si="5"/>
        <v>22.7</v>
      </c>
      <c r="AT32" s="241">
        <f t="shared" si="6"/>
        <v>12</v>
      </c>
      <c r="AU32" s="241"/>
      <c r="AV32" s="235">
        <f>IF('Raw Data'!AO31="YES", 1, 0)</f>
        <v>1</v>
      </c>
      <c r="AW32" s="241">
        <f>('Power Usage Consumption'!$B$22)*D32*AV32</f>
        <v>2948.4</v>
      </c>
      <c r="AX32" s="235">
        <f>IF('Raw Data'!AP31="YES", 1, 0)</f>
        <v>1</v>
      </c>
      <c r="AY32" s="241">
        <f>('Power Usage Consumption'!$B$23)*D32*AX32</f>
        <v>842.4</v>
      </c>
      <c r="AZ32" s="235">
        <f>IF('Raw Data'!AQ31="YES", 1, 0)</f>
        <v>0</v>
      </c>
      <c r="BA32" s="241">
        <f>('Power Usage Consumption'!$B$24)*D32*AZ32</f>
        <v>0</v>
      </c>
      <c r="BB32" s="235">
        <f>IF('Raw Data'!AR31="YES", 1, 0)</f>
        <v>1</v>
      </c>
      <c r="BC32" s="241">
        <f>('Power Usage Consumption'!$B$25)*D32*BB32</f>
        <v>22.4856</v>
      </c>
      <c r="BD32" s="235">
        <f>IF('Raw Data'!AS31="YES", 1, 0)</f>
        <v>0</v>
      </c>
      <c r="BE32" s="235">
        <f>('Power Usage Consumption'!$B$26)*D32*BD32</f>
        <v>0</v>
      </c>
      <c r="BF32" s="241">
        <f t="shared" si="7"/>
        <v>3813.2856</v>
      </c>
    </row>
    <row r="33" ht="20.25" customHeight="1">
      <c r="A33" s="233" t="str">
        <f>'Raw Data'!R32</f>
        <v>Kazakhstan</v>
      </c>
      <c r="B33" s="234">
        <f>'Raw Data'!S32</f>
        <v>2</v>
      </c>
      <c r="C33" s="235">
        <f>'Raw Data'!W32</f>
        <v>1</v>
      </c>
      <c r="D33" s="236">
        <f t="shared" si="1"/>
        <v>8</v>
      </c>
      <c r="E33" s="237"/>
      <c r="F33" s="238">
        <f>'Raw Data'!X32</f>
        <v>1</v>
      </c>
      <c r="G33" s="239">
        <f>(F33*'Power Usage Consumption'!$B$2)*D33</f>
        <v>0.48</v>
      </c>
      <c r="H33" s="235">
        <f>'Raw Data'!Y32</f>
        <v>1</v>
      </c>
      <c r="I33" s="239">
        <f>(H33*'Power Usage Consumption'!$B$3)*D33</f>
        <v>0.5568</v>
      </c>
      <c r="J33" s="235">
        <f>'Raw Data'!Z32</f>
        <v>3</v>
      </c>
      <c r="K33" s="240">
        <f>(J33*'Power Usage Consumption'!$B$4)*D33</f>
        <v>1.368</v>
      </c>
      <c r="L33" s="241">
        <f>'Raw Data'!AA32</f>
        <v>3</v>
      </c>
      <c r="M33" s="241">
        <f>(L33*'Power Usage Consumption'!$B$5)*D33</f>
        <v>4.8</v>
      </c>
      <c r="N33" s="241">
        <f>'Raw Data'!AB32</f>
        <v>3</v>
      </c>
      <c r="O33" s="241">
        <f>(N33*'Power Usage Consumption'!$B$7)*D33</f>
        <v>0.048</v>
      </c>
      <c r="P33" s="241">
        <f>'Raw Data'!AC32</f>
        <v>3</v>
      </c>
      <c r="Q33" s="241">
        <f>(P33*'Power Usage Consumption'!$B$8)*D33</f>
        <v>0.96</v>
      </c>
      <c r="R33" s="241">
        <f>'Raw Data'!AD32</f>
        <v>2</v>
      </c>
      <c r="S33" s="241">
        <f>(R33*'Power Usage Consumption'!$B$9)*D33</f>
        <v>0.096</v>
      </c>
      <c r="T33" s="235">
        <f>'Raw Data'!AE32</f>
        <v>0</v>
      </c>
      <c r="U33" s="241">
        <f>(T33*'Power Usage Consumption'!$B$6)*D33</f>
        <v>0</v>
      </c>
      <c r="V33" s="235">
        <f>'Raw Data'!AF32</f>
        <v>2</v>
      </c>
      <c r="W33" s="241">
        <f>(V33*'Power Usage Consumption'!$B$11)*D33</f>
        <v>0.192</v>
      </c>
      <c r="X33" s="235">
        <f>'Raw Data'!AG32</f>
        <v>1</v>
      </c>
      <c r="Y33" s="241">
        <f>(X33*'Power Usage Consumption'!$B$12)*D33</f>
        <v>0.096</v>
      </c>
      <c r="Z33" s="235">
        <f>'Raw Data'!AH32</f>
        <v>1</v>
      </c>
      <c r="AA33" s="241">
        <f>(Z33*'Power Usage Consumption'!$B$12)*D33</f>
        <v>0.096</v>
      </c>
      <c r="AB33" s="242">
        <f t="shared" si="2"/>
        <v>8.6928</v>
      </c>
      <c r="AC33" s="243" t="str">
        <f>'Raw Data'!AI32</f>
        <v>Non-renewable Energy (Grid electricity, Gasoline, etc.)</v>
      </c>
      <c r="AD33" s="244">
        <f t="shared" si="3"/>
        <v>8.6928</v>
      </c>
      <c r="AE33" s="245">
        <f t="shared" si="4"/>
        <v>0</v>
      </c>
      <c r="AF33" s="238">
        <f>'Raw Data'!U32</f>
        <v>1</v>
      </c>
      <c r="AG33" s="235">
        <f>'Raw Data'!T32</f>
        <v>1</v>
      </c>
      <c r="AH33" s="235"/>
      <c r="AI33" s="235">
        <f>IF('Raw Data'!AJ32="YES", 1, 0)</f>
        <v>1</v>
      </c>
      <c r="AJ33" s="235">
        <f>('Power Usage Consumption'!$B$15)*D33*AI33</f>
        <v>30.96</v>
      </c>
      <c r="AK33" s="235">
        <f>IF('Raw Data'!AK32="YES", 1, 0)</f>
        <v>0</v>
      </c>
      <c r="AL33" s="239">
        <f>'Power Usage Consumption'!$B$16</f>
        <v>18</v>
      </c>
      <c r="AM33" s="235">
        <f>IF('Raw Data'!AL32="YES", 1, 0)</f>
        <v>1</v>
      </c>
      <c r="AN33" s="239">
        <f>'Power Usage Consumption'!$B$17</f>
        <v>1.5</v>
      </c>
      <c r="AO33" s="235">
        <f>IF('Raw Data'!AM32="YES", 1, 0)</f>
        <v>1</v>
      </c>
      <c r="AP33" s="239">
        <f>'Power Usage Consumption'!$B$18</f>
        <v>1.2</v>
      </c>
      <c r="AQ33" s="235">
        <f>IF('Raw Data'!AN32="YES", 1, 0)</f>
        <v>0</v>
      </c>
      <c r="AR33" s="239">
        <f>'Power Usage Consumption'!$B$19</f>
        <v>2</v>
      </c>
      <c r="AS33" s="239">
        <f t="shared" si="5"/>
        <v>53.66</v>
      </c>
      <c r="AT33" s="241">
        <f t="shared" si="6"/>
        <v>1</v>
      </c>
      <c r="AU33" s="241"/>
      <c r="AV33" s="235">
        <f>IF('Raw Data'!AO32="YES", 1, 0)</f>
        <v>0</v>
      </c>
      <c r="AW33" s="241">
        <f>('Power Usage Consumption'!$B$22)*D33*AV33</f>
        <v>0</v>
      </c>
      <c r="AX33" s="235">
        <f>IF('Raw Data'!AP32="YES", 1, 0)</f>
        <v>1</v>
      </c>
      <c r="AY33" s="241">
        <f>('Power Usage Consumption'!$B$23)*D33*AX33</f>
        <v>5.2</v>
      </c>
      <c r="AZ33" s="235">
        <f>IF('Raw Data'!AQ32="YES", 1, 0)</f>
        <v>1</v>
      </c>
      <c r="BA33" s="241">
        <f>('Power Usage Consumption'!$B$24)*D33*AZ33</f>
        <v>0.432</v>
      </c>
      <c r="BB33" s="235">
        <f>IF('Raw Data'!AR32="YES", 1, 0)</f>
        <v>0</v>
      </c>
      <c r="BC33" s="241">
        <f>('Power Usage Consumption'!$B$25)*D33*BB33</f>
        <v>0</v>
      </c>
      <c r="BD33" s="235">
        <f>IF('Raw Data'!AS32="YES", 1, 0)</f>
        <v>1</v>
      </c>
      <c r="BE33" s="235">
        <f>('Power Usage Consumption'!$B$26)*D33*BD33</f>
        <v>2.24</v>
      </c>
      <c r="BF33" s="241">
        <f t="shared" si="7"/>
        <v>7.872</v>
      </c>
    </row>
    <row r="34" ht="20.25" customHeight="1">
      <c r="A34" s="233" t="str">
        <f>'Raw Data'!R33</f>
        <v>Mexico</v>
      </c>
      <c r="B34" s="234">
        <f>'Raw Data'!S33</f>
        <v>6</v>
      </c>
      <c r="C34" s="235">
        <f>'Raw Data'!W33</f>
        <v>35</v>
      </c>
      <c r="D34" s="236">
        <f t="shared" si="1"/>
        <v>840</v>
      </c>
      <c r="E34" s="237"/>
      <c r="F34" s="238">
        <f>'Raw Data'!X33</f>
        <v>1</v>
      </c>
      <c r="G34" s="239">
        <f>(F34*'Power Usage Consumption'!$B$2)*D34</f>
        <v>50.4</v>
      </c>
      <c r="H34" s="235">
        <f>'Raw Data'!Y33</f>
        <v>3</v>
      </c>
      <c r="I34" s="239">
        <f>(H34*'Power Usage Consumption'!$B$3)*D34</f>
        <v>175.392</v>
      </c>
      <c r="J34" s="235">
        <f>'Raw Data'!Z33</f>
        <v>0</v>
      </c>
      <c r="K34" s="240">
        <f>(J34*'Power Usage Consumption'!$B$4)*D34</f>
        <v>0</v>
      </c>
      <c r="L34" s="241">
        <f>'Raw Data'!AA33</f>
        <v>1</v>
      </c>
      <c r="M34" s="241">
        <f>(L34*'Power Usage Consumption'!$B$5)*D34</f>
        <v>168</v>
      </c>
      <c r="N34" s="241">
        <f>'Raw Data'!AB33</f>
        <v>1</v>
      </c>
      <c r="O34" s="241">
        <f>(N34*'Power Usage Consumption'!$B$7)*D34</f>
        <v>1.68</v>
      </c>
      <c r="P34" s="241">
        <f>'Raw Data'!AC33</f>
        <v>0</v>
      </c>
      <c r="Q34" s="241">
        <f>(P34*'Power Usage Consumption'!$B$8)*D34</f>
        <v>0</v>
      </c>
      <c r="R34" s="241">
        <f>'Raw Data'!AD33</f>
        <v>0</v>
      </c>
      <c r="S34" s="241">
        <f>(R34*'Power Usage Consumption'!$B$9)*D34</f>
        <v>0</v>
      </c>
      <c r="T34" s="235">
        <f>'Raw Data'!AE33</f>
        <v>0</v>
      </c>
      <c r="U34" s="241">
        <f>(T34*'Power Usage Consumption'!$B$6)*D34</f>
        <v>0</v>
      </c>
      <c r="V34" s="235">
        <f>'Raw Data'!AF33</f>
        <v>2</v>
      </c>
      <c r="W34" s="241">
        <f>(V34*'Power Usage Consumption'!$B$11)*D34</f>
        <v>20.16</v>
      </c>
      <c r="X34" s="235">
        <f>'Raw Data'!AG33</f>
        <v>0</v>
      </c>
      <c r="Y34" s="241">
        <f>(X34*'Power Usage Consumption'!$B$12)*D34</f>
        <v>0</v>
      </c>
      <c r="Z34" s="235">
        <f>'Raw Data'!AH33</f>
        <v>1</v>
      </c>
      <c r="AA34" s="241">
        <f>(Z34*'Power Usage Consumption'!$B$12)*D34</f>
        <v>10.08</v>
      </c>
      <c r="AB34" s="242">
        <f t="shared" si="2"/>
        <v>425.712</v>
      </c>
      <c r="AC34" s="243" t="str">
        <f>'Raw Data'!AI33</f>
        <v>Renewable Energy (Solar, Wind, etc.)</v>
      </c>
      <c r="AD34" s="244">
        <f t="shared" si="3"/>
        <v>0</v>
      </c>
      <c r="AE34" s="245">
        <f t="shared" si="4"/>
        <v>425.712</v>
      </c>
      <c r="AF34" s="238">
        <f>'Raw Data'!U33</f>
        <v>3</v>
      </c>
      <c r="AG34" s="235">
        <f>'Raw Data'!T33</f>
        <v>3</v>
      </c>
      <c r="AH34" s="235"/>
      <c r="AI34" s="235">
        <f>IF('Raw Data'!AJ33="YES", 1, 0)</f>
        <v>1</v>
      </c>
      <c r="AJ34" s="235">
        <f>('Power Usage Consumption'!$B$15)*D34*AI34</f>
        <v>3250.8</v>
      </c>
      <c r="AK34" s="235">
        <f>IF('Raw Data'!AK33="YES", 1, 0)</f>
        <v>1</v>
      </c>
      <c r="AL34" s="239">
        <f>'Power Usage Consumption'!$B$16</f>
        <v>18</v>
      </c>
      <c r="AM34" s="235">
        <f>IF('Raw Data'!AL33="YES", 1, 0)</f>
        <v>0</v>
      </c>
      <c r="AN34" s="239">
        <f>'Power Usage Consumption'!$B$17</f>
        <v>1.5</v>
      </c>
      <c r="AO34" s="235">
        <f>IF('Raw Data'!AM33="YES", 1, 0)</f>
        <v>1</v>
      </c>
      <c r="AP34" s="239">
        <f>'Power Usage Consumption'!$B$18</f>
        <v>1.2</v>
      </c>
      <c r="AQ34" s="235">
        <f>IF('Raw Data'!AN33="YES", 1, 0)</f>
        <v>1</v>
      </c>
      <c r="AR34" s="239">
        <f>'Power Usage Consumption'!$B$19</f>
        <v>2</v>
      </c>
      <c r="AS34" s="239">
        <f t="shared" si="5"/>
        <v>3273.5</v>
      </c>
      <c r="AT34" s="241">
        <f t="shared" si="6"/>
        <v>3</v>
      </c>
      <c r="AU34" s="241"/>
      <c r="AV34" s="235">
        <f>IF('Raw Data'!AO33="YES", 1, 0)</f>
        <v>1</v>
      </c>
      <c r="AW34" s="241">
        <f>('Power Usage Consumption'!$B$22)*D34*AV34</f>
        <v>1911</v>
      </c>
      <c r="AX34" s="235">
        <f>IF('Raw Data'!AP33="YES", 1, 0)</f>
        <v>0</v>
      </c>
      <c r="AY34" s="241">
        <f>('Power Usage Consumption'!$B$23)*D34*AX34</f>
        <v>0</v>
      </c>
      <c r="AZ34" s="235">
        <f>IF('Raw Data'!AQ33="YES", 1, 0)</f>
        <v>0</v>
      </c>
      <c r="BA34" s="241">
        <f>('Power Usage Consumption'!$B$24)*D34*AZ34</f>
        <v>0</v>
      </c>
      <c r="BB34" s="235">
        <f>IF('Raw Data'!AR33="YES", 1, 0)</f>
        <v>0</v>
      </c>
      <c r="BC34" s="241">
        <f>('Power Usage Consumption'!$B$25)*D34*BB34</f>
        <v>0</v>
      </c>
      <c r="BD34" s="235">
        <f>IF('Raw Data'!AS33="YES", 1, 0)</f>
        <v>0</v>
      </c>
      <c r="BE34" s="235">
        <f>('Power Usage Consumption'!$B$26)*D34*BD34</f>
        <v>0</v>
      </c>
      <c r="BF34" s="241">
        <f t="shared" si="7"/>
        <v>1911</v>
      </c>
    </row>
    <row r="35" ht="20.25" customHeight="1">
      <c r="A35" s="233" t="str">
        <f>'Raw Data'!R34</f>
        <v>Colombia</v>
      </c>
      <c r="B35" s="234">
        <f>'Raw Data'!S34</f>
        <v>7</v>
      </c>
      <c r="C35" s="235">
        <f>'Raw Data'!W34</f>
        <v>12</v>
      </c>
      <c r="D35" s="236">
        <f t="shared" si="1"/>
        <v>336</v>
      </c>
      <c r="E35" s="237"/>
      <c r="F35" s="238">
        <f>'Raw Data'!X34</f>
        <v>3</v>
      </c>
      <c r="G35" s="239">
        <f>(F35*'Power Usage Consumption'!$B$2)*D35</f>
        <v>60.48</v>
      </c>
      <c r="H35" s="235">
        <f>'Raw Data'!Y34</f>
        <v>1</v>
      </c>
      <c r="I35" s="239">
        <f>(H35*'Power Usage Consumption'!$B$3)*D35</f>
        <v>23.3856</v>
      </c>
      <c r="J35" s="235">
        <f>'Raw Data'!Z34</f>
        <v>1</v>
      </c>
      <c r="K35" s="240">
        <f>(J35*'Power Usage Consumption'!$B$4)*D35</f>
        <v>19.152</v>
      </c>
      <c r="L35" s="241">
        <f>'Raw Data'!AA34</f>
        <v>1</v>
      </c>
      <c r="M35" s="241">
        <f>(L35*'Power Usage Consumption'!$B$5)*D35</f>
        <v>67.2</v>
      </c>
      <c r="N35" s="241">
        <f>'Raw Data'!AB34</f>
        <v>1</v>
      </c>
      <c r="O35" s="241">
        <f>(N35*'Power Usage Consumption'!$B$7)*D35</f>
        <v>0.672</v>
      </c>
      <c r="P35" s="241">
        <f>'Raw Data'!AC34</f>
        <v>0</v>
      </c>
      <c r="Q35" s="241">
        <f>(P35*'Power Usage Consumption'!$B$8)*D35</f>
        <v>0</v>
      </c>
      <c r="R35" s="241">
        <f>'Raw Data'!AD34</f>
        <v>0</v>
      </c>
      <c r="S35" s="241">
        <f>(R35*'Power Usage Consumption'!$B$9)*D35</f>
        <v>0</v>
      </c>
      <c r="T35" s="235">
        <f>'Raw Data'!AE34</f>
        <v>0</v>
      </c>
      <c r="U35" s="241">
        <f>(T35*'Power Usage Consumption'!$B$6)*D35</f>
        <v>0</v>
      </c>
      <c r="V35" s="235">
        <f>'Raw Data'!AF34</f>
        <v>1</v>
      </c>
      <c r="W35" s="241">
        <f>(V35*'Power Usage Consumption'!$B$11)*D35</f>
        <v>4.032</v>
      </c>
      <c r="X35" s="235">
        <f>'Raw Data'!AG34</f>
        <v>1</v>
      </c>
      <c r="Y35" s="241">
        <f>(X35*'Power Usage Consumption'!$B$12)*D35</f>
        <v>4.032</v>
      </c>
      <c r="Z35" s="235">
        <f>'Raw Data'!AH34</f>
        <v>3</v>
      </c>
      <c r="AA35" s="241">
        <f>(Z35*'Power Usage Consumption'!$B$12)*D35</f>
        <v>12.096</v>
      </c>
      <c r="AB35" s="242">
        <f t="shared" si="2"/>
        <v>191.0496</v>
      </c>
      <c r="AC35" s="243" t="str">
        <f>'Raw Data'!AI34</f>
        <v>Renewable Energy (Solar, Wind, etc.)</v>
      </c>
      <c r="AD35" s="244">
        <f t="shared" si="3"/>
        <v>0</v>
      </c>
      <c r="AE35" s="245">
        <f t="shared" si="4"/>
        <v>191.0496</v>
      </c>
      <c r="AF35" s="238">
        <f>'Raw Data'!U34</f>
        <v>3</v>
      </c>
      <c r="AG35" s="235">
        <f>'Raw Data'!T34</f>
        <v>4</v>
      </c>
      <c r="AH35" s="235"/>
      <c r="AI35" s="235">
        <f>IF('Raw Data'!AJ34="YES", 1, 0)</f>
        <v>1</v>
      </c>
      <c r="AJ35" s="235">
        <f>('Power Usage Consumption'!$B$15)*D35*AI35</f>
        <v>1300.32</v>
      </c>
      <c r="AK35" s="235">
        <f>IF('Raw Data'!AK34="YES", 1, 0)</f>
        <v>0</v>
      </c>
      <c r="AL35" s="239">
        <f>'Power Usage Consumption'!$B$16</f>
        <v>18</v>
      </c>
      <c r="AM35" s="235">
        <f>IF('Raw Data'!AL34="YES", 1, 0)</f>
        <v>1</v>
      </c>
      <c r="AN35" s="239">
        <f>'Power Usage Consumption'!$B$17</f>
        <v>1.5</v>
      </c>
      <c r="AO35" s="235">
        <f>IF('Raw Data'!AM34="YES", 1, 0)</f>
        <v>0</v>
      </c>
      <c r="AP35" s="239">
        <f>'Power Usage Consumption'!$B$18</f>
        <v>1.2</v>
      </c>
      <c r="AQ35" s="235">
        <f>IF('Raw Data'!AN34="YES", 1, 0)</f>
        <v>1</v>
      </c>
      <c r="AR35" s="239">
        <f>'Power Usage Consumption'!$B$19</f>
        <v>2</v>
      </c>
      <c r="AS35" s="239">
        <f t="shared" si="5"/>
        <v>1323.02</v>
      </c>
      <c r="AT35" s="241">
        <f t="shared" si="6"/>
        <v>4</v>
      </c>
      <c r="AU35" s="241"/>
      <c r="AV35" s="235">
        <f>IF('Raw Data'!AO34="YES", 1, 0)</f>
        <v>1</v>
      </c>
      <c r="AW35" s="241">
        <f>('Power Usage Consumption'!$B$22)*D35*AV35</f>
        <v>764.4</v>
      </c>
      <c r="AX35" s="235">
        <f>IF('Raw Data'!AP34="YES", 1, 0)</f>
        <v>0</v>
      </c>
      <c r="AY35" s="241">
        <f>('Power Usage Consumption'!$B$23)*D35*AX35</f>
        <v>0</v>
      </c>
      <c r="AZ35" s="235">
        <f>IF('Raw Data'!AQ34="YES", 1, 0)</f>
        <v>1</v>
      </c>
      <c r="BA35" s="241">
        <f>('Power Usage Consumption'!$B$24)*D35*AZ35</f>
        <v>18.144</v>
      </c>
      <c r="BB35" s="235">
        <f>IF('Raw Data'!AR34="YES", 1, 0)</f>
        <v>1</v>
      </c>
      <c r="BC35" s="241">
        <f>('Power Usage Consumption'!$B$25)*D35*BB35</f>
        <v>5.8296</v>
      </c>
      <c r="BD35" s="235">
        <f>IF('Raw Data'!AS34="YES", 1, 0)</f>
        <v>1</v>
      </c>
      <c r="BE35" s="235">
        <f>('Power Usage Consumption'!$B$26)*D35*BD35</f>
        <v>94.08</v>
      </c>
      <c r="BF35" s="241">
        <f t="shared" si="7"/>
        <v>882.4536</v>
      </c>
    </row>
    <row r="36" ht="20.25" customHeight="1">
      <c r="A36" s="233" t="str">
        <f>'Raw Data'!R35</f>
        <v>Ecuador</v>
      </c>
      <c r="B36" s="234">
        <f>'Raw Data'!S35</f>
        <v>3</v>
      </c>
      <c r="C36" s="235">
        <f>'Raw Data'!W35</f>
        <v>40</v>
      </c>
      <c r="D36" s="236">
        <f t="shared" si="1"/>
        <v>480</v>
      </c>
      <c r="E36" s="237"/>
      <c r="F36" s="238">
        <f>'Raw Data'!X35</f>
        <v>2</v>
      </c>
      <c r="G36" s="239">
        <f>(F36*'Power Usage Consumption'!$B$2)*D36</f>
        <v>57.6</v>
      </c>
      <c r="H36" s="235">
        <f>'Raw Data'!Y35</f>
        <v>3</v>
      </c>
      <c r="I36" s="239">
        <f>(H36*'Power Usage Consumption'!$B$3)*D36</f>
        <v>100.224</v>
      </c>
      <c r="J36" s="235">
        <f>'Raw Data'!Z35</f>
        <v>1</v>
      </c>
      <c r="K36" s="240">
        <f>(J36*'Power Usage Consumption'!$B$4)*D36</f>
        <v>27.36</v>
      </c>
      <c r="L36" s="241">
        <f>'Raw Data'!AA35</f>
        <v>1</v>
      </c>
      <c r="M36" s="241">
        <f>(L36*'Power Usage Consumption'!$B$5)*D36</f>
        <v>96</v>
      </c>
      <c r="N36" s="241">
        <f>'Raw Data'!AB35</f>
        <v>1</v>
      </c>
      <c r="O36" s="241">
        <f>(N36*'Power Usage Consumption'!$B$7)*D36</f>
        <v>0.96</v>
      </c>
      <c r="P36" s="241">
        <f>'Raw Data'!AC35</f>
        <v>3</v>
      </c>
      <c r="Q36" s="241">
        <f>(P36*'Power Usage Consumption'!$B$8)*D36</f>
        <v>57.6</v>
      </c>
      <c r="R36" s="241">
        <f>'Raw Data'!AD35</f>
        <v>1</v>
      </c>
      <c r="S36" s="241">
        <f>(R36*'Power Usage Consumption'!$B$9)*D36</f>
        <v>2.88</v>
      </c>
      <c r="T36" s="235">
        <f>'Raw Data'!AE35</f>
        <v>3</v>
      </c>
      <c r="U36" s="241">
        <f>(T36*'Power Usage Consumption'!$B$6)*D36</f>
        <v>7.2</v>
      </c>
      <c r="V36" s="235">
        <f>'Raw Data'!AF35</f>
        <v>1</v>
      </c>
      <c r="W36" s="241">
        <f>(V36*'Power Usage Consumption'!$B$11)*D36</f>
        <v>5.76</v>
      </c>
      <c r="X36" s="235">
        <f>'Raw Data'!AG35</f>
        <v>2</v>
      </c>
      <c r="Y36" s="241">
        <f>(X36*'Power Usage Consumption'!$B$12)*D36</f>
        <v>11.52</v>
      </c>
      <c r="Z36" s="235">
        <f>'Raw Data'!AH35</f>
        <v>2</v>
      </c>
      <c r="AA36" s="241">
        <f>(Z36*'Power Usage Consumption'!$B$12)*D36</f>
        <v>11.52</v>
      </c>
      <c r="AB36" s="242">
        <f t="shared" si="2"/>
        <v>378.624</v>
      </c>
      <c r="AC36" s="243" t="str">
        <f>'Raw Data'!AI35</f>
        <v>Renewable Energy (Solar, Wind, etc.)</v>
      </c>
      <c r="AD36" s="244">
        <f t="shared" si="3"/>
        <v>0</v>
      </c>
      <c r="AE36" s="245">
        <f t="shared" si="4"/>
        <v>378.624</v>
      </c>
      <c r="AF36" s="238">
        <f>'Raw Data'!U35</f>
        <v>2</v>
      </c>
      <c r="AG36" s="235">
        <f>'Raw Data'!T35</f>
        <v>1</v>
      </c>
      <c r="AH36" s="235"/>
      <c r="AI36" s="235">
        <f>IF('Raw Data'!AJ35="YES", 1, 0)</f>
        <v>0</v>
      </c>
      <c r="AJ36" s="235">
        <f>('Power Usage Consumption'!$B$15)*D36*AI36</f>
        <v>0</v>
      </c>
      <c r="AK36" s="235">
        <f>IF('Raw Data'!AK35="YES", 1, 0)</f>
        <v>1</v>
      </c>
      <c r="AL36" s="239">
        <f>'Power Usage Consumption'!$B$16</f>
        <v>18</v>
      </c>
      <c r="AM36" s="235">
        <f>IF('Raw Data'!AL35="YES", 1, 0)</f>
        <v>0</v>
      </c>
      <c r="AN36" s="239">
        <f>'Power Usage Consumption'!$B$17</f>
        <v>1.5</v>
      </c>
      <c r="AO36" s="235">
        <f>IF('Raw Data'!AM35="YES", 1, 0)</f>
        <v>1</v>
      </c>
      <c r="AP36" s="239">
        <f>'Power Usage Consumption'!$B$18</f>
        <v>1.2</v>
      </c>
      <c r="AQ36" s="235">
        <f>IF('Raw Data'!AN35="YES", 1, 0)</f>
        <v>1</v>
      </c>
      <c r="AR36" s="239">
        <f>'Power Usage Consumption'!$B$19</f>
        <v>2</v>
      </c>
      <c r="AS36" s="239">
        <f t="shared" si="5"/>
        <v>22.7</v>
      </c>
      <c r="AT36" s="241">
        <f t="shared" si="6"/>
        <v>1</v>
      </c>
      <c r="AU36" s="241"/>
      <c r="AV36" s="235">
        <f>IF('Raw Data'!AO35="YES", 1, 0)</f>
        <v>0</v>
      </c>
      <c r="AW36" s="241">
        <f>('Power Usage Consumption'!$B$22)*D36*AV36</f>
        <v>0</v>
      </c>
      <c r="AX36" s="235">
        <f>IF('Raw Data'!AP35="YES", 1, 0)</f>
        <v>0</v>
      </c>
      <c r="AY36" s="241">
        <f>('Power Usage Consumption'!$B$23)*D36*AX36</f>
        <v>0</v>
      </c>
      <c r="AZ36" s="235">
        <f>IF('Raw Data'!AQ35="YES", 1, 0)</f>
        <v>1</v>
      </c>
      <c r="BA36" s="241">
        <f>('Power Usage Consumption'!$B$24)*D36*AZ36</f>
        <v>25.92</v>
      </c>
      <c r="BB36" s="235">
        <f>IF('Raw Data'!AR35="YES", 1, 0)</f>
        <v>0</v>
      </c>
      <c r="BC36" s="241">
        <f>('Power Usage Consumption'!$B$25)*D36*BB36</f>
        <v>0</v>
      </c>
      <c r="BD36" s="235">
        <f>IF('Raw Data'!AS35="YES", 1, 0)</f>
        <v>1</v>
      </c>
      <c r="BE36" s="235">
        <f>('Power Usage Consumption'!$B$26)*D36*BD36</f>
        <v>134.4</v>
      </c>
      <c r="BF36" s="241">
        <f t="shared" si="7"/>
        <v>160.32</v>
      </c>
    </row>
    <row r="37" ht="20.25" customHeight="1">
      <c r="A37" s="233" t="str">
        <f>'Raw Data'!R36</f>
        <v>Germany</v>
      </c>
      <c r="B37" s="234">
        <f>'Raw Data'!S36</f>
        <v>7</v>
      </c>
      <c r="C37" s="235">
        <f>'Raw Data'!W36</f>
        <v>10</v>
      </c>
      <c r="D37" s="236">
        <f t="shared" si="1"/>
        <v>280</v>
      </c>
      <c r="E37" s="237"/>
      <c r="F37" s="238">
        <f>'Raw Data'!X36</f>
        <v>2</v>
      </c>
      <c r="G37" s="239">
        <f>(F37*'Power Usage Consumption'!$B$2)*D37</f>
        <v>33.6</v>
      </c>
      <c r="H37" s="235">
        <f>'Raw Data'!Y36</f>
        <v>0</v>
      </c>
      <c r="I37" s="239">
        <f>(H37*'Power Usage Consumption'!$B$3)*D37</f>
        <v>0</v>
      </c>
      <c r="J37" s="235">
        <f>'Raw Data'!Z36</f>
        <v>1</v>
      </c>
      <c r="K37" s="240">
        <f>(J37*'Power Usage Consumption'!$B$4)*D37</f>
        <v>15.96</v>
      </c>
      <c r="L37" s="241">
        <f>'Raw Data'!AA36</f>
        <v>2</v>
      </c>
      <c r="M37" s="241">
        <f>(L37*'Power Usage Consumption'!$B$5)*D37</f>
        <v>112</v>
      </c>
      <c r="N37" s="241">
        <f>'Raw Data'!AB36</f>
        <v>0</v>
      </c>
      <c r="O37" s="241">
        <f>(N37*'Power Usage Consumption'!$B$7)*D37</f>
        <v>0</v>
      </c>
      <c r="P37" s="241">
        <f>'Raw Data'!AC36</f>
        <v>3</v>
      </c>
      <c r="Q37" s="241">
        <f>(P37*'Power Usage Consumption'!$B$8)*D37</f>
        <v>33.6</v>
      </c>
      <c r="R37" s="241">
        <f>'Raw Data'!AD36</f>
        <v>0</v>
      </c>
      <c r="S37" s="241">
        <f>(R37*'Power Usage Consumption'!$B$9)*D37</f>
        <v>0</v>
      </c>
      <c r="T37" s="235">
        <f>'Raw Data'!AE36</f>
        <v>1</v>
      </c>
      <c r="U37" s="241">
        <f>(T37*'Power Usage Consumption'!$B$6)*D37</f>
        <v>1.4</v>
      </c>
      <c r="V37" s="235">
        <f>'Raw Data'!AF36</f>
        <v>3</v>
      </c>
      <c r="W37" s="241">
        <f>(V37*'Power Usage Consumption'!$B$11)*D37</f>
        <v>10.08</v>
      </c>
      <c r="X37" s="235">
        <f>'Raw Data'!AG36</f>
        <v>2</v>
      </c>
      <c r="Y37" s="241">
        <f>(X37*'Power Usage Consumption'!$B$12)*D37</f>
        <v>6.72</v>
      </c>
      <c r="Z37" s="235">
        <f>'Raw Data'!AH36</f>
        <v>1</v>
      </c>
      <c r="AA37" s="241">
        <f>(Z37*'Power Usage Consumption'!$B$12)*D37</f>
        <v>3.36</v>
      </c>
      <c r="AB37" s="242">
        <f t="shared" si="2"/>
        <v>216.72</v>
      </c>
      <c r="AC37" s="243" t="str">
        <f>'Raw Data'!AI36</f>
        <v>Renewable Energy (Solar, Wind, etc.)</v>
      </c>
      <c r="AD37" s="244">
        <f t="shared" si="3"/>
        <v>0</v>
      </c>
      <c r="AE37" s="245">
        <f t="shared" si="4"/>
        <v>216.72</v>
      </c>
      <c r="AF37" s="238">
        <f>'Raw Data'!U36</f>
        <v>1</v>
      </c>
      <c r="AG37" s="235">
        <f>'Raw Data'!T36</f>
        <v>6</v>
      </c>
      <c r="AH37" s="235"/>
      <c r="AI37" s="235">
        <f>IF('Raw Data'!AJ36="YES", 1, 0)</f>
        <v>0</v>
      </c>
      <c r="AJ37" s="235">
        <f>('Power Usage Consumption'!$B$15)*D37*AI37</f>
        <v>0</v>
      </c>
      <c r="AK37" s="235">
        <f>IF('Raw Data'!AK36="YES", 1, 0)</f>
        <v>0</v>
      </c>
      <c r="AL37" s="239">
        <f>'Power Usage Consumption'!$B$16</f>
        <v>18</v>
      </c>
      <c r="AM37" s="235">
        <f>IF('Raw Data'!AL36="YES", 1, 0)</f>
        <v>1</v>
      </c>
      <c r="AN37" s="239">
        <f>'Power Usage Consumption'!$B$17</f>
        <v>1.5</v>
      </c>
      <c r="AO37" s="235">
        <f>IF('Raw Data'!AM36="YES", 1, 0)</f>
        <v>1</v>
      </c>
      <c r="AP37" s="239">
        <f>'Power Usage Consumption'!$B$18</f>
        <v>1.2</v>
      </c>
      <c r="AQ37" s="235">
        <f>IF('Raw Data'!AN36="YES", 1, 0)</f>
        <v>1</v>
      </c>
      <c r="AR37" s="239">
        <f>'Power Usage Consumption'!$B$19</f>
        <v>2</v>
      </c>
      <c r="AS37" s="239">
        <f t="shared" si="5"/>
        <v>22.7</v>
      </c>
      <c r="AT37" s="241">
        <f t="shared" si="6"/>
        <v>6</v>
      </c>
      <c r="AU37" s="241"/>
      <c r="AV37" s="235">
        <f>IF('Raw Data'!AO36="YES", 1, 0)</f>
        <v>0</v>
      </c>
      <c r="AW37" s="241">
        <f>('Power Usage Consumption'!$B$22)*D37*AV37</f>
        <v>0</v>
      </c>
      <c r="AX37" s="235">
        <f>IF('Raw Data'!AP36="YES", 1, 0)</f>
        <v>1</v>
      </c>
      <c r="AY37" s="241">
        <f>('Power Usage Consumption'!$B$23)*D37*AX37</f>
        <v>182</v>
      </c>
      <c r="AZ37" s="235">
        <f>IF('Raw Data'!AQ36="YES", 1, 0)</f>
        <v>0</v>
      </c>
      <c r="BA37" s="241">
        <f>('Power Usage Consumption'!$B$24)*D37*AZ37</f>
        <v>0</v>
      </c>
      <c r="BB37" s="235">
        <f>IF('Raw Data'!AR36="YES", 1, 0)</f>
        <v>0</v>
      </c>
      <c r="BC37" s="241">
        <f>('Power Usage Consumption'!$B$25)*D37*BB37</f>
        <v>0</v>
      </c>
      <c r="BD37" s="235">
        <f>IF('Raw Data'!AS36="YES", 1, 0)</f>
        <v>1</v>
      </c>
      <c r="BE37" s="235">
        <f>('Power Usage Consumption'!$B$26)*D37*BD37</f>
        <v>78.4</v>
      </c>
      <c r="BF37" s="241">
        <f t="shared" si="7"/>
        <v>260.4</v>
      </c>
    </row>
    <row r="38" ht="20.25" customHeight="1">
      <c r="A38" s="233" t="str">
        <f>'Raw Data'!R37</f>
        <v>Ukraine</v>
      </c>
      <c r="B38" s="234">
        <f>'Raw Data'!S37</f>
        <v>11</v>
      </c>
      <c r="C38" s="235">
        <f>'Raw Data'!W37</f>
        <v>23</v>
      </c>
      <c r="D38" s="236">
        <f t="shared" si="1"/>
        <v>1012</v>
      </c>
      <c r="E38" s="237"/>
      <c r="F38" s="238">
        <f>'Raw Data'!X37</f>
        <v>3</v>
      </c>
      <c r="G38" s="239">
        <f>(F38*'Power Usage Consumption'!$B$2)*D38</f>
        <v>182.16</v>
      </c>
      <c r="H38" s="235">
        <f>'Raw Data'!Y37</f>
        <v>3</v>
      </c>
      <c r="I38" s="239">
        <f>(H38*'Power Usage Consumption'!$B$3)*D38</f>
        <v>211.3056</v>
      </c>
      <c r="J38" s="235">
        <f>'Raw Data'!Z37</f>
        <v>3</v>
      </c>
      <c r="K38" s="240">
        <f>(J38*'Power Usage Consumption'!$B$4)*D38</f>
        <v>173.052</v>
      </c>
      <c r="L38" s="241">
        <f>'Raw Data'!AA37</f>
        <v>3</v>
      </c>
      <c r="M38" s="241">
        <f>(L38*'Power Usage Consumption'!$B$5)*D38</f>
        <v>607.2</v>
      </c>
      <c r="N38" s="241">
        <f>'Raw Data'!AB37</f>
        <v>3</v>
      </c>
      <c r="O38" s="241">
        <f>(N38*'Power Usage Consumption'!$B$7)*D38</f>
        <v>6.072</v>
      </c>
      <c r="P38" s="241">
        <f>'Raw Data'!AC37</f>
        <v>0</v>
      </c>
      <c r="Q38" s="241">
        <f>(P38*'Power Usage Consumption'!$B$8)*D38</f>
        <v>0</v>
      </c>
      <c r="R38" s="241">
        <f>'Raw Data'!AD37</f>
        <v>1</v>
      </c>
      <c r="S38" s="241">
        <f>(R38*'Power Usage Consumption'!$B$9)*D38</f>
        <v>6.072</v>
      </c>
      <c r="T38" s="235">
        <f>'Raw Data'!AE37</f>
        <v>0</v>
      </c>
      <c r="U38" s="241">
        <f>(T38*'Power Usage Consumption'!$B$6)*D38</f>
        <v>0</v>
      </c>
      <c r="V38" s="235">
        <f>'Raw Data'!AF37</f>
        <v>0</v>
      </c>
      <c r="W38" s="241">
        <f>(V38*'Power Usage Consumption'!$B$11)*D38</f>
        <v>0</v>
      </c>
      <c r="X38" s="235">
        <f>'Raw Data'!AG37</f>
        <v>2</v>
      </c>
      <c r="Y38" s="241">
        <f>(X38*'Power Usage Consumption'!$B$12)*D38</f>
        <v>24.288</v>
      </c>
      <c r="Z38" s="235">
        <f>'Raw Data'!AH37</f>
        <v>3</v>
      </c>
      <c r="AA38" s="241">
        <f>(Z38*'Power Usage Consumption'!$B$12)*D38</f>
        <v>36.432</v>
      </c>
      <c r="AB38" s="242">
        <f t="shared" si="2"/>
        <v>1246.5816</v>
      </c>
      <c r="AC38" s="243" t="str">
        <f>'Raw Data'!AI37</f>
        <v>Non-renewable Energy (Grid electricity, Gasoline, etc.)</v>
      </c>
      <c r="AD38" s="244">
        <f t="shared" si="3"/>
        <v>1246.5816</v>
      </c>
      <c r="AE38" s="245">
        <f t="shared" si="4"/>
        <v>0</v>
      </c>
      <c r="AF38" s="238">
        <f>'Raw Data'!U37</f>
        <v>7</v>
      </c>
      <c r="AG38" s="235">
        <f>'Raw Data'!T37</f>
        <v>4</v>
      </c>
      <c r="AH38" s="235"/>
      <c r="AI38" s="235">
        <f>IF('Raw Data'!AJ37="YES", 1, 0)</f>
        <v>0</v>
      </c>
      <c r="AJ38" s="235">
        <f>('Power Usage Consumption'!$B$15)*D38*AI38</f>
        <v>0</v>
      </c>
      <c r="AK38" s="235">
        <f>IF('Raw Data'!AK37="YES", 1, 0)</f>
        <v>0</v>
      </c>
      <c r="AL38" s="239">
        <f>'Power Usage Consumption'!$B$16</f>
        <v>18</v>
      </c>
      <c r="AM38" s="235">
        <f>IF('Raw Data'!AL37="YES", 1, 0)</f>
        <v>0</v>
      </c>
      <c r="AN38" s="239">
        <f>'Power Usage Consumption'!$B$17</f>
        <v>1.5</v>
      </c>
      <c r="AO38" s="235">
        <f>IF('Raw Data'!AM37="YES", 1, 0)</f>
        <v>0</v>
      </c>
      <c r="AP38" s="239">
        <f>'Power Usage Consumption'!$B$18</f>
        <v>1.2</v>
      </c>
      <c r="AQ38" s="235">
        <f>IF('Raw Data'!AN37="YES", 1, 0)</f>
        <v>1</v>
      </c>
      <c r="AR38" s="239">
        <f>'Power Usage Consumption'!$B$19</f>
        <v>2</v>
      </c>
      <c r="AS38" s="239">
        <f t="shared" si="5"/>
        <v>22.7</v>
      </c>
      <c r="AT38" s="241">
        <f t="shared" si="6"/>
        <v>4</v>
      </c>
      <c r="AU38" s="241"/>
      <c r="AV38" s="235">
        <f>IF('Raw Data'!AO37="YES", 1, 0)</f>
        <v>0</v>
      </c>
      <c r="AW38" s="241">
        <f>('Power Usage Consumption'!$B$22)*D38*AV38</f>
        <v>0</v>
      </c>
      <c r="AX38" s="235">
        <f>IF('Raw Data'!AP37="YES", 1, 0)</f>
        <v>1</v>
      </c>
      <c r="AY38" s="241">
        <f>('Power Usage Consumption'!$B$23)*D38*AX38</f>
        <v>657.8</v>
      </c>
      <c r="AZ38" s="235">
        <f>IF('Raw Data'!AQ37="YES", 1, 0)</f>
        <v>0</v>
      </c>
      <c r="BA38" s="241">
        <f>('Power Usage Consumption'!$B$24)*D38*AZ38</f>
        <v>0</v>
      </c>
      <c r="BB38" s="235">
        <f>IF('Raw Data'!AR37="YES", 1, 0)</f>
        <v>0</v>
      </c>
      <c r="BC38" s="241">
        <f>('Power Usage Consumption'!$B$25)*D38*BB38</f>
        <v>0</v>
      </c>
      <c r="BD38" s="235">
        <f>IF('Raw Data'!AS37="YES", 1, 0)</f>
        <v>0</v>
      </c>
      <c r="BE38" s="235">
        <f>('Power Usage Consumption'!$B$26)*D38*BD38</f>
        <v>0</v>
      </c>
      <c r="BF38" s="241">
        <f t="shared" si="7"/>
        <v>657.8</v>
      </c>
    </row>
    <row r="39" ht="20.25" customHeight="1">
      <c r="A39" s="233" t="str">
        <f>'Raw Data'!R38</f>
        <v>El Salvador</v>
      </c>
      <c r="B39" s="234">
        <f>'Raw Data'!S38</f>
        <v>11</v>
      </c>
      <c r="C39" s="235">
        <f>'Raw Data'!W38</f>
        <v>40</v>
      </c>
      <c r="D39" s="236">
        <f t="shared" si="1"/>
        <v>1760</v>
      </c>
      <c r="E39" s="237"/>
      <c r="F39" s="238">
        <f>'Raw Data'!X38</f>
        <v>0</v>
      </c>
      <c r="G39" s="239">
        <f>(F39*'Power Usage Consumption'!$B$2)*D39</f>
        <v>0</v>
      </c>
      <c r="H39" s="235">
        <f>'Raw Data'!Y38</f>
        <v>2</v>
      </c>
      <c r="I39" s="239">
        <f>(H39*'Power Usage Consumption'!$B$3)*D39</f>
        <v>244.992</v>
      </c>
      <c r="J39" s="235">
        <f>'Raw Data'!Z38</f>
        <v>1</v>
      </c>
      <c r="K39" s="240">
        <f>(J39*'Power Usage Consumption'!$B$4)*D39</f>
        <v>100.32</v>
      </c>
      <c r="L39" s="241">
        <f>'Raw Data'!AA38</f>
        <v>0</v>
      </c>
      <c r="M39" s="241">
        <f>(L39*'Power Usage Consumption'!$B$5)*D39</f>
        <v>0</v>
      </c>
      <c r="N39" s="241">
        <f>'Raw Data'!AB38</f>
        <v>0</v>
      </c>
      <c r="O39" s="241">
        <f>(N39*'Power Usage Consumption'!$B$7)*D39</f>
        <v>0</v>
      </c>
      <c r="P39" s="241">
        <f>'Raw Data'!AC38</f>
        <v>1</v>
      </c>
      <c r="Q39" s="241">
        <f>(P39*'Power Usage Consumption'!$B$8)*D39</f>
        <v>70.4</v>
      </c>
      <c r="R39" s="241">
        <f>'Raw Data'!AD38</f>
        <v>1</v>
      </c>
      <c r="S39" s="241">
        <f>(R39*'Power Usage Consumption'!$B$9)*D39</f>
        <v>10.56</v>
      </c>
      <c r="T39" s="235">
        <f>'Raw Data'!AE38</f>
        <v>1</v>
      </c>
      <c r="U39" s="241">
        <f>(T39*'Power Usage Consumption'!$B$6)*D39</f>
        <v>8.8</v>
      </c>
      <c r="V39" s="235">
        <f>'Raw Data'!AF38</f>
        <v>3</v>
      </c>
      <c r="W39" s="241">
        <f>(V39*'Power Usage Consumption'!$B$11)*D39</f>
        <v>63.36</v>
      </c>
      <c r="X39" s="235">
        <f>'Raw Data'!AG38</f>
        <v>1</v>
      </c>
      <c r="Y39" s="241">
        <f>(X39*'Power Usage Consumption'!$B$12)*D39</f>
        <v>21.12</v>
      </c>
      <c r="Z39" s="235">
        <f>'Raw Data'!AH38</f>
        <v>2</v>
      </c>
      <c r="AA39" s="241">
        <f>(Z39*'Power Usage Consumption'!$B$12)*D39</f>
        <v>42.24</v>
      </c>
      <c r="AB39" s="242">
        <f t="shared" si="2"/>
        <v>561.792</v>
      </c>
      <c r="AC39" s="243" t="str">
        <f>'Raw Data'!AI38</f>
        <v>Non-renewable Energy (Grid electricity, Gasoline, etc.)</v>
      </c>
      <c r="AD39" s="244">
        <f t="shared" si="3"/>
        <v>561.792</v>
      </c>
      <c r="AE39" s="245">
        <f t="shared" si="4"/>
        <v>0</v>
      </c>
      <c r="AF39" s="238">
        <f>'Raw Data'!U38</f>
        <v>10</v>
      </c>
      <c r="AG39" s="235">
        <f>'Raw Data'!T38</f>
        <v>1</v>
      </c>
      <c r="AH39" s="235"/>
      <c r="AI39" s="235">
        <f>IF('Raw Data'!AJ38="YES", 1, 0)</f>
        <v>0</v>
      </c>
      <c r="AJ39" s="235">
        <f>('Power Usage Consumption'!$B$15)*D39*AI39</f>
        <v>0</v>
      </c>
      <c r="AK39" s="235">
        <f>IF('Raw Data'!AK38="YES", 1, 0)</f>
        <v>1</v>
      </c>
      <c r="AL39" s="239">
        <f>'Power Usage Consumption'!$B$16</f>
        <v>18</v>
      </c>
      <c r="AM39" s="235">
        <f>IF('Raw Data'!AL38="YES", 1, 0)</f>
        <v>0</v>
      </c>
      <c r="AN39" s="239">
        <f>'Power Usage Consumption'!$B$17</f>
        <v>1.5</v>
      </c>
      <c r="AO39" s="235">
        <f>IF('Raw Data'!AM38="YES", 1, 0)</f>
        <v>0</v>
      </c>
      <c r="AP39" s="239">
        <f>'Power Usage Consumption'!$B$18</f>
        <v>1.2</v>
      </c>
      <c r="AQ39" s="235">
        <f>IF('Raw Data'!AN38="YES", 1, 0)</f>
        <v>0</v>
      </c>
      <c r="AR39" s="239">
        <f>'Power Usage Consumption'!$B$19</f>
        <v>2</v>
      </c>
      <c r="AS39" s="239">
        <f t="shared" si="5"/>
        <v>22.7</v>
      </c>
      <c r="AT39" s="241">
        <f t="shared" si="6"/>
        <v>1</v>
      </c>
      <c r="AU39" s="241"/>
      <c r="AV39" s="235">
        <f>IF('Raw Data'!AO38="YES", 1, 0)</f>
        <v>0</v>
      </c>
      <c r="AW39" s="241">
        <f>('Power Usage Consumption'!$B$22)*D39*AV39</f>
        <v>0</v>
      </c>
      <c r="AX39" s="235">
        <f>IF('Raw Data'!AP38="YES", 1, 0)</f>
        <v>0</v>
      </c>
      <c r="AY39" s="241">
        <f>('Power Usage Consumption'!$B$23)*D39*AX39</f>
        <v>0</v>
      </c>
      <c r="AZ39" s="235">
        <f>IF('Raw Data'!AQ38="YES", 1, 0)</f>
        <v>1</v>
      </c>
      <c r="BA39" s="241">
        <f>('Power Usage Consumption'!$B$24)*D39*AZ39</f>
        <v>95.04</v>
      </c>
      <c r="BB39" s="235">
        <f>IF('Raw Data'!AR38="YES", 1, 0)</f>
        <v>0</v>
      </c>
      <c r="BC39" s="241">
        <f>('Power Usage Consumption'!$B$25)*D39*BB39</f>
        <v>0</v>
      </c>
      <c r="BD39" s="235">
        <f>IF('Raw Data'!AS38="YES", 1, 0)</f>
        <v>1</v>
      </c>
      <c r="BE39" s="235">
        <f>('Power Usage Consumption'!$B$26)*D39*BD39</f>
        <v>492.8</v>
      </c>
      <c r="BF39" s="241">
        <f t="shared" si="7"/>
        <v>587.84</v>
      </c>
    </row>
    <row r="40" ht="20.25" customHeight="1">
      <c r="A40" s="233" t="str">
        <f>'Raw Data'!R39</f>
        <v>Jordan</v>
      </c>
      <c r="B40" s="234">
        <f>'Raw Data'!S39</f>
        <v>1</v>
      </c>
      <c r="C40" s="235">
        <f>'Raw Data'!W39</f>
        <v>31</v>
      </c>
      <c r="D40" s="236">
        <f t="shared" si="1"/>
        <v>124</v>
      </c>
      <c r="E40" s="237"/>
      <c r="F40" s="238">
        <f>'Raw Data'!X39</f>
        <v>3</v>
      </c>
      <c r="G40" s="239">
        <f>(F40*'Power Usage Consumption'!$B$2)*D40</f>
        <v>22.32</v>
      </c>
      <c r="H40" s="235">
        <f>'Raw Data'!Y39</f>
        <v>1</v>
      </c>
      <c r="I40" s="239">
        <f>(H40*'Power Usage Consumption'!$B$3)*D40</f>
        <v>8.6304</v>
      </c>
      <c r="J40" s="235">
        <f>'Raw Data'!Z39</f>
        <v>2</v>
      </c>
      <c r="K40" s="240">
        <f>(J40*'Power Usage Consumption'!$B$4)*D40</f>
        <v>14.136</v>
      </c>
      <c r="L40" s="241">
        <f>'Raw Data'!AA39</f>
        <v>3</v>
      </c>
      <c r="M40" s="241">
        <f>(L40*'Power Usage Consumption'!$B$5)*D40</f>
        <v>74.4</v>
      </c>
      <c r="N40" s="241">
        <f>'Raw Data'!AB39</f>
        <v>3</v>
      </c>
      <c r="O40" s="241">
        <f>(N40*'Power Usage Consumption'!$B$7)*D40</f>
        <v>0.744</v>
      </c>
      <c r="P40" s="241">
        <f>'Raw Data'!AC39</f>
        <v>0</v>
      </c>
      <c r="Q40" s="241">
        <f>(P40*'Power Usage Consumption'!$B$8)*D40</f>
        <v>0</v>
      </c>
      <c r="R40" s="241">
        <f>'Raw Data'!AD39</f>
        <v>0</v>
      </c>
      <c r="S40" s="241">
        <f>(R40*'Power Usage Consumption'!$B$9)*D40</f>
        <v>0</v>
      </c>
      <c r="T40" s="235">
        <f>'Raw Data'!AE39</f>
        <v>3</v>
      </c>
      <c r="U40" s="241">
        <f>(T40*'Power Usage Consumption'!$B$6)*D40</f>
        <v>1.86</v>
      </c>
      <c r="V40" s="235">
        <f>'Raw Data'!AF39</f>
        <v>2</v>
      </c>
      <c r="W40" s="241">
        <f>(V40*'Power Usage Consumption'!$B$11)*D40</f>
        <v>2.976</v>
      </c>
      <c r="X40" s="235">
        <f>'Raw Data'!AG39</f>
        <v>3</v>
      </c>
      <c r="Y40" s="241">
        <f>(X40*'Power Usage Consumption'!$B$12)*D40</f>
        <v>4.464</v>
      </c>
      <c r="Z40" s="235">
        <f>'Raw Data'!AH39</f>
        <v>2</v>
      </c>
      <c r="AA40" s="241">
        <f>(Z40*'Power Usage Consumption'!$B$12)*D40</f>
        <v>2.976</v>
      </c>
      <c r="AB40" s="242">
        <f t="shared" si="2"/>
        <v>132.5064</v>
      </c>
      <c r="AC40" s="243" t="str">
        <f>'Raw Data'!AI39</f>
        <v>Non-renewable Energy (Grid electricity, Gasoline, etc.)</v>
      </c>
      <c r="AD40" s="244">
        <f t="shared" si="3"/>
        <v>132.5064</v>
      </c>
      <c r="AE40" s="245">
        <f t="shared" si="4"/>
        <v>0</v>
      </c>
      <c r="AF40" s="238">
        <f>'Raw Data'!U39</f>
        <v>0</v>
      </c>
      <c r="AG40" s="235">
        <f>'Raw Data'!T39</f>
        <v>1</v>
      </c>
      <c r="AH40" s="235"/>
      <c r="AI40" s="235">
        <f>IF('Raw Data'!AJ39="YES", 1, 0)</f>
        <v>1</v>
      </c>
      <c r="AJ40" s="235">
        <f>('Power Usage Consumption'!$B$15)*D40*AI40</f>
        <v>479.88</v>
      </c>
      <c r="AK40" s="235">
        <f>IF('Raw Data'!AK39="YES", 1, 0)</f>
        <v>1</v>
      </c>
      <c r="AL40" s="239">
        <f>'Power Usage Consumption'!$B$16</f>
        <v>18</v>
      </c>
      <c r="AM40" s="235">
        <f>IF('Raw Data'!AL39="YES", 1, 0)</f>
        <v>0</v>
      </c>
      <c r="AN40" s="239">
        <f>'Power Usage Consumption'!$B$17</f>
        <v>1.5</v>
      </c>
      <c r="AO40" s="235">
        <f>IF('Raw Data'!AM39="YES", 1, 0)</f>
        <v>1</v>
      </c>
      <c r="AP40" s="239">
        <f>'Power Usage Consumption'!$B$18</f>
        <v>1.2</v>
      </c>
      <c r="AQ40" s="235">
        <f>IF('Raw Data'!AN39="YES", 1, 0)</f>
        <v>1</v>
      </c>
      <c r="AR40" s="239">
        <f>'Power Usage Consumption'!$B$19</f>
        <v>2</v>
      </c>
      <c r="AS40" s="239">
        <f t="shared" si="5"/>
        <v>502.58</v>
      </c>
      <c r="AT40" s="241">
        <f t="shared" si="6"/>
        <v>1</v>
      </c>
      <c r="AU40" s="241"/>
      <c r="AV40" s="235">
        <f>IF('Raw Data'!AO39="YES", 1, 0)</f>
        <v>0</v>
      </c>
      <c r="AW40" s="241">
        <f>('Power Usage Consumption'!$B$22)*D40*AV40</f>
        <v>0</v>
      </c>
      <c r="AX40" s="235">
        <f>IF('Raw Data'!AP39="YES", 1, 0)</f>
        <v>1</v>
      </c>
      <c r="AY40" s="241">
        <f>('Power Usage Consumption'!$B$23)*D40*AX40</f>
        <v>80.6</v>
      </c>
      <c r="AZ40" s="235">
        <f>IF('Raw Data'!AQ39="YES", 1, 0)</f>
        <v>1</v>
      </c>
      <c r="BA40" s="241">
        <f>('Power Usage Consumption'!$B$24)*D40*AZ40</f>
        <v>6.696</v>
      </c>
      <c r="BB40" s="235">
        <f>IF('Raw Data'!AR39="YES", 1, 0)</f>
        <v>0</v>
      </c>
      <c r="BC40" s="241">
        <f>('Power Usage Consumption'!$B$25)*D40*BB40</f>
        <v>0</v>
      </c>
      <c r="BD40" s="235">
        <f>IF('Raw Data'!AS39="YES", 1, 0)</f>
        <v>0</v>
      </c>
      <c r="BE40" s="235">
        <f>('Power Usage Consumption'!$B$26)*D40*BD40</f>
        <v>0</v>
      </c>
      <c r="BF40" s="241">
        <f t="shared" si="7"/>
        <v>87.296</v>
      </c>
    </row>
    <row r="41" ht="20.25" customHeight="1">
      <c r="A41" s="233" t="str">
        <f>'Raw Data'!R40</f>
        <v>Brazil</v>
      </c>
      <c r="B41" s="234">
        <f>'Raw Data'!S40</f>
        <v>8</v>
      </c>
      <c r="C41" s="235">
        <f>'Raw Data'!W40</f>
        <v>14</v>
      </c>
      <c r="D41" s="236">
        <f t="shared" si="1"/>
        <v>448</v>
      </c>
      <c r="E41" s="237"/>
      <c r="F41" s="238">
        <f>'Raw Data'!X40</f>
        <v>1</v>
      </c>
      <c r="G41" s="239">
        <f>(F41*'Power Usage Consumption'!$B$2)*D41</f>
        <v>26.88</v>
      </c>
      <c r="H41" s="235">
        <f>'Raw Data'!Y40</f>
        <v>0</v>
      </c>
      <c r="I41" s="239">
        <f>(H41*'Power Usage Consumption'!$B$3)*D41</f>
        <v>0</v>
      </c>
      <c r="J41" s="235">
        <f>'Raw Data'!Z40</f>
        <v>3</v>
      </c>
      <c r="K41" s="240">
        <f>(J41*'Power Usage Consumption'!$B$4)*D41</f>
        <v>76.608</v>
      </c>
      <c r="L41" s="241">
        <f>'Raw Data'!AA40</f>
        <v>0</v>
      </c>
      <c r="M41" s="241">
        <f>(L41*'Power Usage Consumption'!$B$5)*D41</f>
        <v>0</v>
      </c>
      <c r="N41" s="241">
        <f>'Raw Data'!AB40</f>
        <v>1</v>
      </c>
      <c r="O41" s="241">
        <f>(N41*'Power Usage Consumption'!$B$7)*D41</f>
        <v>0.896</v>
      </c>
      <c r="P41" s="241">
        <f>'Raw Data'!AC40</f>
        <v>3</v>
      </c>
      <c r="Q41" s="241">
        <f>(P41*'Power Usage Consumption'!$B$8)*D41</f>
        <v>53.76</v>
      </c>
      <c r="R41" s="241">
        <f>'Raw Data'!AD40</f>
        <v>0</v>
      </c>
      <c r="S41" s="241">
        <f>(R41*'Power Usage Consumption'!$B$9)*D41</f>
        <v>0</v>
      </c>
      <c r="T41" s="235">
        <f>'Raw Data'!AE40</f>
        <v>0</v>
      </c>
      <c r="U41" s="241">
        <f>(T41*'Power Usage Consumption'!$B$6)*D41</f>
        <v>0</v>
      </c>
      <c r="V41" s="235">
        <f>'Raw Data'!AF40</f>
        <v>2</v>
      </c>
      <c r="W41" s="241">
        <f>(V41*'Power Usage Consumption'!$B$11)*D41</f>
        <v>10.752</v>
      </c>
      <c r="X41" s="235">
        <f>'Raw Data'!AG40</f>
        <v>3</v>
      </c>
      <c r="Y41" s="241">
        <f>(X41*'Power Usage Consumption'!$B$12)*D41</f>
        <v>16.128</v>
      </c>
      <c r="Z41" s="235">
        <f>'Raw Data'!AH40</f>
        <v>2</v>
      </c>
      <c r="AA41" s="241">
        <f>(Z41*'Power Usage Consumption'!$B$12)*D41</f>
        <v>10.752</v>
      </c>
      <c r="AB41" s="242">
        <f t="shared" si="2"/>
        <v>195.776</v>
      </c>
      <c r="AC41" s="243" t="str">
        <f>'Raw Data'!AI40</f>
        <v>Renewable Energy (Solar, Wind, etc.)</v>
      </c>
      <c r="AD41" s="244">
        <f t="shared" si="3"/>
        <v>0</v>
      </c>
      <c r="AE41" s="245">
        <f t="shared" si="4"/>
        <v>195.776</v>
      </c>
      <c r="AF41" s="238">
        <f>'Raw Data'!U40</f>
        <v>7</v>
      </c>
      <c r="AG41" s="235">
        <f>'Raw Data'!T40</f>
        <v>1</v>
      </c>
      <c r="AH41" s="235"/>
      <c r="AI41" s="235">
        <f>IF('Raw Data'!AJ40="YES", 1, 0)</f>
        <v>1</v>
      </c>
      <c r="AJ41" s="235">
        <f>('Power Usage Consumption'!$B$15)*D41*AI41</f>
        <v>1733.76</v>
      </c>
      <c r="AK41" s="235">
        <f>IF('Raw Data'!AK40="YES", 1, 0)</f>
        <v>1</v>
      </c>
      <c r="AL41" s="239">
        <f>'Power Usage Consumption'!$B$16</f>
        <v>18</v>
      </c>
      <c r="AM41" s="235">
        <f>IF('Raw Data'!AL40="YES", 1, 0)</f>
        <v>0</v>
      </c>
      <c r="AN41" s="239">
        <f>'Power Usage Consumption'!$B$17</f>
        <v>1.5</v>
      </c>
      <c r="AO41" s="235">
        <f>IF('Raw Data'!AM40="YES", 1, 0)</f>
        <v>0</v>
      </c>
      <c r="AP41" s="239">
        <f>'Power Usage Consumption'!$B$18</f>
        <v>1.2</v>
      </c>
      <c r="AQ41" s="235">
        <f>IF('Raw Data'!AN40="YES", 1, 0)</f>
        <v>0</v>
      </c>
      <c r="AR41" s="239">
        <f>'Power Usage Consumption'!$B$19</f>
        <v>2</v>
      </c>
      <c r="AS41" s="239">
        <f t="shared" si="5"/>
        <v>1756.46</v>
      </c>
      <c r="AT41" s="241">
        <f t="shared" si="6"/>
        <v>1</v>
      </c>
      <c r="AU41" s="241"/>
      <c r="AV41" s="235">
        <f>IF('Raw Data'!AO40="YES", 1, 0)</f>
        <v>0</v>
      </c>
      <c r="AW41" s="241">
        <f>('Power Usage Consumption'!$B$22)*D41*AV41</f>
        <v>0</v>
      </c>
      <c r="AX41" s="235">
        <f>IF('Raw Data'!AP40="YES", 1, 0)</f>
        <v>1</v>
      </c>
      <c r="AY41" s="241">
        <f>('Power Usage Consumption'!$B$23)*D41*AX41</f>
        <v>291.2</v>
      </c>
      <c r="AZ41" s="235">
        <f>IF('Raw Data'!AQ40="YES", 1, 0)</f>
        <v>1</v>
      </c>
      <c r="BA41" s="241">
        <f>('Power Usage Consumption'!$B$24)*D41*AZ41</f>
        <v>24.192</v>
      </c>
      <c r="BB41" s="235">
        <f>IF('Raw Data'!AR40="YES", 1, 0)</f>
        <v>1</v>
      </c>
      <c r="BC41" s="241">
        <f>('Power Usage Consumption'!$B$25)*D41*BB41</f>
        <v>7.7728</v>
      </c>
      <c r="BD41" s="235">
        <f>IF('Raw Data'!AS40="YES", 1, 0)</f>
        <v>1</v>
      </c>
      <c r="BE41" s="235">
        <f>('Power Usage Consumption'!$B$26)*D41*BD41</f>
        <v>125.44</v>
      </c>
      <c r="BF41" s="241">
        <f t="shared" si="7"/>
        <v>448.6048</v>
      </c>
    </row>
    <row r="42" ht="20.25" customHeight="1">
      <c r="A42" s="233" t="str">
        <f>'Raw Data'!R41</f>
        <v>Switzerland</v>
      </c>
      <c r="B42" s="234">
        <f>'Raw Data'!S41</f>
        <v>8</v>
      </c>
      <c r="C42" s="235">
        <f>'Raw Data'!W41</f>
        <v>9</v>
      </c>
      <c r="D42" s="236">
        <f t="shared" si="1"/>
        <v>288</v>
      </c>
      <c r="E42" s="237"/>
      <c r="F42" s="238">
        <f>'Raw Data'!X41</f>
        <v>2</v>
      </c>
      <c r="G42" s="239">
        <f>(F42*'Power Usage Consumption'!$B$2)*D42</f>
        <v>34.56</v>
      </c>
      <c r="H42" s="235">
        <f>'Raw Data'!Y41</f>
        <v>0</v>
      </c>
      <c r="I42" s="239">
        <f>(H42*'Power Usage Consumption'!$B$3)*D42</f>
        <v>0</v>
      </c>
      <c r="J42" s="235">
        <f>'Raw Data'!Z41</f>
        <v>0</v>
      </c>
      <c r="K42" s="240">
        <f>(J42*'Power Usage Consumption'!$B$4)*D42</f>
        <v>0</v>
      </c>
      <c r="L42" s="241">
        <f>'Raw Data'!AA41</f>
        <v>2</v>
      </c>
      <c r="M42" s="241">
        <f>(L42*'Power Usage Consumption'!$B$5)*D42</f>
        <v>115.2</v>
      </c>
      <c r="N42" s="241">
        <f>'Raw Data'!AB41</f>
        <v>1</v>
      </c>
      <c r="O42" s="241">
        <f>(N42*'Power Usage Consumption'!$B$7)*D42</f>
        <v>0.576</v>
      </c>
      <c r="P42" s="241">
        <f>'Raw Data'!AC41</f>
        <v>2</v>
      </c>
      <c r="Q42" s="241">
        <f>(P42*'Power Usage Consumption'!$B$8)*D42</f>
        <v>23.04</v>
      </c>
      <c r="R42" s="241">
        <f>'Raw Data'!AD41</f>
        <v>0</v>
      </c>
      <c r="S42" s="241">
        <f>(R42*'Power Usage Consumption'!$B$9)*D42</f>
        <v>0</v>
      </c>
      <c r="T42" s="235">
        <f>'Raw Data'!AE41</f>
        <v>3</v>
      </c>
      <c r="U42" s="241">
        <f>(T42*'Power Usage Consumption'!$B$6)*D42</f>
        <v>4.32</v>
      </c>
      <c r="V42" s="235">
        <f>'Raw Data'!AF41</f>
        <v>1</v>
      </c>
      <c r="W42" s="241">
        <f>(V42*'Power Usage Consumption'!$B$11)*D42</f>
        <v>3.456</v>
      </c>
      <c r="X42" s="235">
        <f>'Raw Data'!AG41</f>
        <v>0</v>
      </c>
      <c r="Y42" s="241">
        <f>(X42*'Power Usage Consumption'!$B$12)*D42</f>
        <v>0</v>
      </c>
      <c r="Z42" s="235">
        <f>'Raw Data'!AH41</f>
        <v>2</v>
      </c>
      <c r="AA42" s="241">
        <f>(Z42*'Power Usage Consumption'!$B$12)*D42</f>
        <v>6.912</v>
      </c>
      <c r="AB42" s="242">
        <f t="shared" si="2"/>
        <v>188.064</v>
      </c>
      <c r="AC42" s="243" t="str">
        <f>'Raw Data'!AI41</f>
        <v>Renewable Energy (Solar, Wind, etc.)</v>
      </c>
      <c r="AD42" s="244">
        <f t="shared" si="3"/>
        <v>0</v>
      </c>
      <c r="AE42" s="245">
        <f t="shared" si="4"/>
        <v>188.064</v>
      </c>
      <c r="AF42" s="238">
        <f>'Raw Data'!U41</f>
        <v>3</v>
      </c>
      <c r="AG42" s="235">
        <f>'Raw Data'!T41</f>
        <v>5</v>
      </c>
      <c r="AH42" s="235"/>
      <c r="AI42" s="235">
        <f>IF('Raw Data'!AJ41="YES", 1, 0)</f>
        <v>0</v>
      </c>
      <c r="AJ42" s="235">
        <f>('Power Usage Consumption'!$B$15)*D42*AI42</f>
        <v>0</v>
      </c>
      <c r="AK42" s="235">
        <f>IF('Raw Data'!AK41="YES", 1, 0)</f>
        <v>0</v>
      </c>
      <c r="AL42" s="239">
        <f>'Power Usage Consumption'!$B$16</f>
        <v>18</v>
      </c>
      <c r="AM42" s="235">
        <f>IF('Raw Data'!AL41="YES", 1, 0)</f>
        <v>0</v>
      </c>
      <c r="AN42" s="239">
        <f>'Power Usage Consumption'!$B$17</f>
        <v>1.5</v>
      </c>
      <c r="AO42" s="235">
        <f>IF('Raw Data'!AM41="YES", 1, 0)</f>
        <v>1</v>
      </c>
      <c r="AP42" s="239">
        <f>'Power Usage Consumption'!$B$18</f>
        <v>1.2</v>
      </c>
      <c r="AQ42" s="235">
        <f>IF('Raw Data'!AN41="YES", 1, 0)</f>
        <v>0</v>
      </c>
      <c r="AR42" s="239">
        <f>'Power Usage Consumption'!$B$19</f>
        <v>2</v>
      </c>
      <c r="AS42" s="239">
        <f t="shared" si="5"/>
        <v>22.7</v>
      </c>
      <c r="AT42" s="241">
        <f t="shared" si="6"/>
        <v>5</v>
      </c>
      <c r="AU42" s="241"/>
      <c r="AV42" s="235">
        <f>IF('Raw Data'!AO41="YES", 1, 0)</f>
        <v>1</v>
      </c>
      <c r="AW42" s="241">
        <f>('Power Usage Consumption'!$B$22)*D42*AV42</f>
        <v>655.2</v>
      </c>
      <c r="AX42" s="235">
        <f>IF('Raw Data'!AP41="YES", 1, 0)</f>
        <v>0</v>
      </c>
      <c r="AY42" s="241">
        <f>('Power Usage Consumption'!$B$23)*D42*AX42</f>
        <v>0</v>
      </c>
      <c r="AZ42" s="235">
        <f>IF('Raw Data'!AQ41="YES", 1, 0)</f>
        <v>0</v>
      </c>
      <c r="BA42" s="241">
        <f>('Power Usage Consumption'!$B$24)*D42*AZ42</f>
        <v>0</v>
      </c>
      <c r="BB42" s="235">
        <f>IF('Raw Data'!AR41="YES", 1, 0)</f>
        <v>1</v>
      </c>
      <c r="BC42" s="241">
        <f>('Power Usage Consumption'!$B$25)*D42*BB42</f>
        <v>4.9968</v>
      </c>
      <c r="BD42" s="235">
        <f>IF('Raw Data'!AS41="YES", 1, 0)</f>
        <v>1</v>
      </c>
      <c r="BE42" s="235">
        <f>('Power Usage Consumption'!$B$26)*D42*BD42</f>
        <v>80.64</v>
      </c>
      <c r="BF42" s="241">
        <f t="shared" si="7"/>
        <v>740.8368</v>
      </c>
    </row>
    <row r="43" ht="20.25" customHeight="1">
      <c r="A43" s="233" t="str">
        <f>'Raw Data'!R42</f>
        <v>Ecuador</v>
      </c>
      <c r="B43" s="234">
        <f>'Raw Data'!S42</f>
        <v>5</v>
      </c>
      <c r="C43" s="235">
        <f>'Raw Data'!W42</f>
        <v>3</v>
      </c>
      <c r="D43" s="236">
        <f t="shared" si="1"/>
        <v>60</v>
      </c>
      <c r="E43" s="237"/>
      <c r="F43" s="238">
        <f>'Raw Data'!X42</f>
        <v>1</v>
      </c>
      <c r="G43" s="239">
        <f>(F43*'Power Usage Consumption'!$B$2)*D43</f>
        <v>3.6</v>
      </c>
      <c r="H43" s="235">
        <f>'Raw Data'!Y42</f>
        <v>3</v>
      </c>
      <c r="I43" s="239">
        <f>(H43*'Power Usage Consumption'!$B$3)*D43</f>
        <v>12.528</v>
      </c>
      <c r="J43" s="235">
        <f>'Raw Data'!Z42</f>
        <v>2</v>
      </c>
      <c r="K43" s="240">
        <f>(J43*'Power Usage Consumption'!$B$4)*D43</f>
        <v>6.84</v>
      </c>
      <c r="L43" s="241">
        <f>'Raw Data'!AA42</f>
        <v>1</v>
      </c>
      <c r="M43" s="241">
        <f>(L43*'Power Usage Consumption'!$B$5)*D43</f>
        <v>12</v>
      </c>
      <c r="N43" s="241">
        <f>'Raw Data'!AB42</f>
        <v>0</v>
      </c>
      <c r="O43" s="241">
        <f>(N43*'Power Usage Consumption'!$B$7)*D43</f>
        <v>0</v>
      </c>
      <c r="P43" s="241">
        <f>'Raw Data'!AC42</f>
        <v>2</v>
      </c>
      <c r="Q43" s="241">
        <f>(P43*'Power Usage Consumption'!$B$8)*D43</f>
        <v>4.8</v>
      </c>
      <c r="R43" s="241">
        <f>'Raw Data'!AD42</f>
        <v>1</v>
      </c>
      <c r="S43" s="241">
        <f>(R43*'Power Usage Consumption'!$B$9)*D43</f>
        <v>0.36</v>
      </c>
      <c r="T43" s="235">
        <f>'Raw Data'!AE42</f>
        <v>2</v>
      </c>
      <c r="U43" s="241">
        <f>(T43*'Power Usage Consumption'!$B$6)*D43</f>
        <v>0.6</v>
      </c>
      <c r="V43" s="235">
        <f>'Raw Data'!AF42</f>
        <v>2</v>
      </c>
      <c r="W43" s="241">
        <f>(V43*'Power Usage Consumption'!$B$11)*D43</f>
        <v>1.44</v>
      </c>
      <c r="X43" s="235">
        <f>'Raw Data'!AG42</f>
        <v>2</v>
      </c>
      <c r="Y43" s="241">
        <f>(X43*'Power Usage Consumption'!$B$12)*D43</f>
        <v>1.44</v>
      </c>
      <c r="Z43" s="235">
        <f>'Raw Data'!AH42</f>
        <v>3</v>
      </c>
      <c r="AA43" s="241">
        <f>(Z43*'Power Usage Consumption'!$B$12)*D43</f>
        <v>2.16</v>
      </c>
      <c r="AB43" s="242">
        <f t="shared" si="2"/>
        <v>45.768</v>
      </c>
      <c r="AC43" s="243" t="str">
        <f>'Raw Data'!AI42</f>
        <v>Non-renewable Energy (Grid electricity, Gasoline, etc.)</v>
      </c>
      <c r="AD43" s="244">
        <f t="shared" si="3"/>
        <v>45.768</v>
      </c>
      <c r="AE43" s="245">
        <f t="shared" si="4"/>
        <v>0</v>
      </c>
      <c r="AF43" s="238">
        <f>'Raw Data'!U42</f>
        <v>3</v>
      </c>
      <c r="AG43" s="235">
        <f>'Raw Data'!T42</f>
        <v>2</v>
      </c>
      <c r="AH43" s="235"/>
      <c r="AI43" s="235">
        <f>IF('Raw Data'!AJ42="YES", 1, 0)</f>
        <v>0</v>
      </c>
      <c r="AJ43" s="235">
        <f>('Power Usage Consumption'!$B$15)*D43*AI43</f>
        <v>0</v>
      </c>
      <c r="AK43" s="235">
        <f>IF('Raw Data'!AK42="YES", 1, 0)</f>
        <v>1</v>
      </c>
      <c r="AL43" s="239">
        <f>'Power Usage Consumption'!$B$16</f>
        <v>18</v>
      </c>
      <c r="AM43" s="235">
        <f>IF('Raw Data'!AL42="YES", 1, 0)</f>
        <v>0</v>
      </c>
      <c r="AN43" s="239">
        <f>'Power Usage Consumption'!$B$17</f>
        <v>1.5</v>
      </c>
      <c r="AO43" s="235">
        <f>IF('Raw Data'!AM42="YES", 1, 0)</f>
        <v>0</v>
      </c>
      <c r="AP43" s="239">
        <f>'Power Usage Consumption'!$B$18</f>
        <v>1.2</v>
      </c>
      <c r="AQ43" s="235">
        <f>IF('Raw Data'!AN42="YES", 1, 0)</f>
        <v>1</v>
      </c>
      <c r="AR43" s="239">
        <f>'Power Usage Consumption'!$B$19</f>
        <v>2</v>
      </c>
      <c r="AS43" s="239">
        <f t="shared" si="5"/>
        <v>22.7</v>
      </c>
      <c r="AT43" s="241">
        <f t="shared" si="6"/>
        <v>2</v>
      </c>
      <c r="AU43" s="241"/>
      <c r="AV43" s="235">
        <f>IF('Raw Data'!AO42="YES", 1, 0)</f>
        <v>0</v>
      </c>
      <c r="AW43" s="241">
        <f>('Power Usage Consumption'!$B$22)*D43*AV43</f>
        <v>0</v>
      </c>
      <c r="AX43" s="235">
        <f>IF('Raw Data'!AP42="YES", 1, 0)</f>
        <v>1</v>
      </c>
      <c r="AY43" s="241">
        <f>('Power Usage Consumption'!$B$23)*D43*AX43</f>
        <v>39</v>
      </c>
      <c r="AZ43" s="235">
        <f>IF('Raw Data'!AQ42="YES", 1, 0)</f>
        <v>0</v>
      </c>
      <c r="BA43" s="241">
        <f>('Power Usage Consumption'!$B$24)*D43*AZ43</f>
        <v>0</v>
      </c>
      <c r="BB43" s="235">
        <f>IF('Raw Data'!AR42="YES", 1, 0)</f>
        <v>1</v>
      </c>
      <c r="BC43" s="241">
        <f>('Power Usage Consumption'!$B$25)*D43*BB43</f>
        <v>1.041</v>
      </c>
      <c r="BD43" s="235">
        <f>IF('Raw Data'!AS42="YES", 1, 0)</f>
        <v>1</v>
      </c>
      <c r="BE43" s="235">
        <f>('Power Usage Consumption'!$B$26)*D43*BD43</f>
        <v>16.8</v>
      </c>
      <c r="BF43" s="241">
        <f t="shared" si="7"/>
        <v>56.841</v>
      </c>
    </row>
    <row r="44" ht="20.25" customHeight="1">
      <c r="A44" s="233" t="str">
        <f>'Raw Data'!R43</f>
        <v>Argentina</v>
      </c>
      <c r="B44" s="234">
        <f>'Raw Data'!S43</f>
        <v>6</v>
      </c>
      <c r="C44" s="235">
        <f>'Raw Data'!W43</f>
        <v>37</v>
      </c>
      <c r="D44" s="236">
        <f t="shared" si="1"/>
        <v>888</v>
      </c>
      <c r="E44" s="237"/>
      <c r="F44" s="238">
        <f>'Raw Data'!X43</f>
        <v>3</v>
      </c>
      <c r="G44" s="239">
        <f>(F44*'Power Usage Consumption'!$B$2)*D44</f>
        <v>159.84</v>
      </c>
      <c r="H44" s="235">
        <f>'Raw Data'!Y43</f>
        <v>3</v>
      </c>
      <c r="I44" s="239">
        <f>(H44*'Power Usage Consumption'!$B$3)*D44</f>
        <v>185.4144</v>
      </c>
      <c r="J44" s="235">
        <f>'Raw Data'!Z43</f>
        <v>3</v>
      </c>
      <c r="K44" s="240">
        <f>(J44*'Power Usage Consumption'!$B$4)*D44</f>
        <v>151.848</v>
      </c>
      <c r="L44" s="241">
        <f>'Raw Data'!AA43</f>
        <v>2</v>
      </c>
      <c r="M44" s="241">
        <f>(L44*'Power Usage Consumption'!$B$5)*D44</f>
        <v>355.2</v>
      </c>
      <c r="N44" s="241">
        <f>'Raw Data'!AB43</f>
        <v>3</v>
      </c>
      <c r="O44" s="241">
        <f>(N44*'Power Usage Consumption'!$B$7)*D44</f>
        <v>5.328</v>
      </c>
      <c r="P44" s="241">
        <f>'Raw Data'!AC43</f>
        <v>1</v>
      </c>
      <c r="Q44" s="241">
        <f>(P44*'Power Usage Consumption'!$B$8)*D44</f>
        <v>35.52</v>
      </c>
      <c r="R44" s="241">
        <f>'Raw Data'!AD43</f>
        <v>2</v>
      </c>
      <c r="S44" s="241">
        <f>(R44*'Power Usage Consumption'!$B$9)*D44</f>
        <v>10.656</v>
      </c>
      <c r="T44" s="235">
        <f>'Raw Data'!AE43</f>
        <v>1</v>
      </c>
      <c r="U44" s="241">
        <f>(T44*'Power Usage Consumption'!$B$6)*D44</f>
        <v>4.44</v>
      </c>
      <c r="V44" s="235">
        <f>'Raw Data'!AF43</f>
        <v>2</v>
      </c>
      <c r="W44" s="241">
        <f>(V44*'Power Usage Consumption'!$B$11)*D44</f>
        <v>21.312</v>
      </c>
      <c r="X44" s="235">
        <f>'Raw Data'!AG43</f>
        <v>2</v>
      </c>
      <c r="Y44" s="241">
        <f>(X44*'Power Usage Consumption'!$B$12)*D44</f>
        <v>21.312</v>
      </c>
      <c r="Z44" s="235">
        <f>'Raw Data'!AH43</f>
        <v>2</v>
      </c>
      <c r="AA44" s="241">
        <f>(Z44*'Power Usage Consumption'!$B$12)*D44</f>
        <v>21.312</v>
      </c>
      <c r="AB44" s="242">
        <f t="shared" si="2"/>
        <v>972.1824</v>
      </c>
      <c r="AC44" s="243" t="str">
        <f>'Raw Data'!AI43</f>
        <v>Non-renewable Energy (Grid electricity, Gasoline, etc.)</v>
      </c>
      <c r="AD44" s="244">
        <f t="shared" si="3"/>
        <v>972.1824</v>
      </c>
      <c r="AE44" s="245">
        <f t="shared" si="4"/>
        <v>0</v>
      </c>
      <c r="AF44" s="238">
        <f>'Raw Data'!U43</f>
        <v>3</v>
      </c>
      <c r="AG44" s="235">
        <f>'Raw Data'!T43</f>
        <v>3</v>
      </c>
      <c r="AH44" s="235"/>
      <c r="AI44" s="235">
        <f>IF('Raw Data'!AJ43="YES", 1, 0)</f>
        <v>1</v>
      </c>
      <c r="AJ44" s="235">
        <f>('Power Usage Consumption'!$B$15)*D44*AI44</f>
        <v>3436.56</v>
      </c>
      <c r="AK44" s="235">
        <f>IF('Raw Data'!AK43="YES", 1, 0)</f>
        <v>0</v>
      </c>
      <c r="AL44" s="239">
        <f>'Power Usage Consumption'!$B$16</f>
        <v>18</v>
      </c>
      <c r="AM44" s="235">
        <f>IF('Raw Data'!AL43="YES", 1, 0)</f>
        <v>1</v>
      </c>
      <c r="AN44" s="239">
        <f>'Power Usage Consumption'!$B$17</f>
        <v>1.5</v>
      </c>
      <c r="AO44" s="235">
        <f>IF('Raw Data'!AM43="YES", 1, 0)</f>
        <v>0</v>
      </c>
      <c r="AP44" s="239">
        <f>'Power Usage Consumption'!$B$18</f>
        <v>1.2</v>
      </c>
      <c r="AQ44" s="235">
        <f>IF('Raw Data'!AN43="YES", 1, 0)</f>
        <v>0</v>
      </c>
      <c r="AR44" s="239">
        <f>'Power Usage Consumption'!$B$19</f>
        <v>2</v>
      </c>
      <c r="AS44" s="239">
        <f t="shared" si="5"/>
        <v>3459.26</v>
      </c>
      <c r="AT44" s="241">
        <f t="shared" si="6"/>
        <v>3</v>
      </c>
      <c r="AU44" s="241"/>
      <c r="AV44" s="235">
        <f>IF('Raw Data'!AO43="YES", 1, 0)</f>
        <v>0</v>
      </c>
      <c r="AW44" s="241">
        <f>('Power Usage Consumption'!$B$22)*D44*AV44</f>
        <v>0</v>
      </c>
      <c r="AX44" s="235">
        <f>IF('Raw Data'!AP43="YES", 1, 0)</f>
        <v>0</v>
      </c>
      <c r="AY44" s="241">
        <f>('Power Usage Consumption'!$B$23)*D44*AX44</f>
        <v>0</v>
      </c>
      <c r="AZ44" s="235">
        <f>IF('Raw Data'!AQ43="YES", 1, 0)</f>
        <v>1</v>
      </c>
      <c r="BA44" s="241">
        <f>('Power Usage Consumption'!$B$24)*D44*AZ44</f>
        <v>47.952</v>
      </c>
      <c r="BB44" s="235">
        <f>IF('Raw Data'!AR43="YES", 1, 0)</f>
        <v>0</v>
      </c>
      <c r="BC44" s="241">
        <f>('Power Usage Consumption'!$B$25)*D44*BB44</f>
        <v>0</v>
      </c>
      <c r="BD44" s="235">
        <f>IF('Raw Data'!AS43="YES", 1, 0)</f>
        <v>1</v>
      </c>
      <c r="BE44" s="235">
        <f>('Power Usage Consumption'!$B$26)*D44*BD44</f>
        <v>248.64</v>
      </c>
      <c r="BF44" s="241">
        <f t="shared" si="7"/>
        <v>296.592</v>
      </c>
    </row>
    <row r="45" ht="20.25" customHeight="1">
      <c r="A45" s="233" t="str">
        <f>'Raw Data'!R44</f>
        <v>France</v>
      </c>
      <c r="B45" s="234">
        <f>'Raw Data'!S44</f>
        <v>8</v>
      </c>
      <c r="C45" s="235">
        <f>'Raw Data'!W44</f>
        <v>4</v>
      </c>
      <c r="D45" s="236">
        <f t="shared" si="1"/>
        <v>128</v>
      </c>
      <c r="E45" s="237"/>
      <c r="F45" s="238">
        <f>'Raw Data'!X44</f>
        <v>2</v>
      </c>
      <c r="G45" s="239">
        <f>(F45*'Power Usage Consumption'!$B$2)*D45</f>
        <v>15.36</v>
      </c>
      <c r="H45" s="235">
        <f>'Raw Data'!Y44</f>
        <v>2</v>
      </c>
      <c r="I45" s="239">
        <f>(H45*'Power Usage Consumption'!$B$3)*D45</f>
        <v>17.8176</v>
      </c>
      <c r="J45" s="235">
        <f>'Raw Data'!Z44</f>
        <v>2</v>
      </c>
      <c r="K45" s="240">
        <f>(J45*'Power Usage Consumption'!$B$4)*D45</f>
        <v>14.592</v>
      </c>
      <c r="L45" s="241">
        <f>'Raw Data'!AA44</f>
        <v>3</v>
      </c>
      <c r="M45" s="241">
        <f>(L45*'Power Usage Consumption'!$B$5)*D45</f>
        <v>76.8</v>
      </c>
      <c r="N45" s="241">
        <f>'Raw Data'!AB44</f>
        <v>1</v>
      </c>
      <c r="O45" s="241">
        <f>(N45*'Power Usage Consumption'!$B$7)*D45</f>
        <v>0.256</v>
      </c>
      <c r="P45" s="241">
        <f>'Raw Data'!AC44</f>
        <v>2</v>
      </c>
      <c r="Q45" s="241">
        <f>(P45*'Power Usage Consumption'!$B$8)*D45</f>
        <v>10.24</v>
      </c>
      <c r="R45" s="241">
        <f>'Raw Data'!AD44</f>
        <v>0</v>
      </c>
      <c r="S45" s="241">
        <f>(R45*'Power Usage Consumption'!$B$9)*D45</f>
        <v>0</v>
      </c>
      <c r="T45" s="235">
        <f>'Raw Data'!AE44</f>
        <v>2</v>
      </c>
      <c r="U45" s="241">
        <f>(T45*'Power Usage Consumption'!$B$6)*D45</f>
        <v>1.28</v>
      </c>
      <c r="V45" s="235">
        <f>'Raw Data'!AF44</f>
        <v>0</v>
      </c>
      <c r="W45" s="241">
        <f>(V45*'Power Usage Consumption'!$B$11)*D45</f>
        <v>0</v>
      </c>
      <c r="X45" s="235">
        <f>'Raw Data'!AG44</f>
        <v>3</v>
      </c>
      <c r="Y45" s="241">
        <f>(X45*'Power Usage Consumption'!$B$12)*D45</f>
        <v>4.608</v>
      </c>
      <c r="Z45" s="235">
        <f>'Raw Data'!AH44</f>
        <v>1</v>
      </c>
      <c r="AA45" s="241">
        <f>(Z45*'Power Usage Consumption'!$B$12)*D45</f>
        <v>1.536</v>
      </c>
      <c r="AB45" s="242">
        <f t="shared" si="2"/>
        <v>142.4896</v>
      </c>
      <c r="AC45" s="243" t="str">
        <f>'Raw Data'!AI44</f>
        <v>Renewable Energy (Solar, Wind, etc.)</v>
      </c>
      <c r="AD45" s="244">
        <f t="shared" si="3"/>
        <v>0</v>
      </c>
      <c r="AE45" s="245">
        <f t="shared" si="4"/>
        <v>142.4896</v>
      </c>
      <c r="AF45" s="238">
        <f>'Raw Data'!U44</f>
        <v>2</v>
      </c>
      <c r="AG45" s="235">
        <f>'Raw Data'!T44</f>
        <v>6</v>
      </c>
      <c r="AH45" s="235"/>
      <c r="AI45" s="235">
        <f>IF('Raw Data'!AJ44="YES", 1, 0)</f>
        <v>0</v>
      </c>
      <c r="AJ45" s="235">
        <f>('Power Usage Consumption'!$B$15)*D45*AI45</f>
        <v>0</v>
      </c>
      <c r="AK45" s="235">
        <f>IF('Raw Data'!AK44="YES", 1, 0)</f>
        <v>0</v>
      </c>
      <c r="AL45" s="239">
        <f>'Power Usage Consumption'!$B$16</f>
        <v>18</v>
      </c>
      <c r="AM45" s="235">
        <f>IF('Raw Data'!AL44="YES", 1, 0)</f>
        <v>1</v>
      </c>
      <c r="AN45" s="239">
        <f>'Power Usage Consumption'!$B$17</f>
        <v>1.5</v>
      </c>
      <c r="AO45" s="235">
        <f>IF('Raw Data'!AM44="YES", 1, 0)</f>
        <v>0</v>
      </c>
      <c r="AP45" s="239">
        <f>'Power Usage Consumption'!$B$18</f>
        <v>1.2</v>
      </c>
      <c r="AQ45" s="235">
        <f>IF('Raw Data'!AN44="YES", 1, 0)</f>
        <v>0</v>
      </c>
      <c r="AR45" s="239">
        <f>'Power Usage Consumption'!$B$19</f>
        <v>2</v>
      </c>
      <c r="AS45" s="239">
        <f t="shared" si="5"/>
        <v>22.7</v>
      </c>
      <c r="AT45" s="241">
        <f t="shared" si="6"/>
        <v>6</v>
      </c>
      <c r="AU45" s="241"/>
      <c r="AV45" s="235">
        <f>IF('Raw Data'!AO44="YES", 1, 0)</f>
        <v>1</v>
      </c>
      <c r="AW45" s="241">
        <f>('Power Usage Consumption'!$B$22)*D45*AV45</f>
        <v>291.2</v>
      </c>
      <c r="AX45" s="235">
        <f>IF('Raw Data'!AP44="YES", 1, 0)</f>
        <v>1</v>
      </c>
      <c r="AY45" s="241">
        <f>('Power Usage Consumption'!$B$23)*D45*AX45</f>
        <v>83.2</v>
      </c>
      <c r="AZ45" s="235">
        <f>IF('Raw Data'!AQ44="YES", 1, 0)</f>
        <v>1</v>
      </c>
      <c r="BA45" s="241">
        <f>('Power Usage Consumption'!$B$24)*D45*AZ45</f>
        <v>6.912</v>
      </c>
      <c r="BB45" s="235">
        <f>IF('Raw Data'!AR44="YES", 1, 0)</f>
        <v>1</v>
      </c>
      <c r="BC45" s="241">
        <f>('Power Usage Consumption'!$B$25)*D45*BB45</f>
        <v>2.2208</v>
      </c>
      <c r="BD45" s="235">
        <f>IF('Raw Data'!AS44="YES", 1, 0)</f>
        <v>0</v>
      </c>
      <c r="BE45" s="235">
        <f>('Power Usage Consumption'!$B$26)*D45*BD45</f>
        <v>0</v>
      </c>
      <c r="BF45" s="241">
        <f t="shared" si="7"/>
        <v>383.5328</v>
      </c>
    </row>
    <row r="46" ht="20.25" customHeight="1">
      <c r="A46" s="233" t="str">
        <f>'Raw Data'!R45</f>
        <v>Serbia</v>
      </c>
      <c r="B46" s="234">
        <f>'Raw Data'!S45</f>
        <v>1</v>
      </c>
      <c r="C46" s="235">
        <f>'Raw Data'!W45</f>
        <v>40</v>
      </c>
      <c r="D46" s="236">
        <f t="shared" si="1"/>
        <v>160</v>
      </c>
      <c r="E46" s="237"/>
      <c r="F46" s="238">
        <f>'Raw Data'!X45</f>
        <v>1</v>
      </c>
      <c r="G46" s="239">
        <f>(F46*'Power Usage Consumption'!$B$2)*D46</f>
        <v>9.6</v>
      </c>
      <c r="H46" s="235">
        <f>'Raw Data'!Y45</f>
        <v>2</v>
      </c>
      <c r="I46" s="239">
        <f>(H46*'Power Usage Consumption'!$B$3)*D46</f>
        <v>22.272</v>
      </c>
      <c r="J46" s="235">
        <f>'Raw Data'!Z45</f>
        <v>2</v>
      </c>
      <c r="K46" s="240">
        <f>(J46*'Power Usage Consumption'!$B$4)*D46</f>
        <v>18.24</v>
      </c>
      <c r="L46" s="241">
        <f>'Raw Data'!AA45</f>
        <v>3</v>
      </c>
      <c r="M46" s="241">
        <f>(L46*'Power Usage Consumption'!$B$5)*D46</f>
        <v>96</v>
      </c>
      <c r="N46" s="241">
        <f>'Raw Data'!AB45</f>
        <v>2</v>
      </c>
      <c r="O46" s="241">
        <f>(N46*'Power Usage Consumption'!$B$7)*D46</f>
        <v>0.64</v>
      </c>
      <c r="P46" s="241">
        <f>'Raw Data'!AC45</f>
        <v>3</v>
      </c>
      <c r="Q46" s="241">
        <f>(P46*'Power Usage Consumption'!$B$8)*D46</f>
        <v>19.2</v>
      </c>
      <c r="R46" s="241">
        <f>'Raw Data'!AD45</f>
        <v>0</v>
      </c>
      <c r="S46" s="241">
        <f>(R46*'Power Usage Consumption'!$B$9)*D46</f>
        <v>0</v>
      </c>
      <c r="T46" s="235">
        <f>'Raw Data'!AE45</f>
        <v>3</v>
      </c>
      <c r="U46" s="241">
        <f>(T46*'Power Usage Consumption'!$B$6)*D46</f>
        <v>2.4</v>
      </c>
      <c r="V46" s="235">
        <f>'Raw Data'!AF45</f>
        <v>2</v>
      </c>
      <c r="W46" s="241">
        <f>(V46*'Power Usage Consumption'!$B$11)*D46</f>
        <v>3.84</v>
      </c>
      <c r="X46" s="235">
        <f>'Raw Data'!AG45</f>
        <v>1</v>
      </c>
      <c r="Y46" s="241">
        <f>(X46*'Power Usage Consumption'!$B$12)*D46</f>
        <v>1.92</v>
      </c>
      <c r="Z46" s="235">
        <f>'Raw Data'!AH45</f>
        <v>2</v>
      </c>
      <c r="AA46" s="241">
        <f>(Z46*'Power Usage Consumption'!$B$12)*D46</f>
        <v>3.84</v>
      </c>
      <c r="AB46" s="242">
        <f t="shared" si="2"/>
        <v>177.952</v>
      </c>
      <c r="AC46" s="243" t="str">
        <f>'Raw Data'!AI45</f>
        <v>Renewable Energy (Solar, Wind, etc.)</v>
      </c>
      <c r="AD46" s="244">
        <f t="shared" si="3"/>
        <v>0</v>
      </c>
      <c r="AE46" s="245">
        <f t="shared" si="4"/>
        <v>177.952</v>
      </c>
      <c r="AF46" s="238">
        <f>'Raw Data'!U45</f>
        <v>0</v>
      </c>
      <c r="AG46" s="235">
        <f>'Raw Data'!T45</f>
        <v>1</v>
      </c>
      <c r="AH46" s="235"/>
      <c r="AI46" s="235">
        <f>IF('Raw Data'!AJ45="YES", 1, 0)</f>
        <v>0</v>
      </c>
      <c r="AJ46" s="235">
        <f>('Power Usage Consumption'!$B$15)*D46*AI46</f>
        <v>0</v>
      </c>
      <c r="AK46" s="235">
        <f>IF('Raw Data'!AK45="YES", 1, 0)</f>
        <v>1</v>
      </c>
      <c r="AL46" s="239">
        <f>'Power Usage Consumption'!$B$16</f>
        <v>18</v>
      </c>
      <c r="AM46" s="235">
        <f>IF('Raw Data'!AL45="YES", 1, 0)</f>
        <v>1</v>
      </c>
      <c r="AN46" s="239">
        <f>'Power Usage Consumption'!$B$17</f>
        <v>1.5</v>
      </c>
      <c r="AO46" s="235">
        <f>IF('Raw Data'!AM45="YES", 1, 0)</f>
        <v>0</v>
      </c>
      <c r="AP46" s="239">
        <f>'Power Usage Consumption'!$B$18</f>
        <v>1.2</v>
      </c>
      <c r="AQ46" s="235">
        <f>IF('Raw Data'!AN45="YES", 1, 0)</f>
        <v>0</v>
      </c>
      <c r="AR46" s="239">
        <f>'Power Usage Consumption'!$B$19</f>
        <v>2</v>
      </c>
      <c r="AS46" s="239">
        <f t="shared" si="5"/>
        <v>22.7</v>
      </c>
      <c r="AT46" s="241">
        <f t="shared" si="6"/>
        <v>1</v>
      </c>
      <c r="AU46" s="241"/>
      <c r="AV46" s="235">
        <f>IF('Raw Data'!AO45="YES", 1, 0)</f>
        <v>1</v>
      </c>
      <c r="AW46" s="241">
        <f>('Power Usage Consumption'!$B$22)*D46*AV46</f>
        <v>364</v>
      </c>
      <c r="AX46" s="235">
        <f>IF('Raw Data'!AP45="YES", 1, 0)</f>
        <v>0</v>
      </c>
      <c r="AY46" s="241">
        <f>('Power Usage Consumption'!$B$23)*D46*AX46</f>
        <v>0</v>
      </c>
      <c r="AZ46" s="235">
        <f>IF('Raw Data'!AQ45="YES", 1, 0)</f>
        <v>1</v>
      </c>
      <c r="BA46" s="241">
        <f>('Power Usage Consumption'!$B$24)*D46*AZ46</f>
        <v>8.64</v>
      </c>
      <c r="BB46" s="235">
        <f>IF('Raw Data'!AR45="YES", 1, 0)</f>
        <v>0</v>
      </c>
      <c r="BC46" s="241">
        <f>('Power Usage Consumption'!$B$25)*D46*BB46</f>
        <v>0</v>
      </c>
      <c r="BD46" s="235">
        <f>IF('Raw Data'!AS45="YES", 1, 0)</f>
        <v>1</v>
      </c>
      <c r="BE46" s="235">
        <f>('Power Usage Consumption'!$B$26)*D46*BD46</f>
        <v>44.8</v>
      </c>
      <c r="BF46" s="241">
        <f t="shared" si="7"/>
        <v>417.44</v>
      </c>
    </row>
    <row r="47" ht="20.25" customHeight="1">
      <c r="A47" s="233" t="str">
        <f>'Raw Data'!R46</f>
        <v>Latvia</v>
      </c>
      <c r="B47" s="234">
        <f>'Raw Data'!S46</f>
        <v>10</v>
      </c>
      <c r="C47" s="235">
        <f>'Raw Data'!W46</f>
        <v>3</v>
      </c>
      <c r="D47" s="236">
        <f t="shared" si="1"/>
        <v>120</v>
      </c>
      <c r="E47" s="237"/>
      <c r="F47" s="238">
        <f>'Raw Data'!X46</f>
        <v>1</v>
      </c>
      <c r="G47" s="239">
        <f>(F47*'Power Usage Consumption'!$B$2)*D47</f>
        <v>7.2</v>
      </c>
      <c r="H47" s="235">
        <f>'Raw Data'!Y46</f>
        <v>3</v>
      </c>
      <c r="I47" s="239">
        <f>(H47*'Power Usage Consumption'!$B$3)*D47</f>
        <v>25.056</v>
      </c>
      <c r="J47" s="235">
        <f>'Raw Data'!Z46</f>
        <v>0</v>
      </c>
      <c r="K47" s="240">
        <f>(J47*'Power Usage Consumption'!$B$4)*D47</f>
        <v>0</v>
      </c>
      <c r="L47" s="241">
        <f>'Raw Data'!AA46</f>
        <v>1</v>
      </c>
      <c r="M47" s="241">
        <f>(L47*'Power Usage Consumption'!$B$5)*D47</f>
        <v>24</v>
      </c>
      <c r="N47" s="241">
        <f>'Raw Data'!AB46</f>
        <v>2</v>
      </c>
      <c r="O47" s="241">
        <f>(N47*'Power Usage Consumption'!$B$7)*D47</f>
        <v>0.48</v>
      </c>
      <c r="P47" s="241">
        <f>'Raw Data'!AC46</f>
        <v>1</v>
      </c>
      <c r="Q47" s="241">
        <f>(P47*'Power Usage Consumption'!$B$8)*D47</f>
        <v>4.8</v>
      </c>
      <c r="R47" s="241">
        <f>'Raw Data'!AD46</f>
        <v>1</v>
      </c>
      <c r="S47" s="241">
        <f>(R47*'Power Usage Consumption'!$B$9)*D47</f>
        <v>0.72</v>
      </c>
      <c r="T47" s="235">
        <f>'Raw Data'!AE46</f>
        <v>0</v>
      </c>
      <c r="U47" s="241">
        <f>(T47*'Power Usage Consumption'!$B$6)*D47</f>
        <v>0</v>
      </c>
      <c r="V47" s="235">
        <f>'Raw Data'!AF46</f>
        <v>2</v>
      </c>
      <c r="W47" s="241">
        <f>(V47*'Power Usage Consumption'!$B$11)*D47</f>
        <v>2.88</v>
      </c>
      <c r="X47" s="235">
        <f>'Raw Data'!AG46</f>
        <v>0</v>
      </c>
      <c r="Y47" s="241">
        <f>(X47*'Power Usage Consumption'!$B$12)*D47</f>
        <v>0</v>
      </c>
      <c r="Z47" s="235">
        <f>'Raw Data'!AH46</f>
        <v>1</v>
      </c>
      <c r="AA47" s="241">
        <f>(Z47*'Power Usage Consumption'!$B$12)*D47</f>
        <v>1.44</v>
      </c>
      <c r="AB47" s="242">
        <f t="shared" si="2"/>
        <v>66.576</v>
      </c>
      <c r="AC47" s="243" t="str">
        <f>'Raw Data'!AI46</f>
        <v>Non-renewable Energy (Grid electricity, Gasoline, etc.)</v>
      </c>
      <c r="AD47" s="244">
        <f t="shared" si="3"/>
        <v>66.576</v>
      </c>
      <c r="AE47" s="245">
        <f t="shared" si="4"/>
        <v>0</v>
      </c>
      <c r="AF47" s="238">
        <f>'Raw Data'!U46</f>
        <v>2</v>
      </c>
      <c r="AG47" s="235">
        <f>'Raw Data'!T46</f>
        <v>8</v>
      </c>
      <c r="AH47" s="235"/>
      <c r="AI47" s="235">
        <f>IF('Raw Data'!AJ46="YES", 1, 0)</f>
        <v>0</v>
      </c>
      <c r="AJ47" s="235">
        <f>('Power Usage Consumption'!$B$15)*D47*AI47</f>
        <v>0</v>
      </c>
      <c r="AK47" s="235">
        <f>IF('Raw Data'!AK46="YES", 1, 0)</f>
        <v>1</v>
      </c>
      <c r="AL47" s="239">
        <f>'Power Usage Consumption'!$B$16</f>
        <v>18</v>
      </c>
      <c r="AM47" s="235">
        <f>IF('Raw Data'!AL46="YES", 1, 0)</f>
        <v>0</v>
      </c>
      <c r="AN47" s="239">
        <f>'Power Usage Consumption'!$B$17</f>
        <v>1.5</v>
      </c>
      <c r="AO47" s="235">
        <f>IF('Raw Data'!AM46="YES", 1, 0)</f>
        <v>1</v>
      </c>
      <c r="AP47" s="239">
        <f>'Power Usage Consumption'!$B$18</f>
        <v>1.2</v>
      </c>
      <c r="AQ47" s="235">
        <f>IF('Raw Data'!AN46="YES", 1, 0)</f>
        <v>1</v>
      </c>
      <c r="AR47" s="239">
        <f>'Power Usage Consumption'!$B$19</f>
        <v>2</v>
      </c>
      <c r="AS47" s="239">
        <f t="shared" si="5"/>
        <v>22.7</v>
      </c>
      <c r="AT47" s="241">
        <f t="shared" si="6"/>
        <v>8</v>
      </c>
      <c r="AU47" s="241"/>
      <c r="AV47" s="235">
        <f>IF('Raw Data'!AO46="YES", 1, 0)</f>
        <v>0</v>
      </c>
      <c r="AW47" s="241">
        <f>('Power Usage Consumption'!$B$22)*D47*AV47</f>
        <v>0</v>
      </c>
      <c r="AX47" s="235">
        <f>IF('Raw Data'!AP46="YES", 1, 0)</f>
        <v>0</v>
      </c>
      <c r="AY47" s="241">
        <f>('Power Usage Consumption'!$B$23)*D47*AX47</f>
        <v>0</v>
      </c>
      <c r="AZ47" s="235">
        <f>IF('Raw Data'!AQ46="YES", 1, 0)</f>
        <v>1</v>
      </c>
      <c r="BA47" s="241">
        <f>('Power Usage Consumption'!$B$24)*D47*AZ47</f>
        <v>6.48</v>
      </c>
      <c r="BB47" s="235">
        <f>IF('Raw Data'!AR46="YES", 1, 0)</f>
        <v>0</v>
      </c>
      <c r="BC47" s="241">
        <f>('Power Usage Consumption'!$B$25)*D47*BB47</f>
        <v>0</v>
      </c>
      <c r="BD47" s="235">
        <f>IF('Raw Data'!AS46="YES", 1, 0)</f>
        <v>0</v>
      </c>
      <c r="BE47" s="235">
        <f>('Power Usage Consumption'!$B$26)*D47*BD47</f>
        <v>0</v>
      </c>
      <c r="BF47" s="241">
        <f t="shared" si="7"/>
        <v>6.48</v>
      </c>
    </row>
    <row r="48" ht="20.25" customHeight="1">
      <c r="A48" s="233" t="str">
        <f>'Raw Data'!R47</f>
        <v>United States of America</v>
      </c>
      <c r="B48" s="234">
        <f>'Raw Data'!S47</f>
        <v>5</v>
      </c>
      <c r="C48" s="235">
        <f>'Raw Data'!W47</f>
        <v>22</v>
      </c>
      <c r="D48" s="236">
        <f t="shared" si="1"/>
        <v>440</v>
      </c>
      <c r="E48" s="237"/>
      <c r="F48" s="238">
        <f>'Raw Data'!X47</f>
        <v>1</v>
      </c>
      <c r="G48" s="239">
        <f>(F48*'Power Usage Consumption'!$B$2)*D48</f>
        <v>26.4</v>
      </c>
      <c r="H48" s="235">
        <f>'Raw Data'!Y47</f>
        <v>3</v>
      </c>
      <c r="I48" s="239">
        <f>(H48*'Power Usage Consumption'!$B$3)*D48</f>
        <v>91.872</v>
      </c>
      <c r="J48" s="235">
        <f>'Raw Data'!Z47</f>
        <v>2</v>
      </c>
      <c r="K48" s="240">
        <f>(J48*'Power Usage Consumption'!$B$4)*D48</f>
        <v>50.16</v>
      </c>
      <c r="L48" s="241">
        <f>'Raw Data'!AA47</f>
        <v>2</v>
      </c>
      <c r="M48" s="241">
        <f>(L48*'Power Usage Consumption'!$B$5)*D48</f>
        <v>176</v>
      </c>
      <c r="N48" s="241">
        <f>'Raw Data'!AB47</f>
        <v>0</v>
      </c>
      <c r="O48" s="241">
        <f>(N48*'Power Usage Consumption'!$B$7)*D48</f>
        <v>0</v>
      </c>
      <c r="P48" s="241">
        <f>'Raw Data'!AC47</f>
        <v>2</v>
      </c>
      <c r="Q48" s="241">
        <f>(P48*'Power Usage Consumption'!$B$8)*D48</f>
        <v>35.2</v>
      </c>
      <c r="R48" s="241">
        <f>'Raw Data'!AD47</f>
        <v>1</v>
      </c>
      <c r="S48" s="241">
        <f>(R48*'Power Usage Consumption'!$B$9)*D48</f>
        <v>2.64</v>
      </c>
      <c r="T48" s="235">
        <f>'Raw Data'!AE47</f>
        <v>2</v>
      </c>
      <c r="U48" s="241">
        <f>(T48*'Power Usage Consumption'!$B$6)*D48</f>
        <v>4.4</v>
      </c>
      <c r="V48" s="235">
        <f>'Raw Data'!AF47</f>
        <v>2</v>
      </c>
      <c r="W48" s="241">
        <f>(V48*'Power Usage Consumption'!$B$11)*D48</f>
        <v>10.56</v>
      </c>
      <c r="X48" s="235">
        <f>'Raw Data'!AG47</f>
        <v>0</v>
      </c>
      <c r="Y48" s="241">
        <f>(X48*'Power Usage Consumption'!$B$12)*D48</f>
        <v>0</v>
      </c>
      <c r="Z48" s="235">
        <f>'Raw Data'!AH47</f>
        <v>1</v>
      </c>
      <c r="AA48" s="241">
        <f>(Z48*'Power Usage Consumption'!$B$12)*D48</f>
        <v>5.28</v>
      </c>
      <c r="AB48" s="242">
        <f t="shared" si="2"/>
        <v>402.512</v>
      </c>
      <c r="AC48" s="243" t="str">
        <f>'Raw Data'!AI47</f>
        <v>Non-renewable Energy (Grid electricity, Gasoline, etc.)</v>
      </c>
      <c r="AD48" s="244">
        <f t="shared" si="3"/>
        <v>402.512</v>
      </c>
      <c r="AE48" s="245">
        <f t="shared" si="4"/>
        <v>0</v>
      </c>
      <c r="AF48" s="238">
        <f>'Raw Data'!U47</f>
        <v>3</v>
      </c>
      <c r="AG48" s="235">
        <f>'Raw Data'!T47</f>
        <v>2</v>
      </c>
      <c r="AH48" s="235"/>
      <c r="AI48" s="235">
        <f>IF('Raw Data'!AJ47="YES", 1, 0)</f>
        <v>0</v>
      </c>
      <c r="AJ48" s="235">
        <f>('Power Usage Consumption'!$B$15)*D48*AI48</f>
        <v>0</v>
      </c>
      <c r="AK48" s="235">
        <f>IF('Raw Data'!AK47="YES", 1, 0)</f>
        <v>0</v>
      </c>
      <c r="AL48" s="239">
        <f>'Power Usage Consumption'!$B$16</f>
        <v>18</v>
      </c>
      <c r="AM48" s="235">
        <f>IF('Raw Data'!AL47="YES", 1, 0)</f>
        <v>1</v>
      </c>
      <c r="AN48" s="239">
        <f>'Power Usage Consumption'!$B$17</f>
        <v>1.5</v>
      </c>
      <c r="AO48" s="235">
        <f>IF('Raw Data'!AM47="YES", 1, 0)</f>
        <v>1</v>
      </c>
      <c r="AP48" s="239">
        <f>'Power Usage Consumption'!$B$18</f>
        <v>1.2</v>
      </c>
      <c r="AQ48" s="235">
        <f>IF('Raw Data'!AN47="YES", 1, 0)</f>
        <v>0</v>
      </c>
      <c r="AR48" s="239">
        <f>'Power Usage Consumption'!$B$19</f>
        <v>2</v>
      </c>
      <c r="AS48" s="239">
        <f t="shared" si="5"/>
        <v>22.7</v>
      </c>
      <c r="AT48" s="241">
        <f t="shared" si="6"/>
        <v>2</v>
      </c>
      <c r="AU48" s="241"/>
      <c r="AV48" s="235">
        <f>IF('Raw Data'!AO47="YES", 1, 0)</f>
        <v>1</v>
      </c>
      <c r="AW48" s="241">
        <f>('Power Usage Consumption'!$B$22)*D48*AV48</f>
        <v>1001</v>
      </c>
      <c r="AX48" s="235">
        <f>IF('Raw Data'!AP47="YES", 1, 0)</f>
        <v>0</v>
      </c>
      <c r="AY48" s="241">
        <f>('Power Usage Consumption'!$B$23)*D48*AX48</f>
        <v>0</v>
      </c>
      <c r="AZ48" s="235">
        <f>IF('Raw Data'!AQ47="YES", 1, 0)</f>
        <v>1</v>
      </c>
      <c r="BA48" s="241">
        <f>('Power Usage Consumption'!$B$24)*D48*AZ48</f>
        <v>23.76</v>
      </c>
      <c r="BB48" s="235">
        <f>IF('Raw Data'!AR47="YES", 1, 0)</f>
        <v>0</v>
      </c>
      <c r="BC48" s="241">
        <f>('Power Usage Consumption'!$B$25)*D48*BB48</f>
        <v>0</v>
      </c>
      <c r="BD48" s="235">
        <f>IF('Raw Data'!AS47="YES", 1, 0)</f>
        <v>0</v>
      </c>
      <c r="BE48" s="235">
        <f>('Power Usage Consumption'!$B$26)*D48*BD48</f>
        <v>0</v>
      </c>
      <c r="BF48" s="241">
        <f t="shared" si="7"/>
        <v>1024.76</v>
      </c>
    </row>
    <row r="49" ht="20.25" customHeight="1">
      <c r="A49" s="233" t="str">
        <f>'Raw Data'!R48</f>
        <v>Colombia</v>
      </c>
      <c r="B49" s="234">
        <f>'Raw Data'!S48</f>
        <v>8</v>
      </c>
      <c r="C49" s="235">
        <f>'Raw Data'!W48</f>
        <v>37</v>
      </c>
      <c r="D49" s="236">
        <f t="shared" si="1"/>
        <v>1184</v>
      </c>
      <c r="E49" s="237"/>
      <c r="F49" s="238">
        <f>'Raw Data'!X48</f>
        <v>3</v>
      </c>
      <c r="G49" s="239">
        <f>(F49*'Power Usage Consumption'!$B$2)*D49</f>
        <v>213.12</v>
      </c>
      <c r="H49" s="235">
        <f>'Raw Data'!Y48</f>
        <v>3</v>
      </c>
      <c r="I49" s="239">
        <f>(H49*'Power Usage Consumption'!$B$3)*D49</f>
        <v>247.2192</v>
      </c>
      <c r="J49" s="235">
        <f>'Raw Data'!Z48</f>
        <v>1</v>
      </c>
      <c r="K49" s="240">
        <f>(J49*'Power Usage Consumption'!$B$4)*D49</f>
        <v>67.488</v>
      </c>
      <c r="L49" s="241">
        <f>'Raw Data'!AA48</f>
        <v>3</v>
      </c>
      <c r="M49" s="241">
        <f>(L49*'Power Usage Consumption'!$B$5)*D49</f>
        <v>710.4</v>
      </c>
      <c r="N49" s="241">
        <f>'Raw Data'!AB48</f>
        <v>1</v>
      </c>
      <c r="O49" s="241">
        <f>(N49*'Power Usage Consumption'!$B$7)*D49</f>
        <v>2.368</v>
      </c>
      <c r="P49" s="241">
        <f>'Raw Data'!AC48</f>
        <v>1</v>
      </c>
      <c r="Q49" s="241">
        <f>(P49*'Power Usage Consumption'!$B$8)*D49</f>
        <v>47.36</v>
      </c>
      <c r="R49" s="241">
        <f>'Raw Data'!AD48</f>
        <v>0</v>
      </c>
      <c r="S49" s="241">
        <f>(R49*'Power Usage Consumption'!$B$9)*D49</f>
        <v>0</v>
      </c>
      <c r="T49" s="235">
        <f>'Raw Data'!AE48</f>
        <v>1</v>
      </c>
      <c r="U49" s="241">
        <f>(T49*'Power Usage Consumption'!$B$6)*D49</f>
        <v>5.92</v>
      </c>
      <c r="V49" s="235">
        <f>'Raw Data'!AF48</f>
        <v>0</v>
      </c>
      <c r="W49" s="241">
        <f>(V49*'Power Usage Consumption'!$B$11)*D49</f>
        <v>0</v>
      </c>
      <c r="X49" s="235">
        <f>'Raw Data'!AG48</f>
        <v>1</v>
      </c>
      <c r="Y49" s="241">
        <f>(X49*'Power Usage Consumption'!$B$12)*D49</f>
        <v>14.208</v>
      </c>
      <c r="Z49" s="235">
        <f>'Raw Data'!AH48</f>
        <v>3</v>
      </c>
      <c r="AA49" s="241">
        <f>(Z49*'Power Usage Consumption'!$B$12)*D49</f>
        <v>42.624</v>
      </c>
      <c r="AB49" s="242">
        <f t="shared" si="2"/>
        <v>1350.7072</v>
      </c>
      <c r="AC49" s="243" t="str">
        <f>'Raw Data'!AI48</f>
        <v>Non-renewable Energy (Grid electricity, Gasoline, etc.)</v>
      </c>
      <c r="AD49" s="244">
        <f t="shared" si="3"/>
        <v>1350.7072</v>
      </c>
      <c r="AE49" s="245">
        <f t="shared" si="4"/>
        <v>0</v>
      </c>
      <c r="AF49" s="238">
        <f>'Raw Data'!U48</f>
        <v>6</v>
      </c>
      <c r="AG49" s="235">
        <f>'Raw Data'!T48</f>
        <v>2</v>
      </c>
      <c r="AH49" s="235"/>
      <c r="AI49" s="235">
        <f>IF('Raw Data'!AJ48="YES", 1, 0)</f>
        <v>0</v>
      </c>
      <c r="AJ49" s="235">
        <f>('Power Usage Consumption'!$B$15)*D49*AI49</f>
        <v>0</v>
      </c>
      <c r="AK49" s="235">
        <f>IF('Raw Data'!AK48="YES", 1, 0)</f>
        <v>0</v>
      </c>
      <c r="AL49" s="239">
        <f>'Power Usage Consumption'!$B$16</f>
        <v>18</v>
      </c>
      <c r="AM49" s="235">
        <f>IF('Raw Data'!AL48="YES", 1, 0)</f>
        <v>0</v>
      </c>
      <c r="AN49" s="239">
        <f>'Power Usage Consumption'!$B$17</f>
        <v>1.5</v>
      </c>
      <c r="AO49" s="235">
        <f>IF('Raw Data'!AM48="YES", 1, 0)</f>
        <v>0</v>
      </c>
      <c r="AP49" s="239">
        <f>'Power Usage Consumption'!$B$18</f>
        <v>1.2</v>
      </c>
      <c r="AQ49" s="235">
        <f>IF('Raw Data'!AN48="YES", 1, 0)</f>
        <v>0</v>
      </c>
      <c r="AR49" s="239">
        <f>'Power Usage Consumption'!$B$19</f>
        <v>2</v>
      </c>
      <c r="AS49" s="239">
        <f t="shared" si="5"/>
        <v>22.7</v>
      </c>
      <c r="AT49" s="241">
        <f t="shared" si="6"/>
        <v>2</v>
      </c>
      <c r="AU49" s="241"/>
      <c r="AV49" s="235">
        <f>IF('Raw Data'!AO48="YES", 1, 0)</f>
        <v>0</v>
      </c>
      <c r="AW49" s="241">
        <f>('Power Usage Consumption'!$B$22)*D49*AV49</f>
        <v>0</v>
      </c>
      <c r="AX49" s="235">
        <f>IF('Raw Data'!AP48="YES", 1, 0)</f>
        <v>0</v>
      </c>
      <c r="AY49" s="241">
        <f>('Power Usage Consumption'!$B$23)*D49*AX49</f>
        <v>0</v>
      </c>
      <c r="AZ49" s="235">
        <f>IF('Raw Data'!AQ48="YES", 1, 0)</f>
        <v>1</v>
      </c>
      <c r="BA49" s="241">
        <f>('Power Usage Consumption'!$B$24)*D49*AZ49</f>
        <v>63.936</v>
      </c>
      <c r="BB49" s="235">
        <f>IF('Raw Data'!AR48="YES", 1, 0)</f>
        <v>1</v>
      </c>
      <c r="BC49" s="241">
        <f>('Power Usage Consumption'!$B$25)*D49*BB49</f>
        <v>20.5424</v>
      </c>
      <c r="BD49" s="235">
        <f>IF('Raw Data'!AS48="YES", 1, 0)</f>
        <v>0</v>
      </c>
      <c r="BE49" s="235">
        <f>('Power Usage Consumption'!$B$26)*D49*BD49</f>
        <v>0</v>
      </c>
      <c r="BF49" s="241">
        <f t="shared" si="7"/>
        <v>84.4784</v>
      </c>
    </row>
    <row r="50" ht="20.25" customHeight="1">
      <c r="A50" s="233" t="str">
        <f>'Raw Data'!R49</f>
        <v>China</v>
      </c>
      <c r="B50" s="234">
        <f>'Raw Data'!S49</f>
        <v>7</v>
      </c>
      <c r="C50" s="235">
        <f>'Raw Data'!W49</f>
        <v>29</v>
      </c>
      <c r="D50" s="236">
        <f t="shared" si="1"/>
        <v>812</v>
      </c>
      <c r="E50" s="237"/>
      <c r="F50" s="238">
        <f>'Raw Data'!X49</f>
        <v>2</v>
      </c>
      <c r="G50" s="239">
        <f>(F50*'Power Usage Consumption'!$B$2)*D50</f>
        <v>97.44</v>
      </c>
      <c r="H50" s="235">
        <f>'Raw Data'!Y49</f>
        <v>0</v>
      </c>
      <c r="I50" s="239">
        <f>(H50*'Power Usage Consumption'!$B$3)*D50</f>
        <v>0</v>
      </c>
      <c r="J50" s="235">
        <f>'Raw Data'!Z49</f>
        <v>0</v>
      </c>
      <c r="K50" s="240">
        <f>(J50*'Power Usage Consumption'!$B$4)*D50</f>
        <v>0</v>
      </c>
      <c r="L50" s="241">
        <f>'Raw Data'!AA49</f>
        <v>2</v>
      </c>
      <c r="M50" s="241">
        <f>(L50*'Power Usage Consumption'!$B$5)*D50</f>
        <v>324.8</v>
      </c>
      <c r="N50" s="241">
        <f>'Raw Data'!AB49</f>
        <v>2</v>
      </c>
      <c r="O50" s="241">
        <f>(N50*'Power Usage Consumption'!$B$7)*D50</f>
        <v>3.248</v>
      </c>
      <c r="P50" s="241">
        <f>'Raw Data'!AC49</f>
        <v>1</v>
      </c>
      <c r="Q50" s="241">
        <f>(P50*'Power Usage Consumption'!$B$8)*D50</f>
        <v>32.48</v>
      </c>
      <c r="R50" s="241">
        <f>'Raw Data'!AD49</f>
        <v>1</v>
      </c>
      <c r="S50" s="241">
        <f>(R50*'Power Usage Consumption'!$B$9)*D50</f>
        <v>4.872</v>
      </c>
      <c r="T50" s="235">
        <f>'Raw Data'!AE49</f>
        <v>1</v>
      </c>
      <c r="U50" s="241">
        <f>(T50*'Power Usage Consumption'!$B$6)*D50</f>
        <v>4.06</v>
      </c>
      <c r="V50" s="235">
        <f>'Raw Data'!AF49</f>
        <v>0</v>
      </c>
      <c r="W50" s="241">
        <f>(V50*'Power Usage Consumption'!$B$11)*D50</f>
        <v>0</v>
      </c>
      <c r="X50" s="235">
        <f>'Raw Data'!AG49</f>
        <v>0</v>
      </c>
      <c r="Y50" s="241">
        <f>(X50*'Power Usage Consumption'!$B$12)*D50</f>
        <v>0</v>
      </c>
      <c r="Z50" s="235">
        <f>'Raw Data'!AH49</f>
        <v>1</v>
      </c>
      <c r="AA50" s="241">
        <f>(Z50*'Power Usage Consumption'!$B$12)*D50</f>
        <v>9.744</v>
      </c>
      <c r="AB50" s="242">
        <f t="shared" si="2"/>
        <v>476.644</v>
      </c>
      <c r="AC50" s="243" t="str">
        <f>'Raw Data'!AI49</f>
        <v>Renewable Energy (Solar, Wind, etc.)</v>
      </c>
      <c r="AD50" s="244">
        <f t="shared" si="3"/>
        <v>0</v>
      </c>
      <c r="AE50" s="245">
        <f t="shared" si="4"/>
        <v>476.644</v>
      </c>
      <c r="AF50" s="238">
        <f>'Raw Data'!U49</f>
        <v>6</v>
      </c>
      <c r="AG50" s="235">
        <f>'Raw Data'!T49</f>
        <v>1</v>
      </c>
      <c r="AH50" s="235"/>
      <c r="AI50" s="235">
        <f>IF('Raw Data'!AJ49="YES", 1, 0)</f>
        <v>1</v>
      </c>
      <c r="AJ50" s="235">
        <f>('Power Usage Consumption'!$B$15)*D50*AI50</f>
        <v>3142.44</v>
      </c>
      <c r="AK50" s="235">
        <f>IF('Raw Data'!AK49="YES", 1, 0)</f>
        <v>1</v>
      </c>
      <c r="AL50" s="239">
        <f>'Power Usage Consumption'!$B$16</f>
        <v>18</v>
      </c>
      <c r="AM50" s="235">
        <f>IF('Raw Data'!AL49="YES", 1, 0)</f>
        <v>1</v>
      </c>
      <c r="AN50" s="239">
        <f>'Power Usage Consumption'!$B$17</f>
        <v>1.5</v>
      </c>
      <c r="AO50" s="235">
        <f>IF('Raw Data'!AM49="YES", 1, 0)</f>
        <v>0</v>
      </c>
      <c r="AP50" s="239">
        <f>'Power Usage Consumption'!$B$18</f>
        <v>1.2</v>
      </c>
      <c r="AQ50" s="235">
        <f>IF('Raw Data'!AN49="YES", 1, 0)</f>
        <v>1</v>
      </c>
      <c r="AR50" s="239">
        <f>'Power Usage Consumption'!$B$19</f>
        <v>2</v>
      </c>
      <c r="AS50" s="239">
        <f t="shared" si="5"/>
        <v>3165.14</v>
      </c>
      <c r="AT50" s="241">
        <f t="shared" si="6"/>
        <v>1</v>
      </c>
      <c r="AU50" s="241"/>
      <c r="AV50" s="235">
        <f>IF('Raw Data'!AO49="YES", 1, 0)</f>
        <v>0</v>
      </c>
      <c r="AW50" s="241">
        <f>('Power Usage Consumption'!$B$22)*D50*AV50</f>
        <v>0</v>
      </c>
      <c r="AX50" s="235">
        <f>IF('Raw Data'!AP49="YES", 1, 0)</f>
        <v>0</v>
      </c>
      <c r="AY50" s="241">
        <f>('Power Usage Consumption'!$B$23)*D50*AX50</f>
        <v>0</v>
      </c>
      <c r="AZ50" s="235">
        <f>IF('Raw Data'!AQ49="YES", 1, 0)</f>
        <v>1</v>
      </c>
      <c r="BA50" s="241">
        <f>('Power Usage Consumption'!$B$24)*D50*AZ50</f>
        <v>43.848</v>
      </c>
      <c r="BB50" s="235">
        <f>IF('Raw Data'!AR49="YES", 1, 0)</f>
        <v>1</v>
      </c>
      <c r="BC50" s="241">
        <f>('Power Usage Consumption'!$B$25)*D50*BB50</f>
        <v>14.0882</v>
      </c>
      <c r="BD50" s="235">
        <f>IF('Raw Data'!AS49="YES", 1, 0)</f>
        <v>0</v>
      </c>
      <c r="BE50" s="235">
        <f>('Power Usage Consumption'!$B$26)*D50*BD50</f>
        <v>0</v>
      </c>
      <c r="BF50" s="241">
        <f t="shared" si="7"/>
        <v>57.9362</v>
      </c>
    </row>
    <row r="51" ht="20.25" customHeight="1">
      <c r="A51" s="233" t="str">
        <f>'Raw Data'!R50</f>
        <v>United Arab Emirates</v>
      </c>
      <c r="B51" s="234">
        <f>'Raw Data'!S50</f>
        <v>9</v>
      </c>
      <c r="C51" s="235">
        <f>'Raw Data'!W50</f>
        <v>16</v>
      </c>
      <c r="D51" s="236">
        <f t="shared" si="1"/>
        <v>576</v>
      </c>
      <c r="E51" s="237"/>
      <c r="F51" s="238">
        <f>'Raw Data'!X50</f>
        <v>1</v>
      </c>
      <c r="G51" s="239">
        <f>(F51*'Power Usage Consumption'!$B$2)*D51</f>
        <v>34.56</v>
      </c>
      <c r="H51" s="235">
        <f>'Raw Data'!Y50</f>
        <v>0</v>
      </c>
      <c r="I51" s="239">
        <f>(H51*'Power Usage Consumption'!$B$3)*D51</f>
        <v>0</v>
      </c>
      <c r="J51" s="235">
        <f>'Raw Data'!Z50</f>
        <v>0</v>
      </c>
      <c r="K51" s="240">
        <f>(J51*'Power Usage Consumption'!$B$4)*D51</f>
        <v>0</v>
      </c>
      <c r="L51" s="241">
        <f>'Raw Data'!AA50</f>
        <v>2</v>
      </c>
      <c r="M51" s="241">
        <f>(L51*'Power Usage Consumption'!$B$5)*D51</f>
        <v>230.4</v>
      </c>
      <c r="N51" s="241">
        <f>'Raw Data'!AB50</f>
        <v>0</v>
      </c>
      <c r="O51" s="241">
        <f>(N51*'Power Usage Consumption'!$B$7)*D51</f>
        <v>0</v>
      </c>
      <c r="P51" s="241">
        <f>'Raw Data'!AC50</f>
        <v>3</v>
      </c>
      <c r="Q51" s="241">
        <f>(P51*'Power Usage Consumption'!$B$8)*D51</f>
        <v>69.12</v>
      </c>
      <c r="R51" s="241">
        <f>'Raw Data'!AD50</f>
        <v>2</v>
      </c>
      <c r="S51" s="241">
        <f>(R51*'Power Usage Consumption'!$B$9)*D51</f>
        <v>6.912</v>
      </c>
      <c r="T51" s="235">
        <f>'Raw Data'!AE50</f>
        <v>1</v>
      </c>
      <c r="U51" s="241">
        <f>(T51*'Power Usage Consumption'!$B$6)*D51</f>
        <v>2.88</v>
      </c>
      <c r="V51" s="235">
        <f>'Raw Data'!AF50</f>
        <v>1</v>
      </c>
      <c r="W51" s="241">
        <f>(V51*'Power Usage Consumption'!$B$11)*D51</f>
        <v>6.912</v>
      </c>
      <c r="X51" s="235">
        <f>'Raw Data'!AG50</f>
        <v>1</v>
      </c>
      <c r="Y51" s="241">
        <f>(X51*'Power Usage Consumption'!$B$12)*D51</f>
        <v>6.912</v>
      </c>
      <c r="Z51" s="235">
        <f>'Raw Data'!AH50</f>
        <v>1</v>
      </c>
      <c r="AA51" s="241">
        <f>(Z51*'Power Usage Consumption'!$B$12)*D51</f>
        <v>6.912</v>
      </c>
      <c r="AB51" s="242">
        <f t="shared" si="2"/>
        <v>364.608</v>
      </c>
      <c r="AC51" s="243" t="str">
        <f>'Raw Data'!AI50</f>
        <v>Renewable Energy (Solar, Wind, etc.)</v>
      </c>
      <c r="AD51" s="244">
        <f t="shared" si="3"/>
        <v>0</v>
      </c>
      <c r="AE51" s="245">
        <f t="shared" si="4"/>
        <v>364.608</v>
      </c>
      <c r="AF51" s="238">
        <f>'Raw Data'!U50</f>
        <v>4</v>
      </c>
      <c r="AG51" s="235">
        <f>'Raw Data'!T50</f>
        <v>5</v>
      </c>
      <c r="AH51" s="235"/>
      <c r="AI51" s="235">
        <f>IF('Raw Data'!AJ50="YES", 1, 0)</f>
        <v>0</v>
      </c>
      <c r="AJ51" s="235">
        <f>('Power Usage Consumption'!$B$15)*D51*AI51</f>
        <v>0</v>
      </c>
      <c r="AK51" s="235">
        <f>IF('Raw Data'!AK50="YES", 1, 0)</f>
        <v>1</v>
      </c>
      <c r="AL51" s="239">
        <f>'Power Usage Consumption'!$B$16</f>
        <v>18</v>
      </c>
      <c r="AM51" s="235">
        <f>IF('Raw Data'!AL50="YES", 1, 0)</f>
        <v>0</v>
      </c>
      <c r="AN51" s="239">
        <f>'Power Usage Consumption'!$B$17</f>
        <v>1.5</v>
      </c>
      <c r="AO51" s="235">
        <f>IF('Raw Data'!AM50="YES", 1, 0)</f>
        <v>0</v>
      </c>
      <c r="AP51" s="239">
        <f>'Power Usage Consumption'!$B$18</f>
        <v>1.2</v>
      </c>
      <c r="AQ51" s="235">
        <f>IF('Raw Data'!AN50="YES", 1, 0)</f>
        <v>1</v>
      </c>
      <c r="AR51" s="239">
        <f>'Power Usage Consumption'!$B$19</f>
        <v>2</v>
      </c>
      <c r="AS51" s="239">
        <f t="shared" si="5"/>
        <v>22.7</v>
      </c>
      <c r="AT51" s="241">
        <f t="shared" si="6"/>
        <v>5</v>
      </c>
      <c r="AU51" s="241"/>
      <c r="AV51" s="235">
        <f>IF('Raw Data'!AO50="YES", 1, 0)</f>
        <v>1</v>
      </c>
      <c r="AW51" s="241">
        <f>('Power Usage Consumption'!$B$22)*D51*AV51</f>
        <v>1310.4</v>
      </c>
      <c r="AX51" s="235">
        <f>IF('Raw Data'!AP50="YES", 1, 0)</f>
        <v>1</v>
      </c>
      <c r="AY51" s="241">
        <f>('Power Usage Consumption'!$B$23)*D51*AX51</f>
        <v>374.4</v>
      </c>
      <c r="AZ51" s="235">
        <f>IF('Raw Data'!AQ50="YES", 1, 0)</f>
        <v>1</v>
      </c>
      <c r="BA51" s="241">
        <f>('Power Usage Consumption'!$B$24)*D51*AZ51</f>
        <v>31.104</v>
      </c>
      <c r="BB51" s="235">
        <f>IF('Raw Data'!AR50="YES", 1, 0)</f>
        <v>0</v>
      </c>
      <c r="BC51" s="241">
        <f>('Power Usage Consumption'!$B$25)*D51*BB51</f>
        <v>0</v>
      </c>
      <c r="BD51" s="235">
        <f>IF('Raw Data'!AS50="YES", 1, 0)</f>
        <v>1</v>
      </c>
      <c r="BE51" s="235">
        <f>('Power Usage Consumption'!$B$26)*D51*BD51</f>
        <v>161.28</v>
      </c>
      <c r="BF51" s="241">
        <f t="shared" si="7"/>
        <v>1877.184</v>
      </c>
    </row>
    <row r="52" ht="20.25" customHeight="1">
      <c r="A52" s="233" t="str">
        <f>'Raw Data'!R51</f>
        <v>United States of America</v>
      </c>
      <c r="B52" s="234">
        <f>'Raw Data'!S51</f>
        <v>4</v>
      </c>
      <c r="C52" s="235">
        <f>'Raw Data'!W51</f>
        <v>31</v>
      </c>
      <c r="D52" s="236">
        <f t="shared" si="1"/>
        <v>496</v>
      </c>
      <c r="E52" s="237"/>
      <c r="F52" s="238">
        <f>'Raw Data'!X51</f>
        <v>1</v>
      </c>
      <c r="G52" s="239">
        <f>(F52*'Power Usage Consumption'!$B$2)*D52</f>
        <v>29.76</v>
      </c>
      <c r="H52" s="235">
        <f>'Raw Data'!Y51</f>
        <v>2</v>
      </c>
      <c r="I52" s="239">
        <f>(H52*'Power Usage Consumption'!$B$3)*D52</f>
        <v>69.0432</v>
      </c>
      <c r="J52" s="235">
        <f>'Raw Data'!Z51</f>
        <v>1</v>
      </c>
      <c r="K52" s="240">
        <f>(J52*'Power Usage Consumption'!$B$4)*D52</f>
        <v>28.272</v>
      </c>
      <c r="L52" s="241">
        <f>'Raw Data'!AA51</f>
        <v>0</v>
      </c>
      <c r="M52" s="241">
        <f>(L52*'Power Usage Consumption'!$B$5)*D52</f>
        <v>0</v>
      </c>
      <c r="N52" s="241">
        <f>'Raw Data'!AB51</f>
        <v>2</v>
      </c>
      <c r="O52" s="241">
        <f>(N52*'Power Usage Consumption'!$B$7)*D52</f>
        <v>1.984</v>
      </c>
      <c r="P52" s="241">
        <f>'Raw Data'!AC51</f>
        <v>1</v>
      </c>
      <c r="Q52" s="241">
        <f>(P52*'Power Usage Consumption'!$B$8)*D52</f>
        <v>19.84</v>
      </c>
      <c r="R52" s="241">
        <f>'Raw Data'!AD51</f>
        <v>2</v>
      </c>
      <c r="S52" s="241">
        <f>(R52*'Power Usage Consumption'!$B$9)*D52</f>
        <v>5.952</v>
      </c>
      <c r="T52" s="235">
        <f>'Raw Data'!AE51</f>
        <v>2</v>
      </c>
      <c r="U52" s="241">
        <f>(T52*'Power Usage Consumption'!$B$6)*D52</f>
        <v>4.96</v>
      </c>
      <c r="V52" s="235">
        <f>'Raw Data'!AF51</f>
        <v>1</v>
      </c>
      <c r="W52" s="241">
        <f>(V52*'Power Usage Consumption'!$B$11)*D52</f>
        <v>5.952</v>
      </c>
      <c r="X52" s="235">
        <f>'Raw Data'!AG51</f>
        <v>2</v>
      </c>
      <c r="Y52" s="241">
        <f>(X52*'Power Usage Consumption'!$B$12)*D52</f>
        <v>11.904</v>
      </c>
      <c r="Z52" s="235">
        <f>'Raw Data'!AH51</f>
        <v>3</v>
      </c>
      <c r="AA52" s="241">
        <f>(Z52*'Power Usage Consumption'!$B$12)*D52</f>
        <v>17.856</v>
      </c>
      <c r="AB52" s="242">
        <f t="shared" si="2"/>
        <v>195.5232</v>
      </c>
      <c r="AC52" s="243" t="str">
        <f>'Raw Data'!AI51</f>
        <v>Renewable Energy (Solar, Wind, etc.)</v>
      </c>
      <c r="AD52" s="244">
        <f t="shared" si="3"/>
        <v>0</v>
      </c>
      <c r="AE52" s="245">
        <f t="shared" si="4"/>
        <v>195.5232</v>
      </c>
      <c r="AF52" s="238">
        <f>'Raw Data'!U51</f>
        <v>1</v>
      </c>
      <c r="AG52" s="235">
        <f>'Raw Data'!T51</f>
        <v>3</v>
      </c>
      <c r="AH52" s="235"/>
      <c r="AI52" s="235">
        <f>IF('Raw Data'!AJ51="YES", 1, 0)</f>
        <v>1</v>
      </c>
      <c r="AJ52" s="235">
        <f>('Power Usage Consumption'!$B$15)*D52*AI52</f>
        <v>1919.52</v>
      </c>
      <c r="AK52" s="235">
        <f>IF('Raw Data'!AK51="YES", 1, 0)</f>
        <v>1</v>
      </c>
      <c r="AL52" s="239">
        <f>'Power Usage Consumption'!$B$16</f>
        <v>18</v>
      </c>
      <c r="AM52" s="235">
        <f>IF('Raw Data'!AL51="YES", 1, 0)</f>
        <v>0</v>
      </c>
      <c r="AN52" s="239">
        <f>'Power Usage Consumption'!$B$17</f>
        <v>1.5</v>
      </c>
      <c r="AO52" s="235">
        <f>IF('Raw Data'!AM51="YES", 1, 0)</f>
        <v>1</v>
      </c>
      <c r="AP52" s="239">
        <f>'Power Usage Consumption'!$B$18</f>
        <v>1.2</v>
      </c>
      <c r="AQ52" s="235">
        <f>IF('Raw Data'!AN51="YES", 1, 0)</f>
        <v>1</v>
      </c>
      <c r="AR52" s="239">
        <f>'Power Usage Consumption'!$B$19</f>
        <v>2</v>
      </c>
      <c r="AS52" s="239">
        <f t="shared" si="5"/>
        <v>1942.22</v>
      </c>
      <c r="AT52" s="241">
        <f t="shared" si="6"/>
        <v>3</v>
      </c>
      <c r="AU52" s="241"/>
      <c r="AV52" s="235">
        <f>IF('Raw Data'!AO51="YES", 1, 0)</f>
        <v>0</v>
      </c>
      <c r="AW52" s="241">
        <f>('Power Usage Consumption'!$B$22)*D52*AV52</f>
        <v>0</v>
      </c>
      <c r="AX52" s="235">
        <f>IF('Raw Data'!AP51="YES", 1, 0)</f>
        <v>0</v>
      </c>
      <c r="AY52" s="241">
        <f>('Power Usage Consumption'!$B$23)*D52*AX52</f>
        <v>0</v>
      </c>
      <c r="AZ52" s="235">
        <f>IF('Raw Data'!AQ51="YES", 1, 0)</f>
        <v>1</v>
      </c>
      <c r="BA52" s="241">
        <f>('Power Usage Consumption'!$B$24)*D52*AZ52</f>
        <v>26.784</v>
      </c>
      <c r="BB52" s="235">
        <f>IF('Raw Data'!AR51="YES", 1, 0)</f>
        <v>1</v>
      </c>
      <c r="BC52" s="241">
        <f>('Power Usage Consumption'!$B$25)*D52*BB52</f>
        <v>8.6056</v>
      </c>
      <c r="BD52" s="235">
        <f>IF('Raw Data'!AS51="YES", 1, 0)</f>
        <v>0</v>
      </c>
      <c r="BE52" s="235">
        <f>('Power Usage Consumption'!$B$26)*D52*BD52</f>
        <v>0</v>
      </c>
      <c r="BF52" s="241">
        <f t="shared" si="7"/>
        <v>35.3896</v>
      </c>
    </row>
    <row r="53" ht="20.25" customHeight="1">
      <c r="A53" s="233" t="str">
        <f>'Raw Data'!R52</f>
        <v>China</v>
      </c>
      <c r="B53" s="234">
        <f>'Raw Data'!S52</f>
        <v>1</v>
      </c>
      <c r="C53" s="235">
        <f>'Raw Data'!W52</f>
        <v>1</v>
      </c>
      <c r="D53" s="236">
        <f t="shared" si="1"/>
        <v>4</v>
      </c>
      <c r="E53" s="237"/>
      <c r="F53" s="238">
        <f>'Raw Data'!X52</f>
        <v>1</v>
      </c>
      <c r="G53" s="239">
        <f>(F53*'Power Usage Consumption'!$B$2)*D53</f>
        <v>0.24</v>
      </c>
      <c r="H53" s="235">
        <f>'Raw Data'!Y52</f>
        <v>3</v>
      </c>
      <c r="I53" s="239">
        <f>(H53*'Power Usage Consumption'!$B$3)*D53</f>
        <v>0.8352</v>
      </c>
      <c r="J53" s="235">
        <f>'Raw Data'!Z52</f>
        <v>3</v>
      </c>
      <c r="K53" s="240">
        <f>(J53*'Power Usage Consumption'!$B$4)*D53</f>
        <v>0.684</v>
      </c>
      <c r="L53" s="241">
        <f>'Raw Data'!AA52</f>
        <v>1</v>
      </c>
      <c r="M53" s="241">
        <f>(L53*'Power Usage Consumption'!$B$5)*D53</f>
        <v>0.8</v>
      </c>
      <c r="N53" s="241">
        <f>'Raw Data'!AB52</f>
        <v>2</v>
      </c>
      <c r="O53" s="241">
        <f>(N53*'Power Usage Consumption'!$B$7)*D53</f>
        <v>0.016</v>
      </c>
      <c r="P53" s="241">
        <f>'Raw Data'!AC52</f>
        <v>0</v>
      </c>
      <c r="Q53" s="241">
        <f>(P53*'Power Usage Consumption'!$B$8)*D53</f>
        <v>0</v>
      </c>
      <c r="R53" s="241">
        <f>'Raw Data'!AD52</f>
        <v>2</v>
      </c>
      <c r="S53" s="241">
        <f>(R53*'Power Usage Consumption'!$B$9)*D53</f>
        <v>0.048</v>
      </c>
      <c r="T53" s="235">
        <f>'Raw Data'!AE52</f>
        <v>2</v>
      </c>
      <c r="U53" s="241">
        <f>(T53*'Power Usage Consumption'!$B$6)*D53</f>
        <v>0.04</v>
      </c>
      <c r="V53" s="235">
        <f>'Raw Data'!AF52</f>
        <v>0</v>
      </c>
      <c r="W53" s="241">
        <f>(V53*'Power Usage Consumption'!$B$11)*D53</f>
        <v>0</v>
      </c>
      <c r="X53" s="235">
        <f>'Raw Data'!AG52</f>
        <v>0</v>
      </c>
      <c r="Y53" s="241">
        <f>(X53*'Power Usage Consumption'!$B$12)*D53</f>
        <v>0</v>
      </c>
      <c r="Z53" s="235">
        <f>'Raw Data'!AH52</f>
        <v>2</v>
      </c>
      <c r="AA53" s="241">
        <f>(Z53*'Power Usage Consumption'!$B$12)*D53</f>
        <v>0.096</v>
      </c>
      <c r="AB53" s="242">
        <f t="shared" si="2"/>
        <v>2.7592</v>
      </c>
      <c r="AC53" s="243" t="str">
        <f>'Raw Data'!AI52</f>
        <v>Renewable Energy (Solar, Wind, etc.)</v>
      </c>
      <c r="AD53" s="244">
        <f t="shared" si="3"/>
        <v>0</v>
      </c>
      <c r="AE53" s="245">
        <f t="shared" si="4"/>
        <v>2.7592</v>
      </c>
      <c r="AF53" s="238">
        <f>'Raw Data'!U52</f>
        <v>0</v>
      </c>
      <c r="AG53" s="235">
        <f>'Raw Data'!T52</f>
        <v>1</v>
      </c>
      <c r="AH53" s="235"/>
      <c r="AI53" s="235">
        <f>IF('Raw Data'!AJ52="YES", 1, 0)</f>
        <v>0</v>
      </c>
      <c r="AJ53" s="235">
        <f>('Power Usage Consumption'!$B$15)*D53*AI53</f>
        <v>0</v>
      </c>
      <c r="AK53" s="235">
        <f>IF('Raw Data'!AK52="YES", 1, 0)</f>
        <v>1</v>
      </c>
      <c r="AL53" s="239">
        <f>'Power Usage Consumption'!$B$16</f>
        <v>18</v>
      </c>
      <c r="AM53" s="235">
        <f>IF('Raw Data'!AL52="YES", 1, 0)</f>
        <v>0</v>
      </c>
      <c r="AN53" s="239">
        <f>'Power Usage Consumption'!$B$17</f>
        <v>1.5</v>
      </c>
      <c r="AO53" s="235">
        <f>IF('Raw Data'!AM52="YES", 1, 0)</f>
        <v>0</v>
      </c>
      <c r="AP53" s="239">
        <f>'Power Usage Consumption'!$B$18</f>
        <v>1.2</v>
      </c>
      <c r="AQ53" s="235">
        <f>IF('Raw Data'!AN52="YES", 1, 0)</f>
        <v>0</v>
      </c>
      <c r="AR53" s="239">
        <f>'Power Usage Consumption'!$B$19</f>
        <v>2</v>
      </c>
      <c r="AS53" s="239">
        <f t="shared" si="5"/>
        <v>22.7</v>
      </c>
      <c r="AT53" s="241">
        <f t="shared" si="6"/>
        <v>1</v>
      </c>
      <c r="AU53" s="241"/>
      <c r="AV53" s="235">
        <f>IF('Raw Data'!AO52="YES", 1, 0)</f>
        <v>0</v>
      </c>
      <c r="AW53" s="241">
        <f>('Power Usage Consumption'!$B$22)*D53*AV53</f>
        <v>0</v>
      </c>
      <c r="AX53" s="235">
        <f>IF('Raw Data'!AP52="YES", 1, 0)</f>
        <v>0</v>
      </c>
      <c r="AY53" s="241">
        <f>('Power Usage Consumption'!$B$23)*D53*AX53</f>
        <v>0</v>
      </c>
      <c r="AZ53" s="235">
        <f>IF('Raw Data'!AQ52="YES", 1, 0)</f>
        <v>1</v>
      </c>
      <c r="BA53" s="241">
        <f>('Power Usage Consumption'!$B$24)*D53*AZ53</f>
        <v>0.216</v>
      </c>
      <c r="BB53" s="235">
        <f>IF('Raw Data'!AR52="YES", 1, 0)</f>
        <v>1</v>
      </c>
      <c r="BC53" s="241">
        <f>('Power Usage Consumption'!$B$25)*D53*BB53</f>
        <v>0.0694</v>
      </c>
      <c r="BD53" s="235">
        <f>IF('Raw Data'!AS52="YES", 1, 0)</f>
        <v>0</v>
      </c>
      <c r="BE53" s="235">
        <f>('Power Usage Consumption'!$B$26)*D53*BD53</f>
        <v>0</v>
      </c>
      <c r="BF53" s="241">
        <f t="shared" si="7"/>
        <v>0.2854</v>
      </c>
    </row>
    <row r="54" ht="20.25" customHeight="1">
      <c r="A54" s="233" t="str">
        <f>'Raw Data'!R53</f>
        <v>Unspecified</v>
      </c>
      <c r="B54" s="234">
        <f>'Raw Data'!S53</f>
        <v>9</v>
      </c>
      <c r="C54" s="235">
        <f>'Raw Data'!W53</f>
        <v>10</v>
      </c>
      <c r="D54" s="236">
        <f t="shared" si="1"/>
        <v>360</v>
      </c>
      <c r="E54" s="237"/>
      <c r="F54" s="238">
        <f>'Raw Data'!X53</f>
        <v>0</v>
      </c>
      <c r="G54" s="239">
        <f>(F54*'Power Usage Consumption'!$B$2)*D54</f>
        <v>0</v>
      </c>
      <c r="H54" s="235">
        <f>'Raw Data'!Y53</f>
        <v>0</v>
      </c>
      <c r="I54" s="239">
        <f>(H54*'Power Usage Consumption'!$B$3)*D54</f>
        <v>0</v>
      </c>
      <c r="J54" s="235">
        <f>'Raw Data'!Z53</f>
        <v>2</v>
      </c>
      <c r="K54" s="240">
        <f>(J54*'Power Usage Consumption'!$B$4)*D54</f>
        <v>41.04</v>
      </c>
      <c r="L54" s="241">
        <f>'Raw Data'!AA53</f>
        <v>0</v>
      </c>
      <c r="M54" s="241">
        <f>(L54*'Power Usage Consumption'!$B$5)*D54</f>
        <v>0</v>
      </c>
      <c r="N54" s="241">
        <f>'Raw Data'!AB53</f>
        <v>1</v>
      </c>
      <c r="O54" s="241">
        <f>(N54*'Power Usage Consumption'!$B$7)*D54</f>
        <v>0.72</v>
      </c>
      <c r="P54" s="241">
        <f>'Raw Data'!AC53</f>
        <v>3</v>
      </c>
      <c r="Q54" s="241">
        <f>(P54*'Power Usage Consumption'!$B$8)*D54</f>
        <v>43.2</v>
      </c>
      <c r="R54" s="241">
        <f>'Raw Data'!AD53</f>
        <v>1</v>
      </c>
      <c r="S54" s="241">
        <f>(R54*'Power Usage Consumption'!$B$9)*D54</f>
        <v>2.16</v>
      </c>
      <c r="T54" s="235">
        <f>'Raw Data'!AE53</f>
        <v>1</v>
      </c>
      <c r="U54" s="241">
        <f>(T54*'Power Usage Consumption'!$B$6)*D54</f>
        <v>1.8</v>
      </c>
      <c r="V54" s="235">
        <f>'Raw Data'!AF53</f>
        <v>0</v>
      </c>
      <c r="W54" s="241">
        <f>(V54*'Power Usage Consumption'!$B$11)*D54</f>
        <v>0</v>
      </c>
      <c r="X54" s="235">
        <f>'Raw Data'!AG53</f>
        <v>3</v>
      </c>
      <c r="Y54" s="241">
        <f>(X54*'Power Usage Consumption'!$B$12)*D54</f>
        <v>12.96</v>
      </c>
      <c r="Z54" s="235">
        <f>'Raw Data'!AH53</f>
        <v>0</v>
      </c>
      <c r="AA54" s="241">
        <f>(Z54*'Power Usage Consumption'!$B$12)*D54</f>
        <v>0</v>
      </c>
      <c r="AB54" s="242">
        <f t="shared" si="2"/>
        <v>101.88</v>
      </c>
      <c r="AC54" s="243" t="str">
        <f>'Raw Data'!AI53</f>
        <v>Renewable Energy (Solar, Wind, etc.)</v>
      </c>
      <c r="AD54" s="244">
        <f t="shared" si="3"/>
        <v>0</v>
      </c>
      <c r="AE54" s="245">
        <f t="shared" si="4"/>
        <v>101.88</v>
      </c>
      <c r="AF54" s="238">
        <f>'Raw Data'!U53</f>
        <v>1</v>
      </c>
      <c r="AG54" s="235">
        <f>'Raw Data'!T53</f>
        <v>8</v>
      </c>
      <c r="AH54" s="235"/>
      <c r="AI54" s="235">
        <f>IF('Raw Data'!AJ53="YES", 1, 0)</f>
        <v>1</v>
      </c>
      <c r="AJ54" s="235">
        <f>('Power Usage Consumption'!$B$15)*D54*AI54</f>
        <v>1393.2</v>
      </c>
      <c r="AK54" s="235">
        <f>IF('Raw Data'!AK53="YES", 1, 0)</f>
        <v>0</v>
      </c>
      <c r="AL54" s="239">
        <f>'Power Usage Consumption'!$B$16</f>
        <v>18</v>
      </c>
      <c r="AM54" s="235">
        <f>IF('Raw Data'!AL53="YES", 1, 0)</f>
        <v>0</v>
      </c>
      <c r="AN54" s="239">
        <f>'Power Usage Consumption'!$B$17</f>
        <v>1.5</v>
      </c>
      <c r="AO54" s="235">
        <f>IF('Raw Data'!AM53="YES", 1, 0)</f>
        <v>0</v>
      </c>
      <c r="AP54" s="239">
        <f>'Power Usage Consumption'!$B$18</f>
        <v>1.2</v>
      </c>
      <c r="AQ54" s="235">
        <f>IF('Raw Data'!AN53="YES", 1, 0)</f>
        <v>0</v>
      </c>
      <c r="AR54" s="239">
        <f>'Power Usage Consumption'!$B$19</f>
        <v>2</v>
      </c>
      <c r="AS54" s="239">
        <f t="shared" si="5"/>
        <v>1415.9</v>
      </c>
      <c r="AT54" s="241">
        <f t="shared" si="6"/>
        <v>8</v>
      </c>
      <c r="AU54" s="241"/>
      <c r="AV54" s="235">
        <f>IF('Raw Data'!AO53="YES", 1, 0)</f>
        <v>1</v>
      </c>
      <c r="AW54" s="241">
        <f>('Power Usage Consumption'!$B$22)*D54*AV54</f>
        <v>819</v>
      </c>
      <c r="AX54" s="235">
        <f>IF('Raw Data'!AP53="YES", 1, 0)</f>
        <v>1</v>
      </c>
      <c r="AY54" s="241">
        <f>('Power Usage Consumption'!$B$23)*D54*AX54</f>
        <v>234</v>
      </c>
      <c r="AZ54" s="235">
        <f>IF('Raw Data'!AQ53="YES", 1, 0)</f>
        <v>1</v>
      </c>
      <c r="BA54" s="241">
        <f>('Power Usage Consumption'!$B$24)*D54*AZ54</f>
        <v>19.44</v>
      </c>
      <c r="BB54" s="235">
        <f>IF('Raw Data'!AR53="YES", 1, 0)</f>
        <v>0</v>
      </c>
      <c r="BC54" s="241">
        <f>('Power Usage Consumption'!$B$25)*D54*BB54</f>
        <v>0</v>
      </c>
      <c r="BD54" s="235">
        <f>IF('Raw Data'!AS53="YES", 1, 0)</f>
        <v>1</v>
      </c>
      <c r="BE54" s="235">
        <f>('Power Usage Consumption'!$B$26)*D54*BD54</f>
        <v>100.8</v>
      </c>
      <c r="BF54" s="241">
        <f t="shared" si="7"/>
        <v>1173.24</v>
      </c>
    </row>
    <row r="55" ht="20.25" customHeight="1">
      <c r="A55" s="233" t="str">
        <f>'Raw Data'!R54</f>
        <v>Guatemala</v>
      </c>
      <c r="B55" s="234">
        <f>'Raw Data'!S54</f>
        <v>6</v>
      </c>
      <c r="C55" s="235">
        <f>'Raw Data'!W54</f>
        <v>31</v>
      </c>
      <c r="D55" s="236">
        <f t="shared" si="1"/>
        <v>744</v>
      </c>
      <c r="E55" s="237"/>
      <c r="F55" s="238">
        <f>'Raw Data'!X54</f>
        <v>0</v>
      </c>
      <c r="G55" s="239">
        <f>(F55*'Power Usage Consumption'!$B$2)*D55</f>
        <v>0</v>
      </c>
      <c r="H55" s="235">
        <f>'Raw Data'!Y54</f>
        <v>2</v>
      </c>
      <c r="I55" s="239">
        <f>(H55*'Power Usage Consumption'!$B$3)*D55</f>
        <v>103.5648</v>
      </c>
      <c r="J55" s="235">
        <f>'Raw Data'!Z54</f>
        <v>2</v>
      </c>
      <c r="K55" s="240">
        <f>(J55*'Power Usage Consumption'!$B$4)*D55</f>
        <v>84.816</v>
      </c>
      <c r="L55" s="241">
        <f>'Raw Data'!AA54</f>
        <v>2</v>
      </c>
      <c r="M55" s="241">
        <f>(L55*'Power Usage Consumption'!$B$5)*D55</f>
        <v>297.6</v>
      </c>
      <c r="N55" s="241">
        <f>'Raw Data'!AB54</f>
        <v>2</v>
      </c>
      <c r="O55" s="241">
        <f>(N55*'Power Usage Consumption'!$B$7)*D55</f>
        <v>2.976</v>
      </c>
      <c r="P55" s="241">
        <f>'Raw Data'!AC54</f>
        <v>2</v>
      </c>
      <c r="Q55" s="241">
        <f>(P55*'Power Usage Consumption'!$B$8)*D55</f>
        <v>59.52</v>
      </c>
      <c r="R55" s="241">
        <f>'Raw Data'!AD54</f>
        <v>1</v>
      </c>
      <c r="S55" s="241">
        <f>(R55*'Power Usage Consumption'!$B$9)*D55</f>
        <v>4.464</v>
      </c>
      <c r="T55" s="235">
        <f>'Raw Data'!AE54</f>
        <v>0</v>
      </c>
      <c r="U55" s="241">
        <f>(T55*'Power Usage Consumption'!$B$6)*D55</f>
        <v>0</v>
      </c>
      <c r="V55" s="235">
        <f>'Raw Data'!AF54</f>
        <v>0</v>
      </c>
      <c r="W55" s="241">
        <f>(V55*'Power Usage Consumption'!$B$11)*D55</f>
        <v>0</v>
      </c>
      <c r="X55" s="235">
        <f>'Raw Data'!AG54</f>
        <v>0</v>
      </c>
      <c r="Y55" s="241">
        <f>(X55*'Power Usage Consumption'!$B$12)*D55</f>
        <v>0</v>
      </c>
      <c r="Z55" s="235">
        <f>'Raw Data'!AH54</f>
        <v>3</v>
      </c>
      <c r="AA55" s="241">
        <f>(Z55*'Power Usage Consumption'!$B$12)*D55</f>
        <v>26.784</v>
      </c>
      <c r="AB55" s="242">
        <f t="shared" si="2"/>
        <v>579.7248</v>
      </c>
      <c r="AC55" s="243" t="str">
        <f>'Raw Data'!AI54</f>
        <v>Non-renewable Energy (Grid electricity, Gasoline, etc.)</v>
      </c>
      <c r="AD55" s="244">
        <f t="shared" si="3"/>
        <v>579.7248</v>
      </c>
      <c r="AE55" s="245">
        <f t="shared" si="4"/>
        <v>0</v>
      </c>
      <c r="AF55" s="238">
        <f>'Raw Data'!U54</f>
        <v>1</v>
      </c>
      <c r="AG55" s="235">
        <f>'Raw Data'!T54</f>
        <v>5</v>
      </c>
      <c r="AH55" s="235"/>
      <c r="AI55" s="235">
        <f>IF('Raw Data'!AJ54="YES", 1, 0)</f>
        <v>0</v>
      </c>
      <c r="AJ55" s="235">
        <f>('Power Usage Consumption'!$B$15)*D55*AI55</f>
        <v>0</v>
      </c>
      <c r="AK55" s="235">
        <f>IF('Raw Data'!AK54="YES", 1, 0)</f>
        <v>1</v>
      </c>
      <c r="AL55" s="239">
        <f>'Power Usage Consumption'!$B$16</f>
        <v>18</v>
      </c>
      <c r="AM55" s="235">
        <f>IF('Raw Data'!AL54="YES", 1, 0)</f>
        <v>1</v>
      </c>
      <c r="AN55" s="239">
        <f>'Power Usage Consumption'!$B$17</f>
        <v>1.5</v>
      </c>
      <c r="AO55" s="235">
        <f>IF('Raw Data'!AM54="YES", 1, 0)</f>
        <v>0</v>
      </c>
      <c r="AP55" s="239">
        <f>'Power Usage Consumption'!$B$18</f>
        <v>1.2</v>
      </c>
      <c r="AQ55" s="235">
        <f>IF('Raw Data'!AN54="YES", 1, 0)</f>
        <v>1</v>
      </c>
      <c r="AR55" s="239">
        <f>'Power Usage Consumption'!$B$19</f>
        <v>2</v>
      </c>
      <c r="AS55" s="239">
        <f t="shared" si="5"/>
        <v>22.7</v>
      </c>
      <c r="AT55" s="241">
        <f t="shared" si="6"/>
        <v>5</v>
      </c>
      <c r="AU55" s="241"/>
      <c r="AV55" s="235">
        <f>IF('Raw Data'!AO54="YES", 1, 0)</f>
        <v>0</v>
      </c>
      <c r="AW55" s="241">
        <f>('Power Usage Consumption'!$B$22)*D55*AV55</f>
        <v>0</v>
      </c>
      <c r="AX55" s="235">
        <f>IF('Raw Data'!AP54="YES", 1, 0)</f>
        <v>0</v>
      </c>
      <c r="AY55" s="241">
        <f>('Power Usage Consumption'!$B$23)*D55*AX55</f>
        <v>0</v>
      </c>
      <c r="AZ55" s="235">
        <f>IF('Raw Data'!AQ54="YES", 1, 0)</f>
        <v>0</v>
      </c>
      <c r="BA55" s="241">
        <f>('Power Usage Consumption'!$B$24)*D55*AZ55</f>
        <v>0</v>
      </c>
      <c r="BB55" s="235">
        <f>IF('Raw Data'!AR54="YES", 1, 0)</f>
        <v>0</v>
      </c>
      <c r="BC55" s="241">
        <f>('Power Usage Consumption'!$B$25)*D55*BB55</f>
        <v>0</v>
      </c>
      <c r="BD55" s="235">
        <f>IF('Raw Data'!AS54="YES", 1, 0)</f>
        <v>0</v>
      </c>
      <c r="BE55" s="235">
        <f>('Power Usage Consumption'!$B$26)*D55*BD55</f>
        <v>0</v>
      </c>
      <c r="BF55" s="241">
        <f t="shared" si="7"/>
        <v>0</v>
      </c>
    </row>
    <row r="56" ht="20.25" customHeight="1">
      <c r="A56" s="233" t="str">
        <f>'Raw Data'!R55</f>
        <v>South Africa</v>
      </c>
      <c r="B56" s="234">
        <f>'Raw Data'!S55</f>
        <v>8</v>
      </c>
      <c r="C56" s="235">
        <f>'Raw Data'!W55</f>
        <v>2</v>
      </c>
      <c r="D56" s="236">
        <f t="shared" si="1"/>
        <v>64</v>
      </c>
      <c r="E56" s="237"/>
      <c r="F56" s="238">
        <f>'Raw Data'!X55</f>
        <v>0</v>
      </c>
      <c r="G56" s="239">
        <f>(F56*'Power Usage Consumption'!$B$2)*D56</f>
        <v>0</v>
      </c>
      <c r="H56" s="235">
        <f>'Raw Data'!Y55</f>
        <v>1</v>
      </c>
      <c r="I56" s="239">
        <f>(H56*'Power Usage Consumption'!$B$3)*D56</f>
        <v>4.4544</v>
      </c>
      <c r="J56" s="235">
        <f>'Raw Data'!Z55</f>
        <v>3</v>
      </c>
      <c r="K56" s="240">
        <f>(J56*'Power Usage Consumption'!$B$4)*D56</f>
        <v>10.944</v>
      </c>
      <c r="L56" s="241">
        <f>'Raw Data'!AA55</f>
        <v>3</v>
      </c>
      <c r="M56" s="241">
        <f>(L56*'Power Usage Consumption'!$B$5)*D56</f>
        <v>38.4</v>
      </c>
      <c r="N56" s="241">
        <f>'Raw Data'!AB55</f>
        <v>2</v>
      </c>
      <c r="O56" s="241">
        <f>(N56*'Power Usage Consumption'!$B$7)*D56</f>
        <v>0.256</v>
      </c>
      <c r="P56" s="241">
        <f>'Raw Data'!AC55</f>
        <v>0</v>
      </c>
      <c r="Q56" s="241">
        <f>(P56*'Power Usage Consumption'!$B$8)*D56</f>
        <v>0</v>
      </c>
      <c r="R56" s="241">
        <f>'Raw Data'!AD55</f>
        <v>0</v>
      </c>
      <c r="S56" s="241">
        <f>(R56*'Power Usage Consumption'!$B$9)*D56</f>
        <v>0</v>
      </c>
      <c r="T56" s="235">
        <f>'Raw Data'!AE55</f>
        <v>3</v>
      </c>
      <c r="U56" s="241">
        <f>(T56*'Power Usage Consumption'!$B$6)*D56</f>
        <v>0.96</v>
      </c>
      <c r="V56" s="235">
        <f>'Raw Data'!AF55</f>
        <v>0</v>
      </c>
      <c r="W56" s="241">
        <f>(V56*'Power Usage Consumption'!$B$11)*D56</f>
        <v>0</v>
      </c>
      <c r="X56" s="235">
        <f>'Raw Data'!AG55</f>
        <v>1</v>
      </c>
      <c r="Y56" s="241">
        <f>(X56*'Power Usage Consumption'!$B$12)*D56</f>
        <v>0.768</v>
      </c>
      <c r="Z56" s="235">
        <f>'Raw Data'!AH55</f>
        <v>3</v>
      </c>
      <c r="AA56" s="241">
        <f>(Z56*'Power Usage Consumption'!$B$12)*D56</f>
        <v>2.304</v>
      </c>
      <c r="AB56" s="242">
        <f t="shared" si="2"/>
        <v>58.0864</v>
      </c>
      <c r="AC56" s="243" t="str">
        <f>'Raw Data'!AI55</f>
        <v>Renewable Energy (Solar, Wind, etc.)</v>
      </c>
      <c r="AD56" s="244">
        <f t="shared" si="3"/>
        <v>0</v>
      </c>
      <c r="AE56" s="245">
        <f t="shared" si="4"/>
        <v>58.0864</v>
      </c>
      <c r="AF56" s="238">
        <f>'Raw Data'!U55</f>
        <v>4</v>
      </c>
      <c r="AG56" s="235">
        <f>'Raw Data'!T55</f>
        <v>4</v>
      </c>
      <c r="AH56" s="235"/>
      <c r="AI56" s="235">
        <f>IF('Raw Data'!AJ55="YES", 1, 0)</f>
        <v>1</v>
      </c>
      <c r="AJ56" s="235">
        <f>('Power Usage Consumption'!$B$15)*D56*AI56</f>
        <v>247.68</v>
      </c>
      <c r="AK56" s="235">
        <f>IF('Raw Data'!AK55="YES", 1, 0)</f>
        <v>1</v>
      </c>
      <c r="AL56" s="239">
        <f>'Power Usage Consumption'!$B$16</f>
        <v>18</v>
      </c>
      <c r="AM56" s="235">
        <f>IF('Raw Data'!AL55="YES", 1, 0)</f>
        <v>0</v>
      </c>
      <c r="AN56" s="239">
        <f>'Power Usage Consumption'!$B$17</f>
        <v>1.5</v>
      </c>
      <c r="AO56" s="235">
        <f>IF('Raw Data'!AM55="YES", 1, 0)</f>
        <v>1</v>
      </c>
      <c r="AP56" s="239">
        <f>'Power Usage Consumption'!$B$18</f>
        <v>1.2</v>
      </c>
      <c r="AQ56" s="235">
        <f>IF('Raw Data'!AN55="YES", 1, 0)</f>
        <v>1</v>
      </c>
      <c r="AR56" s="239">
        <f>'Power Usage Consumption'!$B$19</f>
        <v>2</v>
      </c>
      <c r="AS56" s="239">
        <f t="shared" si="5"/>
        <v>270.38</v>
      </c>
      <c r="AT56" s="241">
        <f t="shared" si="6"/>
        <v>4</v>
      </c>
      <c r="AU56" s="241"/>
      <c r="AV56" s="235">
        <f>IF('Raw Data'!AO55="YES", 1, 0)</f>
        <v>1</v>
      </c>
      <c r="AW56" s="241">
        <f>('Power Usage Consumption'!$B$22)*D56*AV56</f>
        <v>145.6</v>
      </c>
      <c r="AX56" s="235">
        <f>IF('Raw Data'!AP55="YES", 1, 0)</f>
        <v>1</v>
      </c>
      <c r="AY56" s="241">
        <f>('Power Usage Consumption'!$B$23)*D56*AX56</f>
        <v>41.6</v>
      </c>
      <c r="AZ56" s="235">
        <f>IF('Raw Data'!AQ55="YES", 1, 0)</f>
        <v>0</v>
      </c>
      <c r="BA56" s="241">
        <f>('Power Usage Consumption'!$B$24)*D56*AZ56</f>
        <v>0</v>
      </c>
      <c r="BB56" s="235">
        <f>IF('Raw Data'!AR55="YES", 1, 0)</f>
        <v>1</v>
      </c>
      <c r="BC56" s="241">
        <f>('Power Usage Consumption'!$B$25)*D56*BB56</f>
        <v>1.1104</v>
      </c>
      <c r="BD56" s="235">
        <f>IF('Raw Data'!AS55="YES", 1, 0)</f>
        <v>1</v>
      </c>
      <c r="BE56" s="235">
        <f>('Power Usage Consumption'!$B$26)*D56*BD56</f>
        <v>17.92</v>
      </c>
      <c r="BF56" s="241">
        <f t="shared" si="7"/>
        <v>206.2304</v>
      </c>
    </row>
    <row r="57" ht="20.25" customHeight="1">
      <c r="A57" s="233" t="str">
        <f>'Raw Data'!R56</f>
        <v>United States of America</v>
      </c>
      <c r="B57" s="234">
        <f>'Raw Data'!S56</f>
        <v>6</v>
      </c>
      <c r="C57" s="235">
        <f>'Raw Data'!W56</f>
        <v>15</v>
      </c>
      <c r="D57" s="236">
        <f t="shared" si="1"/>
        <v>360</v>
      </c>
      <c r="E57" s="237"/>
      <c r="F57" s="238">
        <f>'Raw Data'!X56</f>
        <v>0</v>
      </c>
      <c r="G57" s="239">
        <f>(F57*'Power Usage Consumption'!$B$2)*D57</f>
        <v>0</v>
      </c>
      <c r="H57" s="235">
        <f>'Raw Data'!Y56</f>
        <v>1</v>
      </c>
      <c r="I57" s="239">
        <f>(H57*'Power Usage Consumption'!$B$3)*D57</f>
        <v>25.056</v>
      </c>
      <c r="J57" s="235">
        <f>'Raw Data'!Z56</f>
        <v>2</v>
      </c>
      <c r="K57" s="240">
        <f>(J57*'Power Usage Consumption'!$B$4)*D57</f>
        <v>41.04</v>
      </c>
      <c r="L57" s="241">
        <f>'Raw Data'!AA56</f>
        <v>1</v>
      </c>
      <c r="M57" s="241">
        <f>(L57*'Power Usage Consumption'!$B$5)*D57</f>
        <v>72</v>
      </c>
      <c r="N57" s="241">
        <f>'Raw Data'!AB56</f>
        <v>2</v>
      </c>
      <c r="O57" s="241">
        <f>(N57*'Power Usage Consumption'!$B$7)*D57</f>
        <v>1.44</v>
      </c>
      <c r="P57" s="241">
        <f>'Raw Data'!AC56</f>
        <v>2</v>
      </c>
      <c r="Q57" s="241">
        <f>(P57*'Power Usage Consumption'!$B$8)*D57</f>
        <v>28.8</v>
      </c>
      <c r="R57" s="241">
        <f>'Raw Data'!AD56</f>
        <v>0</v>
      </c>
      <c r="S57" s="241">
        <f>(R57*'Power Usage Consumption'!$B$9)*D57</f>
        <v>0</v>
      </c>
      <c r="T57" s="235">
        <f>'Raw Data'!AE56</f>
        <v>2</v>
      </c>
      <c r="U57" s="241">
        <f>(T57*'Power Usage Consumption'!$B$6)*D57</f>
        <v>3.6</v>
      </c>
      <c r="V57" s="235">
        <f>'Raw Data'!AF56</f>
        <v>3</v>
      </c>
      <c r="W57" s="241">
        <f>(V57*'Power Usage Consumption'!$B$11)*D57</f>
        <v>12.96</v>
      </c>
      <c r="X57" s="235">
        <f>'Raw Data'!AG56</f>
        <v>0</v>
      </c>
      <c r="Y57" s="241">
        <f>(X57*'Power Usage Consumption'!$B$12)*D57</f>
        <v>0</v>
      </c>
      <c r="Z57" s="235">
        <f>'Raw Data'!AH56</f>
        <v>2</v>
      </c>
      <c r="AA57" s="241">
        <f>(Z57*'Power Usage Consumption'!$B$12)*D57</f>
        <v>8.64</v>
      </c>
      <c r="AB57" s="242">
        <f t="shared" si="2"/>
        <v>193.536</v>
      </c>
      <c r="AC57" s="243" t="str">
        <f>'Raw Data'!AI56</f>
        <v>Renewable Energy (Solar, Wind, etc.)</v>
      </c>
      <c r="AD57" s="244">
        <f t="shared" si="3"/>
        <v>0</v>
      </c>
      <c r="AE57" s="245">
        <f t="shared" si="4"/>
        <v>193.536</v>
      </c>
      <c r="AF57" s="238">
        <f>'Raw Data'!U56</f>
        <v>0</v>
      </c>
      <c r="AG57" s="235">
        <f>'Raw Data'!T56</f>
        <v>6</v>
      </c>
      <c r="AH57" s="235"/>
      <c r="AI57" s="235">
        <f>IF('Raw Data'!AJ56="YES", 1, 0)</f>
        <v>1</v>
      </c>
      <c r="AJ57" s="235">
        <f>('Power Usage Consumption'!$B$15)*D57*AI57</f>
        <v>1393.2</v>
      </c>
      <c r="AK57" s="235">
        <f>IF('Raw Data'!AK56="YES", 1, 0)</f>
        <v>1</v>
      </c>
      <c r="AL57" s="239">
        <f>'Power Usage Consumption'!$B$16</f>
        <v>18</v>
      </c>
      <c r="AM57" s="235">
        <f>IF('Raw Data'!AL56="YES", 1, 0)</f>
        <v>0</v>
      </c>
      <c r="AN57" s="239">
        <f>'Power Usage Consumption'!$B$17</f>
        <v>1.5</v>
      </c>
      <c r="AO57" s="235">
        <f>IF('Raw Data'!AM56="YES", 1, 0)</f>
        <v>1</v>
      </c>
      <c r="AP57" s="239">
        <f>'Power Usage Consumption'!$B$18</f>
        <v>1.2</v>
      </c>
      <c r="AQ57" s="235">
        <f>IF('Raw Data'!AN56="YES", 1, 0)</f>
        <v>0</v>
      </c>
      <c r="AR57" s="239">
        <f>'Power Usage Consumption'!$B$19</f>
        <v>2</v>
      </c>
      <c r="AS57" s="239">
        <f t="shared" si="5"/>
        <v>1415.9</v>
      </c>
      <c r="AT57" s="241">
        <f t="shared" si="6"/>
        <v>6</v>
      </c>
      <c r="AU57" s="241"/>
      <c r="AV57" s="235">
        <f>IF('Raw Data'!AO56="YES", 1, 0)</f>
        <v>0</v>
      </c>
      <c r="AW57" s="241">
        <f>('Power Usage Consumption'!$B$22)*D57*AV57</f>
        <v>0</v>
      </c>
      <c r="AX57" s="235">
        <f>IF('Raw Data'!AP56="YES", 1, 0)</f>
        <v>1</v>
      </c>
      <c r="AY57" s="241">
        <f>('Power Usage Consumption'!$B$23)*D57*AX57</f>
        <v>234</v>
      </c>
      <c r="AZ57" s="235">
        <f>IF('Raw Data'!AQ56="YES", 1, 0)</f>
        <v>0</v>
      </c>
      <c r="BA57" s="241">
        <f>('Power Usage Consumption'!$B$24)*D57*AZ57</f>
        <v>0</v>
      </c>
      <c r="BB57" s="235">
        <f>IF('Raw Data'!AR56="YES", 1, 0)</f>
        <v>0</v>
      </c>
      <c r="BC57" s="241">
        <f>('Power Usage Consumption'!$B$25)*D57*BB57</f>
        <v>0</v>
      </c>
      <c r="BD57" s="235">
        <f>IF('Raw Data'!AS56="YES", 1, 0)</f>
        <v>0</v>
      </c>
      <c r="BE57" s="235">
        <f>('Power Usage Consumption'!$B$26)*D57*BD57</f>
        <v>0</v>
      </c>
      <c r="BF57" s="241">
        <f t="shared" si="7"/>
        <v>234</v>
      </c>
    </row>
    <row r="58" ht="20.25" customHeight="1">
      <c r="A58" s="233" t="str">
        <f>'Raw Data'!R57</f>
        <v>Italy</v>
      </c>
      <c r="B58" s="234">
        <f>'Raw Data'!S57</f>
        <v>2</v>
      </c>
      <c r="C58" s="235">
        <f>'Raw Data'!W57</f>
        <v>26</v>
      </c>
      <c r="D58" s="236">
        <f t="shared" si="1"/>
        <v>208</v>
      </c>
      <c r="E58" s="237"/>
      <c r="F58" s="238">
        <f>'Raw Data'!X57</f>
        <v>3</v>
      </c>
      <c r="G58" s="239">
        <f>(F58*'Power Usage Consumption'!$B$2)*D58</f>
        <v>37.44</v>
      </c>
      <c r="H58" s="235">
        <f>'Raw Data'!Y57</f>
        <v>3</v>
      </c>
      <c r="I58" s="239">
        <f>(H58*'Power Usage Consumption'!$B$3)*D58</f>
        <v>43.4304</v>
      </c>
      <c r="J58" s="235">
        <f>'Raw Data'!Z57</f>
        <v>1</v>
      </c>
      <c r="K58" s="240">
        <f>(J58*'Power Usage Consumption'!$B$4)*D58</f>
        <v>11.856</v>
      </c>
      <c r="L58" s="241">
        <f>'Raw Data'!AA57</f>
        <v>0</v>
      </c>
      <c r="M58" s="241">
        <f>(L58*'Power Usage Consumption'!$B$5)*D58</f>
        <v>0</v>
      </c>
      <c r="N58" s="241">
        <f>'Raw Data'!AB57</f>
        <v>2</v>
      </c>
      <c r="O58" s="241">
        <f>(N58*'Power Usage Consumption'!$B$7)*D58</f>
        <v>0.832</v>
      </c>
      <c r="P58" s="241">
        <f>'Raw Data'!AC57</f>
        <v>0</v>
      </c>
      <c r="Q58" s="241">
        <f>(P58*'Power Usage Consumption'!$B$8)*D58</f>
        <v>0</v>
      </c>
      <c r="R58" s="241">
        <f>'Raw Data'!AD57</f>
        <v>1</v>
      </c>
      <c r="S58" s="241">
        <f>(R58*'Power Usage Consumption'!$B$9)*D58</f>
        <v>1.248</v>
      </c>
      <c r="T58" s="235">
        <f>'Raw Data'!AE57</f>
        <v>3</v>
      </c>
      <c r="U58" s="241">
        <f>(T58*'Power Usage Consumption'!$B$6)*D58</f>
        <v>3.12</v>
      </c>
      <c r="V58" s="235">
        <f>'Raw Data'!AF57</f>
        <v>1</v>
      </c>
      <c r="W58" s="241">
        <f>(V58*'Power Usage Consumption'!$B$11)*D58</f>
        <v>2.496</v>
      </c>
      <c r="X58" s="235">
        <f>'Raw Data'!AG57</f>
        <v>2</v>
      </c>
      <c r="Y58" s="241">
        <f>(X58*'Power Usage Consumption'!$B$12)*D58</f>
        <v>4.992</v>
      </c>
      <c r="Z58" s="235">
        <f>'Raw Data'!AH57</f>
        <v>1</v>
      </c>
      <c r="AA58" s="241">
        <f>(Z58*'Power Usage Consumption'!$B$12)*D58</f>
        <v>2.496</v>
      </c>
      <c r="AB58" s="242">
        <f t="shared" si="2"/>
        <v>107.9104</v>
      </c>
      <c r="AC58" s="243" t="str">
        <f>'Raw Data'!AI57</f>
        <v>Renewable Energy (Solar, Wind, etc.)</v>
      </c>
      <c r="AD58" s="244">
        <f t="shared" si="3"/>
        <v>0</v>
      </c>
      <c r="AE58" s="245">
        <f t="shared" si="4"/>
        <v>107.9104</v>
      </c>
      <c r="AF58" s="238">
        <f>'Raw Data'!U57</f>
        <v>0</v>
      </c>
      <c r="AG58" s="235">
        <f>'Raw Data'!T57</f>
        <v>2</v>
      </c>
      <c r="AH58" s="235"/>
      <c r="AI58" s="235">
        <f>IF('Raw Data'!AJ57="YES", 1, 0)</f>
        <v>1</v>
      </c>
      <c r="AJ58" s="235">
        <f>('Power Usage Consumption'!$B$15)*D58*AI58</f>
        <v>804.96</v>
      </c>
      <c r="AK58" s="235">
        <f>IF('Raw Data'!AK57="YES", 1, 0)</f>
        <v>0</v>
      </c>
      <c r="AL58" s="239">
        <f>'Power Usage Consumption'!$B$16</f>
        <v>18</v>
      </c>
      <c r="AM58" s="235">
        <f>IF('Raw Data'!AL57="YES", 1, 0)</f>
        <v>1</v>
      </c>
      <c r="AN58" s="239">
        <f>'Power Usage Consumption'!$B$17</f>
        <v>1.5</v>
      </c>
      <c r="AO58" s="235">
        <f>IF('Raw Data'!AM57="YES", 1, 0)</f>
        <v>0</v>
      </c>
      <c r="AP58" s="239">
        <f>'Power Usage Consumption'!$B$18</f>
        <v>1.2</v>
      </c>
      <c r="AQ58" s="235">
        <f>IF('Raw Data'!AN57="YES", 1, 0)</f>
        <v>1</v>
      </c>
      <c r="AR58" s="239">
        <f>'Power Usage Consumption'!$B$19</f>
        <v>2</v>
      </c>
      <c r="AS58" s="239">
        <f t="shared" si="5"/>
        <v>827.66</v>
      </c>
      <c r="AT58" s="241">
        <f t="shared" si="6"/>
        <v>2</v>
      </c>
      <c r="AU58" s="241"/>
      <c r="AV58" s="235">
        <f>IF('Raw Data'!AO57="YES", 1, 0)</f>
        <v>1</v>
      </c>
      <c r="AW58" s="241">
        <f>('Power Usage Consumption'!$B$22)*D58*AV58</f>
        <v>473.2</v>
      </c>
      <c r="AX58" s="235">
        <f>IF('Raw Data'!AP57="YES", 1, 0)</f>
        <v>0</v>
      </c>
      <c r="AY58" s="241">
        <f>('Power Usage Consumption'!$B$23)*D58*AX58</f>
        <v>0</v>
      </c>
      <c r="AZ58" s="235">
        <f>IF('Raw Data'!AQ57="YES", 1, 0)</f>
        <v>1</v>
      </c>
      <c r="BA58" s="241">
        <f>('Power Usage Consumption'!$B$24)*D58*AZ58</f>
        <v>11.232</v>
      </c>
      <c r="BB58" s="235">
        <f>IF('Raw Data'!AR57="YES", 1, 0)</f>
        <v>1</v>
      </c>
      <c r="BC58" s="241">
        <f>('Power Usage Consumption'!$B$25)*D58*BB58</f>
        <v>3.6088</v>
      </c>
      <c r="BD58" s="235">
        <f>IF('Raw Data'!AS57="YES", 1, 0)</f>
        <v>1</v>
      </c>
      <c r="BE58" s="235">
        <f>('Power Usage Consumption'!$B$26)*D58*BD58</f>
        <v>58.24</v>
      </c>
      <c r="BF58" s="241">
        <f t="shared" si="7"/>
        <v>546.2808</v>
      </c>
    </row>
    <row r="59" ht="20.25" customHeight="1">
      <c r="A59" s="233" t="str">
        <f>'Raw Data'!R58</f>
        <v>Ireland</v>
      </c>
      <c r="B59" s="234">
        <f>'Raw Data'!S58</f>
        <v>4</v>
      </c>
      <c r="C59" s="235">
        <f>'Raw Data'!W58</f>
        <v>36</v>
      </c>
      <c r="D59" s="236">
        <f t="shared" si="1"/>
        <v>576</v>
      </c>
      <c r="E59" s="237"/>
      <c r="F59" s="238">
        <f>'Raw Data'!X58</f>
        <v>0</v>
      </c>
      <c r="G59" s="239">
        <f>(F59*'Power Usage Consumption'!$B$2)*D59</f>
        <v>0</v>
      </c>
      <c r="H59" s="235">
        <f>'Raw Data'!Y58</f>
        <v>3</v>
      </c>
      <c r="I59" s="239">
        <f>(H59*'Power Usage Consumption'!$B$3)*D59</f>
        <v>120.2688</v>
      </c>
      <c r="J59" s="235">
        <f>'Raw Data'!Z58</f>
        <v>2</v>
      </c>
      <c r="K59" s="240">
        <f>(J59*'Power Usage Consumption'!$B$4)*D59</f>
        <v>65.664</v>
      </c>
      <c r="L59" s="241">
        <f>'Raw Data'!AA58</f>
        <v>0</v>
      </c>
      <c r="M59" s="241">
        <f>(L59*'Power Usage Consumption'!$B$5)*D59</f>
        <v>0</v>
      </c>
      <c r="N59" s="241">
        <f>'Raw Data'!AB58</f>
        <v>1</v>
      </c>
      <c r="O59" s="241">
        <f>(N59*'Power Usage Consumption'!$B$7)*D59</f>
        <v>1.152</v>
      </c>
      <c r="P59" s="241">
        <f>'Raw Data'!AC58</f>
        <v>2</v>
      </c>
      <c r="Q59" s="241">
        <f>(P59*'Power Usage Consumption'!$B$8)*D59</f>
        <v>46.08</v>
      </c>
      <c r="R59" s="241">
        <f>'Raw Data'!AD58</f>
        <v>1</v>
      </c>
      <c r="S59" s="241">
        <f>(R59*'Power Usage Consumption'!$B$9)*D59</f>
        <v>3.456</v>
      </c>
      <c r="T59" s="235">
        <f>'Raw Data'!AE58</f>
        <v>1</v>
      </c>
      <c r="U59" s="241">
        <f>(T59*'Power Usage Consumption'!$B$6)*D59</f>
        <v>2.88</v>
      </c>
      <c r="V59" s="235">
        <f>'Raw Data'!AF58</f>
        <v>0</v>
      </c>
      <c r="W59" s="241">
        <f>(V59*'Power Usage Consumption'!$B$11)*D59</f>
        <v>0</v>
      </c>
      <c r="X59" s="235">
        <f>'Raw Data'!AG58</f>
        <v>1</v>
      </c>
      <c r="Y59" s="241">
        <f>(X59*'Power Usage Consumption'!$B$12)*D59</f>
        <v>6.912</v>
      </c>
      <c r="Z59" s="235">
        <f>'Raw Data'!AH58</f>
        <v>1</v>
      </c>
      <c r="AA59" s="241">
        <f>(Z59*'Power Usage Consumption'!$B$12)*D59</f>
        <v>6.912</v>
      </c>
      <c r="AB59" s="242">
        <f t="shared" si="2"/>
        <v>253.3248</v>
      </c>
      <c r="AC59" s="243" t="str">
        <f>'Raw Data'!AI58</f>
        <v>Non-renewable Energy (Grid electricity, Gasoline, etc.)</v>
      </c>
      <c r="AD59" s="244">
        <f t="shared" si="3"/>
        <v>253.3248</v>
      </c>
      <c r="AE59" s="245">
        <f t="shared" si="4"/>
        <v>0</v>
      </c>
      <c r="AF59" s="238">
        <f>'Raw Data'!U58</f>
        <v>3</v>
      </c>
      <c r="AG59" s="235">
        <f>'Raw Data'!T58</f>
        <v>1</v>
      </c>
      <c r="AH59" s="235"/>
      <c r="AI59" s="235">
        <f>IF('Raw Data'!AJ58="YES", 1, 0)</f>
        <v>0</v>
      </c>
      <c r="AJ59" s="235">
        <f>('Power Usage Consumption'!$B$15)*D59*AI59</f>
        <v>0</v>
      </c>
      <c r="AK59" s="235">
        <f>IF('Raw Data'!AK58="YES", 1, 0)</f>
        <v>1</v>
      </c>
      <c r="AL59" s="239">
        <f>'Power Usage Consumption'!$B$16</f>
        <v>18</v>
      </c>
      <c r="AM59" s="235">
        <f>IF('Raw Data'!AL58="YES", 1, 0)</f>
        <v>0</v>
      </c>
      <c r="AN59" s="239">
        <f>'Power Usage Consumption'!$B$17</f>
        <v>1.5</v>
      </c>
      <c r="AO59" s="235">
        <f>IF('Raw Data'!AM58="YES", 1, 0)</f>
        <v>1</v>
      </c>
      <c r="AP59" s="239">
        <f>'Power Usage Consumption'!$B$18</f>
        <v>1.2</v>
      </c>
      <c r="AQ59" s="235">
        <f>IF('Raw Data'!AN58="YES", 1, 0)</f>
        <v>0</v>
      </c>
      <c r="AR59" s="239">
        <f>'Power Usage Consumption'!$B$19</f>
        <v>2</v>
      </c>
      <c r="AS59" s="239">
        <f t="shared" si="5"/>
        <v>22.7</v>
      </c>
      <c r="AT59" s="241">
        <f t="shared" si="6"/>
        <v>1</v>
      </c>
      <c r="AU59" s="241"/>
      <c r="AV59" s="235">
        <f>IF('Raw Data'!AO58="YES", 1, 0)</f>
        <v>1</v>
      </c>
      <c r="AW59" s="241">
        <f>('Power Usage Consumption'!$B$22)*D59*AV59</f>
        <v>1310.4</v>
      </c>
      <c r="AX59" s="235">
        <f>IF('Raw Data'!AP58="YES", 1, 0)</f>
        <v>0</v>
      </c>
      <c r="AY59" s="241">
        <f>('Power Usage Consumption'!$B$23)*D59*AX59</f>
        <v>0</v>
      </c>
      <c r="AZ59" s="235">
        <f>IF('Raw Data'!AQ58="YES", 1, 0)</f>
        <v>1</v>
      </c>
      <c r="BA59" s="241">
        <f>('Power Usage Consumption'!$B$24)*D59*AZ59</f>
        <v>31.104</v>
      </c>
      <c r="BB59" s="235">
        <f>IF('Raw Data'!AR58="YES", 1, 0)</f>
        <v>0</v>
      </c>
      <c r="BC59" s="241">
        <f>('Power Usage Consumption'!$B$25)*D59*BB59</f>
        <v>0</v>
      </c>
      <c r="BD59" s="235">
        <f>IF('Raw Data'!AS58="YES", 1, 0)</f>
        <v>0</v>
      </c>
      <c r="BE59" s="235">
        <f>('Power Usage Consumption'!$B$26)*D59*BD59</f>
        <v>0</v>
      </c>
      <c r="BF59" s="241">
        <f t="shared" si="7"/>
        <v>1341.504</v>
      </c>
    </row>
    <row r="60" ht="20.25" customHeight="1">
      <c r="A60" s="233" t="str">
        <f>'Raw Data'!R59</f>
        <v>Denmark</v>
      </c>
      <c r="B60" s="234">
        <f>'Raw Data'!S59</f>
        <v>2</v>
      </c>
      <c r="C60" s="235">
        <f>'Raw Data'!W59</f>
        <v>32</v>
      </c>
      <c r="D60" s="236">
        <f t="shared" si="1"/>
        <v>256</v>
      </c>
      <c r="E60" s="237"/>
      <c r="F60" s="238">
        <f>'Raw Data'!X59</f>
        <v>0</v>
      </c>
      <c r="G60" s="239">
        <f>(F60*'Power Usage Consumption'!$B$2)*D60</f>
        <v>0</v>
      </c>
      <c r="H60" s="235">
        <f>'Raw Data'!Y59</f>
        <v>2</v>
      </c>
      <c r="I60" s="239">
        <f>(H60*'Power Usage Consumption'!$B$3)*D60</f>
        <v>35.6352</v>
      </c>
      <c r="J60" s="235">
        <f>'Raw Data'!Z59</f>
        <v>2</v>
      </c>
      <c r="K60" s="240">
        <f>(J60*'Power Usage Consumption'!$B$4)*D60</f>
        <v>29.184</v>
      </c>
      <c r="L60" s="241">
        <f>'Raw Data'!AA59</f>
        <v>1</v>
      </c>
      <c r="M60" s="241">
        <f>(L60*'Power Usage Consumption'!$B$5)*D60</f>
        <v>51.2</v>
      </c>
      <c r="N60" s="241">
        <f>'Raw Data'!AB59</f>
        <v>2</v>
      </c>
      <c r="O60" s="241">
        <f>(N60*'Power Usage Consumption'!$B$7)*D60</f>
        <v>1.024</v>
      </c>
      <c r="P60" s="241">
        <f>'Raw Data'!AC59</f>
        <v>3</v>
      </c>
      <c r="Q60" s="241">
        <f>(P60*'Power Usage Consumption'!$B$8)*D60</f>
        <v>30.72</v>
      </c>
      <c r="R60" s="241">
        <f>'Raw Data'!AD59</f>
        <v>3</v>
      </c>
      <c r="S60" s="241">
        <f>(R60*'Power Usage Consumption'!$B$9)*D60</f>
        <v>4.608</v>
      </c>
      <c r="T60" s="235">
        <f>'Raw Data'!AE59</f>
        <v>1</v>
      </c>
      <c r="U60" s="241">
        <f>(T60*'Power Usage Consumption'!$B$6)*D60</f>
        <v>1.28</v>
      </c>
      <c r="V60" s="235">
        <f>'Raw Data'!AF59</f>
        <v>2</v>
      </c>
      <c r="W60" s="241">
        <f>(V60*'Power Usage Consumption'!$B$11)*D60</f>
        <v>6.144</v>
      </c>
      <c r="X60" s="235">
        <f>'Raw Data'!AG59</f>
        <v>1</v>
      </c>
      <c r="Y60" s="241">
        <f>(X60*'Power Usage Consumption'!$B$12)*D60</f>
        <v>3.072</v>
      </c>
      <c r="Z60" s="235">
        <f>'Raw Data'!AH59</f>
        <v>3</v>
      </c>
      <c r="AA60" s="241">
        <f>(Z60*'Power Usage Consumption'!$B$12)*D60</f>
        <v>9.216</v>
      </c>
      <c r="AB60" s="242">
        <f t="shared" si="2"/>
        <v>172.0832</v>
      </c>
      <c r="AC60" s="243" t="str">
        <f>'Raw Data'!AI59</f>
        <v>Renewable Energy (Solar, Wind, etc.)</v>
      </c>
      <c r="AD60" s="244">
        <f t="shared" si="3"/>
        <v>0</v>
      </c>
      <c r="AE60" s="245">
        <f t="shared" si="4"/>
        <v>172.0832</v>
      </c>
      <c r="AF60" s="238">
        <f>'Raw Data'!U59</f>
        <v>1</v>
      </c>
      <c r="AG60" s="235">
        <f>'Raw Data'!T59</f>
        <v>1</v>
      </c>
      <c r="AH60" s="235"/>
      <c r="AI60" s="235">
        <f>IF('Raw Data'!AJ59="YES", 1, 0)</f>
        <v>1</v>
      </c>
      <c r="AJ60" s="235">
        <f>('Power Usage Consumption'!$B$15)*D60*AI60</f>
        <v>990.72</v>
      </c>
      <c r="AK60" s="235">
        <f>IF('Raw Data'!AK59="YES", 1, 0)</f>
        <v>0</v>
      </c>
      <c r="AL60" s="239">
        <f>'Power Usage Consumption'!$B$16</f>
        <v>18</v>
      </c>
      <c r="AM60" s="235">
        <f>IF('Raw Data'!AL59="YES", 1, 0)</f>
        <v>1</v>
      </c>
      <c r="AN60" s="239">
        <f>'Power Usage Consumption'!$B$17</f>
        <v>1.5</v>
      </c>
      <c r="AO60" s="235">
        <f>IF('Raw Data'!AM59="YES", 1, 0)</f>
        <v>0</v>
      </c>
      <c r="AP60" s="239">
        <f>'Power Usage Consumption'!$B$18</f>
        <v>1.2</v>
      </c>
      <c r="AQ60" s="235">
        <f>IF('Raw Data'!AN59="YES", 1, 0)</f>
        <v>1</v>
      </c>
      <c r="AR60" s="239">
        <f>'Power Usage Consumption'!$B$19</f>
        <v>2</v>
      </c>
      <c r="AS60" s="239">
        <f t="shared" si="5"/>
        <v>1013.42</v>
      </c>
      <c r="AT60" s="241">
        <f t="shared" si="6"/>
        <v>1</v>
      </c>
      <c r="AU60" s="241"/>
      <c r="AV60" s="235">
        <f>IF('Raw Data'!AO59="YES", 1, 0)</f>
        <v>1</v>
      </c>
      <c r="AW60" s="241">
        <f>('Power Usage Consumption'!$B$22)*D60*AV60</f>
        <v>582.4</v>
      </c>
      <c r="AX60" s="235">
        <f>IF('Raw Data'!AP59="YES", 1, 0)</f>
        <v>0</v>
      </c>
      <c r="AY60" s="241">
        <f>('Power Usage Consumption'!$B$23)*D60*AX60</f>
        <v>0</v>
      </c>
      <c r="AZ60" s="235">
        <f>IF('Raw Data'!AQ59="YES", 1, 0)</f>
        <v>1</v>
      </c>
      <c r="BA60" s="241">
        <f>('Power Usage Consumption'!$B$24)*D60*AZ60</f>
        <v>13.824</v>
      </c>
      <c r="BB60" s="235">
        <f>IF('Raw Data'!AR59="YES", 1, 0)</f>
        <v>1</v>
      </c>
      <c r="BC60" s="241">
        <f>('Power Usage Consumption'!$B$25)*D60*BB60</f>
        <v>4.4416</v>
      </c>
      <c r="BD60" s="235">
        <f>IF('Raw Data'!AS59="YES", 1, 0)</f>
        <v>1</v>
      </c>
      <c r="BE60" s="235">
        <f>('Power Usage Consumption'!$B$26)*D60*BD60</f>
        <v>71.68</v>
      </c>
      <c r="BF60" s="241">
        <f t="shared" si="7"/>
        <v>672.3456</v>
      </c>
    </row>
    <row r="61" ht="20.25" customHeight="1">
      <c r="A61" s="233" t="str">
        <f>'Raw Data'!R60</f>
        <v>United States of America</v>
      </c>
      <c r="B61" s="234">
        <f>'Raw Data'!S60</f>
        <v>8</v>
      </c>
      <c r="C61" s="235">
        <f>'Raw Data'!W60</f>
        <v>29</v>
      </c>
      <c r="D61" s="236">
        <f t="shared" si="1"/>
        <v>928</v>
      </c>
      <c r="E61" s="237"/>
      <c r="F61" s="238">
        <f>'Raw Data'!X60</f>
        <v>1</v>
      </c>
      <c r="G61" s="239">
        <f>(F61*'Power Usage Consumption'!$B$2)*D61</f>
        <v>55.68</v>
      </c>
      <c r="H61" s="235">
        <f>'Raw Data'!Y60</f>
        <v>1</v>
      </c>
      <c r="I61" s="239">
        <f>(H61*'Power Usage Consumption'!$B$3)*D61</f>
        <v>64.5888</v>
      </c>
      <c r="J61" s="235">
        <f>'Raw Data'!Z60</f>
        <v>3</v>
      </c>
      <c r="K61" s="240">
        <f>(J61*'Power Usage Consumption'!$B$4)*D61</f>
        <v>158.688</v>
      </c>
      <c r="L61" s="241">
        <f>'Raw Data'!AA60</f>
        <v>0</v>
      </c>
      <c r="M61" s="241">
        <f>(L61*'Power Usage Consumption'!$B$5)*D61</f>
        <v>0</v>
      </c>
      <c r="N61" s="241">
        <f>'Raw Data'!AB60</f>
        <v>2</v>
      </c>
      <c r="O61" s="241">
        <f>(N61*'Power Usage Consumption'!$B$7)*D61</f>
        <v>3.712</v>
      </c>
      <c r="P61" s="241">
        <f>'Raw Data'!AC60</f>
        <v>3</v>
      </c>
      <c r="Q61" s="241">
        <f>(P61*'Power Usage Consumption'!$B$8)*D61</f>
        <v>111.36</v>
      </c>
      <c r="R61" s="241">
        <f>'Raw Data'!AD60</f>
        <v>0</v>
      </c>
      <c r="S61" s="241">
        <f>(R61*'Power Usage Consumption'!$B$9)*D61</f>
        <v>0</v>
      </c>
      <c r="T61" s="235">
        <f>'Raw Data'!AE60</f>
        <v>0</v>
      </c>
      <c r="U61" s="241">
        <f>(T61*'Power Usage Consumption'!$B$6)*D61</f>
        <v>0</v>
      </c>
      <c r="V61" s="235">
        <f>'Raw Data'!AF60</f>
        <v>0</v>
      </c>
      <c r="W61" s="241">
        <f>(V61*'Power Usage Consumption'!$B$11)*D61</f>
        <v>0</v>
      </c>
      <c r="X61" s="235">
        <f>'Raw Data'!AG60</f>
        <v>2</v>
      </c>
      <c r="Y61" s="241">
        <f>(X61*'Power Usage Consumption'!$B$12)*D61</f>
        <v>22.272</v>
      </c>
      <c r="Z61" s="235">
        <f>'Raw Data'!AH60</f>
        <v>2</v>
      </c>
      <c r="AA61" s="241">
        <f>(Z61*'Power Usage Consumption'!$B$12)*D61</f>
        <v>22.272</v>
      </c>
      <c r="AB61" s="242">
        <f t="shared" si="2"/>
        <v>438.5728</v>
      </c>
      <c r="AC61" s="243" t="str">
        <f>'Raw Data'!AI60</f>
        <v>Non-renewable Energy (Grid electricity, Gasoline, etc.)</v>
      </c>
      <c r="AD61" s="244">
        <f t="shared" si="3"/>
        <v>438.5728</v>
      </c>
      <c r="AE61" s="245">
        <f t="shared" si="4"/>
        <v>0</v>
      </c>
      <c r="AF61" s="238">
        <f>'Raw Data'!U60</f>
        <v>7</v>
      </c>
      <c r="AG61" s="235">
        <f>'Raw Data'!T60</f>
        <v>1</v>
      </c>
      <c r="AH61" s="235"/>
      <c r="AI61" s="235">
        <f>IF('Raw Data'!AJ60="YES", 1, 0)</f>
        <v>0</v>
      </c>
      <c r="AJ61" s="235">
        <f>('Power Usage Consumption'!$B$15)*D61*AI61</f>
        <v>0</v>
      </c>
      <c r="AK61" s="235">
        <f>IF('Raw Data'!AK60="YES", 1, 0)</f>
        <v>1</v>
      </c>
      <c r="AL61" s="239">
        <f>'Power Usage Consumption'!$B$16</f>
        <v>18</v>
      </c>
      <c r="AM61" s="235">
        <f>IF('Raw Data'!AL60="YES", 1, 0)</f>
        <v>1</v>
      </c>
      <c r="AN61" s="239">
        <f>'Power Usage Consumption'!$B$17</f>
        <v>1.5</v>
      </c>
      <c r="AO61" s="235">
        <f>IF('Raw Data'!AM60="YES", 1, 0)</f>
        <v>0</v>
      </c>
      <c r="AP61" s="239">
        <f>'Power Usage Consumption'!$B$18</f>
        <v>1.2</v>
      </c>
      <c r="AQ61" s="235">
        <f>IF('Raw Data'!AN60="YES", 1, 0)</f>
        <v>0</v>
      </c>
      <c r="AR61" s="239">
        <f>'Power Usage Consumption'!$B$19</f>
        <v>2</v>
      </c>
      <c r="AS61" s="239">
        <f t="shared" si="5"/>
        <v>22.7</v>
      </c>
      <c r="AT61" s="241">
        <f t="shared" si="6"/>
        <v>1</v>
      </c>
      <c r="AU61" s="241"/>
      <c r="AV61" s="235">
        <f>IF('Raw Data'!AO60="YES", 1, 0)</f>
        <v>1</v>
      </c>
      <c r="AW61" s="241">
        <f>('Power Usage Consumption'!$B$22)*D61*AV61</f>
        <v>2111.2</v>
      </c>
      <c r="AX61" s="235">
        <f>IF('Raw Data'!AP60="YES", 1, 0)</f>
        <v>0</v>
      </c>
      <c r="AY61" s="241">
        <f>('Power Usage Consumption'!$B$23)*D61*AX61</f>
        <v>0</v>
      </c>
      <c r="AZ61" s="235">
        <f>IF('Raw Data'!AQ60="YES", 1, 0)</f>
        <v>0</v>
      </c>
      <c r="BA61" s="241">
        <f>('Power Usage Consumption'!$B$24)*D61*AZ61</f>
        <v>0</v>
      </c>
      <c r="BB61" s="235">
        <f>IF('Raw Data'!AR60="YES", 1, 0)</f>
        <v>0</v>
      </c>
      <c r="BC61" s="241">
        <f>('Power Usage Consumption'!$B$25)*D61*BB61</f>
        <v>0</v>
      </c>
      <c r="BD61" s="235">
        <f>IF('Raw Data'!AS60="YES", 1, 0)</f>
        <v>1</v>
      </c>
      <c r="BE61" s="235">
        <f>('Power Usage Consumption'!$B$26)*D61*BD61</f>
        <v>259.84</v>
      </c>
      <c r="BF61" s="241">
        <f t="shared" si="7"/>
        <v>2371.04</v>
      </c>
    </row>
    <row r="62" ht="20.25" customHeight="1">
      <c r="A62" s="233" t="str">
        <f>'Raw Data'!R61</f>
        <v>Mexico</v>
      </c>
      <c r="B62" s="234">
        <f>'Raw Data'!S61</f>
        <v>12</v>
      </c>
      <c r="C62" s="235">
        <f>'Raw Data'!W61</f>
        <v>17</v>
      </c>
      <c r="D62" s="236">
        <f t="shared" si="1"/>
        <v>816</v>
      </c>
      <c r="E62" s="237"/>
      <c r="F62" s="238">
        <f>'Raw Data'!X61</f>
        <v>0</v>
      </c>
      <c r="G62" s="239">
        <f>(F62*'Power Usage Consumption'!$B$2)*D62</f>
        <v>0</v>
      </c>
      <c r="H62" s="235">
        <f>'Raw Data'!Y61</f>
        <v>3</v>
      </c>
      <c r="I62" s="239">
        <f>(H62*'Power Usage Consumption'!$B$3)*D62</f>
        <v>170.3808</v>
      </c>
      <c r="J62" s="235">
        <f>'Raw Data'!Z61</f>
        <v>1</v>
      </c>
      <c r="K62" s="240">
        <f>(J62*'Power Usage Consumption'!$B$4)*D62</f>
        <v>46.512</v>
      </c>
      <c r="L62" s="241">
        <f>'Raw Data'!AA61</f>
        <v>1</v>
      </c>
      <c r="M62" s="241">
        <f>(L62*'Power Usage Consumption'!$B$5)*D62</f>
        <v>163.2</v>
      </c>
      <c r="N62" s="241">
        <f>'Raw Data'!AB61</f>
        <v>2</v>
      </c>
      <c r="O62" s="241">
        <f>(N62*'Power Usage Consumption'!$B$7)*D62</f>
        <v>3.264</v>
      </c>
      <c r="P62" s="241">
        <f>'Raw Data'!AC61</f>
        <v>2</v>
      </c>
      <c r="Q62" s="241">
        <f>(P62*'Power Usage Consumption'!$B$8)*D62</f>
        <v>65.28</v>
      </c>
      <c r="R62" s="241">
        <f>'Raw Data'!AD61</f>
        <v>2</v>
      </c>
      <c r="S62" s="241">
        <f>(R62*'Power Usage Consumption'!$B$9)*D62</f>
        <v>9.792</v>
      </c>
      <c r="T62" s="235">
        <f>'Raw Data'!AE61</f>
        <v>1</v>
      </c>
      <c r="U62" s="241">
        <f>(T62*'Power Usage Consumption'!$B$6)*D62</f>
        <v>4.08</v>
      </c>
      <c r="V62" s="235">
        <f>'Raw Data'!AF61</f>
        <v>2</v>
      </c>
      <c r="W62" s="241">
        <f>(V62*'Power Usage Consumption'!$B$11)*D62</f>
        <v>19.584</v>
      </c>
      <c r="X62" s="235">
        <f>'Raw Data'!AG61</f>
        <v>3</v>
      </c>
      <c r="Y62" s="241">
        <f>(X62*'Power Usage Consumption'!$B$12)*D62</f>
        <v>29.376</v>
      </c>
      <c r="Z62" s="235">
        <f>'Raw Data'!AH61</f>
        <v>0</v>
      </c>
      <c r="AA62" s="241">
        <f>(Z62*'Power Usage Consumption'!$B$12)*D62</f>
        <v>0</v>
      </c>
      <c r="AB62" s="242">
        <f t="shared" si="2"/>
        <v>511.4688</v>
      </c>
      <c r="AC62" s="243" t="str">
        <f>'Raw Data'!AI61</f>
        <v>Non-renewable Energy (Grid electricity, Gasoline, etc.)</v>
      </c>
      <c r="AD62" s="244">
        <f t="shared" si="3"/>
        <v>511.4688</v>
      </c>
      <c r="AE62" s="245">
        <f t="shared" si="4"/>
        <v>0</v>
      </c>
      <c r="AF62" s="238">
        <f>'Raw Data'!U61</f>
        <v>2</v>
      </c>
      <c r="AG62" s="235">
        <f>'Raw Data'!T61</f>
        <v>10</v>
      </c>
      <c r="AH62" s="235"/>
      <c r="AI62" s="235">
        <f>IF('Raw Data'!AJ61="YES", 1, 0)</f>
        <v>0</v>
      </c>
      <c r="AJ62" s="235">
        <f>('Power Usage Consumption'!$B$15)*D62*AI62</f>
        <v>0</v>
      </c>
      <c r="AK62" s="235">
        <f>IF('Raw Data'!AK61="YES", 1, 0)</f>
        <v>0</v>
      </c>
      <c r="AL62" s="239">
        <f>'Power Usage Consumption'!$B$16</f>
        <v>18</v>
      </c>
      <c r="AM62" s="235">
        <f>IF('Raw Data'!AL61="YES", 1, 0)</f>
        <v>0</v>
      </c>
      <c r="AN62" s="239">
        <f>'Power Usage Consumption'!$B$17</f>
        <v>1.5</v>
      </c>
      <c r="AO62" s="235">
        <f>IF('Raw Data'!AM61="YES", 1, 0)</f>
        <v>1</v>
      </c>
      <c r="AP62" s="239">
        <f>'Power Usage Consumption'!$B$18</f>
        <v>1.2</v>
      </c>
      <c r="AQ62" s="235">
        <f>IF('Raw Data'!AN61="YES", 1, 0)</f>
        <v>1</v>
      </c>
      <c r="AR62" s="239">
        <f>'Power Usage Consumption'!$B$19</f>
        <v>2</v>
      </c>
      <c r="AS62" s="239">
        <f t="shared" si="5"/>
        <v>22.7</v>
      </c>
      <c r="AT62" s="241">
        <f t="shared" si="6"/>
        <v>10</v>
      </c>
      <c r="AU62" s="241"/>
      <c r="AV62" s="235">
        <f>IF('Raw Data'!AO61="YES", 1, 0)</f>
        <v>0</v>
      </c>
      <c r="AW62" s="241">
        <f>('Power Usage Consumption'!$B$22)*D62*AV62</f>
        <v>0</v>
      </c>
      <c r="AX62" s="235">
        <f>IF('Raw Data'!AP61="YES", 1, 0)</f>
        <v>0</v>
      </c>
      <c r="AY62" s="241">
        <f>('Power Usage Consumption'!$B$23)*D62*AX62</f>
        <v>0</v>
      </c>
      <c r="AZ62" s="235">
        <f>IF('Raw Data'!AQ61="YES", 1, 0)</f>
        <v>1</v>
      </c>
      <c r="BA62" s="241">
        <f>('Power Usage Consumption'!$B$24)*D62*AZ62</f>
        <v>44.064</v>
      </c>
      <c r="BB62" s="235">
        <f>IF('Raw Data'!AR61="YES", 1, 0)</f>
        <v>1</v>
      </c>
      <c r="BC62" s="241">
        <f>('Power Usage Consumption'!$B$25)*D62*BB62</f>
        <v>14.1576</v>
      </c>
      <c r="BD62" s="235">
        <f>IF('Raw Data'!AS61="YES", 1, 0)</f>
        <v>0</v>
      </c>
      <c r="BE62" s="235">
        <f>('Power Usage Consumption'!$B$26)*D62*BD62</f>
        <v>0</v>
      </c>
      <c r="BF62" s="241">
        <f t="shared" si="7"/>
        <v>58.2216</v>
      </c>
    </row>
    <row r="63" ht="20.25" customHeight="1">
      <c r="A63" s="233" t="str">
        <f>'Raw Data'!R62</f>
        <v>Czech Republic</v>
      </c>
      <c r="B63" s="234">
        <f>'Raw Data'!S62</f>
        <v>10</v>
      </c>
      <c r="C63" s="235">
        <f>'Raw Data'!W62</f>
        <v>4</v>
      </c>
      <c r="D63" s="236">
        <f t="shared" si="1"/>
        <v>160</v>
      </c>
      <c r="E63" s="237"/>
      <c r="F63" s="238">
        <f>'Raw Data'!X62</f>
        <v>1</v>
      </c>
      <c r="G63" s="239">
        <f>(F63*'Power Usage Consumption'!$B$2)*D63</f>
        <v>9.6</v>
      </c>
      <c r="H63" s="235">
        <f>'Raw Data'!Y62</f>
        <v>2</v>
      </c>
      <c r="I63" s="239">
        <f>(H63*'Power Usage Consumption'!$B$3)*D63</f>
        <v>22.272</v>
      </c>
      <c r="J63" s="235">
        <f>'Raw Data'!Z62</f>
        <v>1</v>
      </c>
      <c r="K63" s="240">
        <f>(J63*'Power Usage Consumption'!$B$4)*D63</f>
        <v>9.12</v>
      </c>
      <c r="L63" s="241">
        <f>'Raw Data'!AA62</f>
        <v>1</v>
      </c>
      <c r="M63" s="241">
        <f>(L63*'Power Usage Consumption'!$B$5)*D63</f>
        <v>32</v>
      </c>
      <c r="N63" s="241">
        <f>'Raw Data'!AB62</f>
        <v>2</v>
      </c>
      <c r="O63" s="241">
        <f>(N63*'Power Usage Consumption'!$B$7)*D63</f>
        <v>0.64</v>
      </c>
      <c r="P63" s="241">
        <f>'Raw Data'!AC62</f>
        <v>2</v>
      </c>
      <c r="Q63" s="241">
        <f>(P63*'Power Usage Consumption'!$B$8)*D63</f>
        <v>12.8</v>
      </c>
      <c r="R63" s="241">
        <f>'Raw Data'!AD62</f>
        <v>0</v>
      </c>
      <c r="S63" s="241">
        <f>(R63*'Power Usage Consumption'!$B$9)*D63</f>
        <v>0</v>
      </c>
      <c r="T63" s="235">
        <f>'Raw Data'!AE62</f>
        <v>1</v>
      </c>
      <c r="U63" s="241">
        <f>(T63*'Power Usage Consumption'!$B$6)*D63</f>
        <v>0.8</v>
      </c>
      <c r="V63" s="235">
        <f>'Raw Data'!AF62</f>
        <v>2</v>
      </c>
      <c r="W63" s="241">
        <f>(V63*'Power Usage Consumption'!$B$11)*D63</f>
        <v>3.84</v>
      </c>
      <c r="X63" s="235">
        <f>'Raw Data'!AG62</f>
        <v>3</v>
      </c>
      <c r="Y63" s="241">
        <f>(X63*'Power Usage Consumption'!$B$12)*D63</f>
        <v>5.76</v>
      </c>
      <c r="Z63" s="235">
        <f>'Raw Data'!AH62</f>
        <v>2</v>
      </c>
      <c r="AA63" s="241">
        <f>(Z63*'Power Usage Consumption'!$B$12)*D63</f>
        <v>3.84</v>
      </c>
      <c r="AB63" s="242">
        <f t="shared" si="2"/>
        <v>100.672</v>
      </c>
      <c r="AC63" s="243" t="str">
        <f>'Raw Data'!AI62</f>
        <v>Non-renewable Energy (Grid electricity, Gasoline, etc.)</v>
      </c>
      <c r="AD63" s="244">
        <f t="shared" si="3"/>
        <v>100.672</v>
      </c>
      <c r="AE63" s="245">
        <f t="shared" si="4"/>
        <v>0</v>
      </c>
      <c r="AF63" s="238">
        <f>'Raw Data'!U62</f>
        <v>3</v>
      </c>
      <c r="AG63" s="235">
        <f>'Raw Data'!T62</f>
        <v>7</v>
      </c>
      <c r="AH63" s="235"/>
      <c r="AI63" s="235">
        <f>IF('Raw Data'!AJ62="YES", 1, 0)</f>
        <v>1</v>
      </c>
      <c r="AJ63" s="235">
        <f>('Power Usage Consumption'!$B$15)*D63*AI63</f>
        <v>619.2</v>
      </c>
      <c r="AK63" s="235">
        <f>IF('Raw Data'!AK62="YES", 1, 0)</f>
        <v>0</v>
      </c>
      <c r="AL63" s="239">
        <f>'Power Usage Consumption'!$B$16</f>
        <v>18</v>
      </c>
      <c r="AM63" s="235">
        <f>IF('Raw Data'!AL62="YES", 1, 0)</f>
        <v>0</v>
      </c>
      <c r="AN63" s="239">
        <f>'Power Usage Consumption'!$B$17</f>
        <v>1.5</v>
      </c>
      <c r="AO63" s="235">
        <f>IF('Raw Data'!AM62="YES", 1, 0)</f>
        <v>0</v>
      </c>
      <c r="AP63" s="239">
        <f>'Power Usage Consumption'!$B$18</f>
        <v>1.2</v>
      </c>
      <c r="AQ63" s="235">
        <f>IF('Raw Data'!AN62="YES", 1, 0)</f>
        <v>1</v>
      </c>
      <c r="AR63" s="239">
        <f>'Power Usage Consumption'!$B$19</f>
        <v>2</v>
      </c>
      <c r="AS63" s="239">
        <f t="shared" si="5"/>
        <v>641.9</v>
      </c>
      <c r="AT63" s="241">
        <f t="shared" si="6"/>
        <v>7</v>
      </c>
      <c r="AU63" s="241"/>
      <c r="AV63" s="235">
        <f>IF('Raw Data'!AO62="YES", 1, 0)</f>
        <v>0</v>
      </c>
      <c r="AW63" s="241">
        <f>('Power Usage Consumption'!$B$22)*D63*AV63</f>
        <v>0</v>
      </c>
      <c r="AX63" s="235">
        <f>IF('Raw Data'!AP62="YES", 1, 0)</f>
        <v>1</v>
      </c>
      <c r="AY63" s="241">
        <f>('Power Usage Consumption'!$B$23)*D63*AX63</f>
        <v>104</v>
      </c>
      <c r="AZ63" s="235">
        <f>IF('Raw Data'!AQ62="YES", 1, 0)</f>
        <v>1</v>
      </c>
      <c r="BA63" s="241">
        <f>('Power Usage Consumption'!$B$24)*D63*AZ63</f>
        <v>8.64</v>
      </c>
      <c r="BB63" s="235">
        <f>IF('Raw Data'!AR62="YES", 1, 0)</f>
        <v>0</v>
      </c>
      <c r="BC63" s="241">
        <f>('Power Usage Consumption'!$B$25)*D63*BB63</f>
        <v>0</v>
      </c>
      <c r="BD63" s="235">
        <f>IF('Raw Data'!AS62="YES", 1, 0)</f>
        <v>0</v>
      </c>
      <c r="BE63" s="235">
        <f>('Power Usage Consumption'!$B$26)*D63*BD63</f>
        <v>0</v>
      </c>
      <c r="BF63" s="241">
        <f t="shared" si="7"/>
        <v>112.64</v>
      </c>
    </row>
    <row r="64" ht="20.25" customHeight="1">
      <c r="A64" s="233" t="str">
        <f>'Raw Data'!R63</f>
        <v>Croatia</v>
      </c>
      <c r="B64" s="234">
        <f>'Raw Data'!S63</f>
        <v>1</v>
      </c>
      <c r="C64" s="235">
        <f>'Raw Data'!W63</f>
        <v>12</v>
      </c>
      <c r="D64" s="236">
        <f t="shared" si="1"/>
        <v>48</v>
      </c>
      <c r="E64" s="237"/>
      <c r="F64" s="238">
        <f>'Raw Data'!X63</f>
        <v>0</v>
      </c>
      <c r="G64" s="239">
        <f>(F64*'Power Usage Consumption'!$B$2)*D64</f>
        <v>0</v>
      </c>
      <c r="H64" s="235">
        <f>'Raw Data'!Y63</f>
        <v>0</v>
      </c>
      <c r="I64" s="239">
        <f>(H64*'Power Usage Consumption'!$B$3)*D64</f>
        <v>0</v>
      </c>
      <c r="J64" s="235">
        <f>'Raw Data'!Z63</f>
        <v>0</v>
      </c>
      <c r="K64" s="240">
        <f>(J64*'Power Usage Consumption'!$B$4)*D64</f>
        <v>0</v>
      </c>
      <c r="L64" s="241">
        <f>'Raw Data'!AA63</f>
        <v>3</v>
      </c>
      <c r="M64" s="241">
        <f>(L64*'Power Usage Consumption'!$B$5)*D64</f>
        <v>28.8</v>
      </c>
      <c r="N64" s="241">
        <f>'Raw Data'!AB63</f>
        <v>0</v>
      </c>
      <c r="O64" s="241">
        <f>(N64*'Power Usage Consumption'!$B$7)*D64</f>
        <v>0</v>
      </c>
      <c r="P64" s="241">
        <f>'Raw Data'!AC63</f>
        <v>3</v>
      </c>
      <c r="Q64" s="241">
        <f>(P64*'Power Usage Consumption'!$B$8)*D64</f>
        <v>5.76</v>
      </c>
      <c r="R64" s="241">
        <f>'Raw Data'!AD63</f>
        <v>2</v>
      </c>
      <c r="S64" s="241">
        <f>(R64*'Power Usage Consumption'!$B$9)*D64</f>
        <v>0.576</v>
      </c>
      <c r="T64" s="235">
        <f>'Raw Data'!AE63</f>
        <v>1</v>
      </c>
      <c r="U64" s="241">
        <f>(T64*'Power Usage Consumption'!$B$6)*D64</f>
        <v>0.24</v>
      </c>
      <c r="V64" s="235">
        <f>'Raw Data'!AF63</f>
        <v>1</v>
      </c>
      <c r="W64" s="241">
        <f>(V64*'Power Usage Consumption'!$B$11)*D64</f>
        <v>0.576</v>
      </c>
      <c r="X64" s="235">
        <f>'Raw Data'!AG63</f>
        <v>3</v>
      </c>
      <c r="Y64" s="241">
        <f>(X64*'Power Usage Consumption'!$B$12)*D64</f>
        <v>1.728</v>
      </c>
      <c r="Z64" s="235">
        <f>'Raw Data'!AH63</f>
        <v>2</v>
      </c>
      <c r="AA64" s="241">
        <f>(Z64*'Power Usage Consumption'!$B$12)*D64</f>
        <v>1.152</v>
      </c>
      <c r="AB64" s="242">
        <f t="shared" si="2"/>
        <v>38.832</v>
      </c>
      <c r="AC64" s="243" t="str">
        <f>'Raw Data'!AI63</f>
        <v>Non-renewable Energy (Grid electricity, Gasoline, etc.)</v>
      </c>
      <c r="AD64" s="244">
        <f t="shared" si="3"/>
        <v>38.832</v>
      </c>
      <c r="AE64" s="245">
        <f t="shared" si="4"/>
        <v>0</v>
      </c>
      <c r="AF64" s="238">
        <f>'Raw Data'!U63</f>
        <v>0</v>
      </c>
      <c r="AG64" s="235">
        <f>'Raw Data'!T63</f>
        <v>1</v>
      </c>
      <c r="AH64" s="235"/>
      <c r="AI64" s="235">
        <f>IF('Raw Data'!AJ63="YES", 1, 0)</f>
        <v>1</v>
      </c>
      <c r="AJ64" s="235">
        <f>('Power Usage Consumption'!$B$15)*D64*AI64</f>
        <v>185.76</v>
      </c>
      <c r="AK64" s="235">
        <f>IF('Raw Data'!AK63="YES", 1, 0)</f>
        <v>1</v>
      </c>
      <c r="AL64" s="239">
        <f>'Power Usage Consumption'!$B$16</f>
        <v>18</v>
      </c>
      <c r="AM64" s="235">
        <f>IF('Raw Data'!AL63="YES", 1, 0)</f>
        <v>0</v>
      </c>
      <c r="AN64" s="239">
        <f>'Power Usage Consumption'!$B$17</f>
        <v>1.5</v>
      </c>
      <c r="AO64" s="235">
        <f>IF('Raw Data'!AM63="YES", 1, 0)</f>
        <v>0</v>
      </c>
      <c r="AP64" s="239">
        <f>'Power Usage Consumption'!$B$18</f>
        <v>1.2</v>
      </c>
      <c r="AQ64" s="235">
        <f>IF('Raw Data'!AN63="YES", 1, 0)</f>
        <v>0</v>
      </c>
      <c r="AR64" s="239">
        <f>'Power Usage Consumption'!$B$19</f>
        <v>2</v>
      </c>
      <c r="AS64" s="239">
        <f t="shared" si="5"/>
        <v>208.46</v>
      </c>
      <c r="AT64" s="241">
        <f t="shared" si="6"/>
        <v>1</v>
      </c>
      <c r="AU64" s="241"/>
      <c r="AV64" s="235">
        <f>IF('Raw Data'!AO63="YES", 1, 0)</f>
        <v>0</v>
      </c>
      <c r="AW64" s="241">
        <f>('Power Usage Consumption'!$B$22)*D64*AV64</f>
        <v>0</v>
      </c>
      <c r="AX64" s="235">
        <f>IF('Raw Data'!AP63="YES", 1, 0)</f>
        <v>0</v>
      </c>
      <c r="AY64" s="241">
        <f>('Power Usage Consumption'!$B$23)*D64*AX64</f>
        <v>0</v>
      </c>
      <c r="AZ64" s="235">
        <f>IF('Raw Data'!AQ63="YES", 1, 0)</f>
        <v>0</v>
      </c>
      <c r="BA64" s="241">
        <f>('Power Usage Consumption'!$B$24)*D64*AZ64</f>
        <v>0</v>
      </c>
      <c r="BB64" s="235">
        <f>IF('Raw Data'!AR63="YES", 1, 0)</f>
        <v>1</v>
      </c>
      <c r="BC64" s="241">
        <f>('Power Usage Consumption'!$B$25)*D64*BB64</f>
        <v>0.8328</v>
      </c>
      <c r="BD64" s="235">
        <f>IF('Raw Data'!AS63="YES", 1, 0)</f>
        <v>1</v>
      </c>
      <c r="BE64" s="235">
        <f>('Power Usage Consumption'!$B$26)*D64*BD64</f>
        <v>13.44</v>
      </c>
      <c r="BF64" s="241">
        <f t="shared" si="7"/>
        <v>14.2728</v>
      </c>
    </row>
    <row r="65" ht="20.25" customHeight="1">
      <c r="A65" s="233" t="str">
        <f>'Raw Data'!R64</f>
        <v>Greece</v>
      </c>
      <c r="B65" s="234">
        <f>'Raw Data'!S64</f>
        <v>4</v>
      </c>
      <c r="C65" s="235">
        <f>'Raw Data'!W64</f>
        <v>17</v>
      </c>
      <c r="D65" s="236">
        <f t="shared" si="1"/>
        <v>272</v>
      </c>
      <c r="E65" s="237"/>
      <c r="F65" s="238">
        <f>'Raw Data'!X64</f>
        <v>1</v>
      </c>
      <c r="G65" s="239">
        <f>(F65*'Power Usage Consumption'!$B$2)*D65</f>
        <v>16.32</v>
      </c>
      <c r="H65" s="235">
        <f>'Raw Data'!Y64</f>
        <v>3</v>
      </c>
      <c r="I65" s="239">
        <f>(H65*'Power Usage Consumption'!$B$3)*D65</f>
        <v>56.7936</v>
      </c>
      <c r="J65" s="235">
        <f>'Raw Data'!Z64</f>
        <v>3</v>
      </c>
      <c r="K65" s="240">
        <f>(J65*'Power Usage Consumption'!$B$4)*D65</f>
        <v>46.512</v>
      </c>
      <c r="L65" s="241">
        <f>'Raw Data'!AA64</f>
        <v>3</v>
      </c>
      <c r="M65" s="241">
        <f>(L65*'Power Usage Consumption'!$B$5)*D65</f>
        <v>163.2</v>
      </c>
      <c r="N65" s="241">
        <f>'Raw Data'!AB64</f>
        <v>2</v>
      </c>
      <c r="O65" s="241">
        <f>(N65*'Power Usage Consumption'!$B$7)*D65</f>
        <v>1.088</v>
      </c>
      <c r="P65" s="241">
        <f>'Raw Data'!AC64</f>
        <v>0</v>
      </c>
      <c r="Q65" s="241">
        <f>(P65*'Power Usage Consumption'!$B$8)*D65</f>
        <v>0</v>
      </c>
      <c r="R65" s="241">
        <f>'Raw Data'!AD64</f>
        <v>0</v>
      </c>
      <c r="S65" s="241">
        <f>(R65*'Power Usage Consumption'!$B$9)*D65</f>
        <v>0</v>
      </c>
      <c r="T65" s="235">
        <f>'Raw Data'!AE64</f>
        <v>2</v>
      </c>
      <c r="U65" s="241">
        <f>(T65*'Power Usage Consumption'!$B$6)*D65</f>
        <v>2.72</v>
      </c>
      <c r="V65" s="235">
        <f>'Raw Data'!AF64</f>
        <v>2</v>
      </c>
      <c r="W65" s="241">
        <f>(V65*'Power Usage Consumption'!$B$11)*D65</f>
        <v>6.528</v>
      </c>
      <c r="X65" s="235">
        <f>'Raw Data'!AG64</f>
        <v>3</v>
      </c>
      <c r="Y65" s="241">
        <f>(X65*'Power Usage Consumption'!$B$12)*D65</f>
        <v>9.792</v>
      </c>
      <c r="Z65" s="235">
        <f>'Raw Data'!AH64</f>
        <v>1</v>
      </c>
      <c r="AA65" s="241">
        <f>(Z65*'Power Usage Consumption'!$B$12)*D65</f>
        <v>3.264</v>
      </c>
      <c r="AB65" s="242">
        <f t="shared" si="2"/>
        <v>306.2176</v>
      </c>
      <c r="AC65" s="243" t="str">
        <f>'Raw Data'!AI64</f>
        <v>Non-renewable Energy (Grid electricity, Gasoline, etc.)</v>
      </c>
      <c r="AD65" s="244">
        <f t="shared" si="3"/>
        <v>306.2176</v>
      </c>
      <c r="AE65" s="245">
        <f t="shared" si="4"/>
        <v>0</v>
      </c>
      <c r="AF65" s="238">
        <f>'Raw Data'!U64</f>
        <v>3</v>
      </c>
      <c r="AG65" s="235">
        <f>'Raw Data'!T64</f>
        <v>1</v>
      </c>
      <c r="AH65" s="235"/>
      <c r="AI65" s="235">
        <f>IF('Raw Data'!AJ64="YES", 1, 0)</f>
        <v>1</v>
      </c>
      <c r="AJ65" s="235">
        <f>('Power Usage Consumption'!$B$15)*D65*AI65</f>
        <v>1052.64</v>
      </c>
      <c r="AK65" s="235">
        <f>IF('Raw Data'!AK64="YES", 1, 0)</f>
        <v>0</v>
      </c>
      <c r="AL65" s="239">
        <f>'Power Usage Consumption'!$B$16</f>
        <v>18</v>
      </c>
      <c r="AM65" s="235">
        <f>IF('Raw Data'!AL64="YES", 1, 0)</f>
        <v>0</v>
      </c>
      <c r="AN65" s="239">
        <f>'Power Usage Consumption'!$B$17</f>
        <v>1.5</v>
      </c>
      <c r="AO65" s="235">
        <f>IF('Raw Data'!AM64="YES", 1, 0)</f>
        <v>1</v>
      </c>
      <c r="AP65" s="239">
        <f>'Power Usage Consumption'!$B$18</f>
        <v>1.2</v>
      </c>
      <c r="AQ65" s="235">
        <f>IF('Raw Data'!AN64="YES", 1, 0)</f>
        <v>0</v>
      </c>
      <c r="AR65" s="239">
        <f>'Power Usage Consumption'!$B$19</f>
        <v>2</v>
      </c>
      <c r="AS65" s="239">
        <f t="shared" si="5"/>
        <v>1075.34</v>
      </c>
      <c r="AT65" s="241">
        <f t="shared" si="6"/>
        <v>1</v>
      </c>
      <c r="AU65" s="241"/>
      <c r="AV65" s="235">
        <f>IF('Raw Data'!AO64="YES", 1, 0)</f>
        <v>1</v>
      </c>
      <c r="AW65" s="241">
        <f>('Power Usage Consumption'!$B$22)*D65*AV65</f>
        <v>618.8</v>
      </c>
      <c r="AX65" s="235">
        <f>IF('Raw Data'!AP64="YES", 1, 0)</f>
        <v>1</v>
      </c>
      <c r="AY65" s="241">
        <f>('Power Usage Consumption'!$B$23)*D65*AX65</f>
        <v>176.8</v>
      </c>
      <c r="AZ65" s="235">
        <f>IF('Raw Data'!AQ64="YES", 1, 0)</f>
        <v>1</v>
      </c>
      <c r="BA65" s="241">
        <f>('Power Usage Consumption'!$B$24)*D65*AZ65</f>
        <v>14.688</v>
      </c>
      <c r="BB65" s="235">
        <f>IF('Raw Data'!AR64="YES", 1, 0)</f>
        <v>1</v>
      </c>
      <c r="BC65" s="241">
        <f>('Power Usage Consumption'!$B$25)*D65*BB65</f>
        <v>4.7192</v>
      </c>
      <c r="BD65" s="235">
        <f>IF('Raw Data'!AS64="YES", 1, 0)</f>
        <v>1</v>
      </c>
      <c r="BE65" s="235">
        <f>('Power Usage Consumption'!$B$26)*D65*BD65</f>
        <v>76.16</v>
      </c>
      <c r="BF65" s="241">
        <f t="shared" si="7"/>
        <v>891.1672</v>
      </c>
    </row>
    <row r="66" ht="20.25" customHeight="1">
      <c r="A66" s="233" t="str">
        <f>'Raw Data'!R65</f>
        <v>Bangladesh</v>
      </c>
      <c r="B66" s="234">
        <f>'Raw Data'!S65</f>
        <v>8</v>
      </c>
      <c r="C66" s="235">
        <f>'Raw Data'!W65</f>
        <v>37</v>
      </c>
      <c r="D66" s="236">
        <f t="shared" si="1"/>
        <v>1184</v>
      </c>
      <c r="E66" s="237"/>
      <c r="F66" s="238">
        <f>'Raw Data'!X65</f>
        <v>0</v>
      </c>
      <c r="G66" s="239">
        <f>(F66*'Power Usage Consumption'!$B$2)*D66</f>
        <v>0</v>
      </c>
      <c r="H66" s="235">
        <f>'Raw Data'!Y65</f>
        <v>3</v>
      </c>
      <c r="I66" s="239">
        <f>(H66*'Power Usage Consumption'!$B$3)*D66</f>
        <v>247.2192</v>
      </c>
      <c r="J66" s="235">
        <f>'Raw Data'!Z65</f>
        <v>3</v>
      </c>
      <c r="K66" s="240">
        <f>(J66*'Power Usage Consumption'!$B$4)*D66</f>
        <v>202.464</v>
      </c>
      <c r="L66" s="241">
        <f>'Raw Data'!AA65</f>
        <v>2</v>
      </c>
      <c r="M66" s="241">
        <f>(L66*'Power Usage Consumption'!$B$5)*D66</f>
        <v>473.6</v>
      </c>
      <c r="N66" s="241">
        <f>'Raw Data'!AB65</f>
        <v>1</v>
      </c>
      <c r="O66" s="241">
        <f>(N66*'Power Usage Consumption'!$B$7)*D66</f>
        <v>2.368</v>
      </c>
      <c r="P66" s="241">
        <f>'Raw Data'!AC65</f>
        <v>2</v>
      </c>
      <c r="Q66" s="241">
        <f>(P66*'Power Usage Consumption'!$B$8)*D66</f>
        <v>94.72</v>
      </c>
      <c r="R66" s="241">
        <f>'Raw Data'!AD65</f>
        <v>0</v>
      </c>
      <c r="S66" s="241">
        <f>(R66*'Power Usage Consumption'!$B$9)*D66</f>
        <v>0</v>
      </c>
      <c r="T66" s="235">
        <f>'Raw Data'!AE65</f>
        <v>2</v>
      </c>
      <c r="U66" s="241">
        <f>(T66*'Power Usage Consumption'!$B$6)*D66</f>
        <v>11.84</v>
      </c>
      <c r="V66" s="235">
        <f>'Raw Data'!AF65</f>
        <v>2</v>
      </c>
      <c r="W66" s="241">
        <f>(V66*'Power Usage Consumption'!$B$11)*D66</f>
        <v>28.416</v>
      </c>
      <c r="X66" s="235">
        <f>'Raw Data'!AG65</f>
        <v>2</v>
      </c>
      <c r="Y66" s="241">
        <f>(X66*'Power Usage Consumption'!$B$12)*D66</f>
        <v>28.416</v>
      </c>
      <c r="Z66" s="235">
        <f>'Raw Data'!AH65</f>
        <v>0</v>
      </c>
      <c r="AA66" s="241">
        <f>(Z66*'Power Usage Consumption'!$B$12)*D66</f>
        <v>0</v>
      </c>
      <c r="AB66" s="242">
        <f t="shared" si="2"/>
        <v>1089.0432</v>
      </c>
      <c r="AC66" s="243" t="str">
        <f>'Raw Data'!AI65</f>
        <v>Renewable Energy (Solar, Wind, etc.)</v>
      </c>
      <c r="AD66" s="244">
        <f t="shared" si="3"/>
        <v>0</v>
      </c>
      <c r="AE66" s="245">
        <f t="shared" si="4"/>
        <v>1089.0432</v>
      </c>
      <c r="AF66" s="238">
        <f>'Raw Data'!U65</f>
        <v>5</v>
      </c>
      <c r="AG66" s="235">
        <f>'Raw Data'!T65</f>
        <v>3</v>
      </c>
      <c r="AH66" s="235"/>
      <c r="AI66" s="235">
        <f>IF('Raw Data'!AJ65="YES", 1, 0)</f>
        <v>0</v>
      </c>
      <c r="AJ66" s="235">
        <f>('Power Usage Consumption'!$B$15)*D66*AI66</f>
        <v>0</v>
      </c>
      <c r="AK66" s="235">
        <f>IF('Raw Data'!AK65="YES", 1, 0)</f>
        <v>0</v>
      </c>
      <c r="AL66" s="239">
        <f>'Power Usage Consumption'!$B$16</f>
        <v>18</v>
      </c>
      <c r="AM66" s="235">
        <f>IF('Raw Data'!AL65="YES", 1, 0)</f>
        <v>0</v>
      </c>
      <c r="AN66" s="239">
        <f>'Power Usage Consumption'!$B$17</f>
        <v>1.5</v>
      </c>
      <c r="AO66" s="235">
        <f>IF('Raw Data'!AM65="YES", 1, 0)</f>
        <v>1</v>
      </c>
      <c r="AP66" s="239">
        <f>'Power Usage Consumption'!$B$18</f>
        <v>1.2</v>
      </c>
      <c r="AQ66" s="235">
        <f>IF('Raw Data'!AN65="YES", 1, 0)</f>
        <v>1</v>
      </c>
      <c r="AR66" s="239">
        <f>'Power Usage Consumption'!$B$19</f>
        <v>2</v>
      </c>
      <c r="AS66" s="239">
        <f t="shared" si="5"/>
        <v>22.7</v>
      </c>
      <c r="AT66" s="241">
        <f t="shared" si="6"/>
        <v>3</v>
      </c>
      <c r="AU66" s="241"/>
      <c r="AV66" s="235">
        <f>IF('Raw Data'!AO65="YES", 1, 0)</f>
        <v>1</v>
      </c>
      <c r="AW66" s="241">
        <f>('Power Usage Consumption'!$B$22)*D66*AV66</f>
        <v>2693.6</v>
      </c>
      <c r="AX66" s="235">
        <f>IF('Raw Data'!AP65="YES", 1, 0)</f>
        <v>0</v>
      </c>
      <c r="AY66" s="241">
        <f>('Power Usage Consumption'!$B$23)*D66*AX66</f>
        <v>0</v>
      </c>
      <c r="AZ66" s="235">
        <f>IF('Raw Data'!AQ65="YES", 1, 0)</f>
        <v>0</v>
      </c>
      <c r="BA66" s="241">
        <f>('Power Usage Consumption'!$B$24)*D66*AZ66</f>
        <v>0</v>
      </c>
      <c r="BB66" s="235">
        <f>IF('Raw Data'!AR65="YES", 1, 0)</f>
        <v>1</v>
      </c>
      <c r="BC66" s="241">
        <f>('Power Usage Consumption'!$B$25)*D66*BB66</f>
        <v>20.5424</v>
      </c>
      <c r="BD66" s="235">
        <f>IF('Raw Data'!AS65="YES", 1, 0)</f>
        <v>0</v>
      </c>
      <c r="BE66" s="235">
        <f>('Power Usage Consumption'!$B$26)*D66*BD66</f>
        <v>0</v>
      </c>
      <c r="BF66" s="241">
        <f t="shared" si="7"/>
        <v>2714.1424</v>
      </c>
    </row>
    <row r="67" ht="20.25" customHeight="1">
      <c r="A67" s="233" t="str">
        <f>'Raw Data'!R66</f>
        <v>Spain</v>
      </c>
      <c r="B67" s="234">
        <f>'Raw Data'!S66</f>
        <v>2</v>
      </c>
      <c r="C67" s="235">
        <f>'Raw Data'!W66</f>
        <v>2</v>
      </c>
      <c r="D67" s="236">
        <f t="shared" si="1"/>
        <v>16</v>
      </c>
      <c r="E67" s="237"/>
      <c r="F67" s="238">
        <f>'Raw Data'!X66</f>
        <v>3</v>
      </c>
      <c r="G67" s="239">
        <f>(F67*'Power Usage Consumption'!$B$2)*D67</f>
        <v>2.88</v>
      </c>
      <c r="H67" s="235">
        <f>'Raw Data'!Y66</f>
        <v>0</v>
      </c>
      <c r="I67" s="239">
        <f>(H67*'Power Usage Consumption'!$B$3)*D67</f>
        <v>0</v>
      </c>
      <c r="J67" s="235">
        <f>'Raw Data'!Z66</f>
        <v>0</v>
      </c>
      <c r="K67" s="240">
        <f>(J67*'Power Usage Consumption'!$B$4)*D67</f>
        <v>0</v>
      </c>
      <c r="L67" s="241">
        <f>'Raw Data'!AA66</f>
        <v>3</v>
      </c>
      <c r="M67" s="241">
        <f>(L67*'Power Usage Consumption'!$B$5)*D67</f>
        <v>9.6</v>
      </c>
      <c r="N67" s="241">
        <f>'Raw Data'!AB66</f>
        <v>3</v>
      </c>
      <c r="O67" s="241">
        <f>(N67*'Power Usage Consumption'!$B$7)*D67</f>
        <v>0.096</v>
      </c>
      <c r="P67" s="241">
        <f>'Raw Data'!AC66</f>
        <v>0</v>
      </c>
      <c r="Q67" s="241">
        <f>(P67*'Power Usage Consumption'!$B$8)*D67</f>
        <v>0</v>
      </c>
      <c r="R67" s="241">
        <f>'Raw Data'!AD66</f>
        <v>3</v>
      </c>
      <c r="S67" s="241">
        <f>(R67*'Power Usage Consumption'!$B$9)*D67</f>
        <v>0.288</v>
      </c>
      <c r="T67" s="235">
        <f>'Raw Data'!AE66</f>
        <v>3</v>
      </c>
      <c r="U67" s="241">
        <f>(T67*'Power Usage Consumption'!$B$6)*D67</f>
        <v>0.24</v>
      </c>
      <c r="V67" s="235">
        <f>'Raw Data'!AF66</f>
        <v>0</v>
      </c>
      <c r="W67" s="241">
        <f>(V67*'Power Usage Consumption'!$B$11)*D67</f>
        <v>0</v>
      </c>
      <c r="X67" s="235">
        <f>'Raw Data'!AG66</f>
        <v>3</v>
      </c>
      <c r="Y67" s="241">
        <f>(X67*'Power Usage Consumption'!$B$12)*D67</f>
        <v>0.576</v>
      </c>
      <c r="Z67" s="235">
        <f>'Raw Data'!AH66</f>
        <v>1</v>
      </c>
      <c r="AA67" s="241">
        <f>(Z67*'Power Usage Consumption'!$B$12)*D67</f>
        <v>0.192</v>
      </c>
      <c r="AB67" s="242">
        <f t="shared" si="2"/>
        <v>13.872</v>
      </c>
      <c r="AC67" s="243" t="str">
        <f>'Raw Data'!AI66</f>
        <v>Renewable Energy (Solar, Wind, etc.)</v>
      </c>
      <c r="AD67" s="244">
        <f t="shared" si="3"/>
        <v>0</v>
      </c>
      <c r="AE67" s="245">
        <f t="shared" si="4"/>
        <v>13.872</v>
      </c>
      <c r="AF67" s="238">
        <f>'Raw Data'!U66</f>
        <v>0</v>
      </c>
      <c r="AG67" s="235">
        <f>'Raw Data'!T66</f>
        <v>2</v>
      </c>
      <c r="AH67" s="235"/>
      <c r="AI67" s="235">
        <f>IF('Raw Data'!AJ66="YES", 1, 0)</f>
        <v>0</v>
      </c>
      <c r="AJ67" s="235">
        <f>('Power Usage Consumption'!$B$15)*D67*AI67</f>
        <v>0</v>
      </c>
      <c r="AK67" s="235">
        <f>IF('Raw Data'!AK66="YES", 1, 0)</f>
        <v>0</v>
      </c>
      <c r="AL67" s="239">
        <f>'Power Usage Consumption'!$B$16</f>
        <v>18</v>
      </c>
      <c r="AM67" s="235">
        <f>IF('Raw Data'!AL66="YES", 1, 0)</f>
        <v>1</v>
      </c>
      <c r="AN67" s="239">
        <f>'Power Usage Consumption'!$B$17</f>
        <v>1.5</v>
      </c>
      <c r="AO67" s="235">
        <f>IF('Raw Data'!AM66="YES", 1, 0)</f>
        <v>1</v>
      </c>
      <c r="AP67" s="239">
        <f>'Power Usage Consumption'!$B$18</f>
        <v>1.2</v>
      </c>
      <c r="AQ67" s="235">
        <f>IF('Raw Data'!AN66="YES", 1, 0)</f>
        <v>1</v>
      </c>
      <c r="AR67" s="239">
        <f>'Power Usage Consumption'!$B$19</f>
        <v>2</v>
      </c>
      <c r="AS67" s="239">
        <f t="shared" si="5"/>
        <v>22.7</v>
      </c>
      <c r="AT67" s="241">
        <f t="shared" si="6"/>
        <v>2</v>
      </c>
      <c r="AU67" s="241"/>
      <c r="AV67" s="235">
        <f>IF('Raw Data'!AO66="YES", 1, 0)</f>
        <v>0</v>
      </c>
      <c r="AW67" s="241">
        <f>('Power Usage Consumption'!$B$22)*D67*AV67</f>
        <v>0</v>
      </c>
      <c r="AX67" s="235">
        <f>IF('Raw Data'!AP66="YES", 1, 0)</f>
        <v>0</v>
      </c>
      <c r="AY67" s="241">
        <f>('Power Usage Consumption'!$B$23)*D67*AX67</f>
        <v>0</v>
      </c>
      <c r="AZ67" s="235">
        <f>IF('Raw Data'!AQ66="YES", 1, 0)</f>
        <v>0</v>
      </c>
      <c r="BA67" s="241">
        <f>('Power Usage Consumption'!$B$24)*D67*AZ67</f>
        <v>0</v>
      </c>
      <c r="BB67" s="235">
        <f>IF('Raw Data'!AR66="YES", 1, 0)</f>
        <v>1</v>
      </c>
      <c r="BC67" s="241">
        <f>('Power Usage Consumption'!$B$25)*D67*BB67</f>
        <v>0.2776</v>
      </c>
      <c r="BD67" s="235">
        <f>IF('Raw Data'!AS66="YES", 1, 0)</f>
        <v>0</v>
      </c>
      <c r="BE67" s="235">
        <f>('Power Usage Consumption'!$B$26)*D67*BD67</f>
        <v>0</v>
      </c>
      <c r="BF67" s="241">
        <f t="shared" si="7"/>
        <v>0.2776</v>
      </c>
    </row>
    <row r="68" ht="20.25" customHeight="1">
      <c r="A68" s="233" t="str">
        <f>'Raw Data'!R67</f>
        <v>United States of America</v>
      </c>
      <c r="B68" s="234">
        <f>'Raw Data'!S67</f>
        <v>9</v>
      </c>
      <c r="C68" s="235">
        <f>'Raw Data'!W67</f>
        <v>40</v>
      </c>
      <c r="D68" s="236">
        <f t="shared" si="1"/>
        <v>1440</v>
      </c>
      <c r="E68" s="237"/>
      <c r="F68" s="238">
        <f>'Raw Data'!X67</f>
        <v>0</v>
      </c>
      <c r="G68" s="239">
        <f>(F68*'Power Usage Consumption'!$B$2)*D68</f>
        <v>0</v>
      </c>
      <c r="H68" s="235">
        <f>'Raw Data'!Y67</f>
        <v>2</v>
      </c>
      <c r="I68" s="239">
        <f>(H68*'Power Usage Consumption'!$B$3)*D68</f>
        <v>200.448</v>
      </c>
      <c r="J68" s="235">
        <f>'Raw Data'!Z67</f>
        <v>0</v>
      </c>
      <c r="K68" s="240">
        <f>(J68*'Power Usage Consumption'!$B$4)*D68</f>
        <v>0</v>
      </c>
      <c r="L68" s="241">
        <f>'Raw Data'!AA67</f>
        <v>0</v>
      </c>
      <c r="M68" s="241">
        <f>(L68*'Power Usage Consumption'!$B$5)*D68</f>
        <v>0</v>
      </c>
      <c r="N68" s="241">
        <f>'Raw Data'!AB67</f>
        <v>3</v>
      </c>
      <c r="O68" s="241">
        <f>(N68*'Power Usage Consumption'!$B$7)*D68</f>
        <v>8.64</v>
      </c>
      <c r="P68" s="241">
        <f>'Raw Data'!AC67</f>
        <v>2</v>
      </c>
      <c r="Q68" s="241">
        <f>(P68*'Power Usage Consumption'!$B$8)*D68</f>
        <v>115.2</v>
      </c>
      <c r="R68" s="241">
        <f>'Raw Data'!AD67</f>
        <v>1</v>
      </c>
      <c r="S68" s="241">
        <f>(R68*'Power Usage Consumption'!$B$9)*D68</f>
        <v>8.64</v>
      </c>
      <c r="T68" s="235">
        <f>'Raw Data'!AE67</f>
        <v>2</v>
      </c>
      <c r="U68" s="241">
        <f>(T68*'Power Usage Consumption'!$B$6)*D68</f>
        <v>14.4</v>
      </c>
      <c r="V68" s="235">
        <f>'Raw Data'!AF67</f>
        <v>2</v>
      </c>
      <c r="W68" s="241">
        <f>(V68*'Power Usage Consumption'!$B$11)*D68</f>
        <v>34.56</v>
      </c>
      <c r="X68" s="235">
        <f>'Raw Data'!AG67</f>
        <v>2</v>
      </c>
      <c r="Y68" s="241">
        <f>(X68*'Power Usage Consumption'!$B$12)*D68</f>
        <v>34.56</v>
      </c>
      <c r="Z68" s="235">
        <f>'Raw Data'!AH67</f>
        <v>3</v>
      </c>
      <c r="AA68" s="241">
        <f>(Z68*'Power Usage Consumption'!$B$12)*D68</f>
        <v>51.84</v>
      </c>
      <c r="AB68" s="242">
        <f t="shared" si="2"/>
        <v>468.288</v>
      </c>
      <c r="AC68" s="243" t="str">
        <f>'Raw Data'!AI67</f>
        <v>Non-renewable Energy (Grid electricity, Gasoline, etc.)</v>
      </c>
      <c r="AD68" s="244">
        <f t="shared" si="3"/>
        <v>468.288</v>
      </c>
      <c r="AE68" s="245">
        <f t="shared" si="4"/>
        <v>0</v>
      </c>
      <c r="AF68" s="238">
        <f>'Raw Data'!U67</f>
        <v>0</v>
      </c>
      <c r="AG68" s="235">
        <f>'Raw Data'!T67</f>
        <v>9</v>
      </c>
      <c r="AH68" s="235"/>
      <c r="AI68" s="235">
        <f>IF('Raw Data'!AJ67="YES", 1, 0)</f>
        <v>0</v>
      </c>
      <c r="AJ68" s="235">
        <f>('Power Usage Consumption'!$B$15)*D68*AI68</f>
        <v>0</v>
      </c>
      <c r="AK68" s="235">
        <f>IF('Raw Data'!AK67="YES", 1, 0)</f>
        <v>1</v>
      </c>
      <c r="AL68" s="239">
        <f>'Power Usage Consumption'!$B$16</f>
        <v>18</v>
      </c>
      <c r="AM68" s="235">
        <f>IF('Raw Data'!AL67="YES", 1, 0)</f>
        <v>1</v>
      </c>
      <c r="AN68" s="239">
        <f>'Power Usage Consumption'!$B$17</f>
        <v>1.5</v>
      </c>
      <c r="AO68" s="235">
        <f>IF('Raw Data'!AM67="YES", 1, 0)</f>
        <v>1</v>
      </c>
      <c r="AP68" s="239">
        <f>'Power Usage Consumption'!$B$18</f>
        <v>1.2</v>
      </c>
      <c r="AQ68" s="235">
        <f>IF('Raw Data'!AN67="YES", 1, 0)</f>
        <v>1</v>
      </c>
      <c r="AR68" s="239">
        <f>'Power Usage Consumption'!$B$19</f>
        <v>2</v>
      </c>
      <c r="AS68" s="239">
        <f t="shared" si="5"/>
        <v>22.7</v>
      </c>
      <c r="AT68" s="241">
        <f t="shared" si="6"/>
        <v>9</v>
      </c>
      <c r="AU68" s="241"/>
      <c r="AV68" s="235">
        <f>IF('Raw Data'!AO67="YES", 1, 0)</f>
        <v>0</v>
      </c>
      <c r="AW68" s="241">
        <f>('Power Usage Consumption'!$B$22)*D68*AV68</f>
        <v>0</v>
      </c>
      <c r="AX68" s="235">
        <f>IF('Raw Data'!AP67="YES", 1, 0)</f>
        <v>0</v>
      </c>
      <c r="AY68" s="241">
        <f>('Power Usage Consumption'!$B$23)*D68*AX68</f>
        <v>0</v>
      </c>
      <c r="AZ68" s="235">
        <f>IF('Raw Data'!AQ67="YES", 1, 0)</f>
        <v>0</v>
      </c>
      <c r="BA68" s="241">
        <f>('Power Usage Consumption'!$B$24)*D68*AZ68</f>
        <v>0</v>
      </c>
      <c r="BB68" s="235">
        <f>IF('Raw Data'!AR67="YES", 1, 0)</f>
        <v>0</v>
      </c>
      <c r="BC68" s="241">
        <f>('Power Usage Consumption'!$B$25)*D68*BB68</f>
        <v>0</v>
      </c>
      <c r="BD68" s="235">
        <f>IF('Raw Data'!AS67="YES", 1, 0)</f>
        <v>0</v>
      </c>
      <c r="BE68" s="235">
        <f>('Power Usage Consumption'!$B$26)*D68*BD68</f>
        <v>0</v>
      </c>
      <c r="BF68" s="241">
        <f t="shared" si="7"/>
        <v>0</v>
      </c>
    </row>
    <row r="69" ht="20.25" customHeight="1">
      <c r="A69" s="233" t="str">
        <f>'Raw Data'!R68</f>
        <v>Nigeria</v>
      </c>
      <c r="B69" s="234">
        <f>'Raw Data'!S68</f>
        <v>9</v>
      </c>
      <c r="C69" s="235">
        <f>'Raw Data'!W68</f>
        <v>22</v>
      </c>
      <c r="D69" s="236">
        <f t="shared" si="1"/>
        <v>792</v>
      </c>
      <c r="E69" s="237"/>
      <c r="F69" s="238">
        <f>'Raw Data'!X68</f>
        <v>1</v>
      </c>
      <c r="G69" s="239">
        <f>(F69*'Power Usage Consumption'!$B$2)*D69</f>
        <v>47.52</v>
      </c>
      <c r="H69" s="235">
        <f>'Raw Data'!Y68</f>
        <v>0</v>
      </c>
      <c r="I69" s="239">
        <f>(H69*'Power Usage Consumption'!$B$3)*D69</f>
        <v>0</v>
      </c>
      <c r="J69" s="235">
        <f>'Raw Data'!Z68</f>
        <v>2</v>
      </c>
      <c r="K69" s="240">
        <f>(J69*'Power Usage Consumption'!$B$4)*D69</f>
        <v>90.288</v>
      </c>
      <c r="L69" s="241">
        <f>'Raw Data'!AA68</f>
        <v>2</v>
      </c>
      <c r="M69" s="241">
        <f>(L69*'Power Usage Consumption'!$B$5)*D69</f>
        <v>316.8</v>
      </c>
      <c r="N69" s="241">
        <f>'Raw Data'!AB68</f>
        <v>3</v>
      </c>
      <c r="O69" s="241">
        <f>(N69*'Power Usage Consumption'!$B$7)*D69</f>
        <v>4.752</v>
      </c>
      <c r="P69" s="241">
        <f>'Raw Data'!AC68</f>
        <v>1</v>
      </c>
      <c r="Q69" s="241">
        <f>(P69*'Power Usage Consumption'!$B$8)*D69</f>
        <v>31.68</v>
      </c>
      <c r="R69" s="241">
        <f>'Raw Data'!AD68</f>
        <v>2</v>
      </c>
      <c r="S69" s="241">
        <f>(R69*'Power Usage Consumption'!$B$9)*D69</f>
        <v>9.504</v>
      </c>
      <c r="T69" s="235">
        <f>'Raw Data'!AE68</f>
        <v>3</v>
      </c>
      <c r="U69" s="241">
        <f>(T69*'Power Usage Consumption'!$B$6)*D69</f>
        <v>11.88</v>
      </c>
      <c r="V69" s="235">
        <f>'Raw Data'!AF68</f>
        <v>1</v>
      </c>
      <c r="W69" s="241">
        <f>(V69*'Power Usage Consumption'!$B$11)*D69</f>
        <v>9.504</v>
      </c>
      <c r="X69" s="235">
        <f>'Raw Data'!AG68</f>
        <v>2</v>
      </c>
      <c r="Y69" s="241">
        <f>(X69*'Power Usage Consumption'!$B$12)*D69</f>
        <v>19.008</v>
      </c>
      <c r="Z69" s="235">
        <f>'Raw Data'!AH68</f>
        <v>1</v>
      </c>
      <c r="AA69" s="241">
        <f>(Z69*'Power Usage Consumption'!$B$12)*D69</f>
        <v>9.504</v>
      </c>
      <c r="AB69" s="242">
        <f t="shared" si="2"/>
        <v>550.44</v>
      </c>
      <c r="AC69" s="243" t="str">
        <f>'Raw Data'!AI68</f>
        <v>Non-renewable Energy (Grid electricity, Gasoline, etc.)</v>
      </c>
      <c r="AD69" s="244">
        <f t="shared" si="3"/>
        <v>550.44</v>
      </c>
      <c r="AE69" s="245">
        <f t="shared" si="4"/>
        <v>0</v>
      </c>
      <c r="AF69" s="238">
        <f>'Raw Data'!U68</f>
        <v>4</v>
      </c>
      <c r="AG69" s="235">
        <f>'Raw Data'!T68</f>
        <v>5</v>
      </c>
      <c r="AH69" s="235"/>
      <c r="AI69" s="235">
        <f>IF('Raw Data'!AJ68="YES", 1, 0)</f>
        <v>0</v>
      </c>
      <c r="AJ69" s="235">
        <f>('Power Usage Consumption'!$B$15)*D69*AI69</f>
        <v>0</v>
      </c>
      <c r="AK69" s="235">
        <f>IF('Raw Data'!AK68="YES", 1, 0)</f>
        <v>1</v>
      </c>
      <c r="AL69" s="239">
        <f>'Power Usage Consumption'!$B$16</f>
        <v>18</v>
      </c>
      <c r="AM69" s="235">
        <f>IF('Raw Data'!AL68="YES", 1, 0)</f>
        <v>1</v>
      </c>
      <c r="AN69" s="239">
        <f>'Power Usage Consumption'!$B$17</f>
        <v>1.5</v>
      </c>
      <c r="AO69" s="235">
        <f>IF('Raw Data'!AM68="YES", 1, 0)</f>
        <v>1</v>
      </c>
      <c r="AP69" s="239">
        <f>'Power Usage Consumption'!$B$18</f>
        <v>1.2</v>
      </c>
      <c r="AQ69" s="235">
        <f>IF('Raw Data'!AN68="YES", 1, 0)</f>
        <v>0</v>
      </c>
      <c r="AR69" s="239">
        <f>'Power Usage Consumption'!$B$19</f>
        <v>2</v>
      </c>
      <c r="AS69" s="239">
        <f t="shared" si="5"/>
        <v>22.7</v>
      </c>
      <c r="AT69" s="241">
        <f t="shared" si="6"/>
        <v>5</v>
      </c>
      <c r="AU69" s="241"/>
      <c r="AV69" s="235">
        <f>IF('Raw Data'!AO68="YES", 1, 0)</f>
        <v>0</v>
      </c>
      <c r="AW69" s="241">
        <f>('Power Usage Consumption'!$B$22)*D69*AV69</f>
        <v>0</v>
      </c>
      <c r="AX69" s="235">
        <f>IF('Raw Data'!AP68="YES", 1, 0)</f>
        <v>0</v>
      </c>
      <c r="AY69" s="241">
        <f>('Power Usage Consumption'!$B$23)*D69*AX69</f>
        <v>0</v>
      </c>
      <c r="AZ69" s="235">
        <f>IF('Raw Data'!AQ68="YES", 1, 0)</f>
        <v>1</v>
      </c>
      <c r="BA69" s="241">
        <f>('Power Usage Consumption'!$B$24)*D69*AZ69</f>
        <v>42.768</v>
      </c>
      <c r="BB69" s="235">
        <f>IF('Raw Data'!AR68="YES", 1, 0)</f>
        <v>1</v>
      </c>
      <c r="BC69" s="241">
        <f>('Power Usage Consumption'!$B$25)*D69*BB69</f>
        <v>13.7412</v>
      </c>
      <c r="BD69" s="235">
        <f>IF('Raw Data'!AS68="YES", 1, 0)</f>
        <v>1</v>
      </c>
      <c r="BE69" s="235">
        <f>('Power Usage Consumption'!$B$26)*D69*BD69</f>
        <v>221.76</v>
      </c>
      <c r="BF69" s="241">
        <f t="shared" si="7"/>
        <v>278.2692</v>
      </c>
    </row>
    <row r="70" ht="20.25" customHeight="1">
      <c r="A70" s="233" t="str">
        <f>'Raw Data'!R69</f>
        <v>Korea, Republic of</v>
      </c>
      <c r="B70" s="234">
        <f>'Raw Data'!S69</f>
        <v>9</v>
      </c>
      <c r="C70" s="235">
        <f>'Raw Data'!W69</f>
        <v>9</v>
      </c>
      <c r="D70" s="236">
        <f t="shared" si="1"/>
        <v>324</v>
      </c>
      <c r="E70" s="237"/>
      <c r="F70" s="238">
        <f>'Raw Data'!X69</f>
        <v>3</v>
      </c>
      <c r="G70" s="239">
        <f>(F70*'Power Usage Consumption'!$B$2)*D70</f>
        <v>58.32</v>
      </c>
      <c r="H70" s="235">
        <f>'Raw Data'!Y69</f>
        <v>2</v>
      </c>
      <c r="I70" s="239">
        <f>(H70*'Power Usage Consumption'!$B$3)*D70</f>
        <v>45.1008</v>
      </c>
      <c r="J70" s="235">
        <f>'Raw Data'!Z69</f>
        <v>3</v>
      </c>
      <c r="K70" s="240">
        <f>(J70*'Power Usage Consumption'!$B$4)*D70</f>
        <v>55.404</v>
      </c>
      <c r="L70" s="241">
        <f>'Raw Data'!AA69</f>
        <v>1</v>
      </c>
      <c r="M70" s="241">
        <f>(L70*'Power Usage Consumption'!$B$5)*D70</f>
        <v>64.8</v>
      </c>
      <c r="N70" s="241">
        <f>'Raw Data'!AB69</f>
        <v>0</v>
      </c>
      <c r="O70" s="241">
        <f>(N70*'Power Usage Consumption'!$B$7)*D70</f>
        <v>0</v>
      </c>
      <c r="P70" s="241">
        <f>'Raw Data'!AC69</f>
        <v>0</v>
      </c>
      <c r="Q70" s="241">
        <f>(P70*'Power Usage Consumption'!$B$8)*D70</f>
        <v>0</v>
      </c>
      <c r="R70" s="241">
        <f>'Raw Data'!AD69</f>
        <v>3</v>
      </c>
      <c r="S70" s="241">
        <f>(R70*'Power Usage Consumption'!$B$9)*D70</f>
        <v>5.832</v>
      </c>
      <c r="T70" s="235">
        <f>'Raw Data'!AE69</f>
        <v>2</v>
      </c>
      <c r="U70" s="241">
        <f>(T70*'Power Usage Consumption'!$B$6)*D70</f>
        <v>3.24</v>
      </c>
      <c r="V70" s="235">
        <f>'Raw Data'!AF69</f>
        <v>1</v>
      </c>
      <c r="W70" s="241">
        <f>(V70*'Power Usage Consumption'!$B$11)*D70</f>
        <v>3.888</v>
      </c>
      <c r="X70" s="235">
        <f>'Raw Data'!AG69</f>
        <v>0</v>
      </c>
      <c r="Y70" s="241">
        <f>(X70*'Power Usage Consumption'!$B$12)*D70</f>
        <v>0</v>
      </c>
      <c r="Z70" s="235">
        <f>'Raw Data'!AH69</f>
        <v>2</v>
      </c>
      <c r="AA70" s="241">
        <f>(Z70*'Power Usage Consumption'!$B$12)*D70</f>
        <v>7.776</v>
      </c>
      <c r="AB70" s="242">
        <f t="shared" si="2"/>
        <v>244.3608</v>
      </c>
      <c r="AC70" s="243" t="str">
        <f>'Raw Data'!AI69</f>
        <v>Renewable Energy (Solar, Wind, etc.)</v>
      </c>
      <c r="AD70" s="244">
        <f t="shared" si="3"/>
        <v>0</v>
      </c>
      <c r="AE70" s="245">
        <f t="shared" si="4"/>
        <v>244.3608</v>
      </c>
      <c r="AF70" s="238">
        <f>'Raw Data'!U69</f>
        <v>7</v>
      </c>
      <c r="AG70" s="235">
        <f>'Raw Data'!T69</f>
        <v>2</v>
      </c>
      <c r="AH70" s="235"/>
      <c r="AI70" s="235">
        <f>IF('Raw Data'!AJ69="YES", 1, 0)</f>
        <v>1</v>
      </c>
      <c r="AJ70" s="235">
        <f>('Power Usage Consumption'!$B$15)*D70*AI70</f>
        <v>1253.88</v>
      </c>
      <c r="AK70" s="235">
        <f>IF('Raw Data'!AK69="YES", 1, 0)</f>
        <v>1</v>
      </c>
      <c r="AL70" s="239">
        <f>'Power Usage Consumption'!$B$16</f>
        <v>18</v>
      </c>
      <c r="AM70" s="235">
        <f>IF('Raw Data'!AL69="YES", 1, 0)</f>
        <v>1</v>
      </c>
      <c r="AN70" s="239">
        <f>'Power Usage Consumption'!$B$17</f>
        <v>1.5</v>
      </c>
      <c r="AO70" s="235">
        <f>IF('Raw Data'!AM69="YES", 1, 0)</f>
        <v>0</v>
      </c>
      <c r="AP70" s="239">
        <f>'Power Usage Consumption'!$B$18</f>
        <v>1.2</v>
      </c>
      <c r="AQ70" s="235">
        <f>IF('Raw Data'!AN69="YES", 1, 0)</f>
        <v>0</v>
      </c>
      <c r="AR70" s="239">
        <f>'Power Usage Consumption'!$B$19</f>
        <v>2</v>
      </c>
      <c r="AS70" s="239">
        <f t="shared" si="5"/>
        <v>1276.58</v>
      </c>
      <c r="AT70" s="241">
        <f t="shared" si="6"/>
        <v>2</v>
      </c>
      <c r="AU70" s="241"/>
      <c r="AV70" s="235">
        <f>IF('Raw Data'!AO69="YES", 1, 0)</f>
        <v>1</v>
      </c>
      <c r="AW70" s="241">
        <f>('Power Usage Consumption'!$B$22)*D70*AV70</f>
        <v>737.1</v>
      </c>
      <c r="AX70" s="235">
        <f>IF('Raw Data'!AP69="YES", 1, 0)</f>
        <v>0</v>
      </c>
      <c r="AY70" s="241">
        <f>('Power Usage Consumption'!$B$23)*D70*AX70</f>
        <v>0</v>
      </c>
      <c r="AZ70" s="235">
        <f>IF('Raw Data'!AQ69="YES", 1, 0)</f>
        <v>1</v>
      </c>
      <c r="BA70" s="241">
        <f>('Power Usage Consumption'!$B$24)*D70*AZ70</f>
        <v>17.496</v>
      </c>
      <c r="BB70" s="235">
        <f>IF('Raw Data'!AR69="YES", 1, 0)</f>
        <v>0</v>
      </c>
      <c r="BC70" s="241">
        <f>('Power Usage Consumption'!$B$25)*D70*BB70</f>
        <v>0</v>
      </c>
      <c r="BD70" s="235">
        <f>IF('Raw Data'!AS69="YES", 1, 0)</f>
        <v>0</v>
      </c>
      <c r="BE70" s="235">
        <f>('Power Usage Consumption'!$B$26)*D70*BD70</f>
        <v>0</v>
      </c>
      <c r="BF70" s="241">
        <f t="shared" si="7"/>
        <v>754.596</v>
      </c>
    </row>
    <row r="71" ht="20.25" customHeight="1">
      <c r="A71" s="233" t="str">
        <f>'Raw Data'!R70</f>
        <v>Kenya</v>
      </c>
      <c r="B71" s="234">
        <f>'Raw Data'!S70</f>
        <v>1</v>
      </c>
      <c r="C71" s="235">
        <f>'Raw Data'!W70</f>
        <v>15</v>
      </c>
      <c r="D71" s="236">
        <f t="shared" si="1"/>
        <v>60</v>
      </c>
      <c r="E71" s="237"/>
      <c r="F71" s="238">
        <f>'Raw Data'!X70</f>
        <v>1</v>
      </c>
      <c r="G71" s="239">
        <f>(F71*'Power Usage Consumption'!$B$2)*D71</f>
        <v>3.6</v>
      </c>
      <c r="H71" s="235">
        <f>'Raw Data'!Y70</f>
        <v>1</v>
      </c>
      <c r="I71" s="239">
        <f>(H71*'Power Usage Consumption'!$B$3)*D71</f>
        <v>4.176</v>
      </c>
      <c r="J71" s="235">
        <f>'Raw Data'!Z70</f>
        <v>2</v>
      </c>
      <c r="K71" s="240">
        <f>(J71*'Power Usage Consumption'!$B$4)*D71</f>
        <v>6.84</v>
      </c>
      <c r="L71" s="241">
        <f>'Raw Data'!AA70</f>
        <v>0</v>
      </c>
      <c r="M71" s="241">
        <f>(L71*'Power Usage Consumption'!$B$5)*D71</f>
        <v>0</v>
      </c>
      <c r="N71" s="241">
        <f>'Raw Data'!AB70</f>
        <v>3</v>
      </c>
      <c r="O71" s="241">
        <f>(N71*'Power Usage Consumption'!$B$7)*D71</f>
        <v>0.36</v>
      </c>
      <c r="P71" s="241">
        <f>'Raw Data'!AC70</f>
        <v>3</v>
      </c>
      <c r="Q71" s="241">
        <f>(P71*'Power Usage Consumption'!$B$8)*D71</f>
        <v>7.2</v>
      </c>
      <c r="R71" s="241">
        <f>'Raw Data'!AD70</f>
        <v>2</v>
      </c>
      <c r="S71" s="241">
        <f>(R71*'Power Usage Consumption'!$B$9)*D71</f>
        <v>0.72</v>
      </c>
      <c r="T71" s="235">
        <f>'Raw Data'!AE70</f>
        <v>2</v>
      </c>
      <c r="U71" s="241">
        <f>(T71*'Power Usage Consumption'!$B$6)*D71</f>
        <v>0.6</v>
      </c>
      <c r="V71" s="235">
        <f>'Raw Data'!AF70</f>
        <v>0</v>
      </c>
      <c r="W71" s="241">
        <f>(V71*'Power Usage Consumption'!$B$11)*D71</f>
        <v>0</v>
      </c>
      <c r="X71" s="235">
        <f>'Raw Data'!AG70</f>
        <v>2</v>
      </c>
      <c r="Y71" s="241">
        <f>(X71*'Power Usage Consumption'!$B$12)*D71</f>
        <v>1.44</v>
      </c>
      <c r="Z71" s="235">
        <f>'Raw Data'!AH70</f>
        <v>3</v>
      </c>
      <c r="AA71" s="241">
        <f>(Z71*'Power Usage Consumption'!$B$12)*D71</f>
        <v>2.16</v>
      </c>
      <c r="AB71" s="242">
        <f t="shared" si="2"/>
        <v>27.096</v>
      </c>
      <c r="AC71" s="243" t="str">
        <f>'Raw Data'!AI70</f>
        <v>Non-renewable Energy (Grid electricity, Gasoline, etc.)</v>
      </c>
      <c r="AD71" s="244">
        <f t="shared" si="3"/>
        <v>27.096</v>
      </c>
      <c r="AE71" s="245">
        <f t="shared" si="4"/>
        <v>0</v>
      </c>
      <c r="AF71" s="238">
        <f>'Raw Data'!U70</f>
        <v>0</v>
      </c>
      <c r="AG71" s="235">
        <f>'Raw Data'!T70</f>
        <v>1</v>
      </c>
      <c r="AH71" s="235"/>
      <c r="AI71" s="235">
        <f>IF('Raw Data'!AJ70="YES", 1, 0)</f>
        <v>1</v>
      </c>
      <c r="AJ71" s="235">
        <f>('Power Usage Consumption'!$B$15)*D71*AI71</f>
        <v>232.2</v>
      </c>
      <c r="AK71" s="235">
        <f>IF('Raw Data'!AK70="YES", 1, 0)</f>
        <v>0</v>
      </c>
      <c r="AL71" s="239">
        <f>'Power Usage Consumption'!$B$16</f>
        <v>18</v>
      </c>
      <c r="AM71" s="235">
        <f>IF('Raw Data'!AL70="YES", 1, 0)</f>
        <v>1</v>
      </c>
      <c r="AN71" s="239">
        <f>'Power Usage Consumption'!$B$17</f>
        <v>1.5</v>
      </c>
      <c r="AO71" s="235">
        <f>IF('Raw Data'!AM70="YES", 1, 0)</f>
        <v>1</v>
      </c>
      <c r="AP71" s="239">
        <f>'Power Usage Consumption'!$B$18</f>
        <v>1.2</v>
      </c>
      <c r="AQ71" s="235">
        <f>IF('Raw Data'!AN70="YES", 1, 0)</f>
        <v>1</v>
      </c>
      <c r="AR71" s="239">
        <f>'Power Usage Consumption'!$B$19</f>
        <v>2</v>
      </c>
      <c r="AS71" s="239">
        <f t="shared" si="5"/>
        <v>254.9</v>
      </c>
      <c r="AT71" s="241">
        <f t="shared" si="6"/>
        <v>1</v>
      </c>
      <c r="AU71" s="241"/>
      <c r="AV71" s="235">
        <f>IF('Raw Data'!AO70="YES", 1, 0)</f>
        <v>1</v>
      </c>
      <c r="AW71" s="241">
        <f>('Power Usage Consumption'!$B$22)*D71*AV71</f>
        <v>136.5</v>
      </c>
      <c r="AX71" s="235">
        <f>IF('Raw Data'!AP70="YES", 1, 0)</f>
        <v>1</v>
      </c>
      <c r="AY71" s="241">
        <f>('Power Usage Consumption'!$B$23)*D71*AX71</f>
        <v>39</v>
      </c>
      <c r="AZ71" s="235">
        <f>IF('Raw Data'!AQ70="YES", 1, 0)</f>
        <v>0</v>
      </c>
      <c r="BA71" s="241">
        <f>('Power Usage Consumption'!$B$24)*D71*AZ71</f>
        <v>0</v>
      </c>
      <c r="BB71" s="235">
        <f>IF('Raw Data'!AR70="YES", 1, 0)</f>
        <v>0</v>
      </c>
      <c r="BC71" s="241">
        <f>('Power Usage Consumption'!$B$25)*D71*BB71</f>
        <v>0</v>
      </c>
      <c r="BD71" s="235">
        <f>IF('Raw Data'!AS70="YES", 1, 0)</f>
        <v>1</v>
      </c>
      <c r="BE71" s="235">
        <f>('Power Usage Consumption'!$B$26)*D71*BD71</f>
        <v>16.8</v>
      </c>
      <c r="BF71" s="241">
        <f t="shared" si="7"/>
        <v>192.3</v>
      </c>
    </row>
    <row r="72" ht="20.25" customHeight="1">
      <c r="A72" s="233" t="str">
        <f>'Raw Data'!R71</f>
        <v>Austria</v>
      </c>
      <c r="B72" s="234">
        <f>'Raw Data'!S71</f>
        <v>10</v>
      </c>
      <c r="C72" s="235">
        <f>'Raw Data'!W71</f>
        <v>29</v>
      </c>
      <c r="D72" s="236">
        <f t="shared" si="1"/>
        <v>1160</v>
      </c>
      <c r="E72" s="237"/>
      <c r="F72" s="238">
        <f>'Raw Data'!X71</f>
        <v>2</v>
      </c>
      <c r="G72" s="239">
        <f>(F72*'Power Usage Consumption'!$B$2)*D72</f>
        <v>139.2</v>
      </c>
      <c r="H72" s="235">
        <f>'Raw Data'!Y71</f>
        <v>0</v>
      </c>
      <c r="I72" s="239">
        <f>(H72*'Power Usage Consumption'!$B$3)*D72</f>
        <v>0</v>
      </c>
      <c r="J72" s="235">
        <f>'Raw Data'!Z71</f>
        <v>0</v>
      </c>
      <c r="K72" s="240">
        <f>(J72*'Power Usage Consumption'!$B$4)*D72</f>
        <v>0</v>
      </c>
      <c r="L72" s="241">
        <f>'Raw Data'!AA71</f>
        <v>1</v>
      </c>
      <c r="M72" s="241">
        <f>(L72*'Power Usage Consumption'!$B$5)*D72</f>
        <v>232</v>
      </c>
      <c r="N72" s="241">
        <f>'Raw Data'!AB71</f>
        <v>2</v>
      </c>
      <c r="O72" s="241">
        <f>(N72*'Power Usage Consumption'!$B$7)*D72</f>
        <v>4.64</v>
      </c>
      <c r="P72" s="241">
        <f>'Raw Data'!AC71</f>
        <v>1</v>
      </c>
      <c r="Q72" s="241">
        <f>(P72*'Power Usage Consumption'!$B$8)*D72</f>
        <v>46.4</v>
      </c>
      <c r="R72" s="241">
        <f>'Raw Data'!AD71</f>
        <v>3</v>
      </c>
      <c r="S72" s="241">
        <f>(R72*'Power Usage Consumption'!$B$9)*D72</f>
        <v>20.88</v>
      </c>
      <c r="T72" s="235">
        <f>'Raw Data'!AE71</f>
        <v>2</v>
      </c>
      <c r="U72" s="241">
        <f>(T72*'Power Usage Consumption'!$B$6)*D72</f>
        <v>11.6</v>
      </c>
      <c r="V72" s="235">
        <f>'Raw Data'!AF71</f>
        <v>2</v>
      </c>
      <c r="W72" s="241">
        <f>(V72*'Power Usage Consumption'!$B$11)*D72</f>
        <v>27.84</v>
      </c>
      <c r="X72" s="235">
        <f>'Raw Data'!AG71</f>
        <v>2</v>
      </c>
      <c r="Y72" s="241">
        <f>(X72*'Power Usage Consumption'!$B$12)*D72</f>
        <v>27.84</v>
      </c>
      <c r="Z72" s="235">
        <f>'Raw Data'!AH71</f>
        <v>0</v>
      </c>
      <c r="AA72" s="241">
        <f>(Z72*'Power Usage Consumption'!$B$12)*D72</f>
        <v>0</v>
      </c>
      <c r="AB72" s="242">
        <f t="shared" si="2"/>
        <v>510.4</v>
      </c>
      <c r="AC72" s="243" t="str">
        <f>'Raw Data'!AI71</f>
        <v>Non-renewable Energy (Grid electricity, Gasoline, etc.)</v>
      </c>
      <c r="AD72" s="244">
        <f t="shared" si="3"/>
        <v>510.4</v>
      </c>
      <c r="AE72" s="245">
        <f t="shared" si="4"/>
        <v>0</v>
      </c>
      <c r="AF72" s="238">
        <f>'Raw Data'!U71</f>
        <v>3</v>
      </c>
      <c r="AG72" s="235">
        <f>'Raw Data'!T71</f>
        <v>7</v>
      </c>
      <c r="AH72" s="235"/>
      <c r="AI72" s="235">
        <f>IF('Raw Data'!AJ71="YES", 1, 0)</f>
        <v>0</v>
      </c>
      <c r="AJ72" s="235">
        <f>('Power Usage Consumption'!$B$15)*D72*AI72</f>
        <v>0</v>
      </c>
      <c r="AK72" s="235">
        <f>IF('Raw Data'!AK71="YES", 1, 0)</f>
        <v>0</v>
      </c>
      <c r="AL72" s="239">
        <f>'Power Usage Consumption'!$B$16</f>
        <v>18</v>
      </c>
      <c r="AM72" s="235">
        <f>IF('Raw Data'!AL71="YES", 1, 0)</f>
        <v>0</v>
      </c>
      <c r="AN72" s="239">
        <f>'Power Usage Consumption'!$B$17</f>
        <v>1.5</v>
      </c>
      <c r="AO72" s="235">
        <f>IF('Raw Data'!AM71="YES", 1, 0)</f>
        <v>0</v>
      </c>
      <c r="AP72" s="239">
        <f>'Power Usage Consumption'!$B$18</f>
        <v>1.2</v>
      </c>
      <c r="AQ72" s="235">
        <f>IF('Raw Data'!AN71="YES", 1, 0)</f>
        <v>0</v>
      </c>
      <c r="AR72" s="239">
        <f>'Power Usage Consumption'!$B$19</f>
        <v>2</v>
      </c>
      <c r="AS72" s="239">
        <f t="shared" si="5"/>
        <v>22.7</v>
      </c>
      <c r="AT72" s="241">
        <f t="shared" si="6"/>
        <v>7</v>
      </c>
      <c r="AU72" s="241"/>
      <c r="AV72" s="235">
        <f>IF('Raw Data'!AO71="YES", 1, 0)</f>
        <v>0</v>
      </c>
      <c r="AW72" s="241">
        <f>('Power Usage Consumption'!$B$22)*D72*AV72</f>
        <v>0</v>
      </c>
      <c r="AX72" s="235">
        <f>IF('Raw Data'!AP71="YES", 1, 0)</f>
        <v>0</v>
      </c>
      <c r="AY72" s="241">
        <f>('Power Usage Consumption'!$B$23)*D72*AX72</f>
        <v>0</v>
      </c>
      <c r="AZ72" s="235">
        <f>IF('Raw Data'!AQ71="YES", 1, 0)</f>
        <v>0</v>
      </c>
      <c r="BA72" s="241">
        <f>('Power Usage Consumption'!$B$24)*D72*AZ72</f>
        <v>0</v>
      </c>
      <c r="BB72" s="235">
        <f>IF('Raw Data'!AR71="YES", 1, 0)</f>
        <v>0</v>
      </c>
      <c r="BC72" s="241">
        <f>('Power Usage Consumption'!$B$25)*D72*BB72</f>
        <v>0</v>
      </c>
      <c r="BD72" s="235">
        <f>IF('Raw Data'!AS71="YES", 1, 0)</f>
        <v>1</v>
      </c>
      <c r="BE72" s="235">
        <f>('Power Usage Consumption'!$B$26)*D72*BD72</f>
        <v>324.8</v>
      </c>
      <c r="BF72" s="241">
        <f t="shared" si="7"/>
        <v>324.8</v>
      </c>
    </row>
    <row r="73" ht="20.25" customHeight="1">
      <c r="A73" s="233" t="str">
        <f>'Raw Data'!R72</f>
        <v>Bulgaria</v>
      </c>
      <c r="B73" s="234">
        <f>'Raw Data'!S72</f>
        <v>12</v>
      </c>
      <c r="C73" s="235">
        <f>'Raw Data'!W72</f>
        <v>16</v>
      </c>
      <c r="D73" s="236">
        <f t="shared" si="1"/>
        <v>768</v>
      </c>
      <c r="E73" s="237"/>
      <c r="F73" s="238">
        <f>'Raw Data'!X72</f>
        <v>0</v>
      </c>
      <c r="G73" s="239">
        <f>(F73*'Power Usage Consumption'!$B$2)*D73</f>
        <v>0</v>
      </c>
      <c r="H73" s="235">
        <f>'Raw Data'!Y72</f>
        <v>1</v>
      </c>
      <c r="I73" s="239">
        <f>(H73*'Power Usage Consumption'!$B$3)*D73</f>
        <v>53.4528</v>
      </c>
      <c r="J73" s="235">
        <f>'Raw Data'!Z72</f>
        <v>1</v>
      </c>
      <c r="K73" s="240">
        <f>(J73*'Power Usage Consumption'!$B$4)*D73</f>
        <v>43.776</v>
      </c>
      <c r="L73" s="241">
        <f>'Raw Data'!AA72</f>
        <v>3</v>
      </c>
      <c r="M73" s="241">
        <f>(L73*'Power Usage Consumption'!$B$5)*D73</f>
        <v>460.8</v>
      </c>
      <c r="N73" s="241">
        <f>'Raw Data'!AB72</f>
        <v>3</v>
      </c>
      <c r="O73" s="241">
        <f>(N73*'Power Usage Consumption'!$B$7)*D73</f>
        <v>4.608</v>
      </c>
      <c r="P73" s="241">
        <f>'Raw Data'!AC72</f>
        <v>1</v>
      </c>
      <c r="Q73" s="241">
        <f>(P73*'Power Usage Consumption'!$B$8)*D73</f>
        <v>30.72</v>
      </c>
      <c r="R73" s="241">
        <f>'Raw Data'!AD72</f>
        <v>3</v>
      </c>
      <c r="S73" s="241">
        <f>(R73*'Power Usage Consumption'!$B$9)*D73</f>
        <v>13.824</v>
      </c>
      <c r="T73" s="235">
        <f>'Raw Data'!AE72</f>
        <v>3</v>
      </c>
      <c r="U73" s="241">
        <f>(T73*'Power Usage Consumption'!$B$6)*D73</f>
        <v>11.52</v>
      </c>
      <c r="V73" s="235">
        <f>'Raw Data'!AF72</f>
        <v>2</v>
      </c>
      <c r="W73" s="241">
        <f>(V73*'Power Usage Consumption'!$B$11)*D73</f>
        <v>18.432</v>
      </c>
      <c r="X73" s="235">
        <f>'Raw Data'!AG72</f>
        <v>1</v>
      </c>
      <c r="Y73" s="241">
        <f>(X73*'Power Usage Consumption'!$B$12)*D73</f>
        <v>9.216</v>
      </c>
      <c r="Z73" s="235">
        <f>'Raw Data'!AH72</f>
        <v>0</v>
      </c>
      <c r="AA73" s="241">
        <f>(Z73*'Power Usage Consumption'!$B$12)*D73</f>
        <v>0</v>
      </c>
      <c r="AB73" s="242">
        <f t="shared" si="2"/>
        <v>646.3488</v>
      </c>
      <c r="AC73" s="243" t="str">
        <f>'Raw Data'!AI72</f>
        <v>Non-renewable Energy (Grid electricity, Gasoline, etc.)</v>
      </c>
      <c r="AD73" s="244">
        <f t="shared" si="3"/>
        <v>646.3488</v>
      </c>
      <c r="AE73" s="245">
        <f t="shared" si="4"/>
        <v>0</v>
      </c>
      <c r="AF73" s="238">
        <f>'Raw Data'!U72</f>
        <v>6</v>
      </c>
      <c r="AG73" s="235">
        <f>'Raw Data'!T72</f>
        <v>6</v>
      </c>
      <c r="AH73" s="235"/>
      <c r="AI73" s="235">
        <f>IF('Raw Data'!AJ72="YES", 1, 0)</f>
        <v>0</v>
      </c>
      <c r="AJ73" s="235">
        <f>('Power Usage Consumption'!$B$15)*D73*AI73</f>
        <v>0</v>
      </c>
      <c r="AK73" s="235">
        <f>IF('Raw Data'!AK72="YES", 1, 0)</f>
        <v>1</v>
      </c>
      <c r="AL73" s="239">
        <f>'Power Usage Consumption'!$B$16</f>
        <v>18</v>
      </c>
      <c r="AM73" s="235">
        <f>IF('Raw Data'!AL72="YES", 1, 0)</f>
        <v>1</v>
      </c>
      <c r="AN73" s="239">
        <f>'Power Usage Consumption'!$B$17</f>
        <v>1.5</v>
      </c>
      <c r="AO73" s="235">
        <f>IF('Raw Data'!AM72="YES", 1, 0)</f>
        <v>0</v>
      </c>
      <c r="AP73" s="239">
        <f>'Power Usage Consumption'!$B$18</f>
        <v>1.2</v>
      </c>
      <c r="AQ73" s="235">
        <f>IF('Raw Data'!AN72="YES", 1, 0)</f>
        <v>1</v>
      </c>
      <c r="AR73" s="239">
        <f>'Power Usage Consumption'!$B$19</f>
        <v>2</v>
      </c>
      <c r="AS73" s="239">
        <f t="shared" si="5"/>
        <v>22.7</v>
      </c>
      <c r="AT73" s="241">
        <f t="shared" si="6"/>
        <v>6</v>
      </c>
      <c r="AU73" s="241"/>
      <c r="AV73" s="235">
        <f>IF('Raw Data'!AO72="YES", 1, 0)</f>
        <v>0</v>
      </c>
      <c r="AW73" s="241">
        <f>('Power Usage Consumption'!$B$22)*D73*AV73</f>
        <v>0</v>
      </c>
      <c r="AX73" s="235">
        <f>IF('Raw Data'!AP72="YES", 1, 0)</f>
        <v>0</v>
      </c>
      <c r="AY73" s="241">
        <f>('Power Usage Consumption'!$B$23)*D73*AX73</f>
        <v>0</v>
      </c>
      <c r="AZ73" s="235">
        <f>IF('Raw Data'!AQ72="YES", 1, 0)</f>
        <v>1</v>
      </c>
      <c r="BA73" s="241">
        <f>('Power Usage Consumption'!$B$24)*D73*AZ73</f>
        <v>41.472</v>
      </c>
      <c r="BB73" s="235">
        <f>IF('Raw Data'!AR72="YES", 1, 0)</f>
        <v>0</v>
      </c>
      <c r="BC73" s="241">
        <f>('Power Usage Consumption'!$B$25)*D73*BB73</f>
        <v>0</v>
      </c>
      <c r="BD73" s="235">
        <f>IF('Raw Data'!AS72="YES", 1, 0)</f>
        <v>0</v>
      </c>
      <c r="BE73" s="235">
        <f>('Power Usage Consumption'!$B$26)*D73*BD73</f>
        <v>0</v>
      </c>
      <c r="BF73" s="241">
        <f t="shared" si="7"/>
        <v>41.472</v>
      </c>
    </row>
    <row r="74" ht="20.25" customHeight="1">
      <c r="A74" s="233" t="str">
        <f>'Raw Data'!R73</f>
        <v>Singapore</v>
      </c>
      <c r="B74" s="234">
        <f>'Raw Data'!S73</f>
        <v>3</v>
      </c>
      <c r="C74" s="235">
        <f>'Raw Data'!W73</f>
        <v>25</v>
      </c>
      <c r="D74" s="236">
        <f t="shared" si="1"/>
        <v>300</v>
      </c>
      <c r="E74" s="237"/>
      <c r="F74" s="238">
        <f>'Raw Data'!X73</f>
        <v>2</v>
      </c>
      <c r="G74" s="239">
        <f>(F74*'Power Usage Consumption'!$B$2)*D74</f>
        <v>36</v>
      </c>
      <c r="H74" s="235">
        <f>'Raw Data'!Y73</f>
        <v>0</v>
      </c>
      <c r="I74" s="239">
        <f>(H74*'Power Usage Consumption'!$B$3)*D74</f>
        <v>0</v>
      </c>
      <c r="J74" s="235">
        <f>'Raw Data'!Z73</f>
        <v>1</v>
      </c>
      <c r="K74" s="240">
        <f>(J74*'Power Usage Consumption'!$B$4)*D74</f>
        <v>17.1</v>
      </c>
      <c r="L74" s="241">
        <f>'Raw Data'!AA73</f>
        <v>2</v>
      </c>
      <c r="M74" s="241">
        <f>(L74*'Power Usage Consumption'!$B$5)*D74</f>
        <v>120</v>
      </c>
      <c r="N74" s="241">
        <f>'Raw Data'!AB73</f>
        <v>3</v>
      </c>
      <c r="O74" s="241">
        <f>(N74*'Power Usage Consumption'!$B$7)*D74</f>
        <v>1.8</v>
      </c>
      <c r="P74" s="241">
        <f>'Raw Data'!AC73</f>
        <v>3</v>
      </c>
      <c r="Q74" s="241">
        <f>(P74*'Power Usage Consumption'!$B$8)*D74</f>
        <v>36</v>
      </c>
      <c r="R74" s="241">
        <f>'Raw Data'!AD73</f>
        <v>3</v>
      </c>
      <c r="S74" s="241">
        <f>(R74*'Power Usage Consumption'!$B$9)*D74</f>
        <v>5.4</v>
      </c>
      <c r="T74" s="235">
        <f>'Raw Data'!AE73</f>
        <v>2</v>
      </c>
      <c r="U74" s="241">
        <f>(T74*'Power Usage Consumption'!$B$6)*D74</f>
        <v>3</v>
      </c>
      <c r="V74" s="235">
        <f>'Raw Data'!AF73</f>
        <v>2</v>
      </c>
      <c r="W74" s="241">
        <f>(V74*'Power Usage Consumption'!$B$11)*D74</f>
        <v>7.2</v>
      </c>
      <c r="X74" s="235">
        <f>'Raw Data'!AG73</f>
        <v>1</v>
      </c>
      <c r="Y74" s="241">
        <f>(X74*'Power Usage Consumption'!$B$12)*D74</f>
        <v>3.6</v>
      </c>
      <c r="Z74" s="235">
        <f>'Raw Data'!AH73</f>
        <v>2</v>
      </c>
      <c r="AA74" s="241">
        <f>(Z74*'Power Usage Consumption'!$B$12)*D74</f>
        <v>7.2</v>
      </c>
      <c r="AB74" s="242">
        <f t="shared" si="2"/>
        <v>237.3</v>
      </c>
      <c r="AC74" s="243" t="str">
        <f>'Raw Data'!AI73</f>
        <v>Renewable Energy (Solar, Wind, etc.)</v>
      </c>
      <c r="AD74" s="244">
        <f t="shared" si="3"/>
        <v>0</v>
      </c>
      <c r="AE74" s="245">
        <f t="shared" si="4"/>
        <v>237.3</v>
      </c>
      <c r="AF74" s="238">
        <f>'Raw Data'!U73</f>
        <v>2</v>
      </c>
      <c r="AG74" s="235">
        <f>'Raw Data'!T73</f>
        <v>1</v>
      </c>
      <c r="AH74" s="235"/>
      <c r="AI74" s="235">
        <f>IF('Raw Data'!AJ73="YES", 1, 0)</f>
        <v>0</v>
      </c>
      <c r="AJ74" s="235">
        <f>('Power Usage Consumption'!$B$15)*D74*AI74</f>
        <v>0</v>
      </c>
      <c r="AK74" s="235">
        <f>IF('Raw Data'!AK73="YES", 1, 0)</f>
        <v>1</v>
      </c>
      <c r="AL74" s="239">
        <f>'Power Usage Consumption'!$B$16</f>
        <v>18</v>
      </c>
      <c r="AM74" s="235">
        <f>IF('Raw Data'!AL73="YES", 1, 0)</f>
        <v>1</v>
      </c>
      <c r="AN74" s="239">
        <f>'Power Usage Consumption'!$B$17</f>
        <v>1.5</v>
      </c>
      <c r="AO74" s="235">
        <f>IF('Raw Data'!AM73="YES", 1, 0)</f>
        <v>0</v>
      </c>
      <c r="AP74" s="239">
        <f>'Power Usage Consumption'!$B$18</f>
        <v>1.2</v>
      </c>
      <c r="AQ74" s="235">
        <f>IF('Raw Data'!AN73="YES", 1, 0)</f>
        <v>0</v>
      </c>
      <c r="AR74" s="239">
        <f>'Power Usage Consumption'!$B$19</f>
        <v>2</v>
      </c>
      <c r="AS74" s="239">
        <f t="shared" si="5"/>
        <v>22.7</v>
      </c>
      <c r="AT74" s="241">
        <f t="shared" si="6"/>
        <v>1</v>
      </c>
      <c r="AU74" s="241"/>
      <c r="AV74" s="235">
        <f>IF('Raw Data'!AO73="YES", 1, 0)</f>
        <v>1</v>
      </c>
      <c r="AW74" s="241">
        <f>('Power Usage Consumption'!$B$22)*D74*AV74</f>
        <v>682.5</v>
      </c>
      <c r="AX74" s="235">
        <f>IF('Raw Data'!AP73="YES", 1, 0)</f>
        <v>1</v>
      </c>
      <c r="AY74" s="241">
        <f>('Power Usage Consumption'!$B$23)*D74*AX74</f>
        <v>195</v>
      </c>
      <c r="AZ74" s="235">
        <f>IF('Raw Data'!AQ73="YES", 1, 0)</f>
        <v>0</v>
      </c>
      <c r="BA74" s="241">
        <f>('Power Usage Consumption'!$B$24)*D74*AZ74</f>
        <v>0</v>
      </c>
      <c r="BB74" s="235">
        <f>IF('Raw Data'!AR73="YES", 1, 0)</f>
        <v>1</v>
      </c>
      <c r="BC74" s="241">
        <f>('Power Usage Consumption'!$B$25)*D74*BB74</f>
        <v>5.205</v>
      </c>
      <c r="BD74" s="235">
        <f>IF('Raw Data'!AS73="YES", 1, 0)</f>
        <v>1</v>
      </c>
      <c r="BE74" s="235">
        <f>('Power Usage Consumption'!$B$26)*D74*BD74</f>
        <v>84</v>
      </c>
      <c r="BF74" s="241">
        <f t="shared" si="7"/>
        <v>966.705</v>
      </c>
    </row>
    <row r="75" ht="20.25" customHeight="1">
      <c r="A75" s="233" t="str">
        <f>'Raw Data'!R74</f>
        <v>United States of America</v>
      </c>
      <c r="B75" s="234">
        <f>'Raw Data'!S74</f>
        <v>3</v>
      </c>
      <c r="C75" s="235">
        <f>'Raw Data'!W74</f>
        <v>34</v>
      </c>
      <c r="D75" s="236">
        <f t="shared" si="1"/>
        <v>408</v>
      </c>
      <c r="E75" s="237"/>
      <c r="F75" s="238">
        <f>'Raw Data'!X74</f>
        <v>3</v>
      </c>
      <c r="G75" s="239">
        <f>(F75*'Power Usage Consumption'!$B$2)*D75</f>
        <v>73.44</v>
      </c>
      <c r="H75" s="235">
        <f>'Raw Data'!Y74</f>
        <v>3</v>
      </c>
      <c r="I75" s="239">
        <f>(H75*'Power Usage Consumption'!$B$3)*D75</f>
        <v>85.1904</v>
      </c>
      <c r="J75" s="235">
        <f>'Raw Data'!Z74</f>
        <v>0</v>
      </c>
      <c r="K75" s="240">
        <f>(J75*'Power Usage Consumption'!$B$4)*D75</f>
        <v>0</v>
      </c>
      <c r="L75" s="241">
        <f>'Raw Data'!AA74</f>
        <v>1</v>
      </c>
      <c r="M75" s="241">
        <f>(L75*'Power Usage Consumption'!$B$5)*D75</f>
        <v>81.6</v>
      </c>
      <c r="N75" s="241">
        <f>'Raw Data'!AB74</f>
        <v>0</v>
      </c>
      <c r="O75" s="241">
        <f>(N75*'Power Usage Consumption'!$B$7)*D75</f>
        <v>0</v>
      </c>
      <c r="P75" s="241">
        <f>'Raw Data'!AC74</f>
        <v>0</v>
      </c>
      <c r="Q75" s="241">
        <f>(P75*'Power Usage Consumption'!$B$8)*D75</f>
        <v>0</v>
      </c>
      <c r="R75" s="241">
        <f>'Raw Data'!AD74</f>
        <v>0</v>
      </c>
      <c r="S75" s="241">
        <f>(R75*'Power Usage Consumption'!$B$9)*D75</f>
        <v>0</v>
      </c>
      <c r="T75" s="235">
        <f>'Raw Data'!AE74</f>
        <v>1</v>
      </c>
      <c r="U75" s="241">
        <f>(T75*'Power Usage Consumption'!$B$6)*D75</f>
        <v>2.04</v>
      </c>
      <c r="V75" s="235">
        <f>'Raw Data'!AF74</f>
        <v>1</v>
      </c>
      <c r="W75" s="241">
        <f>(V75*'Power Usage Consumption'!$B$11)*D75</f>
        <v>4.896</v>
      </c>
      <c r="X75" s="235">
        <f>'Raw Data'!AG74</f>
        <v>2</v>
      </c>
      <c r="Y75" s="241">
        <f>(X75*'Power Usage Consumption'!$B$12)*D75</f>
        <v>9.792</v>
      </c>
      <c r="Z75" s="235">
        <f>'Raw Data'!AH74</f>
        <v>3</v>
      </c>
      <c r="AA75" s="241">
        <f>(Z75*'Power Usage Consumption'!$B$12)*D75</f>
        <v>14.688</v>
      </c>
      <c r="AB75" s="242">
        <f t="shared" si="2"/>
        <v>271.6464</v>
      </c>
      <c r="AC75" s="243" t="str">
        <f>'Raw Data'!AI74</f>
        <v>Non-renewable Energy (Grid electricity, Gasoline, etc.)</v>
      </c>
      <c r="AD75" s="244">
        <f t="shared" si="3"/>
        <v>271.6464</v>
      </c>
      <c r="AE75" s="245">
        <f t="shared" si="4"/>
        <v>0</v>
      </c>
      <c r="AF75" s="238">
        <f>'Raw Data'!U74</f>
        <v>1</v>
      </c>
      <c r="AG75" s="235">
        <f>'Raw Data'!T74</f>
        <v>2</v>
      </c>
      <c r="AH75" s="235"/>
      <c r="AI75" s="235">
        <f>IF('Raw Data'!AJ74="YES", 1, 0)</f>
        <v>1</v>
      </c>
      <c r="AJ75" s="235">
        <f>('Power Usage Consumption'!$B$15)*D75*AI75</f>
        <v>1578.96</v>
      </c>
      <c r="AK75" s="235">
        <f>IF('Raw Data'!AK74="YES", 1, 0)</f>
        <v>1</v>
      </c>
      <c r="AL75" s="239">
        <f>'Power Usage Consumption'!$B$16</f>
        <v>18</v>
      </c>
      <c r="AM75" s="235">
        <f>IF('Raw Data'!AL74="YES", 1, 0)</f>
        <v>0</v>
      </c>
      <c r="AN75" s="239">
        <f>'Power Usage Consumption'!$B$17</f>
        <v>1.5</v>
      </c>
      <c r="AO75" s="235">
        <f>IF('Raw Data'!AM74="YES", 1, 0)</f>
        <v>0</v>
      </c>
      <c r="AP75" s="239">
        <f>'Power Usage Consumption'!$B$18</f>
        <v>1.2</v>
      </c>
      <c r="AQ75" s="235">
        <f>IF('Raw Data'!AN74="YES", 1, 0)</f>
        <v>1</v>
      </c>
      <c r="AR75" s="239">
        <f>'Power Usage Consumption'!$B$19</f>
        <v>2</v>
      </c>
      <c r="AS75" s="239">
        <f t="shared" si="5"/>
        <v>1601.66</v>
      </c>
      <c r="AT75" s="241">
        <f t="shared" si="6"/>
        <v>2</v>
      </c>
      <c r="AU75" s="241"/>
      <c r="AV75" s="235">
        <f>IF('Raw Data'!AO74="YES", 1, 0)</f>
        <v>1</v>
      </c>
      <c r="AW75" s="241">
        <f>('Power Usage Consumption'!$B$22)*D75*AV75</f>
        <v>928.2</v>
      </c>
      <c r="AX75" s="235">
        <f>IF('Raw Data'!AP74="YES", 1, 0)</f>
        <v>0</v>
      </c>
      <c r="AY75" s="241">
        <f>('Power Usage Consumption'!$B$23)*D75*AX75</f>
        <v>0</v>
      </c>
      <c r="AZ75" s="235">
        <f>IF('Raw Data'!AQ74="YES", 1, 0)</f>
        <v>0</v>
      </c>
      <c r="BA75" s="241">
        <f>('Power Usage Consumption'!$B$24)*D75*AZ75</f>
        <v>0</v>
      </c>
      <c r="BB75" s="235">
        <f>IF('Raw Data'!AR74="YES", 1, 0)</f>
        <v>1</v>
      </c>
      <c r="BC75" s="241">
        <f>('Power Usage Consumption'!$B$25)*D75*BB75</f>
        <v>7.0788</v>
      </c>
      <c r="BD75" s="235">
        <f>IF('Raw Data'!AS74="YES", 1, 0)</f>
        <v>1</v>
      </c>
      <c r="BE75" s="235">
        <f>('Power Usage Consumption'!$B$26)*D75*BD75</f>
        <v>114.24</v>
      </c>
      <c r="BF75" s="241">
        <f t="shared" si="7"/>
        <v>1049.5188</v>
      </c>
    </row>
    <row r="76" ht="20.25" customHeight="1">
      <c r="A76" s="233" t="str">
        <f>'Raw Data'!R75</f>
        <v>Ecuador</v>
      </c>
      <c r="B76" s="234">
        <f>'Raw Data'!S75</f>
        <v>5</v>
      </c>
      <c r="C76" s="235">
        <f>'Raw Data'!W75</f>
        <v>10</v>
      </c>
      <c r="D76" s="236">
        <f t="shared" si="1"/>
        <v>200</v>
      </c>
      <c r="E76" s="237"/>
      <c r="F76" s="238">
        <f>'Raw Data'!X75</f>
        <v>2</v>
      </c>
      <c r="G76" s="239">
        <f>(F76*'Power Usage Consumption'!$B$2)*D76</f>
        <v>24</v>
      </c>
      <c r="H76" s="235">
        <f>'Raw Data'!Y75</f>
        <v>2</v>
      </c>
      <c r="I76" s="239">
        <f>(H76*'Power Usage Consumption'!$B$3)*D76</f>
        <v>27.84</v>
      </c>
      <c r="J76" s="235">
        <f>'Raw Data'!Z75</f>
        <v>0</v>
      </c>
      <c r="K76" s="240">
        <f>(J76*'Power Usage Consumption'!$B$4)*D76</f>
        <v>0</v>
      </c>
      <c r="L76" s="241">
        <f>'Raw Data'!AA75</f>
        <v>0</v>
      </c>
      <c r="M76" s="241">
        <f>(L76*'Power Usage Consumption'!$B$5)*D76</f>
        <v>0</v>
      </c>
      <c r="N76" s="241">
        <f>'Raw Data'!AB75</f>
        <v>0</v>
      </c>
      <c r="O76" s="241">
        <f>(N76*'Power Usage Consumption'!$B$7)*D76</f>
        <v>0</v>
      </c>
      <c r="P76" s="241">
        <f>'Raw Data'!AC75</f>
        <v>1</v>
      </c>
      <c r="Q76" s="241">
        <f>(P76*'Power Usage Consumption'!$B$8)*D76</f>
        <v>8</v>
      </c>
      <c r="R76" s="241">
        <f>'Raw Data'!AD75</f>
        <v>0</v>
      </c>
      <c r="S76" s="241">
        <f>(R76*'Power Usage Consumption'!$B$9)*D76</f>
        <v>0</v>
      </c>
      <c r="T76" s="235">
        <f>'Raw Data'!AE75</f>
        <v>0</v>
      </c>
      <c r="U76" s="241">
        <f>(T76*'Power Usage Consumption'!$B$6)*D76</f>
        <v>0</v>
      </c>
      <c r="V76" s="235">
        <f>'Raw Data'!AF75</f>
        <v>2</v>
      </c>
      <c r="W76" s="241">
        <f>(V76*'Power Usage Consumption'!$B$11)*D76</f>
        <v>4.8</v>
      </c>
      <c r="X76" s="235">
        <f>'Raw Data'!AG75</f>
        <v>1</v>
      </c>
      <c r="Y76" s="241">
        <f>(X76*'Power Usage Consumption'!$B$12)*D76</f>
        <v>2.4</v>
      </c>
      <c r="Z76" s="235">
        <f>'Raw Data'!AH75</f>
        <v>2</v>
      </c>
      <c r="AA76" s="241">
        <f>(Z76*'Power Usage Consumption'!$B$12)*D76</f>
        <v>4.8</v>
      </c>
      <c r="AB76" s="242">
        <f t="shared" si="2"/>
        <v>71.84</v>
      </c>
      <c r="AC76" s="243" t="str">
        <f>'Raw Data'!AI75</f>
        <v>Non-renewable Energy (Grid electricity, Gasoline, etc.)</v>
      </c>
      <c r="AD76" s="244">
        <f t="shared" si="3"/>
        <v>71.84</v>
      </c>
      <c r="AE76" s="245">
        <f t="shared" si="4"/>
        <v>0</v>
      </c>
      <c r="AF76" s="238">
        <f>'Raw Data'!U75</f>
        <v>4</v>
      </c>
      <c r="AG76" s="235">
        <f>'Raw Data'!T75</f>
        <v>1</v>
      </c>
      <c r="AH76" s="235"/>
      <c r="AI76" s="235">
        <f>IF('Raw Data'!AJ75="YES", 1, 0)</f>
        <v>0</v>
      </c>
      <c r="AJ76" s="235">
        <f>('Power Usage Consumption'!$B$15)*D76*AI76</f>
        <v>0</v>
      </c>
      <c r="AK76" s="235">
        <f>IF('Raw Data'!AK75="YES", 1, 0)</f>
        <v>1</v>
      </c>
      <c r="AL76" s="239">
        <f>'Power Usage Consumption'!$B$16</f>
        <v>18</v>
      </c>
      <c r="AM76" s="235">
        <f>IF('Raw Data'!AL75="YES", 1, 0)</f>
        <v>0</v>
      </c>
      <c r="AN76" s="239">
        <f>'Power Usage Consumption'!$B$17</f>
        <v>1.5</v>
      </c>
      <c r="AO76" s="235">
        <f>IF('Raw Data'!AM75="YES", 1, 0)</f>
        <v>1</v>
      </c>
      <c r="AP76" s="239">
        <f>'Power Usage Consumption'!$B$18</f>
        <v>1.2</v>
      </c>
      <c r="AQ76" s="235">
        <f>IF('Raw Data'!AN75="YES", 1, 0)</f>
        <v>1</v>
      </c>
      <c r="AR76" s="239">
        <f>'Power Usage Consumption'!$B$19</f>
        <v>2</v>
      </c>
      <c r="AS76" s="239">
        <f t="shared" si="5"/>
        <v>22.7</v>
      </c>
      <c r="AT76" s="241">
        <f t="shared" si="6"/>
        <v>1</v>
      </c>
      <c r="AU76" s="241"/>
      <c r="AV76" s="235">
        <f>IF('Raw Data'!AO75="YES", 1, 0)</f>
        <v>0</v>
      </c>
      <c r="AW76" s="241">
        <f>('Power Usage Consumption'!$B$22)*D76*AV76</f>
        <v>0</v>
      </c>
      <c r="AX76" s="235">
        <f>IF('Raw Data'!AP75="YES", 1, 0)</f>
        <v>1</v>
      </c>
      <c r="AY76" s="241">
        <f>('Power Usage Consumption'!$B$23)*D76*AX76</f>
        <v>130</v>
      </c>
      <c r="AZ76" s="235">
        <f>IF('Raw Data'!AQ75="YES", 1, 0)</f>
        <v>0</v>
      </c>
      <c r="BA76" s="241">
        <f>('Power Usage Consumption'!$B$24)*D76*AZ76</f>
        <v>0</v>
      </c>
      <c r="BB76" s="235">
        <f>IF('Raw Data'!AR75="YES", 1, 0)</f>
        <v>1</v>
      </c>
      <c r="BC76" s="241">
        <f>('Power Usage Consumption'!$B$25)*D76*BB76</f>
        <v>3.47</v>
      </c>
      <c r="BD76" s="235">
        <f>IF('Raw Data'!AS75="YES", 1, 0)</f>
        <v>0</v>
      </c>
      <c r="BE76" s="235">
        <f>('Power Usage Consumption'!$B$26)*D76*BD76</f>
        <v>0</v>
      </c>
      <c r="BF76" s="241">
        <f t="shared" si="7"/>
        <v>133.47</v>
      </c>
    </row>
    <row r="77" ht="20.25" customHeight="1">
      <c r="A77" s="233" t="str">
        <f>'Raw Data'!R76</f>
        <v>Thailand</v>
      </c>
      <c r="B77" s="234">
        <f>'Raw Data'!S76</f>
        <v>7</v>
      </c>
      <c r="C77" s="235">
        <f>'Raw Data'!W76</f>
        <v>32</v>
      </c>
      <c r="D77" s="236">
        <f t="shared" si="1"/>
        <v>896</v>
      </c>
      <c r="E77" s="237"/>
      <c r="F77" s="238">
        <f>'Raw Data'!X76</f>
        <v>3</v>
      </c>
      <c r="G77" s="239">
        <f>(F77*'Power Usage Consumption'!$B$2)*D77</f>
        <v>161.28</v>
      </c>
      <c r="H77" s="235">
        <f>'Raw Data'!Y76</f>
        <v>3</v>
      </c>
      <c r="I77" s="239">
        <f>(H77*'Power Usage Consumption'!$B$3)*D77</f>
        <v>187.0848</v>
      </c>
      <c r="J77" s="235">
        <f>'Raw Data'!Z76</f>
        <v>1</v>
      </c>
      <c r="K77" s="240">
        <f>(J77*'Power Usage Consumption'!$B$4)*D77</f>
        <v>51.072</v>
      </c>
      <c r="L77" s="241">
        <f>'Raw Data'!AA76</f>
        <v>1</v>
      </c>
      <c r="M77" s="241">
        <f>(L77*'Power Usage Consumption'!$B$5)*D77</f>
        <v>179.2</v>
      </c>
      <c r="N77" s="241">
        <f>'Raw Data'!AB76</f>
        <v>2</v>
      </c>
      <c r="O77" s="241">
        <f>(N77*'Power Usage Consumption'!$B$7)*D77</f>
        <v>3.584</v>
      </c>
      <c r="P77" s="241">
        <f>'Raw Data'!AC76</f>
        <v>1</v>
      </c>
      <c r="Q77" s="241">
        <f>(P77*'Power Usage Consumption'!$B$8)*D77</f>
        <v>35.84</v>
      </c>
      <c r="R77" s="241">
        <f>'Raw Data'!AD76</f>
        <v>1</v>
      </c>
      <c r="S77" s="241">
        <f>(R77*'Power Usage Consumption'!$B$9)*D77</f>
        <v>5.376</v>
      </c>
      <c r="T77" s="235">
        <f>'Raw Data'!AE76</f>
        <v>1</v>
      </c>
      <c r="U77" s="241">
        <f>(T77*'Power Usage Consumption'!$B$6)*D77</f>
        <v>4.48</v>
      </c>
      <c r="V77" s="235">
        <f>'Raw Data'!AF76</f>
        <v>0</v>
      </c>
      <c r="W77" s="241">
        <f>(V77*'Power Usage Consumption'!$B$11)*D77</f>
        <v>0</v>
      </c>
      <c r="X77" s="235">
        <f>'Raw Data'!AG76</f>
        <v>3</v>
      </c>
      <c r="Y77" s="241">
        <f>(X77*'Power Usage Consumption'!$B$12)*D77</f>
        <v>32.256</v>
      </c>
      <c r="Z77" s="235">
        <f>'Raw Data'!AH76</f>
        <v>3</v>
      </c>
      <c r="AA77" s="241">
        <f>(Z77*'Power Usage Consumption'!$B$12)*D77</f>
        <v>32.256</v>
      </c>
      <c r="AB77" s="242">
        <f t="shared" si="2"/>
        <v>692.4288</v>
      </c>
      <c r="AC77" s="243" t="str">
        <f>'Raw Data'!AI76</f>
        <v>Non-renewable Energy (Grid electricity, Gasoline, etc.)</v>
      </c>
      <c r="AD77" s="244">
        <f t="shared" si="3"/>
        <v>692.4288</v>
      </c>
      <c r="AE77" s="245">
        <f t="shared" si="4"/>
        <v>0</v>
      </c>
      <c r="AF77" s="238">
        <f>'Raw Data'!U76</f>
        <v>1</v>
      </c>
      <c r="AG77" s="235">
        <f>'Raw Data'!T76</f>
        <v>6</v>
      </c>
      <c r="AH77" s="235"/>
      <c r="AI77" s="235">
        <f>IF('Raw Data'!AJ76="YES", 1, 0)</f>
        <v>1</v>
      </c>
      <c r="AJ77" s="235">
        <f>('Power Usage Consumption'!$B$15)*D77*AI77</f>
        <v>3467.52</v>
      </c>
      <c r="AK77" s="235">
        <f>IF('Raw Data'!AK76="YES", 1, 0)</f>
        <v>0</v>
      </c>
      <c r="AL77" s="239">
        <f>'Power Usage Consumption'!$B$16</f>
        <v>18</v>
      </c>
      <c r="AM77" s="235">
        <f>IF('Raw Data'!AL76="YES", 1, 0)</f>
        <v>1</v>
      </c>
      <c r="AN77" s="239">
        <f>'Power Usage Consumption'!$B$17</f>
        <v>1.5</v>
      </c>
      <c r="AO77" s="235">
        <f>IF('Raw Data'!AM76="YES", 1, 0)</f>
        <v>1</v>
      </c>
      <c r="AP77" s="239">
        <f>'Power Usage Consumption'!$B$18</f>
        <v>1.2</v>
      </c>
      <c r="AQ77" s="235">
        <f>IF('Raw Data'!AN76="YES", 1, 0)</f>
        <v>1</v>
      </c>
      <c r="AR77" s="239">
        <f>'Power Usage Consumption'!$B$19</f>
        <v>2</v>
      </c>
      <c r="AS77" s="239">
        <f t="shared" si="5"/>
        <v>3490.22</v>
      </c>
      <c r="AT77" s="241">
        <f t="shared" si="6"/>
        <v>6</v>
      </c>
      <c r="AU77" s="241"/>
      <c r="AV77" s="235">
        <f>IF('Raw Data'!AO76="YES", 1, 0)</f>
        <v>0</v>
      </c>
      <c r="AW77" s="241">
        <f>('Power Usage Consumption'!$B$22)*D77*AV77</f>
        <v>0</v>
      </c>
      <c r="AX77" s="235">
        <f>IF('Raw Data'!AP76="YES", 1, 0)</f>
        <v>1</v>
      </c>
      <c r="AY77" s="241">
        <f>('Power Usage Consumption'!$B$23)*D77*AX77</f>
        <v>582.4</v>
      </c>
      <c r="AZ77" s="235">
        <f>IF('Raw Data'!AQ76="YES", 1, 0)</f>
        <v>1</v>
      </c>
      <c r="BA77" s="241">
        <f>('Power Usage Consumption'!$B$24)*D77*AZ77</f>
        <v>48.384</v>
      </c>
      <c r="BB77" s="235">
        <f>IF('Raw Data'!AR76="YES", 1, 0)</f>
        <v>1</v>
      </c>
      <c r="BC77" s="241">
        <f>('Power Usage Consumption'!$B$25)*D77*BB77</f>
        <v>15.5456</v>
      </c>
      <c r="BD77" s="235">
        <f>IF('Raw Data'!AS76="YES", 1, 0)</f>
        <v>0</v>
      </c>
      <c r="BE77" s="235">
        <f>('Power Usage Consumption'!$B$26)*D77*BD77</f>
        <v>0</v>
      </c>
      <c r="BF77" s="241">
        <f t="shared" si="7"/>
        <v>646.3296</v>
      </c>
    </row>
    <row r="78" ht="20.25" customHeight="1">
      <c r="A78" s="233" t="str">
        <f>'Raw Data'!R77</f>
        <v>United States of America</v>
      </c>
      <c r="B78" s="234">
        <f>'Raw Data'!S77</f>
        <v>7</v>
      </c>
      <c r="C78" s="235">
        <f>'Raw Data'!W77</f>
        <v>6</v>
      </c>
      <c r="D78" s="236">
        <f t="shared" si="1"/>
        <v>168</v>
      </c>
      <c r="E78" s="237"/>
      <c r="F78" s="238">
        <f>'Raw Data'!X77</f>
        <v>0</v>
      </c>
      <c r="G78" s="239">
        <f>(F78*'Power Usage Consumption'!$B$2)*D78</f>
        <v>0</v>
      </c>
      <c r="H78" s="235">
        <f>'Raw Data'!Y77</f>
        <v>2</v>
      </c>
      <c r="I78" s="239">
        <f>(H78*'Power Usage Consumption'!$B$3)*D78</f>
        <v>23.3856</v>
      </c>
      <c r="J78" s="235">
        <f>'Raw Data'!Z77</f>
        <v>0</v>
      </c>
      <c r="K78" s="240">
        <f>(J78*'Power Usage Consumption'!$B$4)*D78</f>
        <v>0</v>
      </c>
      <c r="L78" s="241">
        <f>'Raw Data'!AA77</f>
        <v>3</v>
      </c>
      <c r="M78" s="241">
        <f>(L78*'Power Usage Consumption'!$B$5)*D78</f>
        <v>100.8</v>
      </c>
      <c r="N78" s="241">
        <f>'Raw Data'!AB77</f>
        <v>3</v>
      </c>
      <c r="O78" s="241">
        <f>(N78*'Power Usage Consumption'!$B$7)*D78</f>
        <v>1.008</v>
      </c>
      <c r="P78" s="241">
        <f>'Raw Data'!AC77</f>
        <v>0</v>
      </c>
      <c r="Q78" s="241">
        <f>(P78*'Power Usage Consumption'!$B$8)*D78</f>
        <v>0</v>
      </c>
      <c r="R78" s="241">
        <f>'Raw Data'!AD77</f>
        <v>1</v>
      </c>
      <c r="S78" s="241">
        <f>(R78*'Power Usage Consumption'!$B$9)*D78</f>
        <v>1.008</v>
      </c>
      <c r="T78" s="235">
        <f>'Raw Data'!AE77</f>
        <v>3</v>
      </c>
      <c r="U78" s="241">
        <f>(T78*'Power Usage Consumption'!$B$6)*D78</f>
        <v>2.52</v>
      </c>
      <c r="V78" s="235">
        <f>'Raw Data'!AF77</f>
        <v>2</v>
      </c>
      <c r="W78" s="241">
        <f>(V78*'Power Usage Consumption'!$B$11)*D78</f>
        <v>4.032</v>
      </c>
      <c r="X78" s="235">
        <f>'Raw Data'!AG77</f>
        <v>3</v>
      </c>
      <c r="Y78" s="241">
        <f>(X78*'Power Usage Consumption'!$B$12)*D78</f>
        <v>6.048</v>
      </c>
      <c r="Z78" s="235">
        <f>'Raw Data'!AH77</f>
        <v>0</v>
      </c>
      <c r="AA78" s="241">
        <f>(Z78*'Power Usage Consumption'!$B$12)*D78</f>
        <v>0</v>
      </c>
      <c r="AB78" s="242">
        <f t="shared" si="2"/>
        <v>138.8016</v>
      </c>
      <c r="AC78" s="243" t="str">
        <f>'Raw Data'!AI77</f>
        <v>Renewable Energy (Solar, Wind, etc.)</v>
      </c>
      <c r="AD78" s="244">
        <f t="shared" si="3"/>
        <v>0</v>
      </c>
      <c r="AE78" s="245">
        <f t="shared" si="4"/>
        <v>138.8016</v>
      </c>
      <c r="AF78" s="238">
        <f>'Raw Data'!U77</f>
        <v>2</v>
      </c>
      <c r="AG78" s="235">
        <f>'Raw Data'!T77</f>
        <v>5</v>
      </c>
      <c r="AH78" s="235"/>
      <c r="AI78" s="235">
        <f>IF('Raw Data'!AJ77="YES", 1, 0)</f>
        <v>0</v>
      </c>
      <c r="AJ78" s="235">
        <f>('Power Usage Consumption'!$B$15)*D78*AI78</f>
        <v>0</v>
      </c>
      <c r="AK78" s="235">
        <f>IF('Raw Data'!AK77="YES", 1, 0)</f>
        <v>1</v>
      </c>
      <c r="AL78" s="239">
        <f>'Power Usage Consumption'!$B$16</f>
        <v>18</v>
      </c>
      <c r="AM78" s="235">
        <f>IF('Raw Data'!AL77="YES", 1, 0)</f>
        <v>1</v>
      </c>
      <c r="AN78" s="239">
        <f>'Power Usage Consumption'!$B$17</f>
        <v>1.5</v>
      </c>
      <c r="AO78" s="235">
        <f>IF('Raw Data'!AM77="YES", 1, 0)</f>
        <v>1</v>
      </c>
      <c r="AP78" s="239">
        <f>'Power Usage Consumption'!$B$18</f>
        <v>1.2</v>
      </c>
      <c r="AQ78" s="235">
        <f>IF('Raw Data'!AN77="YES", 1, 0)</f>
        <v>1</v>
      </c>
      <c r="AR78" s="239">
        <f>'Power Usage Consumption'!$B$19</f>
        <v>2</v>
      </c>
      <c r="AS78" s="239">
        <f t="shared" si="5"/>
        <v>22.7</v>
      </c>
      <c r="AT78" s="241">
        <f t="shared" si="6"/>
        <v>5</v>
      </c>
      <c r="AU78" s="241"/>
      <c r="AV78" s="235">
        <f>IF('Raw Data'!AO77="YES", 1, 0)</f>
        <v>1</v>
      </c>
      <c r="AW78" s="241">
        <f>('Power Usage Consumption'!$B$22)*D78*AV78</f>
        <v>382.2</v>
      </c>
      <c r="AX78" s="235">
        <f>IF('Raw Data'!AP77="YES", 1, 0)</f>
        <v>0</v>
      </c>
      <c r="AY78" s="241">
        <f>('Power Usage Consumption'!$B$23)*D78*AX78</f>
        <v>0</v>
      </c>
      <c r="AZ78" s="235">
        <f>IF('Raw Data'!AQ77="YES", 1, 0)</f>
        <v>1</v>
      </c>
      <c r="BA78" s="241">
        <f>('Power Usage Consumption'!$B$24)*D78*AZ78</f>
        <v>9.072</v>
      </c>
      <c r="BB78" s="235">
        <f>IF('Raw Data'!AR77="YES", 1, 0)</f>
        <v>1</v>
      </c>
      <c r="BC78" s="241">
        <f>('Power Usage Consumption'!$B$25)*D78*BB78</f>
        <v>2.9148</v>
      </c>
      <c r="BD78" s="235">
        <f>IF('Raw Data'!AS77="YES", 1, 0)</f>
        <v>0</v>
      </c>
      <c r="BE78" s="235">
        <f>('Power Usage Consumption'!$B$26)*D78*BD78</f>
        <v>0</v>
      </c>
      <c r="BF78" s="241">
        <f t="shared" si="7"/>
        <v>394.1868</v>
      </c>
    </row>
    <row r="79" ht="20.25" customHeight="1">
      <c r="A79" s="233" t="str">
        <f>'Raw Data'!R78</f>
        <v>Jordan</v>
      </c>
      <c r="B79" s="234">
        <f>'Raw Data'!S78</f>
        <v>9</v>
      </c>
      <c r="C79" s="235">
        <f>'Raw Data'!W78</f>
        <v>20</v>
      </c>
      <c r="D79" s="236">
        <f t="shared" si="1"/>
        <v>720</v>
      </c>
      <c r="E79" s="237"/>
      <c r="F79" s="238">
        <f>'Raw Data'!X78</f>
        <v>1</v>
      </c>
      <c r="G79" s="239">
        <f>(F79*'Power Usage Consumption'!$B$2)*D79</f>
        <v>43.2</v>
      </c>
      <c r="H79" s="235">
        <f>'Raw Data'!Y78</f>
        <v>3</v>
      </c>
      <c r="I79" s="239">
        <f>(H79*'Power Usage Consumption'!$B$3)*D79</f>
        <v>150.336</v>
      </c>
      <c r="J79" s="235">
        <f>'Raw Data'!Z78</f>
        <v>2</v>
      </c>
      <c r="K79" s="240">
        <f>(J79*'Power Usage Consumption'!$B$4)*D79</f>
        <v>82.08</v>
      </c>
      <c r="L79" s="241">
        <f>'Raw Data'!AA78</f>
        <v>0</v>
      </c>
      <c r="M79" s="241">
        <f>(L79*'Power Usage Consumption'!$B$5)*D79</f>
        <v>0</v>
      </c>
      <c r="N79" s="241">
        <f>'Raw Data'!AB78</f>
        <v>2</v>
      </c>
      <c r="O79" s="241">
        <f>(N79*'Power Usage Consumption'!$B$7)*D79</f>
        <v>2.88</v>
      </c>
      <c r="P79" s="241">
        <f>'Raw Data'!AC78</f>
        <v>3</v>
      </c>
      <c r="Q79" s="241">
        <f>(P79*'Power Usage Consumption'!$B$8)*D79</f>
        <v>86.4</v>
      </c>
      <c r="R79" s="241">
        <f>'Raw Data'!AD78</f>
        <v>0</v>
      </c>
      <c r="S79" s="241">
        <f>(R79*'Power Usage Consumption'!$B$9)*D79</f>
        <v>0</v>
      </c>
      <c r="T79" s="235">
        <f>'Raw Data'!AE78</f>
        <v>2</v>
      </c>
      <c r="U79" s="241">
        <f>(T79*'Power Usage Consumption'!$B$6)*D79</f>
        <v>7.2</v>
      </c>
      <c r="V79" s="235">
        <f>'Raw Data'!AF78</f>
        <v>0</v>
      </c>
      <c r="W79" s="241">
        <f>(V79*'Power Usage Consumption'!$B$11)*D79</f>
        <v>0</v>
      </c>
      <c r="X79" s="235">
        <f>'Raw Data'!AG78</f>
        <v>2</v>
      </c>
      <c r="Y79" s="241">
        <f>(X79*'Power Usage Consumption'!$B$12)*D79</f>
        <v>17.28</v>
      </c>
      <c r="Z79" s="235">
        <f>'Raw Data'!AH78</f>
        <v>3</v>
      </c>
      <c r="AA79" s="241">
        <f>(Z79*'Power Usage Consumption'!$B$12)*D79</f>
        <v>25.92</v>
      </c>
      <c r="AB79" s="242">
        <f t="shared" si="2"/>
        <v>415.296</v>
      </c>
      <c r="AC79" s="243" t="str">
        <f>'Raw Data'!AI78</f>
        <v>Non-renewable Energy (Grid electricity, Gasoline, etc.)</v>
      </c>
      <c r="AD79" s="244">
        <f t="shared" si="3"/>
        <v>415.296</v>
      </c>
      <c r="AE79" s="245">
        <f t="shared" si="4"/>
        <v>0</v>
      </c>
      <c r="AF79" s="238">
        <f>'Raw Data'!U78</f>
        <v>7</v>
      </c>
      <c r="AG79" s="235">
        <f>'Raw Data'!T78</f>
        <v>2</v>
      </c>
      <c r="AH79" s="235"/>
      <c r="AI79" s="235">
        <f>IF('Raw Data'!AJ78="YES", 1, 0)</f>
        <v>1</v>
      </c>
      <c r="AJ79" s="235">
        <f>('Power Usage Consumption'!$B$15)*D79*AI79</f>
        <v>2786.4</v>
      </c>
      <c r="AK79" s="235">
        <f>IF('Raw Data'!AK78="YES", 1, 0)</f>
        <v>0</v>
      </c>
      <c r="AL79" s="239">
        <f>'Power Usage Consumption'!$B$16</f>
        <v>18</v>
      </c>
      <c r="AM79" s="235">
        <f>IF('Raw Data'!AL78="YES", 1, 0)</f>
        <v>1</v>
      </c>
      <c r="AN79" s="239">
        <f>'Power Usage Consumption'!$B$17</f>
        <v>1.5</v>
      </c>
      <c r="AO79" s="235">
        <f>IF('Raw Data'!AM78="YES", 1, 0)</f>
        <v>1</v>
      </c>
      <c r="AP79" s="239">
        <f>'Power Usage Consumption'!$B$18</f>
        <v>1.2</v>
      </c>
      <c r="AQ79" s="235">
        <f>IF('Raw Data'!AN78="YES", 1, 0)</f>
        <v>1</v>
      </c>
      <c r="AR79" s="239">
        <f>'Power Usage Consumption'!$B$19</f>
        <v>2</v>
      </c>
      <c r="AS79" s="239">
        <f t="shared" si="5"/>
        <v>2809.1</v>
      </c>
      <c r="AT79" s="241">
        <f t="shared" si="6"/>
        <v>2</v>
      </c>
      <c r="AU79" s="241"/>
      <c r="AV79" s="235">
        <f>IF('Raw Data'!AO78="YES", 1, 0)</f>
        <v>1</v>
      </c>
      <c r="AW79" s="241">
        <f>('Power Usage Consumption'!$B$22)*D79*AV79</f>
        <v>1638</v>
      </c>
      <c r="AX79" s="235">
        <f>IF('Raw Data'!AP78="YES", 1, 0)</f>
        <v>0</v>
      </c>
      <c r="AY79" s="241">
        <f>('Power Usage Consumption'!$B$23)*D79*AX79</f>
        <v>0</v>
      </c>
      <c r="AZ79" s="235">
        <f>IF('Raw Data'!AQ78="YES", 1, 0)</f>
        <v>0</v>
      </c>
      <c r="BA79" s="241">
        <f>('Power Usage Consumption'!$B$24)*D79*AZ79</f>
        <v>0</v>
      </c>
      <c r="BB79" s="235">
        <f>IF('Raw Data'!AR78="YES", 1, 0)</f>
        <v>0</v>
      </c>
      <c r="BC79" s="241">
        <f>('Power Usage Consumption'!$B$25)*D79*BB79</f>
        <v>0</v>
      </c>
      <c r="BD79" s="235">
        <f>IF('Raw Data'!AS78="YES", 1, 0)</f>
        <v>0</v>
      </c>
      <c r="BE79" s="235">
        <f>('Power Usage Consumption'!$B$26)*D79*BD79</f>
        <v>0</v>
      </c>
      <c r="BF79" s="241">
        <f t="shared" si="7"/>
        <v>1638</v>
      </c>
    </row>
    <row r="80" ht="20.25" customHeight="1">
      <c r="A80" s="233" t="str">
        <f>'Raw Data'!R79</f>
        <v>Sweden</v>
      </c>
      <c r="B80" s="234">
        <f>'Raw Data'!S79</f>
        <v>8</v>
      </c>
      <c r="C80" s="235">
        <f>'Raw Data'!W79</f>
        <v>9</v>
      </c>
      <c r="D80" s="236">
        <f t="shared" si="1"/>
        <v>288</v>
      </c>
      <c r="E80" s="237"/>
      <c r="F80" s="238">
        <f>'Raw Data'!X79</f>
        <v>3</v>
      </c>
      <c r="G80" s="239">
        <f>(F80*'Power Usage Consumption'!$B$2)*D80</f>
        <v>51.84</v>
      </c>
      <c r="H80" s="235">
        <f>'Raw Data'!Y79</f>
        <v>0</v>
      </c>
      <c r="I80" s="239">
        <f>(H80*'Power Usage Consumption'!$B$3)*D80</f>
        <v>0</v>
      </c>
      <c r="J80" s="235">
        <f>'Raw Data'!Z79</f>
        <v>1</v>
      </c>
      <c r="K80" s="240">
        <f>(J80*'Power Usage Consumption'!$B$4)*D80</f>
        <v>16.416</v>
      </c>
      <c r="L80" s="241">
        <f>'Raw Data'!AA79</f>
        <v>3</v>
      </c>
      <c r="M80" s="241">
        <f>(L80*'Power Usage Consumption'!$B$5)*D80</f>
        <v>172.8</v>
      </c>
      <c r="N80" s="241">
        <f>'Raw Data'!AB79</f>
        <v>1</v>
      </c>
      <c r="O80" s="241">
        <f>(N80*'Power Usage Consumption'!$B$7)*D80</f>
        <v>0.576</v>
      </c>
      <c r="P80" s="241">
        <f>'Raw Data'!AC79</f>
        <v>0</v>
      </c>
      <c r="Q80" s="241">
        <f>(P80*'Power Usage Consumption'!$B$8)*D80</f>
        <v>0</v>
      </c>
      <c r="R80" s="241">
        <f>'Raw Data'!AD79</f>
        <v>0</v>
      </c>
      <c r="S80" s="241">
        <f>(R80*'Power Usage Consumption'!$B$9)*D80</f>
        <v>0</v>
      </c>
      <c r="T80" s="235">
        <f>'Raw Data'!AE79</f>
        <v>1</v>
      </c>
      <c r="U80" s="241">
        <f>(T80*'Power Usage Consumption'!$B$6)*D80</f>
        <v>1.44</v>
      </c>
      <c r="V80" s="235">
        <f>'Raw Data'!AF79</f>
        <v>0</v>
      </c>
      <c r="W80" s="241">
        <f>(V80*'Power Usage Consumption'!$B$11)*D80</f>
        <v>0</v>
      </c>
      <c r="X80" s="235">
        <f>'Raw Data'!AG79</f>
        <v>1</v>
      </c>
      <c r="Y80" s="241">
        <f>(X80*'Power Usage Consumption'!$B$12)*D80</f>
        <v>3.456</v>
      </c>
      <c r="Z80" s="235">
        <f>'Raw Data'!AH79</f>
        <v>2</v>
      </c>
      <c r="AA80" s="241">
        <f>(Z80*'Power Usage Consumption'!$B$12)*D80</f>
        <v>6.912</v>
      </c>
      <c r="AB80" s="242">
        <f t="shared" si="2"/>
        <v>253.44</v>
      </c>
      <c r="AC80" s="243" t="str">
        <f>'Raw Data'!AI79</f>
        <v>Non-renewable Energy (Grid electricity, Gasoline, etc.)</v>
      </c>
      <c r="AD80" s="244">
        <f t="shared" si="3"/>
        <v>253.44</v>
      </c>
      <c r="AE80" s="245">
        <f t="shared" si="4"/>
        <v>0</v>
      </c>
      <c r="AF80" s="238">
        <f>'Raw Data'!U79</f>
        <v>7</v>
      </c>
      <c r="AG80" s="235">
        <f>'Raw Data'!T79</f>
        <v>1</v>
      </c>
      <c r="AH80" s="235"/>
      <c r="AI80" s="235">
        <f>IF('Raw Data'!AJ79="YES", 1, 0)</f>
        <v>1</v>
      </c>
      <c r="AJ80" s="235">
        <f>('Power Usage Consumption'!$B$15)*D80*AI80</f>
        <v>1114.56</v>
      </c>
      <c r="AK80" s="235">
        <f>IF('Raw Data'!AK79="YES", 1, 0)</f>
        <v>1</v>
      </c>
      <c r="AL80" s="239">
        <f>'Power Usage Consumption'!$B$16</f>
        <v>18</v>
      </c>
      <c r="AM80" s="235">
        <f>IF('Raw Data'!AL79="YES", 1, 0)</f>
        <v>1</v>
      </c>
      <c r="AN80" s="239">
        <f>'Power Usage Consumption'!$B$17</f>
        <v>1.5</v>
      </c>
      <c r="AO80" s="235">
        <f>IF('Raw Data'!AM79="YES", 1, 0)</f>
        <v>1</v>
      </c>
      <c r="AP80" s="239">
        <f>'Power Usage Consumption'!$B$18</f>
        <v>1.2</v>
      </c>
      <c r="AQ80" s="235">
        <f>IF('Raw Data'!AN79="YES", 1, 0)</f>
        <v>0</v>
      </c>
      <c r="AR80" s="239">
        <f>'Power Usage Consumption'!$B$19</f>
        <v>2</v>
      </c>
      <c r="AS80" s="239">
        <f t="shared" si="5"/>
        <v>1137.26</v>
      </c>
      <c r="AT80" s="241">
        <f t="shared" si="6"/>
        <v>1</v>
      </c>
      <c r="AU80" s="241"/>
      <c r="AV80" s="235">
        <f>IF('Raw Data'!AO79="YES", 1, 0)</f>
        <v>0</v>
      </c>
      <c r="AW80" s="241">
        <f>('Power Usage Consumption'!$B$22)*D80*AV80</f>
        <v>0</v>
      </c>
      <c r="AX80" s="235">
        <f>IF('Raw Data'!AP79="YES", 1, 0)</f>
        <v>1</v>
      </c>
      <c r="AY80" s="241">
        <f>('Power Usage Consumption'!$B$23)*D80*AX80</f>
        <v>187.2</v>
      </c>
      <c r="AZ80" s="235">
        <f>IF('Raw Data'!AQ79="YES", 1, 0)</f>
        <v>1</v>
      </c>
      <c r="BA80" s="241">
        <f>('Power Usage Consumption'!$B$24)*D80*AZ80</f>
        <v>15.552</v>
      </c>
      <c r="BB80" s="235">
        <f>IF('Raw Data'!AR79="YES", 1, 0)</f>
        <v>1</v>
      </c>
      <c r="BC80" s="241">
        <f>('Power Usage Consumption'!$B$25)*D80*BB80</f>
        <v>4.9968</v>
      </c>
      <c r="BD80" s="235">
        <f>IF('Raw Data'!AS79="YES", 1, 0)</f>
        <v>1</v>
      </c>
      <c r="BE80" s="235">
        <f>('Power Usage Consumption'!$B$26)*D80*BD80</f>
        <v>80.64</v>
      </c>
      <c r="BF80" s="241">
        <f t="shared" si="7"/>
        <v>288.3888</v>
      </c>
    </row>
    <row r="81" ht="20.25" customHeight="1">
      <c r="A81" s="233" t="str">
        <f>'Raw Data'!R80</f>
        <v>Armenia</v>
      </c>
      <c r="B81" s="234">
        <f>'Raw Data'!S80</f>
        <v>1</v>
      </c>
      <c r="C81" s="235">
        <f>'Raw Data'!W80</f>
        <v>16</v>
      </c>
      <c r="D81" s="236">
        <f t="shared" si="1"/>
        <v>64</v>
      </c>
      <c r="E81" s="237"/>
      <c r="F81" s="238">
        <f>'Raw Data'!X80</f>
        <v>0</v>
      </c>
      <c r="G81" s="239">
        <f>(F81*'Power Usage Consumption'!$B$2)*D81</f>
        <v>0</v>
      </c>
      <c r="H81" s="235">
        <f>'Raw Data'!Y80</f>
        <v>1</v>
      </c>
      <c r="I81" s="239">
        <f>(H81*'Power Usage Consumption'!$B$3)*D81</f>
        <v>4.4544</v>
      </c>
      <c r="J81" s="235">
        <f>'Raw Data'!Z80</f>
        <v>1</v>
      </c>
      <c r="K81" s="240">
        <f>(J81*'Power Usage Consumption'!$B$4)*D81</f>
        <v>3.648</v>
      </c>
      <c r="L81" s="241">
        <f>'Raw Data'!AA80</f>
        <v>3</v>
      </c>
      <c r="M81" s="241">
        <f>(L81*'Power Usage Consumption'!$B$5)*D81</f>
        <v>38.4</v>
      </c>
      <c r="N81" s="241">
        <f>'Raw Data'!AB80</f>
        <v>0</v>
      </c>
      <c r="O81" s="241">
        <f>(N81*'Power Usage Consumption'!$B$7)*D81</f>
        <v>0</v>
      </c>
      <c r="P81" s="241">
        <f>'Raw Data'!AC80</f>
        <v>3</v>
      </c>
      <c r="Q81" s="241">
        <f>(P81*'Power Usage Consumption'!$B$8)*D81</f>
        <v>7.68</v>
      </c>
      <c r="R81" s="241">
        <f>'Raw Data'!AD80</f>
        <v>1</v>
      </c>
      <c r="S81" s="241">
        <f>(R81*'Power Usage Consumption'!$B$9)*D81</f>
        <v>0.384</v>
      </c>
      <c r="T81" s="235">
        <f>'Raw Data'!AE80</f>
        <v>2</v>
      </c>
      <c r="U81" s="241">
        <f>(T81*'Power Usage Consumption'!$B$6)*D81</f>
        <v>0.64</v>
      </c>
      <c r="V81" s="235">
        <f>'Raw Data'!AF80</f>
        <v>1</v>
      </c>
      <c r="W81" s="241">
        <f>(V81*'Power Usage Consumption'!$B$11)*D81</f>
        <v>0.768</v>
      </c>
      <c r="X81" s="235">
        <f>'Raw Data'!AG80</f>
        <v>2</v>
      </c>
      <c r="Y81" s="241">
        <f>(X81*'Power Usage Consumption'!$B$12)*D81</f>
        <v>1.536</v>
      </c>
      <c r="Z81" s="235">
        <f>'Raw Data'!AH80</f>
        <v>2</v>
      </c>
      <c r="AA81" s="241">
        <f>(Z81*'Power Usage Consumption'!$B$12)*D81</f>
        <v>1.536</v>
      </c>
      <c r="AB81" s="242">
        <f t="shared" si="2"/>
        <v>59.0464</v>
      </c>
      <c r="AC81" s="243" t="str">
        <f>'Raw Data'!AI80</f>
        <v>Non-renewable Energy (Grid electricity, Gasoline, etc.)</v>
      </c>
      <c r="AD81" s="244">
        <f t="shared" si="3"/>
        <v>59.0464</v>
      </c>
      <c r="AE81" s="245">
        <f t="shared" si="4"/>
        <v>0</v>
      </c>
      <c r="AF81" s="238">
        <f>'Raw Data'!U80</f>
        <v>0</v>
      </c>
      <c r="AG81" s="235">
        <f>'Raw Data'!T80</f>
        <v>1</v>
      </c>
      <c r="AH81" s="235"/>
      <c r="AI81" s="235">
        <f>IF('Raw Data'!AJ80="YES", 1, 0)</f>
        <v>0</v>
      </c>
      <c r="AJ81" s="235">
        <f>('Power Usage Consumption'!$B$15)*D81*AI81</f>
        <v>0</v>
      </c>
      <c r="AK81" s="235">
        <f>IF('Raw Data'!AK80="YES", 1, 0)</f>
        <v>0</v>
      </c>
      <c r="AL81" s="239">
        <f>'Power Usage Consumption'!$B$16</f>
        <v>18</v>
      </c>
      <c r="AM81" s="235">
        <f>IF('Raw Data'!AL80="YES", 1, 0)</f>
        <v>1</v>
      </c>
      <c r="AN81" s="239">
        <f>'Power Usage Consumption'!$B$17</f>
        <v>1.5</v>
      </c>
      <c r="AO81" s="235">
        <f>IF('Raw Data'!AM80="YES", 1, 0)</f>
        <v>0</v>
      </c>
      <c r="AP81" s="239">
        <f>'Power Usage Consumption'!$B$18</f>
        <v>1.2</v>
      </c>
      <c r="AQ81" s="235">
        <f>IF('Raw Data'!AN80="YES", 1, 0)</f>
        <v>0</v>
      </c>
      <c r="AR81" s="239">
        <f>'Power Usage Consumption'!$B$19</f>
        <v>2</v>
      </c>
      <c r="AS81" s="239">
        <f t="shared" si="5"/>
        <v>22.7</v>
      </c>
      <c r="AT81" s="241">
        <f t="shared" si="6"/>
        <v>1</v>
      </c>
      <c r="AU81" s="241"/>
      <c r="AV81" s="235">
        <f>IF('Raw Data'!AO80="YES", 1, 0)</f>
        <v>0</v>
      </c>
      <c r="AW81" s="241">
        <f>('Power Usage Consumption'!$B$22)*D81*AV81</f>
        <v>0</v>
      </c>
      <c r="AX81" s="235">
        <f>IF('Raw Data'!AP80="YES", 1, 0)</f>
        <v>1</v>
      </c>
      <c r="AY81" s="241">
        <f>('Power Usage Consumption'!$B$23)*D81*AX81</f>
        <v>41.6</v>
      </c>
      <c r="AZ81" s="235">
        <f>IF('Raw Data'!AQ80="YES", 1, 0)</f>
        <v>1</v>
      </c>
      <c r="BA81" s="241">
        <f>('Power Usage Consumption'!$B$24)*D81*AZ81</f>
        <v>3.456</v>
      </c>
      <c r="BB81" s="235">
        <f>IF('Raw Data'!AR80="YES", 1, 0)</f>
        <v>0</v>
      </c>
      <c r="BC81" s="241">
        <f>('Power Usage Consumption'!$B$25)*D81*BB81</f>
        <v>0</v>
      </c>
      <c r="BD81" s="235">
        <f>IF('Raw Data'!AS80="YES", 1, 0)</f>
        <v>0</v>
      </c>
      <c r="BE81" s="235">
        <f>('Power Usage Consumption'!$B$26)*D81*BD81</f>
        <v>0</v>
      </c>
      <c r="BF81" s="241">
        <f t="shared" si="7"/>
        <v>45.056</v>
      </c>
    </row>
    <row r="82" ht="20.25" customHeight="1">
      <c r="A82" s="233" t="str">
        <f>'Raw Data'!R81</f>
        <v>China</v>
      </c>
      <c r="B82" s="234">
        <f>'Raw Data'!S81</f>
        <v>6</v>
      </c>
      <c r="C82" s="235">
        <f>'Raw Data'!W81</f>
        <v>38</v>
      </c>
      <c r="D82" s="236">
        <f t="shared" si="1"/>
        <v>912</v>
      </c>
      <c r="E82" s="237"/>
      <c r="F82" s="238">
        <f>'Raw Data'!X81</f>
        <v>3</v>
      </c>
      <c r="G82" s="239">
        <f>(F82*'Power Usage Consumption'!$B$2)*D82</f>
        <v>164.16</v>
      </c>
      <c r="H82" s="235">
        <f>'Raw Data'!Y81</f>
        <v>3</v>
      </c>
      <c r="I82" s="239">
        <f>(H82*'Power Usage Consumption'!$B$3)*D82</f>
        <v>190.4256</v>
      </c>
      <c r="J82" s="235">
        <f>'Raw Data'!Z81</f>
        <v>3</v>
      </c>
      <c r="K82" s="240">
        <f>(J82*'Power Usage Consumption'!$B$4)*D82</f>
        <v>155.952</v>
      </c>
      <c r="L82" s="241">
        <f>'Raw Data'!AA81</f>
        <v>1</v>
      </c>
      <c r="M82" s="241">
        <f>(L82*'Power Usage Consumption'!$B$5)*D82</f>
        <v>182.4</v>
      </c>
      <c r="N82" s="241">
        <f>'Raw Data'!AB81</f>
        <v>1</v>
      </c>
      <c r="O82" s="241">
        <f>(N82*'Power Usage Consumption'!$B$7)*D82</f>
        <v>1.824</v>
      </c>
      <c r="P82" s="241">
        <f>'Raw Data'!AC81</f>
        <v>1</v>
      </c>
      <c r="Q82" s="241">
        <f>(P82*'Power Usage Consumption'!$B$8)*D82</f>
        <v>36.48</v>
      </c>
      <c r="R82" s="241">
        <f>'Raw Data'!AD81</f>
        <v>1</v>
      </c>
      <c r="S82" s="241">
        <f>(R82*'Power Usage Consumption'!$B$9)*D82</f>
        <v>5.472</v>
      </c>
      <c r="T82" s="235">
        <f>'Raw Data'!AE81</f>
        <v>0</v>
      </c>
      <c r="U82" s="241">
        <f>(T82*'Power Usage Consumption'!$B$6)*D82</f>
        <v>0</v>
      </c>
      <c r="V82" s="235">
        <f>'Raw Data'!AF81</f>
        <v>2</v>
      </c>
      <c r="W82" s="241">
        <f>(V82*'Power Usage Consumption'!$B$11)*D82</f>
        <v>21.888</v>
      </c>
      <c r="X82" s="235">
        <f>'Raw Data'!AG81</f>
        <v>0</v>
      </c>
      <c r="Y82" s="241">
        <f>(X82*'Power Usage Consumption'!$B$12)*D82</f>
        <v>0</v>
      </c>
      <c r="Z82" s="235">
        <f>'Raw Data'!AH81</f>
        <v>2</v>
      </c>
      <c r="AA82" s="241">
        <f>(Z82*'Power Usage Consumption'!$B$12)*D82</f>
        <v>21.888</v>
      </c>
      <c r="AB82" s="242">
        <f t="shared" si="2"/>
        <v>780.4896</v>
      </c>
      <c r="AC82" s="243" t="str">
        <f>'Raw Data'!AI81</f>
        <v>Renewable Energy (Solar, Wind, etc.)</v>
      </c>
      <c r="AD82" s="244">
        <f t="shared" si="3"/>
        <v>0</v>
      </c>
      <c r="AE82" s="245">
        <f t="shared" si="4"/>
        <v>780.4896</v>
      </c>
      <c r="AF82" s="238">
        <f>'Raw Data'!U81</f>
        <v>3</v>
      </c>
      <c r="AG82" s="235">
        <f>'Raw Data'!T81</f>
        <v>3</v>
      </c>
      <c r="AH82" s="235"/>
      <c r="AI82" s="235">
        <f>IF('Raw Data'!AJ81="YES", 1, 0)</f>
        <v>0</v>
      </c>
      <c r="AJ82" s="235">
        <f>('Power Usage Consumption'!$B$15)*D82*AI82</f>
        <v>0</v>
      </c>
      <c r="AK82" s="235">
        <f>IF('Raw Data'!AK81="YES", 1, 0)</f>
        <v>0</v>
      </c>
      <c r="AL82" s="239">
        <f>'Power Usage Consumption'!$B$16</f>
        <v>18</v>
      </c>
      <c r="AM82" s="235">
        <f>IF('Raw Data'!AL81="YES", 1, 0)</f>
        <v>1</v>
      </c>
      <c r="AN82" s="239">
        <f>'Power Usage Consumption'!$B$17</f>
        <v>1.5</v>
      </c>
      <c r="AO82" s="235">
        <f>IF('Raw Data'!AM81="YES", 1, 0)</f>
        <v>0</v>
      </c>
      <c r="AP82" s="239">
        <f>'Power Usage Consumption'!$B$18</f>
        <v>1.2</v>
      </c>
      <c r="AQ82" s="235">
        <f>IF('Raw Data'!AN81="YES", 1, 0)</f>
        <v>1</v>
      </c>
      <c r="AR82" s="239">
        <f>'Power Usage Consumption'!$B$19</f>
        <v>2</v>
      </c>
      <c r="AS82" s="239">
        <f t="shared" si="5"/>
        <v>22.7</v>
      </c>
      <c r="AT82" s="241">
        <f t="shared" si="6"/>
        <v>3</v>
      </c>
      <c r="AU82" s="241"/>
      <c r="AV82" s="235">
        <f>IF('Raw Data'!AO81="YES", 1, 0)</f>
        <v>0</v>
      </c>
      <c r="AW82" s="241">
        <f>('Power Usage Consumption'!$B$22)*D82*AV82</f>
        <v>0</v>
      </c>
      <c r="AX82" s="235">
        <f>IF('Raw Data'!AP81="YES", 1, 0)</f>
        <v>0</v>
      </c>
      <c r="AY82" s="241">
        <f>('Power Usage Consumption'!$B$23)*D82*AX82</f>
        <v>0</v>
      </c>
      <c r="AZ82" s="235">
        <f>IF('Raw Data'!AQ81="YES", 1, 0)</f>
        <v>1</v>
      </c>
      <c r="BA82" s="241">
        <f>('Power Usage Consumption'!$B$24)*D82*AZ82</f>
        <v>49.248</v>
      </c>
      <c r="BB82" s="235">
        <f>IF('Raw Data'!AR81="YES", 1, 0)</f>
        <v>0</v>
      </c>
      <c r="BC82" s="241">
        <f>('Power Usage Consumption'!$B$25)*D82*BB82</f>
        <v>0</v>
      </c>
      <c r="BD82" s="235">
        <f>IF('Raw Data'!AS81="YES", 1, 0)</f>
        <v>1</v>
      </c>
      <c r="BE82" s="235">
        <f>('Power Usage Consumption'!$B$26)*D82*BD82</f>
        <v>255.36</v>
      </c>
      <c r="BF82" s="241">
        <f t="shared" si="7"/>
        <v>304.608</v>
      </c>
    </row>
    <row r="83" ht="20.25" customHeight="1">
      <c r="A83" s="233" t="str">
        <f>'Raw Data'!R82</f>
        <v>United States of America</v>
      </c>
      <c r="B83" s="234">
        <f>'Raw Data'!S82</f>
        <v>10</v>
      </c>
      <c r="C83" s="235" t="str">
        <f>'Raw Data'!W82</f>
        <v/>
      </c>
      <c r="D83" s="236">
        <f t="shared" si="1"/>
        <v>0</v>
      </c>
      <c r="E83" s="237"/>
      <c r="F83" s="238">
        <f>'Raw Data'!X82</f>
        <v>1</v>
      </c>
      <c r="G83" s="239">
        <f>(F83*'Power Usage Consumption'!$B$2)*D83</f>
        <v>0</v>
      </c>
      <c r="H83" s="235">
        <f>'Raw Data'!Y82</f>
        <v>0</v>
      </c>
      <c r="I83" s="239">
        <f>(H83*'Power Usage Consumption'!$B$3)*D83</f>
        <v>0</v>
      </c>
      <c r="J83" s="235">
        <f>'Raw Data'!Z82</f>
        <v>3</v>
      </c>
      <c r="K83" s="240">
        <f>(J83*'Power Usage Consumption'!$B$4)*D83</f>
        <v>0</v>
      </c>
      <c r="L83" s="241">
        <f>'Raw Data'!AA82</f>
        <v>2</v>
      </c>
      <c r="M83" s="241">
        <f>(L83*'Power Usage Consumption'!$B$5)*D83</f>
        <v>0</v>
      </c>
      <c r="N83" s="241">
        <f>'Raw Data'!AB82</f>
        <v>2</v>
      </c>
      <c r="O83" s="241">
        <f>(N83*'Power Usage Consumption'!$B$7)*D83</f>
        <v>0</v>
      </c>
      <c r="P83" s="241">
        <f>'Raw Data'!AC82</f>
        <v>3</v>
      </c>
      <c r="Q83" s="241">
        <f>(P83*'Power Usage Consumption'!$B$8)*D83</f>
        <v>0</v>
      </c>
      <c r="R83" s="241">
        <f>'Raw Data'!AD82</f>
        <v>1</v>
      </c>
      <c r="S83" s="241">
        <f>(R83*'Power Usage Consumption'!$B$9)*D83</f>
        <v>0</v>
      </c>
      <c r="T83" s="235">
        <f>'Raw Data'!AE82</f>
        <v>3</v>
      </c>
      <c r="U83" s="241">
        <f>(T83*'Power Usage Consumption'!$B$6)*D83</f>
        <v>0</v>
      </c>
      <c r="V83" s="235">
        <f>'Raw Data'!AF82</f>
        <v>1</v>
      </c>
      <c r="W83" s="241">
        <f>(V83*'Power Usage Consumption'!$B$11)*D83</f>
        <v>0</v>
      </c>
      <c r="X83" s="235">
        <f>'Raw Data'!AG82</f>
        <v>1</v>
      </c>
      <c r="Y83" s="241">
        <f>(X83*'Power Usage Consumption'!$B$12)*D83</f>
        <v>0</v>
      </c>
      <c r="Z83" s="235">
        <f>'Raw Data'!AH82</f>
        <v>0</v>
      </c>
      <c r="AA83" s="241">
        <f>(Z83*'Power Usage Consumption'!$B$12)*D83</f>
        <v>0</v>
      </c>
      <c r="AB83" s="242">
        <f t="shared" si="2"/>
        <v>0</v>
      </c>
      <c r="AC83" s="243" t="str">
        <f>'Raw Data'!AI82</f>
        <v>Non-renewable Energy (Grid electricity, Gasoline, etc.)</v>
      </c>
      <c r="AD83" s="244">
        <f t="shared" si="3"/>
        <v>0</v>
      </c>
      <c r="AE83" s="245">
        <f t="shared" si="4"/>
        <v>0</v>
      </c>
      <c r="AF83" s="238">
        <f>'Raw Data'!U82</f>
        <v>0</v>
      </c>
      <c r="AG83" s="235">
        <f>'Raw Data'!T82</f>
        <v>10</v>
      </c>
      <c r="AH83" s="235"/>
      <c r="AI83" s="235">
        <f>IF('Raw Data'!AJ82="YES", 1, 0)</f>
        <v>0</v>
      </c>
      <c r="AJ83" s="235">
        <f>('Power Usage Consumption'!$B$15)*D83*AI83</f>
        <v>0</v>
      </c>
      <c r="AK83" s="235">
        <f>IF('Raw Data'!AK82="YES", 1, 0)</f>
        <v>1</v>
      </c>
      <c r="AL83" s="239">
        <f>'Power Usage Consumption'!$B$16</f>
        <v>18</v>
      </c>
      <c r="AM83" s="235">
        <f>IF('Raw Data'!AL82="YES", 1, 0)</f>
        <v>1</v>
      </c>
      <c r="AN83" s="239">
        <f>'Power Usage Consumption'!$B$17</f>
        <v>1.5</v>
      </c>
      <c r="AO83" s="235">
        <f>IF('Raw Data'!AM82="YES", 1, 0)</f>
        <v>0</v>
      </c>
      <c r="AP83" s="239">
        <f>'Power Usage Consumption'!$B$18</f>
        <v>1.2</v>
      </c>
      <c r="AQ83" s="235">
        <f>IF('Raw Data'!AN82="YES", 1, 0)</f>
        <v>0</v>
      </c>
      <c r="AR83" s="239">
        <f>'Power Usage Consumption'!$B$19</f>
        <v>2</v>
      </c>
      <c r="AS83" s="239">
        <f t="shared" si="5"/>
        <v>22.7</v>
      </c>
      <c r="AT83" s="241">
        <f t="shared" si="6"/>
        <v>10</v>
      </c>
      <c r="AU83" s="241"/>
      <c r="AV83" s="235">
        <f>IF('Raw Data'!AO82="YES", 1, 0)</f>
        <v>1</v>
      </c>
      <c r="AW83" s="241">
        <f>('Power Usage Consumption'!$B$22)*D83*AV83</f>
        <v>0</v>
      </c>
      <c r="AX83" s="235">
        <f>IF('Raw Data'!AP82="YES", 1, 0)</f>
        <v>0</v>
      </c>
      <c r="AY83" s="241">
        <f>('Power Usage Consumption'!$B$23)*D83*AX83</f>
        <v>0</v>
      </c>
      <c r="AZ83" s="235">
        <f>IF('Raw Data'!AQ82="YES", 1, 0)</f>
        <v>1</v>
      </c>
      <c r="BA83" s="241">
        <f>('Power Usage Consumption'!$B$24)*D83*AZ83</f>
        <v>0</v>
      </c>
      <c r="BB83" s="235">
        <f>IF('Raw Data'!AR82="YES", 1, 0)</f>
        <v>1</v>
      </c>
      <c r="BC83" s="241">
        <f>('Power Usage Consumption'!$B$25)*D83*BB83</f>
        <v>0</v>
      </c>
      <c r="BD83" s="235">
        <f>IF('Raw Data'!AS82="YES", 1, 0)</f>
        <v>0</v>
      </c>
      <c r="BE83" s="235">
        <f>('Power Usage Consumption'!$B$26)*D83*BD83</f>
        <v>0</v>
      </c>
      <c r="BF83" s="241">
        <f t="shared" si="7"/>
        <v>0</v>
      </c>
    </row>
    <row r="84" ht="20.25" customHeight="1">
      <c r="A84" s="233" t="str">
        <f>'Raw Data'!R83</f>
        <v>United States of America</v>
      </c>
      <c r="B84" s="234">
        <f>'Raw Data'!S83</f>
        <v>9</v>
      </c>
      <c r="C84" s="235">
        <f>'Raw Data'!W83</f>
        <v>27</v>
      </c>
      <c r="D84" s="236">
        <f t="shared" si="1"/>
        <v>972</v>
      </c>
      <c r="E84" s="237"/>
      <c r="F84" s="238">
        <f>'Raw Data'!X83</f>
        <v>1</v>
      </c>
      <c r="G84" s="239">
        <f>(F84*'Power Usage Consumption'!$B$2)*D84</f>
        <v>58.32</v>
      </c>
      <c r="H84" s="235">
        <f>'Raw Data'!Y83</f>
        <v>2</v>
      </c>
      <c r="I84" s="239">
        <f>(H84*'Power Usage Consumption'!$B$3)*D84</f>
        <v>135.3024</v>
      </c>
      <c r="J84" s="235">
        <f>'Raw Data'!Z83</f>
        <v>0</v>
      </c>
      <c r="K84" s="240">
        <f>(J84*'Power Usage Consumption'!$B$4)*D84</f>
        <v>0</v>
      </c>
      <c r="L84" s="241">
        <f>'Raw Data'!AA83</f>
        <v>2</v>
      </c>
      <c r="M84" s="241">
        <f>(L84*'Power Usage Consumption'!$B$5)*D84</f>
        <v>388.8</v>
      </c>
      <c r="N84" s="241">
        <f>'Raw Data'!AB83</f>
        <v>0</v>
      </c>
      <c r="O84" s="241">
        <f>(N84*'Power Usage Consumption'!$B$7)*D84</f>
        <v>0</v>
      </c>
      <c r="P84" s="241">
        <f>'Raw Data'!AC83</f>
        <v>3</v>
      </c>
      <c r="Q84" s="241">
        <f>(P84*'Power Usage Consumption'!$B$8)*D84</f>
        <v>116.64</v>
      </c>
      <c r="R84" s="241">
        <f>'Raw Data'!AD83</f>
        <v>0</v>
      </c>
      <c r="S84" s="241">
        <f>(R84*'Power Usage Consumption'!$B$9)*D84</f>
        <v>0</v>
      </c>
      <c r="T84" s="235">
        <f>'Raw Data'!AE83</f>
        <v>3</v>
      </c>
      <c r="U84" s="241">
        <f>(T84*'Power Usage Consumption'!$B$6)*D84</f>
        <v>14.58</v>
      </c>
      <c r="V84" s="235">
        <f>'Raw Data'!AF83</f>
        <v>2</v>
      </c>
      <c r="W84" s="241">
        <f>(V84*'Power Usage Consumption'!$B$11)*D84</f>
        <v>23.328</v>
      </c>
      <c r="X84" s="235">
        <f>'Raw Data'!AG83</f>
        <v>3</v>
      </c>
      <c r="Y84" s="241">
        <f>(X84*'Power Usage Consumption'!$B$12)*D84</f>
        <v>34.992</v>
      </c>
      <c r="Z84" s="235">
        <f>'Raw Data'!AH83</f>
        <v>3</v>
      </c>
      <c r="AA84" s="241">
        <f>(Z84*'Power Usage Consumption'!$B$12)*D84</f>
        <v>34.992</v>
      </c>
      <c r="AB84" s="242">
        <f t="shared" si="2"/>
        <v>806.9544</v>
      </c>
      <c r="AC84" s="243" t="str">
        <f>'Raw Data'!AI83</f>
        <v>Renewable Energy (Solar, Wind, etc.)</v>
      </c>
      <c r="AD84" s="244">
        <f t="shared" si="3"/>
        <v>0</v>
      </c>
      <c r="AE84" s="245">
        <f t="shared" si="4"/>
        <v>806.9544</v>
      </c>
      <c r="AF84" s="238">
        <f>'Raw Data'!U83</f>
        <v>1</v>
      </c>
      <c r="AG84" s="235">
        <f>'Raw Data'!T83</f>
        <v>8</v>
      </c>
      <c r="AH84" s="235"/>
      <c r="AI84" s="235">
        <f>IF('Raw Data'!AJ83="YES", 1, 0)</f>
        <v>0</v>
      </c>
      <c r="AJ84" s="235">
        <f>('Power Usage Consumption'!$B$15)*D84*AI84</f>
        <v>0</v>
      </c>
      <c r="AK84" s="235">
        <f>IF('Raw Data'!AK83="YES", 1, 0)</f>
        <v>0</v>
      </c>
      <c r="AL84" s="239">
        <f>'Power Usage Consumption'!$B$16</f>
        <v>18</v>
      </c>
      <c r="AM84" s="235">
        <f>IF('Raw Data'!AL83="YES", 1, 0)</f>
        <v>0</v>
      </c>
      <c r="AN84" s="239">
        <f>'Power Usage Consumption'!$B$17</f>
        <v>1.5</v>
      </c>
      <c r="AO84" s="235">
        <f>IF('Raw Data'!AM83="YES", 1, 0)</f>
        <v>0</v>
      </c>
      <c r="AP84" s="239">
        <f>'Power Usage Consumption'!$B$18</f>
        <v>1.2</v>
      </c>
      <c r="AQ84" s="235">
        <f>IF('Raw Data'!AN83="YES", 1, 0)</f>
        <v>0</v>
      </c>
      <c r="AR84" s="239">
        <f>'Power Usage Consumption'!$B$19</f>
        <v>2</v>
      </c>
      <c r="AS84" s="239">
        <f t="shared" si="5"/>
        <v>22.7</v>
      </c>
      <c r="AT84" s="241">
        <f t="shared" si="6"/>
        <v>8</v>
      </c>
      <c r="AU84" s="241"/>
      <c r="AV84" s="235">
        <f>IF('Raw Data'!AO83="YES", 1, 0)</f>
        <v>0</v>
      </c>
      <c r="AW84" s="241">
        <f>('Power Usage Consumption'!$B$22)*D84*AV84</f>
        <v>0</v>
      </c>
      <c r="AX84" s="235">
        <f>IF('Raw Data'!AP83="YES", 1, 0)</f>
        <v>0</v>
      </c>
      <c r="AY84" s="241">
        <f>('Power Usage Consumption'!$B$23)*D84*AX84</f>
        <v>0</v>
      </c>
      <c r="AZ84" s="235">
        <f>IF('Raw Data'!AQ83="YES", 1, 0)</f>
        <v>1</v>
      </c>
      <c r="BA84" s="241">
        <f>('Power Usage Consumption'!$B$24)*D84*AZ84</f>
        <v>52.488</v>
      </c>
      <c r="BB84" s="235">
        <f>IF('Raw Data'!AR83="YES", 1, 0)</f>
        <v>0</v>
      </c>
      <c r="BC84" s="241">
        <f>('Power Usage Consumption'!$B$25)*D84*BB84</f>
        <v>0</v>
      </c>
      <c r="BD84" s="235">
        <f>IF('Raw Data'!AS83="YES", 1, 0)</f>
        <v>1</v>
      </c>
      <c r="BE84" s="235">
        <f>('Power Usage Consumption'!$B$26)*D84*BD84</f>
        <v>272.16</v>
      </c>
      <c r="BF84" s="241">
        <f t="shared" si="7"/>
        <v>324.648</v>
      </c>
    </row>
    <row r="85" ht="20.25" customHeight="1">
      <c r="A85" s="233" t="str">
        <f>'Raw Data'!R84</f>
        <v>Vietnam</v>
      </c>
      <c r="B85" s="234">
        <f>'Raw Data'!S84</f>
        <v>9</v>
      </c>
      <c r="C85" s="235">
        <f>'Raw Data'!W84</f>
        <v>22</v>
      </c>
      <c r="D85" s="236">
        <f t="shared" si="1"/>
        <v>792</v>
      </c>
      <c r="E85" s="237"/>
      <c r="F85" s="238">
        <f>'Raw Data'!X84</f>
        <v>1</v>
      </c>
      <c r="G85" s="239">
        <f>(F85*'Power Usage Consumption'!$B$2)*D85</f>
        <v>47.52</v>
      </c>
      <c r="H85" s="235">
        <f>'Raw Data'!Y84</f>
        <v>2</v>
      </c>
      <c r="I85" s="239">
        <f>(H85*'Power Usage Consumption'!$B$3)*D85</f>
        <v>110.2464</v>
      </c>
      <c r="J85" s="235">
        <f>'Raw Data'!Z84</f>
        <v>3</v>
      </c>
      <c r="K85" s="240">
        <f>(J85*'Power Usage Consumption'!$B$4)*D85</f>
        <v>135.432</v>
      </c>
      <c r="L85" s="241">
        <f>'Raw Data'!AA84</f>
        <v>1</v>
      </c>
      <c r="M85" s="241">
        <f>(L85*'Power Usage Consumption'!$B$5)*D85</f>
        <v>158.4</v>
      </c>
      <c r="N85" s="241">
        <f>'Raw Data'!AB84</f>
        <v>0</v>
      </c>
      <c r="O85" s="241">
        <f>(N85*'Power Usage Consumption'!$B$7)*D85</f>
        <v>0</v>
      </c>
      <c r="P85" s="241">
        <f>'Raw Data'!AC84</f>
        <v>3</v>
      </c>
      <c r="Q85" s="241">
        <f>(P85*'Power Usage Consumption'!$B$8)*D85</f>
        <v>95.04</v>
      </c>
      <c r="R85" s="241">
        <f>'Raw Data'!AD84</f>
        <v>2</v>
      </c>
      <c r="S85" s="241">
        <f>(R85*'Power Usage Consumption'!$B$9)*D85</f>
        <v>9.504</v>
      </c>
      <c r="T85" s="235">
        <f>'Raw Data'!AE84</f>
        <v>3</v>
      </c>
      <c r="U85" s="241">
        <f>(T85*'Power Usage Consumption'!$B$6)*D85</f>
        <v>11.88</v>
      </c>
      <c r="V85" s="235">
        <f>'Raw Data'!AF84</f>
        <v>3</v>
      </c>
      <c r="W85" s="241">
        <f>(V85*'Power Usage Consumption'!$B$11)*D85</f>
        <v>28.512</v>
      </c>
      <c r="X85" s="235">
        <f>'Raw Data'!AG84</f>
        <v>3</v>
      </c>
      <c r="Y85" s="241">
        <f>(X85*'Power Usage Consumption'!$B$12)*D85</f>
        <v>28.512</v>
      </c>
      <c r="Z85" s="235">
        <f>'Raw Data'!AH84</f>
        <v>0</v>
      </c>
      <c r="AA85" s="241">
        <f>(Z85*'Power Usage Consumption'!$B$12)*D85</f>
        <v>0</v>
      </c>
      <c r="AB85" s="242">
        <f t="shared" si="2"/>
        <v>625.0464</v>
      </c>
      <c r="AC85" s="243" t="str">
        <f>'Raw Data'!AI84</f>
        <v>Renewable Energy (Solar, Wind, etc.)</v>
      </c>
      <c r="AD85" s="244">
        <f t="shared" si="3"/>
        <v>0</v>
      </c>
      <c r="AE85" s="245">
        <f t="shared" si="4"/>
        <v>625.0464</v>
      </c>
      <c r="AF85" s="238">
        <f>'Raw Data'!U84</f>
        <v>3</v>
      </c>
      <c r="AG85" s="235">
        <f>'Raw Data'!T84</f>
        <v>6</v>
      </c>
      <c r="AH85" s="235"/>
      <c r="AI85" s="235">
        <f>IF('Raw Data'!AJ84="YES", 1, 0)</f>
        <v>0</v>
      </c>
      <c r="AJ85" s="235">
        <f>('Power Usage Consumption'!$B$15)*D85*AI85</f>
        <v>0</v>
      </c>
      <c r="AK85" s="235">
        <f>IF('Raw Data'!AK84="YES", 1, 0)</f>
        <v>0</v>
      </c>
      <c r="AL85" s="239">
        <f>'Power Usage Consumption'!$B$16</f>
        <v>18</v>
      </c>
      <c r="AM85" s="235">
        <f>IF('Raw Data'!AL84="YES", 1, 0)</f>
        <v>1</v>
      </c>
      <c r="AN85" s="239">
        <f>'Power Usage Consumption'!$B$17</f>
        <v>1.5</v>
      </c>
      <c r="AO85" s="235">
        <f>IF('Raw Data'!AM84="YES", 1, 0)</f>
        <v>0</v>
      </c>
      <c r="AP85" s="239">
        <f>'Power Usage Consumption'!$B$18</f>
        <v>1.2</v>
      </c>
      <c r="AQ85" s="235">
        <f>IF('Raw Data'!AN84="YES", 1, 0)</f>
        <v>1</v>
      </c>
      <c r="AR85" s="239">
        <f>'Power Usage Consumption'!$B$19</f>
        <v>2</v>
      </c>
      <c r="AS85" s="239">
        <f t="shared" si="5"/>
        <v>22.7</v>
      </c>
      <c r="AT85" s="241">
        <f t="shared" si="6"/>
        <v>6</v>
      </c>
      <c r="AU85" s="241"/>
      <c r="AV85" s="235">
        <f>IF('Raw Data'!AO84="YES", 1, 0)</f>
        <v>0</v>
      </c>
      <c r="AW85" s="241">
        <f>('Power Usage Consumption'!$B$22)*D85*AV85</f>
        <v>0</v>
      </c>
      <c r="AX85" s="235">
        <f>IF('Raw Data'!AP84="YES", 1, 0)</f>
        <v>0</v>
      </c>
      <c r="AY85" s="241">
        <f>('Power Usage Consumption'!$B$23)*D85*AX85</f>
        <v>0</v>
      </c>
      <c r="AZ85" s="235">
        <f>IF('Raw Data'!AQ84="YES", 1, 0)</f>
        <v>1</v>
      </c>
      <c r="BA85" s="241">
        <f>('Power Usage Consumption'!$B$24)*D85*AZ85</f>
        <v>42.768</v>
      </c>
      <c r="BB85" s="235">
        <f>IF('Raw Data'!AR84="YES", 1, 0)</f>
        <v>1</v>
      </c>
      <c r="BC85" s="241">
        <f>('Power Usage Consumption'!$B$25)*D85*BB85</f>
        <v>13.7412</v>
      </c>
      <c r="BD85" s="235">
        <f>IF('Raw Data'!AS84="YES", 1, 0)</f>
        <v>0</v>
      </c>
      <c r="BE85" s="235">
        <f>('Power Usage Consumption'!$B$26)*D85*BD85</f>
        <v>0</v>
      </c>
      <c r="BF85" s="241">
        <f t="shared" si="7"/>
        <v>56.5092</v>
      </c>
    </row>
    <row r="86" ht="20.25" customHeight="1">
      <c r="A86" s="233" t="str">
        <f>'Raw Data'!R85</f>
        <v>Brazil</v>
      </c>
      <c r="B86" s="234">
        <f>'Raw Data'!S85</f>
        <v>2</v>
      </c>
      <c r="C86" s="235">
        <f>'Raw Data'!W85</f>
        <v>36</v>
      </c>
      <c r="D86" s="236">
        <f t="shared" si="1"/>
        <v>288</v>
      </c>
      <c r="E86" s="237"/>
      <c r="F86" s="238">
        <f>'Raw Data'!X85</f>
        <v>1</v>
      </c>
      <c r="G86" s="239">
        <f>(F86*'Power Usage Consumption'!$B$2)*D86</f>
        <v>17.28</v>
      </c>
      <c r="H86" s="235">
        <f>'Raw Data'!Y85</f>
        <v>0</v>
      </c>
      <c r="I86" s="239">
        <f>(H86*'Power Usage Consumption'!$B$3)*D86</f>
        <v>0</v>
      </c>
      <c r="J86" s="235">
        <f>'Raw Data'!Z85</f>
        <v>1</v>
      </c>
      <c r="K86" s="240">
        <f>(J86*'Power Usage Consumption'!$B$4)*D86</f>
        <v>16.416</v>
      </c>
      <c r="L86" s="241">
        <f>'Raw Data'!AA85</f>
        <v>3</v>
      </c>
      <c r="M86" s="241">
        <f>(L86*'Power Usage Consumption'!$B$5)*D86</f>
        <v>172.8</v>
      </c>
      <c r="N86" s="241">
        <f>'Raw Data'!AB85</f>
        <v>0</v>
      </c>
      <c r="O86" s="241">
        <f>(N86*'Power Usage Consumption'!$B$7)*D86</f>
        <v>0</v>
      </c>
      <c r="P86" s="241">
        <f>'Raw Data'!AC85</f>
        <v>2</v>
      </c>
      <c r="Q86" s="241">
        <f>(P86*'Power Usage Consumption'!$B$8)*D86</f>
        <v>23.04</v>
      </c>
      <c r="R86" s="241">
        <f>'Raw Data'!AD85</f>
        <v>1</v>
      </c>
      <c r="S86" s="241">
        <f>(R86*'Power Usage Consumption'!$B$9)*D86</f>
        <v>1.728</v>
      </c>
      <c r="T86" s="235">
        <f>'Raw Data'!AE85</f>
        <v>2</v>
      </c>
      <c r="U86" s="241">
        <f>(T86*'Power Usage Consumption'!$B$6)*D86</f>
        <v>2.88</v>
      </c>
      <c r="V86" s="235">
        <f>'Raw Data'!AF85</f>
        <v>2</v>
      </c>
      <c r="W86" s="241">
        <f>(V86*'Power Usage Consumption'!$B$11)*D86</f>
        <v>6.912</v>
      </c>
      <c r="X86" s="235">
        <f>'Raw Data'!AG85</f>
        <v>2</v>
      </c>
      <c r="Y86" s="241">
        <f>(X86*'Power Usage Consumption'!$B$12)*D86</f>
        <v>6.912</v>
      </c>
      <c r="Z86" s="235">
        <f>'Raw Data'!AH85</f>
        <v>1</v>
      </c>
      <c r="AA86" s="241">
        <f>(Z86*'Power Usage Consumption'!$B$12)*D86</f>
        <v>3.456</v>
      </c>
      <c r="AB86" s="242">
        <f t="shared" si="2"/>
        <v>251.424</v>
      </c>
      <c r="AC86" s="243" t="str">
        <f>'Raw Data'!AI85</f>
        <v>Non-renewable Energy (Grid electricity, Gasoline, etc.)</v>
      </c>
      <c r="AD86" s="244">
        <f t="shared" si="3"/>
        <v>251.424</v>
      </c>
      <c r="AE86" s="245">
        <f t="shared" si="4"/>
        <v>0</v>
      </c>
      <c r="AF86" s="238">
        <f>'Raw Data'!U85</f>
        <v>1</v>
      </c>
      <c r="AG86" s="235">
        <f>'Raw Data'!T85</f>
        <v>1</v>
      </c>
      <c r="AH86" s="235"/>
      <c r="AI86" s="235">
        <f>IF('Raw Data'!AJ85="YES", 1, 0)</f>
        <v>1</v>
      </c>
      <c r="AJ86" s="235">
        <f>('Power Usage Consumption'!$B$15)*D86*AI86</f>
        <v>1114.56</v>
      </c>
      <c r="AK86" s="235">
        <f>IF('Raw Data'!AK85="YES", 1, 0)</f>
        <v>1</v>
      </c>
      <c r="AL86" s="239">
        <f>'Power Usage Consumption'!$B$16</f>
        <v>18</v>
      </c>
      <c r="AM86" s="235">
        <f>IF('Raw Data'!AL85="YES", 1, 0)</f>
        <v>1</v>
      </c>
      <c r="AN86" s="239">
        <f>'Power Usage Consumption'!$B$17</f>
        <v>1.5</v>
      </c>
      <c r="AO86" s="235">
        <f>IF('Raw Data'!AM85="YES", 1, 0)</f>
        <v>1</v>
      </c>
      <c r="AP86" s="239">
        <f>'Power Usage Consumption'!$B$18</f>
        <v>1.2</v>
      </c>
      <c r="AQ86" s="235">
        <f>IF('Raw Data'!AN85="YES", 1, 0)</f>
        <v>1</v>
      </c>
      <c r="AR86" s="239">
        <f>'Power Usage Consumption'!$B$19</f>
        <v>2</v>
      </c>
      <c r="AS86" s="239">
        <f t="shared" si="5"/>
        <v>1137.26</v>
      </c>
      <c r="AT86" s="241">
        <f t="shared" si="6"/>
        <v>1</v>
      </c>
      <c r="AU86" s="241"/>
      <c r="AV86" s="235">
        <f>IF('Raw Data'!AO85="YES", 1, 0)</f>
        <v>0</v>
      </c>
      <c r="AW86" s="241">
        <f>('Power Usage Consumption'!$B$22)*D86*AV86</f>
        <v>0</v>
      </c>
      <c r="AX86" s="235">
        <f>IF('Raw Data'!AP85="YES", 1, 0)</f>
        <v>0</v>
      </c>
      <c r="AY86" s="241">
        <f>('Power Usage Consumption'!$B$23)*D86*AX86</f>
        <v>0</v>
      </c>
      <c r="AZ86" s="235">
        <f>IF('Raw Data'!AQ85="YES", 1, 0)</f>
        <v>0</v>
      </c>
      <c r="BA86" s="241">
        <f>('Power Usage Consumption'!$B$24)*D86*AZ86</f>
        <v>0</v>
      </c>
      <c r="BB86" s="235">
        <f>IF('Raw Data'!AR85="YES", 1, 0)</f>
        <v>1</v>
      </c>
      <c r="BC86" s="241">
        <f>('Power Usage Consumption'!$B$25)*D86*BB86</f>
        <v>4.9968</v>
      </c>
      <c r="BD86" s="235">
        <f>IF('Raw Data'!AS85="YES", 1, 0)</f>
        <v>1</v>
      </c>
      <c r="BE86" s="235">
        <f>('Power Usage Consumption'!$B$26)*D86*BD86</f>
        <v>80.64</v>
      </c>
      <c r="BF86" s="241">
        <f t="shared" si="7"/>
        <v>85.6368</v>
      </c>
    </row>
    <row r="87" ht="20.25" customHeight="1">
      <c r="A87" s="233" t="str">
        <f>'Raw Data'!R86</f>
        <v>Estonia</v>
      </c>
      <c r="B87" s="234">
        <f>'Raw Data'!S86</f>
        <v>7</v>
      </c>
      <c r="C87" s="235">
        <f>'Raw Data'!W86</f>
        <v>30</v>
      </c>
      <c r="D87" s="236">
        <f t="shared" si="1"/>
        <v>840</v>
      </c>
      <c r="E87" s="237"/>
      <c r="F87" s="238">
        <f>'Raw Data'!X86</f>
        <v>3</v>
      </c>
      <c r="G87" s="239">
        <f>(F87*'Power Usage Consumption'!$B$2)*D87</f>
        <v>151.2</v>
      </c>
      <c r="H87" s="235">
        <f>'Raw Data'!Y86</f>
        <v>1</v>
      </c>
      <c r="I87" s="239">
        <f>(H87*'Power Usage Consumption'!$B$3)*D87</f>
        <v>58.464</v>
      </c>
      <c r="J87" s="235">
        <f>'Raw Data'!Z86</f>
        <v>3</v>
      </c>
      <c r="K87" s="240">
        <f>(J87*'Power Usage Consumption'!$B$4)*D87</f>
        <v>143.64</v>
      </c>
      <c r="L87" s="241">
        <f>'Raw Data'!AA86</f>
        <v>2</v>
      </c>
      <c r="M87" s="241">
        <f>(L87*'Power Usage Consumption'!$B$5)*D87</f>
        <v>336</v>
      </c>
      <c r="N87" s="241">
        <f>'Raw Data'!AB86</f>
        <v>3</v>
      </c>
      <c r="O87" s="241">
        <f>(N87*'Power Usage Consumption'!$B$7)*D87</f>
        <v>5.04</v>
      </c>
      <c r="P87" s="241">
        <f>'Raw Data'!AC86</f>
        <v>0</v>
      </c>
      <c r="Q87" s="241">
        <f>(P87*'Power Usage Consumption'!$B$8)*D87</f>
        <v>0</v>
      </c>
      <c r="R87" s="241">
        <f>'Raw Data'!AD86</f>
        <v>1</v>
      </c>
      <c r="S87" s="241">
        <f>(R87*'Power Usage Consumption'!$B$9)*D87</f>
        <v>5.04</v>
      </c>
      <c r="T87" s="235">
        <f>'Raw Data'!AE86</f>
        <v>1</v>
      </c>
      <c r="U87" s="241">
        <f>(T87*'Power Usage Consumption'!$B$6)*D87</f>
        <v>4.2</v>
      </c>
      <c r="V87" s="235">
        <f>'Raw Data'!AF86</f>
        <v>2</v>
      </c>
      <c r="W87" s="241">
        <f>(V87*'Power Usage Consumption'!$B$11)*D87</f>
        <v>20.16</v>
      </c>
      <c r="X87" s="235">
        <f>'Raw Data'!AG86</f>
        <v>2</v>
      </c>
      <c r="Y87" s="241">
        <f>(X87*'Power Usage Consumption'!$B$12)*D87</f>
        <v>20.16</v>
      </c>
      <c r="Z87" s="235">
        <f>'Raw Data'!AH86</f>
        <v>3</v>
      </c>
      <c r="AA87" s="241">
        <f>(Z87*'Power Usage Consumption'!$B$12)*D87</f>
        <v>30.24</v>
      </c>
      <c r="AB87" s="242">
        <f t="shared" si="2"/>
        <v>774.144</v>
      </c>
      <c r="AC87" s="243" t="str">
        <f>'Raw Data'!AI86</f>
        <v>Non-renewable Energy (Grid electricity, Gasoline, etc.)</v>
      </c>
      <c r="AD87" s="244">
        <f t="shared" si="3"/>
        <v>774.144</v>
      </c>
      <c r="AE87" s="245">
        <f t="shared" si="4"/>
        <v>0</v>
      </c>
      <c r="AF87" s="238">
        <f>'Raw Data'!U86</f>
        <v>3</v>
      </c>
      <c r="AG87" s="235">
        <f>'Raw Data'!T86</f>
        <v>4</v>
      </c>
      <c r="AH87" s="235"/>
      <c r="AI87" s="235">
        <f>IF('Raw Data'!AJ86="YES", 1, 0)</f>
        <v>1</v>
      </c>
      <c r="AJ87" s="235">
        <f>('Power Usage Consumption'!$B$15)*D87*AI87</f>
        <v>3250.8</v>
      </c>
      <c r="AK87" s="235">
        <f>IF('Raw Data'!AK86="YES", 1, 0)</f>
        <v>0</v>
      </c>
      <c r="AL87" s="239">
        <f>'Power Usage Consumption'!$B$16</f>
        <v>18</v>
      </c>
      <c r="AM87" s="235">
        <f>IF('Raw Data'!AL86="YES", 1, 0)</f>
        <v>0</v>
      </c>
      <c r="AN87" s="239">
        <f>'Power Usage Consumption'!$B$17</f>
        <v>1.5</v>
      </c>
      <c r="AO87" s="235">
        <f>IF('Raw Data'!AM86="YES", 1, 0)</f>
        <v>0</v>
      </c>
      <c r="AP87" s="239">
        <f>'Power Usage Consumption'!$B$18</f>
        <v>1.2</v>
      </c>
      <c r="AQ87" s="235">
        <f>IF('Raw Data'!AN86="YES", 1, 0)</f>
        <v>1</v>
      </c>
      <c r="AR87" s="239">
        <f>'Power Usage Consumption'!$B$19</f>
        <v>2</v>
      </c>
      <c r="AS87" s="239">
        <f t="shared" si="5"/>
        <v>3273.5</v>
      </c>
      <c r="AT87" s="241">
        <f t="shared" si="6"/>
        <v>4</v>
      </c>
      <c r="AU87" s="241"/>
      <c r="AV87" s="235">
        <f>IF('Raw Data'!AO86="YES", 1, 0)</f>
        <v>0</v>
      </c>
      <c r="AW87" s="241">
        <f>('Power Usage Consumption'!$B$22)*D87*AV87</f>
        <v>0</v>
      </c>
      <c r="AX87" s="235">
        <f>IF('Raw Data'!AP86="YES", 1, 0)</f>
        <v>1</v>
      </c>
      <c r="AY87" s="241">
        <f>('Power Usage Consumption'!$B$23)*D87*AX87</f>
        <v>546</v>
      </c>
      <c r="AZ87" s="235">
        <f>IF('Raw Data'!AQ86="YES", 1, 0)</f>
        <v>0</v>
      </c>
      <c r="BA87" s="241">
        <f>('Power Usage Consumption'!$B$24)*D87*AZ87</f>
        <v>0</v>
      </c>
      <c r="BB87" s="235">
        <f>IF('Raw Data'!AR86="YES", 1, 0)</f>
        <v>0</v>
      </c>
      <c r="BC87" s="241">
        <f>('Power Usage Consumption'!$B$25)*D87*BB87</f>
        <v>0</v>
      </c>
      <c r="BD87" s="235">
        <f>IF('Raw Data'!AS86="YES", 1, 0)</f>
        <v>1</v>
      </c>
      <c r="BE87" s="235">
        <f>('Power Usage Consumption'!$B$26)*D87*BD87</f>
        <v>235.2</v>
      </c>
      <c r="BF87" s="241">
        <f t="shared" si="7"/>
        <v>781.2</v>
      </c>
    </row>
    <row r="88" ht="20.25" customHeight="1">
      <c r="A88" s="233" t="str">
        <f>'Raw Data'!R87</f>
        <v>United States of America</v>
      </c>
      <c r="B88" s="234">
        <f>'Raw Data'!S87</f>
        <v>2</v>
      </c>
      <c r="C88" s="235">
        <f>'Raw Data'!W87</f>
        <v>36</v>
      </c>
      <c r="D88" s="236">
        <f t="shared" si="1"/>
        <v>288</v>
      </c>
      <c r="E88" s="237"/>
      <c r="F88" s="238">
        <f>'Raw Data'!X87</f>
        <v>1</v>
      </c>
      <c r="G88" s="239">
        <f>(F88*'Power Usage Consumption'!$B$2)*D88</f>
        <v>17.28</v>
      </c>
      <c r="H88" s="235">
        <f>'Raw Data'!Y87</f>
        <v>2</v>
      </c>
      <c r="I88" s="239">
        <f>(H88*'Power Usage Consumption'!$B$3)*D88</f>
        <v>40.0896</v>
      </c>
      <c r="J88" s="235">
        <f>'Raw Data'!Z87</f>
        <v>3</v>
      </c>
      <c r="K88" s="240">
        <f>(J88*'Power Usage Consumption'!$B$4)*D88</f>
        <v>49.248</v>
      </c>
      <c r="L88" s="241">
        <f>'Raw Data'!AA87</f>
        <v>3</v>
      </c>
      <c r="M88" s="241">
        <f>(L88*'Power Usage Consumption'!$B$5)*D88</f>
        <v>172.8</v>
      </c>
      <c r="N88" s="241">
        <f>'Raw Data'!AB87</f>
        <v>1</v>
      </c>
      <c r="O88" s="241">
        <f>(N88*'Power Usage Consumption'!$B$7)*D88</f>
        <v>0.576</v>
      </c>
      <c r="P88" s="241">
        <f>'Raw Data'!AC87</f>
        <v>2</v>
      </c>
      <c r="Q88" s="241">
        <f>(P88*'Power Usage Consumption'!$B$8)*D88</f>
        <v>23.04</v>
      </c>
      <c r="R88" s="241">
        <f>'Raw Data'!AD87</f>
        <v>2</v>
      </c>
      <c r="S88" s="241">
        <f>(R88*'Power Usage Consumption'!$B$9)*D88</f>
        <v>3.456</v>
      </c>
      <c r="T88" s="235">
        <f>'Raw Data'!AE87</f>
        <v>0</v>
      </c>
      <c r="U88" s="241">
        <f>(T88*'Power Usage Consumption'!$B$6)*D88</f>
        <v>0</v>
      </c>
      <c r="V88" s="235">
        <f>'Raw Data'!AF87</f>
        <v>1</v>
      </c>
      <c r="W88" s="241">
        <f>(V88*'Power Usage Consumption'!$B$11)*D88</f>
        <v>3.456</v>
      </c>
      <c r="X88" s="235">
        <f>'Raw Data'!AG87</f>
        <v>2</v>
      </c>
      <c r="Y88" s="241">
        <f>(X88*'Power Usage Consumption'!$B$12)*D88</f>
        <v>6.912</v>
      </c>
      <c r="Z88" s="235">
        <f>'Raw Data'!AH87</f>
        <v>2</v>
      </c>
      <c r="AA88" s="241">
        <f>(Z88*'Power Usage Consumption'!$B$12)*D88</f>
        <v>6.912</v>
      </c>
      <c r="AB88" s="242">
        <f t="shared" si="2"/>
        <v>323.7696</v>
      </c>
      <c r="AC88" s="243" t="str">
        <f>'Raw Data'!AI87</f>
        <v>Non-renewable Energy (Grid electricity, Gasoline, etc.)</v>
      </c>
      <c r="AD88" s="244">
        <f t="shared" si="3"/>
        <v>323.7696</v>
      </c>
      <c r="AE88" s="245">
        <f t="shared" si="4"/>
        <v>0</v>
      </c>
      <c r="AF88" s="238">
        <f>'Raw Data'!U87</f>
        <v>1</v>
      </c>
      <c r="AG88" s="235">
        <f>'Raw Data'!T87</f>
        <v>1</v>
      </c>
      <c r="AH88" s="235"/>
      <c r="AI88" s="235">
        <f>IF('Raw Data'!AJ87="YES", 1, 0)</f>
        <v>1</v>
      </c>
      <c r="AJ88" s="235">
        <f>('Power Usage Consumption'!$B$15)*D88*AI88</f>
        <v>1114.56</v>
      </c>
      <c r="AK88" s="235">
        <f>IF('Raw Data'!AK87="YES", 1, 0)</f>
        <v>1</v>
      </c>
      <c r="AL88" s="239">
        <f>'Power Usage Consumption'!$B$16</f>
        <v>18</v>
      </c>
      <c r="AM88" s="235">
        <f>IF('Raw Data'!AL87="YES", 1, 0)</f>
        <v>1</v>
      </c>
      <c r="AN88" s="239">
        <f>'Power Usage Consumption'!$B$17</f>
        <v>1.5</v>
      </c>
      <c r="AO88" s="235">
        <f>IF('Raw Data'!AM87="YES", 1, 0)</f>
        <v>1</v>
      </c>
      <c r="AP88" s="239">
        <f>'Power Usage Consumption'!$B$18</f>
        <v>1.2</v>
      </c>
      <c r="AQ88" s="235">
        <f>IF('Raw Data'!AN87="YES", 1, 0)</f>
        <v>0</v>
      </c>
      <c r="AR88" s="239">
        <f>'Power Usage Consumption'!$B$19</f>
        <v>2</v>
      </c>
      <c r="AS88" s="239">
        <f t="shared" si="5"/>
        <v>1137.26</v>
      </c>
      <c r="AT88" s="241">
        <f t="shared" si="6"/>
        <v>1</v>
      </c>
      <c r="AU88" s="241"/>
      <c r="AV88" s="235">
        <f>IF('Raw Data'!AO87="YES", 1, 0)</f>
        <v>0</v>
      </c>
      <c r="AW88" s="241">
        <f>('Power Usage Consumption'!$B$22)*D88*AV88</f>
        <v>0</v>
      </c>
      <c r="AX88" s="235">
        <f>IF('Raw Data'!AP87="YES", 1, 0)</f>
        <v>1</v>
      </c>
      <c r="AY88" s="241">
        <f>('Power Usage Consumption'!$B$23)*D88*AX88</f>
        <v>187.2</v>
      </c>
      <c r="AZ88" s="235">
        <f>IF('Raw Data'!AQ87="YES", 1, 0)</f>
        <v>1</v>
      </c>
      <c r="BA88" s="241">
        <f>('Power Usage Consumption'!$B$24)*D88*AZ88</f>
        <v>15.552</v>
      </c>
      <c r="BB88" s="235">
        <f>IF('Raw Data'!AR87="YES", 1, 0)</f>
        <v>1</v>
      </c>
      <c r="BC88" s="241">
        <f>('Power Usage Consumption'!$B$25)*D88*BB88</f>
        <v>4.9968</v>
      </c>
      <c r="BD88" s="235">
        <f>IF('Raw Data'!AS87="YES", 1, 0)</f>
        <v>0</v>
      </c>
      <c r="BE88" s="235">
        <f>('Power Usage Consumption'!$B$26)*D88*BD88</f>
        <v>0</v>
      </c>
      <c r="BF88" s="241">
        <f t="shared" si="7"/>
        <v>207.7488</v>
      </c>
    </row>
    <row r="89" ht="20.25" customHeight="1">
      <c r="A89" s="233" t="str">
        <f>'Raw Data'!R88</f>
        <v>Ecuador</v>
      </c>
      <c r="B89" s="234">
        <f>'Raw Data'!S88</f>
        <v>11</v>
      </c>
      <c r="C89" s="235">
        <f>'Raw Data'!W88</f>
        <v>34</v>
      </c>
      <c r="D89" s="236">
        <f t="shared" si="1"/>
        <v>1496</v>
      </c>
      <c r="E89" s="237"/>
      <c r="F89" s="238">
        <f>'Raw Data'!X88</f>
        <v>1</v>
      </c>
      <c r="G89" s="239">
        <f>(F89*'Power Usage Consumption'!$B$2)*D89</f>
        <v>89.76</v>
      </c>
      <c r="H89" s="235">
        <f>'Raw Data'!Y88</f>
        <v>3</v>
      </c>
      <c r="I89" s="239">
        <f>(H89*'Power Usage Consumption'!$B$3)*D89</f>
        <v>312.3648</v>
      </c>
      <c r="J89" s="235">
        <f>'Raw Data'!Z88</f>
        <v>2</v>
      </c>
      <c r="K89" s="240">
        <f>(J89*'Power Usage Consumption'!$B$4)*D89</f>
        <v>170.544</v>
      </c>
      <c r="L89" s="241">
        <f>'Raw Data'!AA88</f>
        <v>0</v>
      </c>
      <c r="M89" s="241">
        <f>(L89*'Power Usage Consumption'!$B$5)*D89</f>
        <v>0</v>
      </c>
      <c r="N89" s="241">
        <f>'Raw Data'!AB88</f>
        <v>1</v>
      </c>
      <c r="O89" s="241">
        <f>(N89*'Power Usage Consumption'!$B$7)*D89</f>
        <v>2.992</v>
      </c>
      <c r="P89" s="241">
        <f>'Raw Data'!AC88</f>
        <v>1</v>
      </c>
      <c r="Q89" s="241">
        <f>(P89*'Power Usage Consumption'!$B$8)*D89</f>
        <v>59.84</v>
      </c>
      <c r="R89" s="241">
        <f>'Raw Data'!AD88</f>
        <v>1</v>
      </c>
      <c r="S89" s="241">
        <f>(R89*'Power Usage Consumption'!$B$9)*D89</f>
        <v>8.976</v>
      </c>
      <c r="T89" s="235">
        <f>'Raw Data'!AE88</f>
        <v>3</v>
      </c>
      <c r="U89" s="241">
        <f>(T89*'Power Usage Consumption'!$B$6)*D89</f>
        <v>22.44</v>
      </c>
      <c r="V89" s="235">
        <f>'Raw Data'!AF88</f>
        <v>1</v>
      </c>
      <c r="W89" s="241">
        <f>(V89*'Power Usage Consumption'!$B$11)*D89</f>
        <v>17.952</v>
      </c>
      <c r="X89" s="235">
        <f>'Raw Data'!AG88</f>
        <v>3</v>
      </c>
      <c r="Y89" s="241">
        <f>(X89*'Power Usage Consumption'!$B$12)*D89</f>
        <v>53.856</v>
      </c>
      <c r="Z89" s="235">
        <f>'Raw Data'!AH88</f>
        <v>1</v>
      </c>
      <c r="AA89" s="241">
        <f>(Z89*'Power Usage Consumption'!$B$12)*D89</f>
        <v>17.952</v>
      </c>
      <c r="AB89" s="242">
        <f t="shared" si="2"/>
        <v>756.6768</v>
      </c>
      <c r="AC89" s="243" t="str">
        <f>'Raw Data'!AI88</f>
        <v>Non-renewable Energy (Grid electricity, Gasoline, etc.)</v>
      </c>
      <c r="AD89" s="244">
        <f t="shared" si="3"/>
        <v>756.6768</v>
      </c>
      <c r="AE89" s="245">
        <f t="shared" si="4"/>
        <v>0</v>
      </c>
      <c r="AF89" s="238">
        <f>'Raw Data'!U88</f>
        <v>2</v>
      </c>
      <c r="AG89" s="235">
        <f>'Raw Data'!T88</f>
        <v>9</v>
      </c>
      <c r="AH89" s="235"/>
      <c r="AI89" s="235">
        <f>IF('Raw Data'!AJ88="YES", 1, 0)</f>
        <v>0</v>
      </c>
      <c r="AJ89" s="235">
        <f>('Power Usage Consumption'!$B$15)*D89*AI89</f>
        <v>0</v>
      </c>
      <c r="AK89" s="235">
        <f>IF('Raw Data'!AK88="YES", 1, 0)</f>
        <v>1</v>
      </c>
      <c r="AL89" s="239">
        <f>'Power Usage Consumption'!$B$16</f>
        <v>18</v>
      </c>
      <c r="AM89" s="235">
        <f>IF('Raw Data'!AL88="YES", 1, 0)</f>
        <v>1</v>
      </c>
      <c r="AN89" s="239">
        <f>'Power Usage Consumption'!$B$17</f>
        <v>1.5</v>
      </c>
      <c r="AO89" s="235">
        <f>IF('Raw Data'!AM88="YES", 1, 0)</f>
        <v>1</v>
      </c>
      <c r="AP89" s="239">
        <f>'Power Usage Consumption'!$B$18</f>
        <v>1.2</v>
      </c>
      <c r="AQ89" s="235">
        <f>IF('Raw Data'!AN88="YES", 1, 0)</f>
        <v>1</v>
      </c>
      <c r="AR89" s="239">
        <f>'Power Usage Consumption'!$B$19</f>
        <v>2</v>
      </c>
      <c r="AS89" s="239">
        <f t="shared" si="5"/>
        <v>22.7</v>
      </c>
      <c r="AT89" s="241">
        <f t="shared" si="6"/>
        <v>9</v>
      </c>
      <c r="AU89" s="241"/>
      <c r="AV89" s="235">
        <f>IF('Raw Data'!AO88="YES", 1, 0)</f>
        <v>1</v>
      </c>
      <c r="AW89" s="241">
        <f>('Power Usage Consumption'!$B$22)*D89*AV89</f>
        <v>3403.4</v>
      </c>
      <c r="AX89" s="235">
        <f>IF('Raw Data'!AP88="YES", 1, 0)</f>
        <v>1</v>
      </c>
      <c r="AY89" s="241">
        <f>('Power Usage Consumption'!$B$23)*D89*AX89</f>
        <v>972.4</v>
      </c>
      <c r="AZ89" s="235">
        <f>IF('Raw Data'!AQ88="YES", 1, 0)</f>
        <v>1</v>
      </c>
      <c r="BA89" s="241">
        <f>('Power Usage Consumption'!$B$24)*D89*AZ89</f>
        <v>80.784</v>
      </c>
      <c r="BB89" s="235">
        <f>IF('Raw Data'!AR88="YES", 1, 0)</f>
        <v>1</v>
      </c>
      <c r="BC89" s="241">
        <f>('Power Usage Consumption'!$B$25)*D89*BB89</f>
        <v>25.9556</v>
      </c>
      <c r="BD89" s="235">
        <f>IF('Raw Data'!AS88="YES", 1, 0)</f>
        <v>1</v>
      </c>
      <c r="BE89" s="235">
        <f>('Power Usage Consumption'!$B$26)*D89*BD89</f>
        <v>418.88</v>
      </c>
      <c r="BF89" s="241">
        <f t="shared" si="7"/>
        <v>4901.4196</v>
      </c>
    </row>
    <row r="90" ht="20.25" customHeight="1">
      <c r="A90" s="233" t="str">
        <f>'Raw Data'!R89</f>
        <v>Malaysia</v>
      </c>
      <c r="B90" s="234">
        <f>'Raw Data'!S89</f>
        <v>5</v>
      </c>
      <c r="C90" s="235">
        <f>'Raw Data'!W89</f>
        <v>12</v>
      </c>
      <c r="D90" s="236">
        <f t="shared" si="1"/>
        <v>240</v>
      </c>
      <c r="E90" s="237"/>
      <c r="F90" s="238">
        <f>'Raw Data'!X89</f>
        <v>2</v>
      </c>
      <c r="G90" s="239">
        <f>(F90*'Power Usage Consumption'!$B$2)*D90</f>
        <v>28.8</v>
      </c>
      <c r="H90" s="235">
        <f>'Raw Data'!Y89</f>
        <v>3</v>
      </c>
      <c r="I90" s="239">
        <f>(H90*'Power Usage Consumption'!$B$3)*D90</f>
        <v>50.112</v>
      </c>
      <c r="J90" s="235">
        <f>'Raw Data'!Z89</f>
        <v>3</v>
      </c>
      <c r="K90" s="240">
        <f>(J90*'Power Usage Consumption'!$B$4)*D90</f>
        <v>41.04</v>
      </c>
      <c r="L90" s="241">
        <f>'Raw Data'!AA89</f>
        <v>0</v>
      </c>
      <c r="M90" s="241">
        <f>(L90*'Power Usage Consumption'!$B$5)*D90</f>
        <v>0</v>
      </c>
      <c r="N90" s="241">
        <f>'Raw Data'!AB89</f>
        <v>3</v>
      </c>
      <c r="O90" s="241">
        <f>(N90*'Power Usage Consumption'!$B$7)*D90</f>
        <v>1.44</v>
      </c>
      <c r="P90" s="241">
        <f>'Raw Data'!AC89</f>
        <v>1</v>
      </c>
      <c r="Q90" s="241">
        <f>(P90*'Power Usage Consumption'!$B$8)*D90</f>
        <v>9.6</v>
      </c>
      <c r="R90" s="241">
        <f>'Raw Data'!AD89</f>
        <v>0</v>
      </c>
      <c r="S90" s="241">
        <f>(R90*'Power Usage Consumption'!$B$9)*D90</f>
        <v>0</v>
      </c>
      <c r="T90" s="235">
        <f>'Raw Data'!AE89</f>
        <v>2</v>
      </c>
      <c r="U90" s="241">
        <f>(T90*'Power Usage Consumption'!$B$6)*D90</f>
        <v>2.4</v>
      </c>
      <c r="V90" s="235">
        <f>'Raw Data'!AF89</f>
        <v>3</v>
      </c>
      <c r="W90" s="241">
        <f>(V90*'Power Usage Consumption'!$B$11)*D90</f>
        <v>8.64</v>
      </c>
      <c r="X90" s="235">
        <f>'Raw Data'!AG89</f>
        <v>0</v>
      </c>
      <c r="Y90" s="241">
        <f>(X90*'Power Usage Consumption'!$B$12)*D90</f>
        <v>0</v>
      </c>
      <c r="Z90" s="235">
        <f>'Raw Data'!AH89</f>
        <v>0</v>
      </c>
      <c r="AA90" s="241">
        <f>(Z90*'Power Usage Consumption'!$B$12)*D90</f>
        <v>0</v>
      </c>
      <c r="AB90" s="242">
        <f t="shared" si="2"/>
        <v>142.032</v>
      </c>
      <c r="AC90" s="243" t="str">
        <f>'Raw Data'!AI89</f>
        <v>Renewable Energy (Solar, Wind, etc.)</v>
      </c>
      <c r="AD90" s="244">
        <f t="shared" si="3"/>
        <v>0</v>
      </c>
      <c r="AE90" s="245">
        <f t="shared" si="4"/>
        <v>142.032</v>
      </c>
      <c r="AF90" s="238">
        <f>'Raw Data'!U89</f>
        <v>3</v>
      </c>
      <c r="AG90" s="235">
        <f>'Raw Data'!T89</f>
        <v>2</v>
      </c>
      <c r="AH90" s="235"/>
      <c r="AI90" s="235">
        <f>IF('Raw Data'!AJ89="YES", 1, 0)</f>
        <v>1</v>
      </c>
      <c r="AJ90" s="235">
        <f>('Power Usage Consumption'!$B$15)*D90*AI90</f>
        <v>928.8</v>
      </c>
      <c r="AK90" s="235">
        <f>IF('Raw Data'!AK89="YES", 1, 0)</f>
        <v>0</v>
      </c>
      <c r="AL90" s="239">
        <f>'Power Usage Consumption'!$B$16</f>
        <v>18</v>
      </c>
      <c r="AM90" s="235">
        <f>IF('Raw Data'!AL89="YES", 1, 0)</f>
        <v>0</v>
      </c>
      <c r="AN90" s="239">
        <f>'Power Usage Consumption'!$B$17</f>
        <v>1.5</v>
      </c>
      <c r="AO90" s="235">
        <f>IF('Raw Data'!AM89="YES", 1, 0)</f>
        <v>1</v>
      </c>
      <c r="AP90" s="239">
        <f>'Power Usage Consumption'!$B$18</f>
        <v>1.2</v>
      </c>
      <c r="AQ90" s="235">
        <f>IF('Raw Data'!AN89="YES", 1, 0)</f>
        <v>0</v>
      </c>
      <c r="AR90" s="239">
        <f>'Power Usage Consumption'!$B$19</f>
        <v>2</v>
      </c>
      <c r="AS90" s="239">
        <f t="shared" si="5"/>
        <v>951.5</v>
      </c>
      <c r="AT90" s="241">
        <f t="shared" si="6"/>
        <v>2</v>
      </c>
      <c r="AU90" s="241"/>
      <c r="AV90" s="235">
        <f>IF('Raw Data'!AO89="YES", 1, 0)</f>
        <v>1</v>
      </c>
      <c r="AW90" s="241">
        <f>('Power Usage Consumption'!$B$22)*D90*AV90</f>
        <v>546</v>
      </c>
      <c r="AX90" s="235">
        <f>IF('Raw Data'!AP89="YES", 1, 0)</f>
        <v>0</v>
      </c>
      <c r="AY90" s="241">
        <f>('Power Usage Consumption'!$B$23)*D90*AX90</f>
        <v>0</v>
      </c>
      <c r="AZ90" s="235">
        <f>IF('Raw Data'!AQ89="YES", 1, 0)</f>
        <v>0</v>
      </c>
      <c r="BA90" s="241">
        <f>('Power Usage Consumption'!$B$24)*D90*AZ90</f>
        <v>0</v>
      </c>
      <c r="BB90" s="235">
        <f>IF('Raw Data'!AR89="YES", 1, 0)</f>
        <v>0</v>
      </c>
      <c r="BC90" s="241">
        <f>('Power Usage Consumption'!$B$25)*D90*BB90</f>
        <v>0</v>
      </c>
      <c r="BD90" s="235">
        <f>IF('Raw Data'!AS89="YES", 1, 0)</f>
        <v>1</v>
      </c>
      <c r="BE90" s="235">
        <f>('Power Usage Consumption'!$B$26)*D90*BD90</f>
        <v>67.2</v>
      </c>
      <c r="BF90" s="241">
        <f t="shared" si="7"/>
        <v>613.2</v>
      </c>
    </row>
    <row r="91" ht="20.25" customHeight="1">
      <c r="A91" s="233" t="str">
        <f>'Raw Data'!R90</f>
        <v>Israel</v>
      </c>
      <c r="B91" s="234">
        <f>'Raw Data'!S90</f>
        <v>11</v>
      </c>
      <c r="C91" s="235">
        <f>'Raw Data'!W90</f>
        <v>25</v>
      </c>
      <c r="D91" s="236">
        <f t="shared" si="1"/>
        <v>1100</v>
      </c>
      <c r="E91" s="237"/>
      <c r="F91" s="238">
        <f>'Raw Data'!X90</f>
        <v>3</v>
      </c>
      <c r="G91" s="239">
        <f>(F91*'Power Usage Consumption'!$B$2)*D91</f>
        <v>198</v>
      </c>
      <c r="H91" s="235">
        <f>'Raw Data'!Y90</f>
        <v>3</v>
      </c>
      <c r="I91" s="239">
        <f>(H91*'Power Usage Consumption'!$B$3)*D91</f>
        <v>229.68</v>
      </c>
      <c r="J91" s="235">
        <f>'Raw Data'!Z90</f>
        <v>0</v>
      </c>
      <c r="K91" s="240">
        <f>(J91*'Power Usage Consumption'!$B$4)*D91</f>
        <v>0</v>
      </c>
      <c r="L91" s="241">
        <f>'Raw Data'!AA90</f>
        <v>3</v>
      </c>
      <c r="M91" s="241">
        <f>(L91*'Power Usage Consumption'!$B$5)*D91</f>
        <v>660</v>
      </c>
      <c r="N91" s="241">
        <f>'Raw Data'!AB90</f>
        <v>0</v>
      </c>
      <c r="O91" s="241">
        <f>(N91*'Power Usage Consumption'!$B$7)*D91</f>
        <v>0</v>
      </c>
      <c r="P91" s="241">
        <f>'Raw Data'!AC90</f>
        <v>1</v>
      </c>
      <c r="Q91" s="241">
        <f>(P91*'Power Usage Consumption'!$B$8)*D91</f>
        <v>44</v>
      </c>
      <c r="R91" s="241">
        <f>'Raw Data'!AD90</f>
        <v>2</v>
      </c>
      <c r="S91" s="241">
        <f>(R91*'Power Usage Consumption'!$B$9)*D91</f>
        <v>13.2</v>
      </c>
      <c r="T91" s="235">
        <f>'Raw Data'!AE90</f>
        <v>3</v>
      </c>
      <c r="U91" s="241">
        <f>(T91*'Power Usage Consumption'!$B$6)*D91</f>
        <v>16.5</v>
      </c>
      <c r="V91" s="235">
        <f>'Raw Data'!AF90</f>
        <v>2</v>
      </c>
      <c r="W91" s="241">
        <f>(V91*'Power Usage Consumption'!$B$11)*D91</f>
        <v>26.4</v>
      </c>
      <c r="X91" s="235">
        <f>'Raw Data'!AG90</f>
        <v>1</v>
      </c>
      <c r="Y91" s="241">
        <f>(X91*'Power Usage Consumption'!$B$12)*D91</f>
        <v>13.2</v>
      </c>
      <c r="Z91" s="235">
        <f>'Raw Data'!AH90</f>
        <v>1</v>
      </c>
      <c r="AA91" s="241">
        <f>(Z91*'Power Usage Consumption'!$B$12)*D91</f>
        <v>13.2</v>
      </c>
      <c r="AB91" s="242">
        <f t="shared" si="2"/>
        <v>1214.18</v>
      </c>
      <c r="AC91" s="243" t="str">
        <f>'Raw Data'!AI90</f>
        <v>Non-renewable Energy (Grid electricity, Gasoline, etc.)</v>
      </c>
      <c r="AD91" s="244">
        <f t="shared" si="3"/>
        <v>1214.18</v>
      </c>
      <c r="AE91" s="245">
        <f t="shared" si="4"/>
        <v>0</v>
      </c>
      <c r="AF91" s="238">
        <f>'Raw Data'!U90</f>
        <v>4</v>
      </c>
      <c r="AG91" s="235">
        <f>'Raw Data'!T90</f>
        <v>7</v>
      </c>
      <c r="AH91" s="235"/>
      <c r="AI91" s="235">
        <f>IF('Raw Data'!AJ90="YES", 1, 0)</f>
        <v>1</v>
      </c>
      <c r="AJ91" s="235">
        <f>('Power Usage Consumption'!$B$15)*D91*AI91</f>
        <v>4257</v>
      </c>
      <c r="AK91" s="235">
        <f>IF('Raw Data'!AK90="YES", 1, 0)</f>
        <v>0</v>
      </c>
      <c r="AL91" s="239">
        <f>'Power Usage Consumption'!$B$16</f>
        <v>18</v>
      </c>
      <c r="AM91" s="235">
        <f>IF('Raw Data'!AL90="YES", 1, 0)</f>
        <v>1</v>
      </c>
      <c r="AN91" s="239">
        <f>'Power Usage Consumption'!$B$17</f>
        <v>1.5</v>
      </c>
      <c r="AO91" s="235">
        <f>IF('Raw Data'!AM90="YES", 1, 0)</f>
        <v>1</v>
      </c>
      <c r="AP91" s="239">
        <f>'Power Usage Consumption'!$B$18</f>
        <v>1.2</v>
      </c>
      <c r="AQ91" s="235">
        <f>IF('Raw Data'!AN90="YES", 1, 0)</f>
        <v>1</v>
      </c>
      <c r="AR91" s="239">
        <f>'Power Usage Consumption'!$B$19</f>
        <v>2</v>
      </c>
      <c r="AS91" s="239">
        <f t="shared" si="5"/>
        <v>4279.7</v>
      </c>
      <c r="AT91" s="241">
        <f t="shared" si="6"/>
        <v>7</v>
      </c>
      <c r="AU91" s="241"/>
      <c r="AV91" s="235">
        <f>IF('Raw Data'!AO90="YES", 1, 0)</f>
        <v>0</v>
      </c>
      <c r="AW91" s="241">
        <f>('Power Usage Consumption'!$B$22)*D91*AV91</f>
        <v>0</v>
      </c>
      <c r="AX91" s="235">
        <f>IF('Raw Data'!AP90="YES", 1, 0)</f>
        <v>0</v>
      </c>
      <c r="AY91" s="241">
        <f>('Power Usage Consumption'!$B$23)*D91*AX91</f>
        <v>0</v>
      </c>
      <c r="AZ91" s="235">
        <f>IF('Raw Data'!AQ90="YES", 1, 0)</f>
        <v>0</v>
      </c>
      <c r="BA91" s="241">
        <f>('Power Usage Consumption'!$B$24)*D91*AZ91</f>
        <v>0</v>
      </c>
      <c r="BB91" s="235">
        <f>IF('Raw Data'!AR90="YES", 1, 0)</f>
        <v>1</v>
      </c>
      <c r="BC91" s="241">
        <f>('Power Usage Consumption'!$B$25)*D91*BB91</f>
        <v>19.085</v>
      </c>
      <c r="BD91" s="235">
        <f>IF('Raw Data'!AS90="YES", 1, 0)</f>
        <v>1</v>
      </c>
      <c r="BE91" s="235">
        <f>('Power Usage Consumption'!$B$26)*D91*BD91</f>
        <v>308</v>
      </c>
      <c r="BF91" s="241">
        <f t="shared" si="7"/>
        <v>327.085</v>
      </c>
    </row>
    <row r="92" ht="20.25" customHeight="1">
      <c r="A92" s="233" t="str">
        <f>'Raw Data'!R91</f>
        <v>Brazil</v>
      </c>
      <c r="B92" s="234">
        <f>'Raw Data'!S91</f>
        <v>1</v>
      </c>
      <c r="C92" s="235">
        <f>'Raw Data'!W91</f>
        <v>18</v>
      </c>
      <c r="D92" s="236">
        <f t="shared" si="1"/>
        <v>72</v>
      </c>
      <c r="E92" s="237"/>
      <c r="F92" s="238">
        <f>'Raw Data'!X91</f>
        <v>0</v>
      </c>
      <c r="G92" s="239">
        <f>(F92*'Power Usage Consumption'!$B$2)*D92</f>
        <v>0</v>
      </c>
      <c r="H92" s="235">
        <f>'Raw Data'!Y91</f>
        <v>3</v>
      </c>
      <c r="I92" s="239">
        <f>(H92*'Power Usage Consumption'!$B$3)*D92</f>
        <v>15.0336</v>
      </c>
      <c r="J92" s="235">
        <f>'Raw Data'!Z91</f>
        <v>3</v>
      </c>
      <c r="K92" s="240">
        <f>(J92*'Power Usage Consumption'!$B$4)*D92</f>
        <v>12.312</v>
      </c>
      <c r="L92" s="241">
        <f>'Raw Data'!AA91</f>
        <v>2</v>
      </c>
      <c r="M92" s="241">
        <f>(L92*'Power Usage Consumption'!$B$5)*D92</f>
        <v>28.8</v>
      </c>
      <c r="N92" s="241">
        <f>'Raw Data'!AB91</f>
        <v>3</v>
      </c>
      <c r="O92" s="241">
        <f>(N92*'Power Usage Consumption'!$B$7)*D92</f>
        <v>0.432</v>
      </c>
      <c r="P92" s="241">
        <f>'Raw Data'!AC91</f>
        <v>1</v>
      </c>
      <c r="Q92" s="241">
        <f>(P92*'Power Usage Consumption'!$B$8)*D92</f>
        <v>2.88</v>
      </c>
      <c r="R92" s="241">
        <f>'Raw Data'!AD91</f>
        <v>1</v>
      </c>
      <c r="S92" s="241">
        <f>(R92*'Power Usage Consumption'!$B$9)*D92</f>
        <v>0.432</v>
      </c>
      <c r="T92" s="235">
        <f>'Raw Data'!AE91</f>
        <v>0</v>
      </c>
      <c r="U92" s="241">
        <f>(T92*'Power Usage Consumption'!$B$6)*D92</f>
        <v>0</v>
      </c>
      <c r="V92" s="235">
        <f>'Raw Data'!AF91</f>
        <v>2</v>
      </c>
      <c r="W92" s="241">
        <f>(V92*'Power Usage Consumption'!$B$11)*D92</f>
        <v>1.728</v>
      </c>
      <c r="X92" s="235">
        <f>'Raw Data'!AG91</f>
        <v>1</v>
      </c>
      <c r="Y92" s="241">
        <f>(X92*'Power Usage Consumption'!$B$12)*D92</f>
        <v>0.864</v>
      </c>
      <c r="Z92" s="235">
        <f>'Raw Data'!AH91</f>
        <v>2</v>
      </c>
      <c r="AA92" s="241">
        <f>(Z92*'Power Usage Consumption'!$B$12)*D92</f>
        <v>1.728</v>
      </c>
      <c r="AB92" s="242">
        <f t="shared" si="2"/>
        <v>64.2096</v>
      </c>
      <c r="AC92" s="243" t="str">
        <f>'Raw Data'!AI91</f>
        <v>Renewable Energy (Solar, Wind, etc.)</v>
      </c>
      <c r="AD92" s="244">
        <f t="shared" si="3"/>
        <v>0</v>
      </c>
      <c r="AE92" s="245">
        <f t="shared" si="4"/>
        <v>64.2096</v>
      </c>
      <c r="AF92" s="238">
        <f>'Raw Data'!U91</f>
        <v>0</v>
      </c>
      <c r="AG92" s="235">
        <f>'Raw Data'!T91</f>
        <v>1</v>
      </c>
      <c r="AH92" s="235"/>
      <c r="AI92" s="235">
        <f>IF('Raw Data'!AJ91="YES", 1, 0)</f>
        <v>0</v>
      </c>
      <c r="AJ92" s="235">
        <f>('Power Usage Consumption'!$B$15)*D92*AI92</f>
        <v>0</v>
      </c>
      <c r="AK92" s="235">
        <f>IF('Raw Data'!AK91="YES", 1, 0)</f>
        <v>0</v>
      </c>
      <c r="AL92" s="239">
        <f>'Power Usage Consumption'!$B$16</f>
        <v>18</v>
      </c>
      <c r="AM92" s="235">
        <f>IF('Raw Data'!AL91="YES", 1, 0)</f>
        <v>1</v>
      </c>
      <c r="AN92" s="239">
        <f>'Power Usage Consumption'!$B$17</f>
        <v>1.5</v>
      </c>
      <c r="AO92" s="235">
        <f>IF('Raw Data'!AM91="YES", 1, 0)</f>
        <v>0</v>
      </c>
      <c r="AP92" s="239">
        <f>'Power Usage Consumption'!$B$18</f>
        <v>1.2</v>
      </c>
      <c r="AQ92" s="235">
        <f>IF('Raw Data'!AN91="YES", 1, 0)</f>
        <v>1</v>
      </c>
      <c r="AR92" s="239">
        <f>'Power Usage Consumption'!$B$19</f>
        <v>2</v>
      </c>
      <c r="AS92" s="239">
        <f t="shared" si="5"/>
        <v>22.7</v>
      </c>
      <c r="AT92" s="241">
        <f t="shared" si="6"/>
        <v>1</v>
      </c>
      <c r="AU92" s="241"/>
      <c r="AV92" s="235">
        <f>IF('Raw Data'!AO91="YES", 1, 0)</f>
        <v>0</v>
      </c>
      <c r="AW92" s="241">
        <f>('Power Usage Consumption'!$B$22)*D92*AV92</f>
        <v>0</v>
      </c>
      <c r="AX92" s="235">
        <f>IF('Raw Data'!AP91="YES", 1, 0)</f>
        <v>0</v>
      </c>
      <c r="AY92" s="241">
        <f>('Power Usage Consumption'!$B$23)*D92*AX92</f>
        <v>0</v>
      </c>
      <c r="AZ92" s="235">
        <f>IF('Raw Data'!AQ91="YES", 1, 0)</f>
        <v>0</v>
      </c>
      <c r="BA92" s="241">
        <f>('Power Usage Consumption'!$B$24)*D92*AZ92</f>
        <v>0</v>
      </c>
      <c r="BB92" s="235">
        <f>IF('Raw Data'!AR91="YES", 1, 0)</f>
        <v>1</v>
      </c>
      <c r="BC92" s="241">
        <f>('Power Usage Consumption'!$B$25)*D92*BB92</f>
        <v>1.2492</v>
      </c>
      <c r="BD92" s="235">
        <f>IF('Raw Data'!AS91="YES", 1, 0)</f>
        <v>1</v>
      </c>
      <c r="BE92" s="235">
        <f>('Power Usage Consumption'!$B$26)*D92*BD92</f>
        <v>20.16</v>
      </c>
      <c r="BF92" s="241">
        <f t="shared" si="7"/>
        <v>21.4092</v>
      </c>
    </row>
    <row r="93" ht="20.25" customHeight="1">
      <c r="A93" s="233" t="str">
        <f>'Raw Data'!R92</f>
        <v>United States of America</v>
      </c>
      <c r="B93" s="234">
        <f>'Raw Data'!S92</f>
        <v>7</v>
      </c>
      <c r="C93" s="235">
        <f>'Raw Data'!W92</f>
        <v>12</v>
      </c>
      <c r="D93" s="236">
        <f t="shared" si="1"/>
        <v>336</v>
      </c>
      <c r="E93" s="237"/>
      <c r="F93" s="238">
        <f>'Raw Data'!X92</f>
        <v>3</v>
      </c>
      <c r="G93" s="239">
        <f>(F93*'Power Usage Consumption'!$B$2)*D93</f>
        <v>60.48</v>
      </c>
      <c r="H93" s="235">
        <f>'Raw Data'!Y92</f>
        <v>0</v>
      </c>
      <c r="I93" s="239">
        <f>(H93*'Power Usage Consumption'!$B$3)*D93</f>
        <v>0</v>
      </c>
      <c r="J93" s="235">
        <f>'Raw Data'!Z92</f>
        <v>3</v>
      </c>
      <c r="K93" s="240">
        <f>(J93*'Power Usage Consumption'!$B$4)*D93</f>
        <v>57.456</v>
      </c>
      <c r="L93" s="241">
        <f>'Raw Data'!AA92</f>
        <v>1</v>
      </c>
      <c r="M93" s="241">
        <f>(L93*'Power Usage Consumption'!$B$5)*D93</f>
        <v>67.2</v>
      </c>
      <c r="N93" s="241">
        <f>'Raw Data'!AB92</f>
        <v>2</v>
      </c>
      <c r="O93" s="241">
        <f>(N93*'Power Usage Consumption'!$B$7)*D93</f>
        <v>1.344</v>
      </c>
      <c r="P93" s="241">
        <f>'Raw Data'!AC92</f>
        <v>2</v>
      </c>
      <c r="Q93" s="241">
        <f>(P93*'Power Usage Consumption'!$B$8)*D93</f>
        <v>26.88</v>
      </c>
      <c r="R93" s="241">
        <f>'Raw Data'!AD92</f>
        <v>0</v>
      </c>
      <c r="S93" s="241">
        <f>(R93*'Power Usage Consumption'!$B$9)*D93</f>
        <v>0</v>
      </c>
      <c r="T93" s="235">
        <f>'Raw Data'!AE92</f>
        <v>3</v>
      </c>
      <c r="U93" s="241">
        <f>(T93*'Power Usage Consumption'!$B$6)*D93</f>
        <v>5.04</v>
      </c>
      <c r="V93" s="235">
        <f>'Raw Data'!AF92</f>
        <v>1</v>
      </c>
      <c r="W93" s="241">
        <f>(V93*'Power Usage Consumption'!$B$11)*D93</f>
        <v>4.032</v>
      </c>
      <c r="X93" s="235">
        <f>'Raw Data'!AG92</f>
        <v>0</v>
      </c>
      <c r="Y93" s="241">
        <f>(X93*'Power Usage Consumption'!$B$12)*D93</f>
        <v>0</v>
      </c>
      <c r="Z93" s="235">
        <f>'Raw Data'!AH92</f>
        <v>3</v>
      </c>
      <c r="AA93" s="241">
        <f>(Z93*'Power Usage Consumption'!$B$12)*D93</f>
        <v>12.096</v>
      </c>
      <c r="AB93" s="242">
        <f t="shared" si="2"/>
        <v>234.528</v>
      </c>
      <c r="AC93" s="243" t="str">
        <f>'Raw Data'!AI92</f>
        <v>Renewable Energy (Solar, Wind, etc.)</v>
      </c>
      <c r="AD93" s="244">
        <f t="shared" si="3"/>
        <v>0</v>
      </c>
      <c r="AE93" s="245">
        <f t="shared" si="4"/>
        <v>234.528</v>
      </c>
      <c r="AF93" s="238">
        <f>'Raw Data'!U92</f>
        <v>2</v>
      </c>
      <c r="AG93" s="235">
        <f>'Raw Data'!T92</f>
        <v>5</v>
      </c>
      <c r="AH93" s="235"/>
      <c r="AI93" s="235">
        <f>IF('Raw Data'!AJ92="YES", 1, 0)</f>
        <v>0</v>
      </c>
      <c r="AJ93" s="235">
        <f>('Power Usage Consumption'!$B$15)*D93*AI93</f>
        <v>0</v>
      </c>
      <c r="AK93" s="235">
        <f>IF('Raw Data'!AK92="YES", 1, 0)</f>
        <v>0</v>
      </c>
      <c r="AL93" s="239">
        <f>'Power Usage Consumption'!$B$16</f>
        <v>18</v>
      </c>
      <c r="AM93" s="235">
        <f>IF('Raw Data'!AL92="YES", 1, 0)</f>
        <v>0</v>
      </c>
      <c r="AN93" s="239">
        <f>'Power Usage Consumption'!$B$17</f>
        <v>1.5</v>
      </c>
      <c r="AO93" s="235">
        <f>IF('Raw Data'!AM92="YES", 1, 0)</f>
        <v>1</v>
      </c>
      <c r="AP93" s="239">
        <f>'Power Usage Consumption'!$B$18</f>
        <v>1.2</v>
      </c>
      <c r="AQ93" s="235">
        <f>IF('Raw Data'!AN92="YES", 1, 0)</f>
        <v>1</v>
      </c>
      <c r="AR93" s="239">
        <f>'Power Usage Consumption'!$B$19</f>
        <v>2</v>
      </c>
      <c r="AS93" s="239">
        <f t="shared" si="5"/>
        <v>22.7</v>
      </c>
      <c r="AT93" s="241">
        <f t="shared" si="6"/>
        <v>5</v>
      </c>
      <c r="AU93" s="241"/>
      <c r="AV93" s="235">
        <f>IF('Raw Data'!AO92="YES", 1, 0)</f>
        <v>1</v>
      </c>
      <c r="AW93" s="241">
        <f>('Power Usage Consumption'!$B$22)*D93*AV93</f>
        <v>764.4</v>
      </c>
      <c r="AX93" s="235">
        <f>IF('Raw Data'!AP92="YES", 1, 0)</f>
        <v>0</v>
      </c>
      <c r="AY93" s="241">
        <f>('Power Usage Consumption'!$B$23)*D93*AX93</f>
        <v>0</v>
      </c>
      <c r="AZ93" s="235">
        <f>IF('Raw Data'!AQ92="YES", 1, 0)</f>
        <v>0</v>
      </c>
      <c r="BA93" s="241">
        <f>('Power Usage Consumption'!$B$24)*D93*AZ93</f>
        <v>0</v>
      </c>
      <c r="BB93" s="235">
        <f>IF('Raw Data'!AR92="YES", 1, 0)</f>
        <v>0</v>
      </c>
      <c r="BC93" s="241">
        <f>('Power Usage Consumption'!$B$25)*D93*BB93</f>
        <v>0</v>
      </c>
      <c r="BD93" s="235">
        <f>IF('Raw Data'!AS92="YES", 1, 0)</f>
        <v>1</v>
      </c>
      <c r="BE93" s="235">
        <f>('Power Usage Consumption'!$B$26)*D93*BD93</f>
        <v>94.08</v>
      </c>
      <c r="BF93" s="241">
        <f t="shared" si="7"/>
        <v>858.48</v>
      </c>
    </row>
    <row r="94" ht="20.25" customHeight="1">
      <c r="A94" s="233" t="str">
        <f>'Raw Data'!R93</f>
        <v>Trinidad and Tobago</v>
      </c>
      <c r="B94" s="234">
        <f>'Raw Data'!S93</f>
        <v>11</v>
      </c>
      <c r="C94" s="235">
        <f>'Raw Data'!W93</f>
        <v>40</v>
      </c>
      <c r="D94" s="236">
        <f t="shared" si="1"/>
        <v>1760</v>
      </c>
      <c r="E94" s="237"/>
      <c r="F94" s="238">
        <f>'Raw Data'!X93</f>
        <v>1</v>
      </c>
      <c r="G94" s="239">
        <f>(F94*'Power Usage Consumption'!$B$2)*D94</f>
        <v>105.6</v>
      </c>
      <c r="H94" s="235">
        <f>'Raw Data'!Y93</f>
        <v>2</v>
      </c>
      <c r="I94" s="239">
        <f>(H94*'Power Usage Consumption'!$B$3)*D94</f>
        <v>244.992</v>
      </c>
      <c r="J94" s="235">
        <f>'Raw Data'!Z93</f>
        <v>3</v>
      </c>
      <c r="K94" s="240">
        <f>(J94*'Power Usage Consumption'!$B$4)*D94</f>
        <v>300.96</v>
      </c>
      <c r="L94" s="241">
        <f>'Raw Data'!AA93</f>
        <v>0</v>
      </c>
      <c r="M94" s="241">
        <f>(L94*'Power Usage Consumption'!$B$5)*D94</f>
        <v>0</v>
      </c>
      <c r="N94" s="241">
        <f>'Raw Data'!AB93</f>
        <v>3</v>
      </c>
      <c r="O94" s="241">
        <f>(N94*'Power Usage Consumption'!$B$7)*D94</f>
        <v>10.56</v>
      </c>
      <c r="P94" s="241">
        <f>'Raw Data'!AC93</f>
        <v>3</v>
      </c>
      <c r="Q94" s="241">
        <f>(P94*'Power Usage Consumption'!$B$8)*D94</f>
        <v>211.2</v>
      </c>
      <c r="R94" s="241">
        <f>'Raw Data'!AD93</f>
        <v>3</v>
      </c>
      <c r="S94" s="241">
        <f>(R94*'Power Usage Consumption'!$B$9)*D94</f>
        <v>31.68</v>
      </c>
      <c r="T94" s="235">
        <f>'Raw Data'!AE93</f>
        <v>2</v>
      </c>
      <c r="U94" s="241">
        <f>(T94*'Power Usage Consumption'!$B$6)*D94</f>
        <v>17.6</v>
      </c>
      <c r="V94" s="235">
        <f>'Raw Data'!AF93</f>
        <v>2</v>
      </c>
      <c r="W94" s="241">
        <f>(V94*'Power Usage Consumption'!$B$11)*D94</f>
        <v>42.24</v>
      </c>
      <c r="X94" s="235">
        <f>'Raw Data'!AG93</f>
        <v>3</v>
      </c>
      <c r="Y94" s="241">
        <f>(X94*'Power Usage Consumption'!$B$12)*D94</f>
        <v>63.36</v>
      </c>
      <c r="Z94" s="235">
        <f>'Raw Data'!AH93</f>
        <v>0</v>
      </c>
      <c r="AA94" s="241">
        <f>(Z94*'Power Usage Consumption'!$B$12)*D94</f>
        <v>0</v>
      </c>
      <c r="AB94" s="242">
        <f t="shared" si="2"/>
        <v>1028.192</v>
      </c>
      <c r="AC94" s="243" t="str">
        <f>'Raw Data'!AI93</f>
        <v>Renewable Energy (Solar, Wind, etc.)</v>
      </c>
      <c r="AD94" s="244">
        <f t="shared" si="3"/>
        <v>0</v>
      </c>
      <c r="AE94" s="245">
        <f t="shared" si="4"/>
        <v>1028.192</v>
      </c>
      <c r="AF94" s="238">
        <f>'Raw Data'!U93</f>
        <v>0</v>
      </c>
      <c r="AG94" s="235">
        <f>'Raw Data'!T93</f>
        <v>11</v>
      </c>
      <c r="AH94" s="235"/>
      <c r="AI94" s="235">
        <f>IF('Raw Data'!AJ93="YES", 1, 0)</f>
        <v>1</v>
      </c>
      <c r="AJ94" s="235">
        <f>('Power Usage Consumption'!$B$15)*D94*AI94</f>
        <v>6811.2</v>
      </c>
      <c r="AK94" s="235">
        <f>IF('Raw Data'!AK93="YES", 1, 0)</f>
        <v>1</v>
      </c>
      <c r="AL94" s="239">
        <f>'Power Usage Consumption'!$B$16</f>
        <v>18</v>
      </c>
      <c r="AM94" s="235">
        <f>IF('Raw Data'!AL93="YES", 1, 0)</f>
        <v>1</v>
      </c>
      <c r="AN94" s="239">
        <f>'Power Usage Consumption'!$B$17</f>
        <v>1.5</v>
      </c>
      <c r="AO94" s="235">
        <f>IF('Raw Data'!AM93="YES", 1, 0)</f>
        <v>1</v>
      </c>
      <c r="AP94" s="239">
        <f>'Power Usage Consumption'!$B$18</f>
        <v>1.2</v>
      </c>
      <c r="AQ94" s="235">
        <f>IF('Raw Data'!AN93="YES", 1, 0)</f>
        <v>0</v>
      </c>
      <c r="AR94" s="239">
        <f>'Power Usage Consumption'!$B$19</f>
        <v>2</v>
      </c>
      <c r="AS94" s="239">
        <f t="shared" si="5"/>
        <v>6833.9</v>
      </c>
      <c r="AT94" s="241">
        <f t="shared" si="6"/>
        <v>11</v>
      </c>
      <c r="AU94" s="241"/>
      <c r="AV94" s="235">
        <f>IF('Raw Data'!AO93="YES", 1, 0)</f>
        <v>1</v>
      </c>
      <c r="AW94" s="241">
        <f>('Power Usage Consumption'!$B$22)*D94*AV94</f>
        <v>4004</v>
      </c>
      <c r="AX94" s="235">
        <f>IF('Raw Data'!AP93="YES", 1, 0)</f>
        <v>1</v>
      </c>
      <c r="AY94" s="241">
        <f>('Power Usage Consumption'!$B$23)*D94*AX94</f>
        <v>1144</v>
      </c>
      <c r="AZ94" s="235">
        <f>IF('Raw Data'!AQ93="YES", 1, 0)</f>
        <v>1</v>
      </c>
      <c r="BA94" s="241">
        <f>('Power Usage Consumption'!$B$24)*D94*AZ94</f>
        <v>95.04</v>
      </c>
      <c r="BB94" s="235">
        <f>IF('Raw Data'!AR93="YES", 1, 0)</f>
        <v>0</v>
      </c>
      <c r="BC94" s="241">
        <f>('Power Usage Consumption'!$B$25)*D94*BB94</f>
        <v>0</v>
      </c>
      <c r="BD94" s="235">
        <f>IF('Raw Data'!AS93="YES", 1, 0)</f>
        <v>0</v>
      </c>
      <c r="BE94" s="235">
        <f>('Power Usage Consumption'!$B$26)*D94*BD94</f>
        <v>0</v>
      </c>
      <c r="BF94" s="241">
        <f t="shared" si="7"/>
        <v>5243.04</v>
      </c>
    </row>
    <row r="95" ht="20.25" customHeight="1">
      <c r="A95" s="233" t="str">
        <f>'Raw Data'!R94</f>
        <v>China</v>
      </c>
      <c r="B95" s="234">
        <f>'Raw Data'!S94</f>
        <v>3</v>
      </c>
      <c r="C95" s="235">
        <f>'Raw Data'!W94</f>
        <v>25</v>
      </c>
      <c r="D95" s="236">
        <f t="shared" si="1"/>
        <v>300</v>
      </c>
      <c r="E95" s="237"/>
      <c r="F95" s="238">
        <f>'Raw Data'!X94</f>
        <v>1</v>
      </c>
      <c r="G95" s="239">
        <f>(F95*'Power Usage Consumption'!$B$2)*D95</f>
        <v>18</v>
      </c>
      <c r="H95" s="235">
        <f>'Raw Data'!Y94</f>
        <v>1</v>
      </c>
      <c r="I95" s="239">
        <f>(H95*'Power Usage Consumption'!$B$3)*D95</f>
        <v>20.88</v>
      </c>
      <c r="J95" s="235">
        <f>'Raw Data'!Z94</f>
        <v>1</v>
      </c>
      <c r="K95" s="240">
        <f>(J95*'Power Usage Consumption'!$B$4)*D95</f>
        <v>17.1</v>
      </c>
      <c r="L95" s="241">
        <f>'Raw Data'!AA94</f>
        <v>1</v>
      </c>
      <c r="M95" s="241">
        <f>(L95*'Power Usage Consumption'!$B$5)*D95</f>
        <v>60</v>
      </c>
      <c r="N95" s="241">
        <f>'Raw Data'!AB94</f>
        <v>2</v>
      </c>
      <c r="O95" s="241">
        <f>(N95*'Power Usage Consumption'!$B$7)*D95</f>
        <v>1.2</v>
      </c>
      <c r="P95" s="241">
        <f>'Raw Data'!AC94</f>
        <v>3</v>
      </c>
      <c r="Q95" s="241">
        <f>(P95*'Power Usage Consumption'!$B$8)*D95</f>
        <v>36</v>
      </c>
      <c r="R95" s="241">
        <f>'Raw Data'!AD94</f>
        <v>2</v>
      </c>
      <c r="S95" s="241">
        <f>(R95*'Power Usage Consumption'!$B$9)*D95</f>
        <v>3.6</v>
      </c>
      <c r="T95" s="235">
        <f>'Raw Data'!AE94</f>
        <v>0</v>
      </c>
      <c r="U95" s="241">
        <f>(T95*'Power Usage Consumption'!$B$6)*D95</f>
        <v>0</v>
      </c>
      <c r="V95" s="235">
        <f>'Raw Data'!AF94</f>
        <v>2</v>
      </c>
      <c r="W95" s="241">
        <f>(V95*'Power Usage Consumption'!$B$11)*D95</f>
        <v>7.2</v>
      </c>
      <c r="X95" s="235">
        <f>'Raw Data'!AG94</f>
        <v>1</v>
      </c>
      <c r="Y95" s="241">
        <f>(X95*'Power Usage Consumption'!$B$12)*D95</f>
        <v>3.6</v>
      </c>
      <c r="Z95" s="235">
        <f>'Raw Data'!AH94</f>
        <v>0</v>
      </c>
      <c r="AA95" s="241">
        <f>(Z95*'Power Usage Consumption'!$B$12)*D95</f>
        <v>0</v>
      </c>
      <c r="AB95" s="242">
        <f t="shared" si="2"/>
        <v>167.58</v>
      </c>
      <c r="AC95" s="243" t="str">
        <f>'Raw Data'!AI94</f>
        <v>Non-renewable Energy (Grid electricity, Gasoline, etc.)</v>
      </c>
      <c r="AD95" s="244">
        <f t="shared" si="3"/>
        <v>167.58</v>
      </c>
      <c r="AE95" s="245">
        <f t="shared" si="4"/>
        <v>0</v>
      </c>
      <c r="AF95" s="238">
        <f>'Raw Data'!U94</f>
        <v>0</v>
      </c>
      <c r="AG95" s="235">
        <f>'Raw Data'!T94</f>
        <v>3</v>
      </c>
      <c r="AH95" s="235"/>
      <c r="AI95" s="235">
        <f>IF('Raw Data'!AJ94="YES", 1, 0)</f>
        <v>0</v>
      </c>
      <c r="AJ95" s="235">
        <f>('Power Usage Consumption'!$B$15)*D95*AI95</f>
        <v>0</v>
      </c>
      <c r="AK95" s="235">
        <f>IF('Raw Data'!AK94="YES", 1, 0)</f>
        <v>1</v>
      </c>
      <c r="AL95" s="239">
        <f>'Power Usage Consumption'!$B$16</f>
        <v>18</v>
      </c>
      <c r="AM95" s="235">
        <f>IF('Raw Data'!AL94="YES", 1, 0)</f>
        <v>1</v>
      </c>
      <c r="AN95" s="239">
        <f>'Power Usage Consumption'!$B$17</f>
        <v>1.5</v>
      </c>
      <c r="AO95" s="235">
        <f>IF('Raw Data'!AM94="YES", 1, 0)</f>
        <v>0</v>
      </c>
      <c r="AP95" s="239">
        <f>'Power Usage Consumption'!$B$18</f>
        <v>1.2</v>
      </c>
      <c r="AQ95" s="235">
        <f>IF('Raw Data'!AN94="YES", 1, 0)</f>
        <v>1</v>
      </c>
      <c r="AR95" s="239">
        <f>'Power Usage Consumption'!$B$19</f>
        <v>2</v>
      </c>
      <c r="AS95" s="239">
        <f t="shared" si="5"/>
        <v>22.7</v>
      </c>
      <c r="AT95" s="241">
        <f t="shared" si="6"/>
        <v>3</v>
      </c>
      <c r="AU95" s="241"/>
      <c r="AV95" s="235">
        <f>IF('Raw Data'!AO94="YES", 1, 0)</f>
        <v>0</v>
      </c>
      <c r="AW95" s="241">
        <f>('Power Usage Consumption'!$B$22)*D95*AV95</f>
        <v>0</v>
      </c>
      <c r="AX95" s="235">
        <f>IF('Raw Data'!AP94="YES", 1, 0)</f>
        <v>0</v>
      </c>
      <c r="AY95" s="241">
        <f>('Power Usage Consumption'!$B$23)*D95*AX95</f>
        <v>0</v>
      </c>
      <c r="AZ95" s="235">
        <f>IF('Raw Data'!AQ94="YES", 1, 0)</f>
        <v>1</v>
      </c>
      <c r="BA95" s="241">
        <f>('Power Usage Consumption'!$B$24)*D95*AZ95</f>
        <v>16.2</v>
      </c>
      <c r="BB95" s="235">
        <f>IF('Raw Data'!AR94="YES", 1, 0)</f>
        <v>0</v>
      </c>
      <c r="BC95" s="241">
        <f>('Power Usage Consumption'!$B$25)*D95*BB95</f>
        <v>0</v>
      </c>
      <c r="BD95" s="235">
        <f>IF('Raw Data'!AS94="YES", 1, 0)</f>
        <v>0</v>
      </c>
      <c r="BE95" s="235">
        <f>('Power Usage Consumption'!$B$26)*D95*BD95</f>
        <v>0</v>
      </c>
      <c r="BF95" s="241">
        <f t="shared" si="7"/>
        <v>16.2</v>
      </c>
    </row>
    <row r="96" ht="20.25" customHeight="1">
      <c r="A96" s="233" t="str">
        <f>'Raw Data'!R95</f>
        <v>Spain</v>
      </c>
      <c r="B96" s="234">
        <f>'Raw Data'!S95</f>
        <v>11</v>
      </c>
      <c r="C96" s="235">
        <f>'Raw Data'!W95</f>
        <v>19</v>
      </c>
      <c r="D96" s="236">
        <f t="shared" si="1"/>
        <v>836</v>
      </c>
      <c r="E96" s="237"/>
      <c r="F96" s="238">
        <f>'Raw Data'!X95</f>
        <v>3</v>
      </c>
      <c r="G96" s="239">
        <f>(F96*'Power Usage Consumption'!$B$2)*D96</f>
        <v>150.48</v>
      </c>
      <c r="H96" s="235">
        <f>'Raw Data'!Y95</f>
        <v>2</v>
      </c>
      <c r="I96" s="239">
        <f>(H96*'Power Usage Consumption'!$B$3)*D96</f>
        <v>116.3712</v>
      </c>
      <c r="J96" s="235">
        <f>'Raw Data'!Z95</f>
        <v>1</v>
      </c>
      <c r="K96" s="240">
        <f>(J96*'Power Usage Consumption'!$B$4)*D96</f>
        <v>47.652</v>
      </c>
      <c r="L96" s="241">
        <f>'Raw Data'!AA95</f>
        <v>1</v>
      </c>
      <c r="M96" s="241">
        <f>(L96*'Power Usage Consumption'!$B$5)*D96</f>
        <v>167.2</v>
      </c>
      <c r="N96" s="241">
        <f>'Raw Data'!AB95</f>
        <v>2</v>
      </c>
      <c r="O96" s="241">
        <f>(N96*'Power Usage Consumption'!$B$7)*D96</f>
        <v>3.344</v>
      </c>
      <c r="P96" s="241">
        <f>'Raw Data'!AC95</f>
        <v>1</v>
      </c>
      <c r="Q96" s="241">
        <f>(P96*'Power Usage Consumption'!$B$8)*D96</f>
        <v>33.44</v>
      </c>
      <c r="R96" s="241">
        <f>'Raw Data'!AD95</f>
        <v>3</v>
      </c>
      <c r="S96" s="241">
        <f>(R96*'Power Usage Consumption'!$B$9)*D96</f>
        <v>15.048</v>
      </c>
      <c r="T96" s="235">
        <f>'Raw Data'!AE95</f>
        <v>2</v>
      </c>
      <c r="U96" s="241">
        <f>(T96*'Power Usage Consumption'!$B$6)*D96</f>
        <v>8.36</v>
      </c>
      <c r="V96" s="235">
        <f>'Raw Data'!AF95</f>
        <v>3</v>
      </c>
      <c r="W96" s="241">
        <f>(V96*'Power Usage Consumption'!$B$11)*D96</f>
        <v>30.096</v>
      </c>
      <c r="X96" s="235">
        <f>'Raw Data'!AG95</f>
        <v>2</v>
      </c>
      <c r="Y96" s="241">
        <f>(X96*'Power Usage Consumption'!$B$12)*D96</f>
        <v>20.064</v>
      </c>
      <c r="Z96" s="235">
        <f>'Raw Data'!AH95</f>
        <v>1</v>
      </c>
      <c r="AA96" s="241">
        <f>(Z96*'Power Usage Consumption'!$B$12)*D96</f>
        <v>10.032</v>
      </c>
      <c r="AB96" s="242">
        <f t="shared" si="2"/>
        <v>602.0872</v>
      </c>
      <c r="AC96" s="243" t="str">
        <f>'Raw Data'!AI95</f>
        <v>Renewable Energy (Solar, Wind, etc.)</v>
      </c>
      <c r="AD96" s="244">
        <f t="shared" si="3"/>
        <v>0</v>
      </c>
      <c r="AE96" s="245">
        <f t="shared" si="4"/>
        <v>602.0872</v>
      </c>
      <c r="AF96" s="238">
        <f>'Raw Data'!U95</f>
        <v>5</v>
      </c>
      <c r="AG96" s="235">
        <f>'Raw Data'!T95</f>
        <v>6</v>
      </c>
      <c r="AH96" s="235"/>
      <c r="AI96" s="235">
        <f>IF('Raw Data'!AJ95="YES", 1, 0)</f>
        <v>0</v>
      </c>
      <c r="AJ96" s="235">
        <f>('Power Usage Consumption'!$B$15)*D96*AI96</f>
        <v>0</v>
      </c>
      <c r="AK96" s="235">
        <f>IF('Raw Data'!AK95="YES", 1, 0)</f>
        <v>0</v>
      </c>
      <c r="AL96" s="239">
        <f>'Power Usage Consumption'!$B$16</f>
        <v>18</v>
      </c>
      <c r="AM96" s="235">
        <f>IF('Raw Data'!AL95="YES", 1, 0)</f>
        <v>0</v>
      </c>
      <c r="AN96" s="239">
        <f>'Power Usage Consumption'!$B$17</f>
        <v>1.5</v>
      </c>
      <c r="AO96" s="235">
        <f>IF('Raw Data'!AM95="YES", 1, 0)</f>
        <v>1</v>
      </c>
      <c r="AP96" s="239">
        <f>'Power Usage Consumption'!$B$18</f>
        <v>1.2</v>
      </c>
      <c r="AQ96" s="235">
        <f>IF('Raw Data'!AN95="YES", 1, 0)</f>
        <v>1</v>
      </c>
      <c r="AR96" s="239">
        <f>'Power Usage Consumption'!$B$19</f>
        <v>2</v>
      </c>
      <c r="AS96" s="239">
        <f t="shared" si="5"/>
        <v>22.7</v>
      </c>
      <c r="AT96" s="241">
        <f t="shared" si="6"/>
        <v>6</v>
      </c>
      <c r="AU96" s="241"/>
      <c r="AV96" s="235">
        <f>IF('Raw Data'!AO95="YES", 1, 0)</f>
        <v>1</v>
      </c>
      <c r="AW96" s="241">
        <f>('Power Usage Consumption'!$B$22)*D96*AV96</f>
        <v>1901.9</v>
      </c>
      <c r="AX96" s="235">
        <f>IF('Raw Data'!AP95="YES", 1, 0)</f>
        <v>0</v>
      </c>
      <c r="AY96" s="241">
        <f>('Power Usage Consumption'!$B$23)*D96*AX96</f>
        <v>0</v>
      </c>
      <c r="AZ96" s="235">
        <f>IF('Raw Data'!AQ95="YES", 1, 0)</f>
        <v>0</v>
      </c>
      <c r="BA96" s="241">
        <f>('Power Usage Consumption'!$B$24)*D96*AZ96</f>
        <v>0</v>
      </c>
      <c r="BB96" s="235">
        <f>IF('Raw Data'!AR95="YES", 1, 0)</f>
        <v>0</v>
      </c>
      <c r="BC96" s="241">
        <f>('Power Usage Consumption'!$B$25)*D96*BB96</f>
        <v>0</v>
      </c>
      <c r="BD96" s="235">
        <f>IF('Raw Data'!AS95="YES", 1, 0)</f>
        <v>1</v>
      </c>
      <c r="BE96" s="235">
        <f>('Power Usage Consumption'!$B$26)*D96*BD96</f>
        <v>234.08</v>
      </c>
      <c r="BF96" s="241">
        <f t="shared" si="7"/>
        <v>2135.98</v>
      </c>
    </row>
    <row r="97" ht="20.25" customHeight="1">
      <c r="A97" s="233" t="str">
        <f>'Raw Data'!R96</f>
        <v>Latvia</v>
      </c>
      <c r="B97" s="234">
        <f>'Raw Data'!S96</f>
        <v>9</v>
      </c>
      <c r="C97" s="235">
        <f>'Raw Data'!W96</f>
        <v>7</v>
      </c>
      <c r="D97" s="236">
        <f t="shared" si="1"/>
        <v>252</v>
      </c>
      <c r="E97" s="237"/>
      <c r="F97" s="238">
        <f>'Raw Data'!X96</f>
        <v>0</v>
      </c>
      <c r="G97" s="239">
        <f>(F97*'Power Usage Consumption'!$B$2)*D97</f>
        <v>0</v>
      </c>
      <c r="H97" s="235">
        <f>'Raw Data'!Y96</f>
        <v>2</v>
      </c>
      <c r="I97" s="239">
        <f>(H97*'Power Usage Consumption'!$B$3)*D97</f>
        <v>35.0784</v>
      </c>
      <c r="J97" s="235">
        <f>'Raw Data'!Z96</f>
        <v>2</v>
      </c>
      <c r="K97" s="240">
        <f>(J97*'Power Usage Consumption'!$B$4)*D97</f>
        <v>28.728</v>
      </c>
      <c r="L97" s="241">
        <f>'Raw Data'!AA96</f>
        <v>3</v>
      </c>
      <c r="M97" s="241">
        <f>(L97*'Power Usage Consumption'!$B$5)*D97</f>
        <v>151.2</v>
      </c>
      <c r="N97" s="241">
        <f>'Raw Data'!AB96</f>
        <v>2</v>
      </c>
      <c r="O97" s="241">
        <f>(N97*'Power Usage Consumption'!$B$7)*D97</f>
        <v>1.008</v>
      </c>
      <c r="P97" s="241">
        <f>'Raw Data'!AC96</f>
        <v>3</v>
      </c>
      <c r="Q97" s="241">
        <f>(P97*'Power Usage Consumption'!$B$8)*D97</f>
        <v>30.24</v>
      </c>
      <c r="R97" s="241">
        <f>'Raw Data'!AD96</f>
        <v>0</v>
      </c>
      <c r="S97" s="241">
        <f>(R97*'Power Usage Consumption'!$B$9)*D97</f>
        <v>0</v>
      </c>
      <c r="T97" s="235">
        <f>'Raw Data'!AE96</f>
        <v>2</v>
      </c>
      <c r="U97" s="241">
        <f>(T97*'Power Usage Consumption'!$B$6)*D97</f>
        <v>2.52</v>
      </c>
      <c r="V97" s="235">
        <f>'Raw Data'!AF96</f>
        <v>2</v>
      </c>
      <c r="W97" s="241">
        <f>(V97*'Power Usage Consumption'!$B$11)*D97</f>
        <v>6.048</v>
      </c>
      <c r="X97" s="235">
        <f>'Raw Data'!AG96</f>
        <v>2</v>
      </c>
      <c r="Y97" s="241">
        <f>(X97*'Power Usage Consumption'!$B$12)*D97</f>
        <v>6.048</v>
      </c>
      <c r="Z97" s="235">
        <f>'Raw Data'!AH96</f>
        <v>2</v>
      </c>
      <c r="AA97" s="241">
        <f>(Z97*'Power Usage Consumption'!$B$12)*D97</f>
        <v>6.048</v>
      </c>
      <c r="AB97" s="242">
        <f t="shared" si="2"/>
        <v>266.9184</v>
      </c>
      <c r="AC97" s="243" t="str">
        <f>'Raw Data'!AI96</f>
        <v>Renewable Energy (Solar, Wind, etc.)</v>
      </c>
      <c r="AD97" s="244">
        <f t="shared" si="3"/>
        <v>0</v>
      </c>
      <c r="AE97" s="245">
        <f t="shared" si="4"/>
        <v>266.9184</v>
      </c>
      <c r="AF97" s="238">
        <f>'Raw Data'!U96</f>
        <v>2</v>
      </c>
      <c r="AG97" s="235">
        <f>'Raw Data'!T96</f>
        <v>7</v>
      </c>
      <c r="AH97" s="235"/>
      <c r="AI97" s="235">
        <f>IF('Raw Data'!AJ96="YES", 1, 0)</f>
        <v>0</v>
      </c>
      <c r="AJ97" s="235">
        <f>('Power Usage Consumption'!$B$15)*D97*AI97</f>
        <v>0</v>
      </c>
      <c r="AK97" s="235">
        <f>IF('Raw Data'!AK96="YES", 1, 0)</f>
        <v>0</v>
      </c>
      <c r="AL97" s="239">
        <f>'Power Usage Consumption'!$B$16</f>
        <v>18</v>
      </c>
      <c r="AM97" s="235">
        <f>IF('Raw Data'!AL96="YES", 1, 0)</f>
        <v>1</v>
      </c>
      <c r="AN97" s="239">
        <f>'Power Usage Consumption'!$B$17</f>
        <v>1.5</v>
      </c>
      <c r="AO97" s="235">
        <f>IF('Raw Data'!AM96="YES", 1, 0)</f>
        <v>0</v>
      </c>
      <c r="AP97" s="239">
        <f>'Power Usage Consumption'!$B$18</f>
        <v>1.2</v>
      </c>
      <c r="AQ97" s="235">
        <f>IF('Raw Data'!AN96="YES", 1, 0)</f>
        <v>0</v>
      </c>
      <c r="AR97" s="239">
        <f>'Power Usage Consumption'!$B$19</f>
        <v>2</v>
      </c>
      <c r="AS97" s="239">
        <f t="shared" si="5"/>
        <v>22.7</v>
      </c>
      <c r="AT97" s="241">
        <f t="shared" si="6"/>
        <v>7</v>
      </c>
      <c r="AU97" s="241"/>
      <c r="AV97" s="235">
        <f>IF('Raw Data'!AO96="YES", 1, 0)</f>
        <v>1</v>
      </c>
      <c r="AW97" s="241">
        <f>('Power Usage Consumption'!$B$22)*D97*AV97</f>
        <v>573.3</v>
      </c>
      <c r="AX97" s="235">
        <f>IF('Raw Data'!AP96="YES", 1, 0)</f>
        <v>1</v>
      </c>
      <c r="AY97" s="241">
        <f>('Power Usage Consumption'!$B$23)*D97*AX97</f>
        <v>163.8</v>
      </c>
      <c r="AZ97" s="235">
        <f>IF('Raw Data'!AQ96="YES", 1, 0)</f>
        <v>0</v>
      </c>
      <c r="BA97" s="241">
        <f>('Power Usage Consumption'!$B$24)*D97*AZ97</f>
        <v>0</v>
      </c>
      <c r="BB97" s="235">
        <f>IF('Raw Data'!AR96="YES", 1, 0)</f>
        <v>1</v>
      </c>
      <c r="BC97" s="241">
        <f>('Power Usage Consumption'!$B$25)*D97*BB97</f>
        <v>4.3722</v>
      </c>
      <c r="BD97" s="235">
        <f>IF('Raw Data'!AS96="YES", 1, 0)</f>
        <v>1</v>
      </c>
      <c r="BE97" s="235">
        <f>('Power Usage Consumption'!$B$26)*D97*BD97</f>
        <v>70.56</v>
      </c>
      <c r="BF97" s="241">
        <f t="shared" si="7"/>
        <v>812.0322</v>
      </c>
    </row>
    <row r="98" ht="20.25" customHeight="1">
      <c r="A98" s="233" t="str">
        <f>'Raw Data'!R97</f>
        <v>United States of America</v>
      </c>
      <c r="B98" s="234">
        <f>'Raw Data'!S97</f>
        <v>8</v>
      </c>
      <c r="C98" s="235">
        <f>'Raw Data'!W97</f>
        <v>5</v>
      </c>
      <c r="D98" s="236">
        <f t="shared" si="1"/>
        <v>160</v>
      </c>
      <c r="E98" s="237"/>
      <c r="F98" s="238">
        <f>'Raw Data'!X97</f>
        <v>0</v>
      </c>
      <c r="G98" s="239">
        <f>(F98*'Power Usage Consumption'!$B$2)*D98</f>
        <v>0</v>
      </c>
      <c r="H98" s="235">
        <f>'Raw Data'!Y97</f>
        <v>1</v>
      </c>
      <c r="I98" s="239">
        <f>(H98*'Power Usage Consumption'!$B$3)*D98</f>
        <v>11.136</v>
      </c>
      <c r="J98" s="235">
        <f>'Raw Data'!Z97</f>
        <v>1</v>
      </c>
      <c r="K98" s="240">
        <f>(J98*'Power Usage Consumption'!$B$4)*D98</f>
        <v>9.12</v>
      </c>
      <c r="L98" s="241">
        <f>'Raw Data'!AA97</f>
        <v>0</v>
      </c>
      <c r="M98" s="241">
        <f>(L98*'Power Usage Consumption'!$B$5)*D98</f>
        <v>0</v>
      </c>
      <c r="N98" s="241">
        <f>'Raw Data'!AB97</f>
        <v>3</v>
      </c>
      <c r="O98" s="241">
        <f>(N98*'Power Usage Consumption'!$B$7)*D98</f>
        <v>0.96</v>
      </c>
      <c r="P98" s="241">
        <f>'Raw Data'!AC97</f>
        <v>3</v>
      </c>
      <c r="Q98" s="241">
        <f>(P98*'Power Usage Consumption'!$B$8)*D98</f>
        <v>19.2</v>
      </c>
      <c r="R98" s="241">
        <f>'Raw Data'!AD97</f>
        <v>2</v>
      </c>
      <c r="S98" s="241">
        <f>(R98*'Power Usage Consumption'!$B$9)*D98</f>
        <v>1.92</v>
      </c>
      <c r="T98" s="235">
        <f>'Raw Data'!AE97</f>
        <v>0</v>
      </c>
      <c r="U98" s="241">
        <f>(T98*'Power Usage Consumption'!$B$6)*D98</f>
        <v>0</v>
      </c>
      <c r="V98" s="235">
        <f>'Raw Data'!AF97</f>
        <v>3</v>
      </c>
      <c r="W98" s="241">
        <f>(V98*'Power Usage Consumption'!$B$11)*D98</f>
        <v>5.76</v>
      </c>
      <c r="X98" s="235">
        <f>'Raw Data'!AG97</f>
        <v>1</v>
      </c>
      <c r="Y98" s="241">
        <f>(X98*'Power Usage Consumption'!$B$12)*D98</f>
        <v>1.92</v>
      </c>
      <c r="Z98" s="235">
        <f>'Raw Data'!AH97</f>
        <v>2</v>
      </c>
      <c r="AA98" s="241">
        <f>(Z98*'Power Usage Consumption'!$B$12)*D98</f>
        <v>3.84</v>
      </c>
      <c r="AB98" s="242">
        <f t="shared" si="2"/>
        <v>53.856</v>
      </c>
      <c r="AC98" s="243" t="str">
        <f>'Raw Data'!AI97</f>
        <v>Renewable Energy (Solar, Wind, etc.)</v>
      </c>
      <c r="AD98" s="244">
        <f t="shared" si="3"/>
        <v>0</v>
      </c>
      <c r="AE98" s="245">
        <f t="shared" si="4"/>
        <v>53.856</v>
      </c>
      <c r="AF98" s="238">
        <f>'Raw Data'!U97</f>
        <v>3</v>
      </c>
      <c r="AG98" s="235">
        <f>'Raw Data'!T97</f>
        <v>5</v>
      </c>
      <c r="AH98" s="235"/>
      <c r="AI98" s="235">
        <f>IF('Raw Data'!AJ97="YES", 1, 0)</f>
        <v>0</v>
      </c>
      <c r="AJ98" s="235">
        <f>('Power Usage Consumption'!$B$15)*D98*AI98</f>
        <v>0</v>
      </c>
      <c r="AK98" s="235">
        <f>IF('Raw Data'!AK97="YES", 1, 0)</f>
        <v>0</v>
      </c>
      <c r="AL98" s="239">
        <f>'Power Usage Consumption'!$B$16</f>
        <v>18</v>
      </c>
      <c r="AM98" s="235">
        <f>IF('Raw Data'!AL97="YES", 1, 0)</f>
        <v>0</v>
      </c>
      <c r="AN98" s="239">
        <f>'Power Usage Consumption'!$B$17</f>
        <v>1.5</v>
      </c>
      <c r="AO98" s="235">
        <f>IF('Raw Data'!AM97="YES", 1, 0)</f>
        <v>0</v>
      </c>
      <c r="AP98" s="239">
        <f>'Power Usage Consumption'!$B$18</f>
        <v>1.2</v>
      </c>
      <c r="AQ98" s="235">
        <f>IF('Raw Data'!AN97="YES", 1, 0)</f>
        <v>0</v>
      </c>
      <c r="AR98" s="239">
        <f>'Power Usage Consumption'!$B$19</f>
        <v>2</v>
      </c>
      <c r="AS98" s="239">
        <f t="shared" si="5"/>
        <v>22.7</v>
      </c>
      <c r="AT98" s="241">
        <f t="shared" si="6"/>
        <v>5</v>
      </c>
      <c r="AU98" s="241"/>
      <c r="AV98" s="235">
        <f>IF('Raw Data'!AO97="YES", 1, 0)</f>
        <v>1</v>
      </c>
      <c r="AW98" s="241">
        <f>('Power Usage Consumption'!$B$22)*D98*AV98</f>
        <v>364</v>
      </c>
      <c r="AX98" s="235">
        <f>IF('Raw Data'!AP97="YES", 1, 0)</f>
        <v>0</v>
      </c>
      <c r="AY98" s="241">
        <f>('Power Usage Consumption'!$B$23)*D98*AX98</f>
        <v>0</v>
      </c>
      <c r="AZ98" s="235">
        <f>IF('Raw Data'!AQ97="YES", 1, 0)</f>
        <v>0</v>
      </c>
      <c r="BA98" s="241">
        <f>('Power Usage Consumption'!$B$24)*D98*AZ98</f>
        <v>0</v>
      </c>
      <c r="BB98" s="235">
        <f>IF('Raw Data'!AR97="YES", 1, 0)</f>
        <v>0</v>
      </c>
      <c r="BC98" s="241">
        <f>('Power Usage Consumption'!$B$25)*D98*BB98</f>
        <v>0</v>
      </c>
      <c r="BD98" s="235">
        <f>IF('Raw Data'!AS97="YES", 1, 0)</f>
        <v>0</v>
      </c>
      <c r="BE98" s="235">
        <f>('Power Usage Consumption'!$B$26)*D98*BD98</f>
        <v>0</v>
      </c>
      <c r="BF98" s="241">
        <f t="shared" si="7"/>
        <v>364</v>
      </c>
    </row>
    <row r="99" ht="20.25" customHeight="1">
      <c r="A99" s="233" t="str">
        <f>'Raw Data'!R98</f>
        <v>Finland</v>
      </c>
      <c r="B99" s="234">
        <f>'Raw Data'!S98</f>
        <v>1</v>
      </c>
      <c r="C99" s="235">
        <f>'Raw Data'!W98</f>
        <v>34</v>
      </c>
      <c r="D99" s="236">
        <f t="shared" si="1"/>
        <v>136</v>
      </c>
      <c r="E99" s="237"/>
      <c r="F99" s="238">
        <f>'Raw Data'!X98</f>
        <v>0</v>
      </c>
      <c r="G99" s="239">
        <f>(F99*'Power Usage Consumption'!$B$2)*D99</f>
        <v>0</v>
      </c>
      <c r="H99" s="235">
        <f>'Raw Data'!Y98</f>
        <v>0</v>
      </c>
      <c r="I99" s="239">
        <f>(H99*'Power Usage Consumption'!$B$3)*D99</f>
        <v>0</v>
      </c>
      <c r="J99" s="235">
        <f>'Raw Data'!Z98</f>
        <v>3</v>
      </c>
      <c r="K99" s="240">
        <f>(J99*'Power Usage Consumption'!$B$4)*D99</f>
        <v>23.256</v>
      </c>
      <c r="L99" s="241">
        <f>'Raw Data'!AA98</f>
        <v>1</v>
      </c>
      <c r="M99" s="241">
        <f>(L99*'Power Usage Consumption'!$B$5)*D99</f>
        <v>27.2</v>
      </c>
      <c r="N99" s="241">
        <f>'Raw Data'!AB98</f>
        <v>1</v>
      </c>
      <c r="O99" s="241">
        <f>(N99*'Power Usage Consumption'!$B$7)*D99</f>
        <v>0.272</v>
      </c>
      <c r="P99" s="241">
        <f>'Raw Data'!AC98</f>
        <v>3</v>
      </c>
      <c r="Q99" s="241">
        <f>(P99*'Power Usage Consumption'!$B$8)*D99</f>
        <v>16.32</v>
      </c>
      <c r="R99" s="241">
        <f>'Raw Data'!AD98</f>
        <v>3</v>
      </c>
      <c r="S99" s="241">
        <f>(R99*'Power Usage Consumption'!$B$9)*D99</f>
        <v>2.448</v>
      </c>
      <c r="T99" s="235">
        <f>'Raw Data'!AE98</f>
        <v>3</v>
      </c>
      <c r="U99" s="241">
        <f>(T99*'Power Usage Consumption'!$B$6)*D99</f>
        <v>2.04</v>
      </c>
      <c r="V99" s="235">
        <f>'Raw Data'!AF98</f>
        <v>2</v>
      </c>
      <c r="W99" s="241">
        <f>(V99*'Power Usage Consumption'!$B$11)*D99</f>
        <v>3.264</v>
      </c>
      <c r="X99" s="235">
        <f>'Raw Data'!AG98</f>
        <v>1</v>
      </c>
      <c r="Y99" s="241">
        <f>(X99*'Power Usage Consumption'!$B$12)*D99</f>
        <v>1.632</v>
      </c>
      <c r="Z99" s="235">
        <f>'Raw Data'!AH98</f>
        <v>3</v>
      </c>
      <c r="AA99" s="241">
        <f>(Z99*'Power Usage Consumption'!$B$12)*D99</f>
        <v>4.896</v>
      </c>
      <c r="AB99" s="242">
        <f t="shared" si="2"/>
        <v>81.328</v>
      </c>
      <c r="AC99" s="243" t="str">
        <f>'Raw Data'!AI98</f>
        <v>Renewable Energy (Solar, Wind, etc.)</v>
      </c>
      <c r="AD99" s="244">
        <f t="shared" si="3"/>
        <v>0</v>
      </c>
      <c r="AE99" s="245">
        <f t="shared" si="4"/>
        <v>81.328</v>
      </c>
      <c r="AF99" s="238">
        <f>'Raw Data'!U98</f>
        <v>0</v>
      </c>
      <c r="AG99" s="235">
        <f>'Raw Data'!T98</f>
        <v>1</v>
      </c>
      <c r="AH99" s="235"/>
      <c r="AI99" s="235">
        <f>IF('Raw Data'!AJ98="YES", 1, 0)</f>
        <v>1</v>
      </c>
      <c r="AJ99" s="235">
        <f>('Power Usage Consumption'!$B$15)*D99*AI99</f>
        <v>526.32</v>
      </c>
      <c r="AK99" s="235">
        <f>IF('Raw Data'!AK98="YES", 1, 0)</f>
        <v>1</v>
      </c>
      <c r="AL99" s="239">
        <f>'Power Usage Consumption'!$B$16</f>
        <v>18</v>
      </c>
      <c r="AM99" s="235">
        <f>IF('Raw Data'!AL98="YES", 1, 0)</f>
        <v>1</v>
      </c>
      <c r="AN99" s="239">
        <f>'Power Usage Consumption'!$B$17</f>
        <v>1.5</v>
      </c>
      <c r="AO99" s="235">
        <f>IF('Raw Data'!AM98="YES", 1, 0)</f>
        <v>0</v>
      </c>
      <c r="AP99" s="239">
        <f>'Power Usage Consumption'!$B$18</f>
        <v>1.2</v>
      </c>
      <c r="AQ99" s="235">
        <f>IF('Raw Data'!AN98="YES", 1, 0)</f>
        <v>0</v>
      </c>
      <c r="AR99" s="239">
        <f>'Power Usage Consumption'!$B$19</f>
        <v>2</v>
      </c>
      <c r="AS99" s="239">
        <f t="shared" si="5"/>
        <v>549.02</v>
      </c>
      <c r="AT99" s="241">
        <f t="shared" si="6"/>
        <v>1</v>
      </c>
      <c r="AU99" s="241"/>
      <c r="AV99" s="235">
        <f>IF('Raw Data'!AO98="YES", 1, 0)</f>
        <v>1</v>
      </c>
      <c r="AW99" s="241">
        <f>('Power Usage Consumption'!$B$22)*D99*AV99</f>
        <v>309.4</v>
      </c>
      <c r="AX99" s="235">
        <f>IF('Raw Data'!AP98="YES", 1, 0)</f>
        <v>0</v>
      </c>
      <c r="AY99" s="241">
        <f>('Power Usage Consumption'!$B$23)*D99*AX99</f>
        <v>0</v>
      </c>
      <c r="AZ99" s="235">
        <f>IF('Raw Data'!AQ98="YES", 1, 0)</f>
        <v>1</v>
      </c>
      <c r="BA99" s="241">
        <f>('Power Usage Consumption'!$B$24)*D99*AZ99</f>
        <v>7.344</v>
      </c>
      <c r="BB99" s="235">
        <f>IF('Raw Data'!AR98="YES", 1, 0)</f>
        <v>1</v>
      </c>
      <c r="BC99" s="241">
        <f>('Power Usage Consumption'!$B$25)*D99*BB99</f>
        <v>2.3596</v>
      </c>
      <c r="BD99" s="235">
        <f>IF('Raw Data'!AS98="YES", 1, 0)</f>
        <v>0</v>
      </c>
      <c r="BE99" s="235">
        <f>('Power Usage Consumption'!$B$26)*D99*BD99</f>
        <v>0</v>
      </c>
      <c r="BF99" s="241">
        <f t="shared" si="7"/>
        <v>319.1036</v>
      </c>
    </row>
    <row r="100" ht="20.25" customHeight="1">
      <c r="A100" s="233" t="str">
        <f>'Raw Data'!R99</f>
        <v>Portugal</v>
      </c>
      <c r="B100" s="234">
        <f>'Raw Data'!S99</f>
        <v>12</v>
      </c>
      <c r="C100" s="235">
        <f>'Raw Data'!W99</f>
        <v>40</v>
      </c>
      <c r="D100" s="236">
        <f t="shared" si="1"/>
        <v>1920</v>
      </c>
      <c r="E100" s="237"/>
      <c r="F100" s="238">
        <f>'Raw Data'!X99</f>
        <v>2</v>
      </c>
      <c r="G100" s="239">
        <f>(F100*'Power Usage Consumption'!$B$2)*D100</f>
        <v>230.4</v>
      </c>
      <c r="H100" s="235">
        <f>'Raw Data'!Y99</f>
        <v>1</v>
      </c>
      <c r="I100" s="239">
        <f>(H100*'Power Usage Consumption'!$B$3)*D100</f>
        <v>133.632</v>
      </c>
      <c r="J100" s="235">
        <f>'Raw Data'!Z99</f>
        <v>0</v>
      </c>
      <c r="K100" s="240">
        <f>(J100*'Power Usage Consumption'!$B$4)*D100</f>
        <v>0</v>
      </c>
      <c r="L100" s="241">
        <f>'Raw Data'!AA99</f>
        <v>2</v>
      </c>
      <c r="M100" s="241">
        <f>(L100*'Power Usage Consumption'!$B$5)*D100</f>
        <v>768</v>
      </c>
      <c r="N100" s="241">
        <f>'Raw Data'!AB99</f>
        <v>3</v>
      </c>
      <c r="O100" s="241">
        <f>(N100*'Power Usage Consumption'!$B$7)*D100</f>
        <v>11.52</v>
      </c>
      <c r="P100" s="241">
        <f>'Raw Data'!AC99</f>
        <v>2</v>
      </c>
      <c r="Q100" s="241">
        <f>(P100*'Power Usage Consumption'!$B$8)*D100</f>
        <v>153.6</v>
      </c>
      <c r="R100" s="241">
        <f>'Raw Data'!AD99</f>
        <v>2</v>
      </c>
      <c r="S100" s="241">
        <f>(R100*'Power Usage Consumption'!$B$9)*D100</f>
        <v>23.04</v>
      </c>
      <c r="T100" s="235">
        <f>'Raw Data'!AE99</f>
        <v>2</v>
      </c>
      <c r="U100" s="241">
        <f>(T100*'Power Usage Consumption'!$B$6)*D100</f>
        <v>19.2</v>
      </c>
      <c r="V100" s="235">
        <f>'Raw Data'!AF99</f>
        <v>2</v>
      </c>
      <c r="W100" s="241">
        <f>(V100*'Power Usage Consumption'!$B$11)*D100</f>
        <v>46.08</v>
      </c>
      <c r="X100" s="235">
        <f>'Raw Data'!AG99</f>
        <v>1</v>
      </c>
      <c r="Y100" s="241">
        <f>(X100*'Power Usage Consumption'!$B$12)*D100</f>
        <v>23.04</v>
      </c>
      <c r="Z100" s="235">
        <f>'Raw Data'!AH99</f>
        <v>2</v>
      </c>
      <c r="AA100" s="241">
        <f>(Z100*'Power Usage Consumption'!$B$12)*D100</f>
        <v>46.08</v>
      </c>
      <c r="AB100" s="242">
        <f t="shared" si="2"/>
        <v>1454.592</v>
      </c>
      <c r="AC100" s="243" t="str">
        <f>'Raw Data'!AI99</f>
        <v>Renewable Energy (Solar, Wind, etc.)</v>
      </c>
      <c r="AD100" s="244">
        <f t="shared" si="3"/>
        <v>0</v>
      </c>
      <c r="AE100" s="245">
        <f t="shared" si="4"/>
        <v>1454.592</v>
      </c>
      <c r="AF100" s="238">
        <f>'Raw Data'!U99</f>
        <v>8</v>
      </c>
      <c r="AG100" s="235">
        <f>'Raw Data'!T99</f>
        <v>4</v>
      </c>
      <c r="AH100" s="235"/>
      <c r="AI100" s="235">
        <f>IF('Raw Data'!AJ99="YES", 1, 0)</f>
        <v>1</v>
      </c>
      <c r="AJ100" s="235">
        <f>('Power Usage Consumption'!$B$15)*D100*AI100</f>
        <v>7430.4</v>
      </c>
      <c r="AK100" s="235">
        <f>IF('Raw Data'!AK99="YES", 1, 0)</f>
        <v>1</v>
      </c>
      <c r="AL100" s="239">
        <f>'Power Usage Consumption'!$B$16</f>
        <v>18</v>
      </c>
      <c r="AM100" s="235">
        <f>IF('Raw Data'!AL99="YES", 1, 0)</f>
        <v>0</v>
      </c>
      <c r="AN100" s="239">
        <f>'Power Usage Consumption'!$B$17</f>
        <v>1.5</v>
      </c>
      <c r="AO100" s="235">
        <f>IF('Raw Data'!AM99="YES", 1, 0)</f>
        <v>1</v>
      </c>
      <c r="AP100" s="239">
        <f>'Power Usage Consumption'!$B$18</f>
        <v>1.2</v>
      </c>
      <c r="AQ100" s="235">
        <f>IF('Raw Data'!AN99="YES", 1, 0)</f>
        <v>1</v>
      </c>
      <c r="AR100" s="239">
        <f>'Power Usage Consumption'!$B$19</f>
        <v>2</v>
      </c>
      <c r="AS100" s="239">
        <f t="shared" si="5"/>
        <v>7453.1</v>
      </c>
      <c r="AT100" s="241">
        <f t="shared" si="6"/>
        <v>4</v>
      </c>
      <c r="AU100" s="241"/>
      <c r="AV100" s="235">
        <f>IF('Raw Data'!AO99="YES", 1, 0)</f>
        <v>1</v>
      </c>
      <c r="AW100" s="241">
        <f>('Power Usage Consumption'!$B$22)*D100*AV100</f>
        <v>4368</v>
      </c>
      <c r="AX100" s="235">
        <f>IF('Raw Data'!AP99="YES", 1, 0)</f>
        <v>1</v>
      </c>
      <c r="AY100" s="241">
        <f>('Power Usage Consumption'!$B$23)*D100*AX100</f>
        <v>1248</v>
      </c>
      <c r="AZ100" s="235">
        <f>IF('Raw Data'!AQ99="YES", 1, 0)</f>
        <v>0</v>
      </c>
      <c r="BA100" s="241">
        <f>('Power Usage Consumption'!$B$24)*D100*AZ100</f>
        <v>0</v>
      </c>
      <c r="BB100" s="235">
        <f>IF('Raw Data'!AR99="YES", 1, 0)</f>
        <v>1</v>
      </c>
      <c r="BC100" s="241">
        <f>('Power Usage Consumption'!$B$25)*D100*BB100</f>
        <v>33.312</v>
      </c>
      <c r="BD100" s="235">
        <f>IF('Raw Data'!AS99="YES", 1, 0)</f>
        <v>0</v>
      </c>
      <c r="BE100" s="235">
        <f>('Power Usage Consumption'!$B$26)*D100*BD100</f>
        <v>0</v>
      </c>
      <c r="BF100" s="241">
        <f t="shared" si="7"/>
        <v>5649.312</v>
      </c>
    </row>
    <row r="101" ht="20.25" customHeight="1">
      <c r="A101" s="233" t="str">
        <f>'Raw Data'!R100</f>
        <v>Ukraine</v>
      </c>
      <c r="B101" s="234">
        <f>'Raw Data'!S100</f>
        <v>8</v>
      </c>
      <c r="C101" s="235">
        <f>'Raw Data'!W100</f>
        <v>9</v>
      </c>
      <c r="D101" s="236">
        <f t="shared" si="1"/>
        <v>288</v>
      </c>
      <c r="E101" s="237"/>
      <c r="F101" s="238">
        <f>'Raw Data'!X100</f>
        <v>1</v>
      </c>
      <c r="G101" s="239">
        <f>(F101*'Power Usage Consumption'!$B$2)*D101</f>
        <v>17.28</v>
      </c>
      <c r="H101" s="235">
        <f>'Raw Data'!Y100</f>
        <v>0</v>
      </c>
      <c r="I101" s="239">
        <f>(H101*'Power Usage Consumption'!$B$3)*D101</f>
        <v>0</v>
      </c>
      <c r="J101" s="235">
        <f>'Raw Data'!Z100</f>
        <v>2</v>
      </c>
      <c r="K101" s="240">
        <f>(J101*'Power Usage Consumption'!$B$4)*D101</f>
        <v>32.832</v>
      </c>
      <c r="L101" s="241">
        <f>'Raw Data'!AA100</f>
        <v>3</v>
      </c>
      <c r="M101" s="241">
        <f>(L101*'Power Usage Consumption'!$B$5)*D101</f>
        <v>172.8</v>
      </c>
      <c r="N101" s="241">
        <f>'Raw Data'!AB100</f>
        <v>1</v>
      </c>
      <c r="O101" s="241">
        <f>(N101*'Power Usage Consumption'!$B$7)*D101</f>
        <v>0.576</v>
      </c>
      <c r="P101" s="241">
        <f>'Raw Data'!AC100</f>
        <v>0</v>
      </c>
      <c r="Q101" s="241">
        <f>(P101*'Power Usage Consumption'!$B$8)*D101</f>
        <v>0</v>
      </c>
      <c r="R101" s="241">
        <f>'Raw Data'!AD100</f>
        <v>0</v>
      </c>
      <c r="S101" s="241">
        <f>(R101*'Power Usage Consumption'!$B$9)*D101</f>
        <v>0</v>
      </c>
      <c r="T101" s="235">
        <f>'Raw Data'!AE100</f>
        <v>0</v>
      </c>
      <c r="U101" s="241">
        <f>(T101*'Power Usage Consumption'!$B$6)*D101</f>
        <v>0</v>
      </c>
      <c r="V101" s="235">
        <f>'Raw Data'!AF100</f>
        <v>2</v>
      </c>
      <c r="W101" s="241">
        <f>(V101*'Power Usage Consumption'!$B$11)*D101</f>
        <v>6.912</v>
      </c>
      <c r="X101" s="235">
        <f>'Raw Data'!AG100</f>
        <v>2</v>
      </c>
      <c r="Y101" s="241">
        <f>(X101*'Power Usage Consumption'!$B$12)*D101</f>
        <v>6.912</v>
      </c>
      <c r="Z101" s="235">
        <f>'Raw Data'!AH100</f>
        <v>3</v>
      </c>
      <c r="AA101" s="241">
        <f>(Z101*'Power Usage Consumption'!$B$12)*D101</f>
        <v>10.368</v>
      </c>
      <c r="AB101" s="242">
        <f t="shared" si="2"/>
        <v>247.68</v>
      </c>
      <c r="AC101" s="243" t="str">
        <f>'Raw Data'!AI100</f>
        <v>Renewable Energy (Solar, Wind, etc.)</v>
      </c>
      <c r="AD101" s="244">
        <f t="shared" si="3"/>
        <v>0</v>
      </c>
      <c r="AE101" s="245">
        <f t="shared" si="4"/>
        <v>247.68</v>
      </c>
      <c r="AF101" s="238">
        <f>'Raw Data'!U100</f>
        <v>7</v>
      </c>
      <c r="AG101" s="235">
        <f>'Raw Data'!T100</f>
        <v>1</v>
      </c>
      <c r="AH101" s="235"/>
      <c r="AI101" s="235">
        <f>IF('Raw Data'!AJ100="YES", 1, 0)</f>
        <v>1</v>
      </c>
      <c r="AJ101" s="235">
        <f>('Power Usage Consumption'!$B$15)*D101*AI101</f>
        <v>1114.56</v>
      </c>
      <c r="AK101" s="235">
        <f>IF('Raw Data'!AK100="YES", 1, 0)</f>
        <v>0</v>
      </c>
      <c r="AL101" s="239">
        <f>'Power Usage Consumption'!$B$16</f>
        <v>18</v>
      </c>
      <c r="AM101" s="235">
        <f>IF('Raw Data'!AL100="YES", 1, 0)</f>
        <v>0</v>
      </c>
      <c r="AN101" s="239">
        <f>'Power Usage Consumption'!$B$17</f>
        <v>1.5</v>
      </c>
      <c r="AO101" s="235">
        <f>IF('Raw Data'!AM100="YES", 1, 0)</f>
        <v>1</v>
      </c>
      <c r="AP101" s="239">
        <f>'Power Usage Consumption'!$B$18</f>
        <v>1.2</v>
      </c>
      <c r="AQ101" s="235">
        <f>IF('Raw Data'!AN100="YES", 1, 0)</f>
        <v>1</v>
      </c>
      <c r="AR101" s="239">
        <f>'Power Usage Consumption'!$B$19</f>
        <v>2</v>
      </c>
      <c r="AS101" s="239">
        <f t="shared" si="5"/>
        <v>1137.26</v>
      </c>
      <c r="AT101" s="241">
        <f t="shared" si="6"/>
        <v>1</v>
      </c>
      <c r="AU101" s="241"/>
      <c r="AV101" s="235">
        <f>IF('Raw Data'!AO100="YES", 1, 0)</f>
        <v>1</v>
      </c>
      <c r="AW101" s="241">
        <f>('Power Usage Consumption'!$B$22)*D101*AV101</f>
        <v>655.2</v>
      </c>
      <c r="AX101" s="235">
        <f>IF('Raw Data'!AP100="YES", 1, 0)</f>
        <v>1</v>
      </c>
      <c r="AY101" s="241">
        <f>('Power Usage Consumption'!$B$23)*D101*AX101</f>
        <v>187.2</v>
      </c>
      <c r="AZ101" s="235">
        <f>IF('Raw Data'!AQ100="YES", 1, 0)</f>
        <v>1</v>
      </c>
      <c r="BA101" s="241">
        <f>('Power Usage Consumption'!$B$24)*D101*AZ101</f>
        <v>15.552</v>
      </c>
      <c r="BB101" s="235">
        <f>IF('Raw Data'!AR100="YES", 1, 0)</f>
        <v>1</v>
      </c>
      <c r="BC101" s="241">
        <f>('Power Usage Consumption'!$B$25)*D101*BB101</f>
        <v>4.9968</v>
      </c>
      <c r="BD101" s="235">
        <f>IF('Raw Data'!AS100="YES", 1, 0)</f>
        <v>1</v>
      </c>
      <c r="BE101" s="235">
        <f>('Power Usage Consumption'!$B$26)*D101*BD101</f>
        <v>80.64</v>
      </c>
      <c r="BF101" s="241">
        <f t="shared" si="7"/>
        <v>943.5888</v>
      </c>
    </row>
    <row r="102" ht="20.25" customHeight="1">
      <c r="A102" s="233" t="str">
        <f>'Raw Data'!R101</f>
        <v>United States of America</v>
      </c>
      <c r="B102" s="234">
        <f>'Raw Data'!S101</f>
        <v>11</v>
      </c>
      <c r="C102" s="235">
        <f>'Raw Data'!W101</f>
        <v>40</v>
      </c>
      <c r="D102" s="236">
        <f t="shared" si="1"/>
        <v>1760</v>
      </c>
      <c r="E102" s="237"/>
      <c r="F102" s="238">
        <f>'Raw Data'!X101</f>
        <v>1</v>
      </c>
      <c r="G102" s="239">
        <f>(F102*'Power Usage Consumption'!$B$2)*D102</f>
        <v>105.6</v>
      </c>
      <c r="H102" s="235">
        <f>'Raw Data'!Y101</f>
        <v>0</v>
      </c>
      <c r="I102" s="239">
        <f>(H102*'Power Usage Consumption'!$B$3)*D102</f>
        <v>0</v>
      </c>
      <c r="J102" s="235">
        <f>'Raw Data'!Z101</f>
        <v>0</v>
      </c>
      <c r="K102" s="240">
        <f>(J102*'Power Usage Consumption'!$B$4)*D102</f>
        <v>0</v>
      </c>
      <c r="L102" s="241">
        <f>'Raw Data'!AA101</f>
        <v>2</v>
      </c>
      <c r="M102" s="241">
        <f>(L102*'Power Usage Consumption'!$B$5)*D102</f>
        <v>704</v>
      </c>
      <c r="N102" s="241">
        <f>'Raw Data'!AB101</f>
        <v>1</v>
      </c>
      <c r="O102" s="241">
        <f>(N102*'Power Usage Consumption'!$B$7)*D102</f>
        <v>3.52</v>
      </c>
      <c r="P102" s="241">
        <f>'Raw Data'!AC101</f>
        <v>2</v>
      </c>
      <c r="Q102" s="241">
        <f>(P102*'Power Usage Consumption'!$B$8)*D102</f>
        <v>140.8</v>
      </c>
      <c r="R102" s="241">
        <f>'Raw Data'!AD101</f>
        <v>2</v>
      </c>
      <c r="S102" s="241">
        <f>(R102*'Power Usage Consumption'!$B$9)*D102</f>
        <v>21.12</v>
      </c>
      <c r="T102" s="235">
        <f>'Raw Data'!AE101</f>
        <v>0</v>
      </c>
      <c r="U102" s="241">
        <f>(T102*'Power Usage Consumption'!$B$6)*D102</f>
        <v>0</v>
      </c>
      <c r="V102" s="235">
        <f>'Raw Data'!AF101</f>
        <v>2</v>
      </c>
      <c r="W102" s="241">
        <f>(V102*'Power Usage Consumption'!$B$11)*D102</f>
        <v>42.24</v>
      </c>
      <c r="X102" s="235">
        <f>'Raw Data'!AG101</f>
        <v>2</v>
      </c>
      <c r="Y102" s="241">
        <f>(X102*'Power Usage Consumption'!$B$12)*D102</f>
        <v>42.24</v>
      </c>
      <c r="Z102" s="235">
        <f>'Raw Data'!AH101</f>
        <v>3</v>
      </c>
      <c r="AA102" s="241">
        <f>(Z102*'Power Usage Consumption'!$B$12)*D102</f>
        <v>63.36</v>
      </c>
      <c r="AB102" s="242">
        <f t="shared" si="2"/>
        <v>1122.88</v>
      </c>
      <c r="AC102" s="243" t="str">
        <f>'Raw Data'!AI101</f>
        <v>Non-renewable Energy (Grid electricity, Gasoline, etc.)</v>
      </c>
      <c r="AD102" s="244">
        <f t="shared" si="3"/>
        <v>1122.88</v>
      </c>
      <c r="AE102" s="245">
        <f t="shared" si="4"/>
        <v>0</v>
      </c>
      <c r="AF102" s="238">
        <f>'Raw Data'!U101</f>
        <v>9</v>
      </c>
      <c r="AG102" s="235">
        <f>'Raw Data'!T101</f>
        <v>2</v>
      </c>
      <c r="AH102" s="235"/>
      <c r="AI102" s="235">
        <f>IF('Raw Data'!AJ101="YES", 1, 0)</f>
        <v>1</v>
      </c>
      <c r="AJ102" s="235">
        <f>('Power Usage Consumption'!$B$15)*D102*AI102</f>
        <v>6811.2</v>
      </c>
      <c r="AK102" s="235">
        <f>IF('Raw Data'!AK101="YES", 1, 0)</f>
        <v>1</v>
      </c>
      <c r="AL102" s="239">
        <f>'Power Usage Consumption'!$B$16</f>
        <v>18</v>
      </c>
      <c r="AM102" s="235">
        <f>IF('Raw Data'!AL101="YES", 1, 0)</f>
        <v>1</v>
      </c>
      <c r="AN102" s="239">
        <f>'Power Usage Consumption'!$B$17</f>
        <v>1.5</v>
      </c>
      <c r="AO102" s="235">
        <f>IF('Raw Data'!AM101="YES", 1, 0)</f>
        <v>1</v>
      </c>
      <c r="AP102" s="239">
        <f>'Power Usage Consumption'!$B$18</f>
        <v>1.2</v>
      </c>
      <c r="AQ102" s="235">
        <f>IF('Raw Data'!AN101="YES", 1, 0)</f>
        <v>1</v>
      </c>
      <c r="AR102" s="239">
        <f>'Power Usage Consumption'!$B$19</f>
        <v>2</v>
      </c>
      <c r="AS102" s="239">
        <f t="shared" si="5"/>
        <v>6833.9</v>
      </c>
      <c r="AT102" s="241">
        <f t="shared" si="6"/>
        <v>2</v>
      </c>
      <c r="AU102" s="241"/>
      <c r="AV102" s="235">
        <f>IF('Raw Data'!AO101="YES", 1, 0)</f>
        <v>1</v>
      </c>
      <c r="AW102" s="241">
        <f>('Power Usage Consumption'!$B$22)*D102*AV102</f>
        <v>4004</v>
      </c>
      <c r="AX102" s="235">
        <f>IF('Raw Data'!AP101="YES", 1, 0)</f>
        <v>0</v>
      </c>
      <c r="AY102" s="241">
        <f>('Power Usage Consumption'!$B$23)*D102*AX102</f>
        <v>0</v>
      </c>
      <c r="AZ102" s="235">
        <f>IF('Raw Data'!AQ101="YES", 1, 0)</f>
        <v>0</v>
      </c>
      <c r="BA102" s="241">
        <f>('Power Usage Consumption'!$B$24)*D102*AZ102</f>
        <v>0</v>
      </c>
      <c r="BB102" s="235">
        <f>IF('Raw Data'!AR101="YES", 1, 0)</f>
        <v>0</v>
      </c>
      <c r="BC102" s="241">
        <f>('Power Usage Consumption'!$B$25)*D102*BB102</f>
        <v>0</v>
      </c>
      <c r="BD102" s="235">
        <f>IF('Raw Data'!AS101="YES", 1, 0)</f>
        <v>0</v>
      </c>
      <c r="BE102" s="235">
        <f>('Power Usage Consumption'!$B$26)*D102*BD102</f>
        <v>0</v>
      </c>
      <c r="BF102" s="241">
        <f t="shared" si="7"/>
        <v>4004</v>
      </c>
    </row>
    <row r="103" ht="20.25" customHeight="1">
      <c r="A103" s="233" t="str">
        <f>'Raw Data'!R102</f>
        <v>Kazakhstan</v>
      </c>
      <c r="B103" s="234">
        <f>'Raw Data'!S102</f>
        <v>6</v>
      </c>
      <c r="C103" s="235">
        <f>'Raw Data'!W102</f>
        <v>34</v>
      </c>
      <c r="D103" s="236">
        <f t="shared" si="1"/>
        <v>816</v>
      </c>
      <c r="E103" s="237"/>
      <c r="F103" s="238">
        <f>'Raw Data'!X102</f>
        <v>2</v>
      </c>
      <c r="G103" s="239">
        <f>(F103*'Power Usage Consumption'!$B$2)*D103</f>
        <v>97.92</v>
      </c>
      <c r="H103" s="235">
        <f>'Raw Data'!Y102</f>
        <v>0</v>
      </c>
      <c r="I103" s="239">
        <f>(H103*'Power Usage Consumption'!$B$3)*D103</f>
        <v>0</v>
      </c>
      <c r="J103" s="235">
        <f>'Raw Data'!Z102</f>
        <v>3</v>
      </c>
      <c r="K103" s="240">
        <f>(J103*'Power Usage Consumption'!$B$4)*D103</f>
        <v>139.536</v>
      </c>
      <c r="L103" s="241">
        <f>'Raw Data'!AA102</f>
        <v>3</v>
      </c>
      <c r="M103" s="241">
        <f>(L103*'Power Usage Consumption'!$B$5)*D103</f>
        <v>489.6</v>
      </c>
      <c r="N103" s="241">
        <f>'Raw Data'!AB102</f>
        <v>3</v>
      </c>
      <c r="O103" s="241">
        <f>(N103*'Power Usage Consumption'!$B$7)*D103</f>
        <v>4.896</v>
      </c>
      <c r="P103" s="241">
        <f>'Raw Data'!AC102</f>
        <v>1</v>
      </c>
      <c r="Q103" s="241">
        <f>(P103*'Power Usage Consumption'!$B$8)*D103</f>
        <v>32.64</v>
      </c>
      <c r="R103" s="241">
        <f>'Raw Data'!AD102</f>
        <v>3</v>
      </c>
      <c r="S103" s="241">
        <f>(R103*'Power Usage Consumption'!$B$9)*D103</f>
        <v>14.688</v>
      </c>
      <c r="T103" s="235">
        <f>'Raw Data'!AE102</f>
        <v>0</v>
      </c>
      <c r="U103" s="241">
        <f>(T103*'Power Usage Consumption'!$B$6)*D103</f>
        <v>0</v>
      </c>
      <c r="V103" s="235">
        <f>'Raw Data'!AF102</f>
        <v>3</v>
      </c>
      <c r="W103" s="241">
        <f>(V103*'Power Usage Consumption'!$B$11)*D103</f>
        <v>29.376</v>
      </c>
      <c r="X103" s="235">
        <f>'Raw Data'!AG102</f>
        <v>1</v>
      </c>
      <c r="Y103" s="241">
        <f>(X103*'Power Usage Consumption'!$B$12)*D103</f>
        <v>9.792</v>
      </c>
      <c r="Z103" s="235">
        <f>'Raw Data'!AH102</f>
        <v>0</v>
      </c>
      <c r="AA103" s="241">
        <f>(Z103*'Power Usage Consumption'!$B$12)*D103</f>
        <v>0</v>
      </c>
      <c r="AB103" s="242">
        <f t="shared" si="2"/>
        <v>818.448</v>
      </c>
      <c r="AC103" s="243" t="str">
        <f>'Raw Data'!AI102</f>
        <v>Renewable Energy (Solar, Wind, etc.)</v>
      </c>
      <c r="AD103" s="244">
        <f t="shared" si="3"/>
        <v>0</v>
      </c>
      <c r="AE103" s="245">
        <f t="shared" si="4"/>
        <v>818.448</v>
      </c>
      <c r="AF103" s="238">
        <f>'Raw Data'!U102</f>
        <v>4</v>
      </c>
      <c r="AG103" s="235">
        <f>'Raw Data'!T102</f>
        <v>2</v>
      </c>
      <c r="AH103" s="235"/>
      <c r="AI103" s="235">
        <f>IF('Raw Data'!AJ102="YES", 1, 0)</f>
        <v>0</v>
      </c>
      <c r="AJ103" s="235">
        <f>('Power Usage Consumption'!$B$15)*D103*AI103</f>
        <v>0</v>
      </c>
      <c r="AK103" s="235">
        <f>IF('Raw Data'!AK102="YES", 1, 0)</f>
        <v>1</v>
      </c>
      <c r="AL103" s="239">
        <f>'Power Usage Consumption'!$B$16</f>
        <v>18</v>
      </c>
      <c r="AM103" s="235">
        <f>IF('Raw Data'!AL102="YES", 1, 0)</f>
        <v>0</v>
      </c>
      <c r="AN103" s="239">
        <f>'Power Usage Consumption'!$B$17</f>
        <v>1.5</v>
      </c>
      <c r="AO103" s="235">
        <f>IF('Raw Data'!AM102="YES", 1, 0)</f>
        <v>1</v>
      </c>
      <c r="AP103" s="239">
        <f>'Power Usage Consumption'!$B$18</f>
        <v>1.2</v>
      </c>
      <c r="AQ103" s="235">
        <f>IF('Raw Data'!AN102="YES", 1, 0)</f>
        <v>0</v>
      </c>
      <c r="AR103" s="239">
        <f>'Power Usage Consumption'!$B$19</f>
        <v>2</v>
      </c>
      <c r="AS103" s="239">
        <f t="shared" si="5"/>
        <v>22.7</v>
      </c>
      <c r="AT103" s="241">
        <f t="shared" si="6"/>
        <v>2</v>
      </c>
      <c r="AU103" s="241"/>
      <c r="AV103" s="235">
        <f>IF('Raw Data'!AO102="YES", 1, 0)</f>
        <v>0</v>
      </c>
      <c r="AW103" s="241">
        <f>('Power Usage Consumption'!$B$22)*D103*AV103</f>
        <v>0</v>
      </c>
      <c r="AX103" s="235">
        <f>IF('Raw Data'!AP102="YES", 1, 0)</f>
        <v>0</v>
      </c>
      <c r="AY103" s="241">
        <f>('Power Usage Consumption'!$B$23)*D103*AX103</f>
        <v>0</v>
      </c>
      <c r="AZ103" s="235">
        <f>IF('Raw Data'!AQ102="YES", 1, 0)</f>
        <v>1</v>
      </c>
      <c r="BA103" s="241">
        <f>('Power Usage Consumption'!$B$24)*D103*AZ103</f>
        <v>44.064</v>
      </c>
      <c r="BB103" s="235">
        <f>IF('Raw Data'!AR102="YES", 1, 0)</f>
        <v>1</v>
      </c>
      <c r="BC103" s="241">
        <f>('Power Usage Consumption'!$B$25)*D103*BB103</f>
        <v>14.1576</v>
      </c>
      <c r="BD103" s="235">
        <f>IF('Raw Data'!AS102="YES", 1, 0)</f>
        <v>1</v>
      </c>
      <c r="BE103" s="235">
        <f>('Power Usage Consumption'!$B$26)*D103*BD103</f>
        <v>228.48</v>
      </c>
      <c r="BF103" s="241">
        <f t="shared" si="7"/>
        <v>286.7016</v>
      </c>
    </row>
    <row r="104" ht="20.25" customHeight="1">
      <c r="A104" s="233" t="str">
        <f>'Raw Data'!R103</f>
        <v>United States of America</v>
      </c>
      <c r="B104" s="234">
        <f>'Raw Data'!S103</f>
        <v>1</v>
      </c>
      <c r="C104" s="235" t="str">
        <f>'Raw Data'!W103</f>
        <v/>
      </c>
      <c r="D104" s="236">
        <f t="shared" si="1"/>
        <v>0</v>
      </c>
      <c r="E104" s="237"/>
      <c r="F104" s="238">
        <f>'Raw Data'!X103</f>
        <v>2</v>
      </c>
      <c r="G104" s="239">
        <f>(F104*'Power Usage Consumption'!$B$2)*D104</f>
        <v>0</v>
      </c>
      <c r="H104" s="235">
        <f>'Raw Data'!Y103</f>
        <v>1</v>
      </c>
      <c r="I104" s="239">
        <f>(H104*'Power Usage Consumption'!$B$3)*D104</f>
        <v>0</v>
      </c>
      <c r="J104" s="235">
        <f>'Raw Data'!Z103</f>
        <v>2</v>
      </c>
      <c r="K104" s="240">
        <f>(J104*'Power Usage Consumption'!$B$4)*D104</f>
        <v>0</v>
      </c>
      <c r="L104" s="241">
        <f>'Raw Data'!AA103</f>
        <v>0</v>
      </c>
      <c r="M104" s="241">
        <f>(L104*'Power Usage Consumption'!$B$5)*D104</f>
        <v>0</v>
      </c>
      <c r="N104" s="241">
        <f>'Raw Data'!AB103</f>
        <v>1</v>
      </c>
      <c r="O104" s="241">
        <f>(N104*'Power Usage Consumption'!$B$7)*D104</f>
        <v>0</v>
      </c>
      <c r="P104" s="241">
        <f>'Raw Data'!AC103</f>
        <v>2</v>
      </c>
      <c r="Q104" s="241">
        <f>(P104*'Power Usage Consumption'!$B$8)*D104</f>
        <v>0</v>
      </c>
      <c r="R104" s="241">
        <f>'Raw Data'!AD103</f>
        <v>2</v>
      </c>
      <c r="S104" s="241">
        <f>(R104*'Power Usage Consumption'!$B$9)*D104</f>
        <v>0</v>
      </c>
      <c r="T104" s="235">
        <f>'Raw Data'!AE103</f>
        <v>0</v>
      </c>
      <c r="U104" s="241">
        <f>(T104*'Power Usage Consumption'!$B$6)*D104</f>
        <v>0</v>
      </c>
      <c r="V104" s="235">
        <f>'Raw Data'!AF103</f>
        <v>3</v>
      </c>
      <c r="W104" s="241">
        <f>(V104*'Power Usage Consumption'!$B$11)*D104</f>
        <v>0</v>
      </c>
      <c r="X104" s="235">
        <f>'Raw Data'!AG103</f>
        <v>2</v>
      </c>
      <c r="Y104" s="241">
        <f>(X104*'Power Usage Consumption'!$B$12)*D104</f>
        <v>0</v>
      </c>
      <c r="Z104" s="235">
        <f>'Raw Data'!AH103</f>
        <v>1</v>
      </c>
      <c r="AA104" s="241">
        <f>(Z104*'Power Usage Consumption'!$B$12)*D104</f>
        <v>0</v>
      </c>
      <c r="AB104" s="242">
        <f t="shared" si="2"/>
        <v>0</v>
      </c>
      <c r="AC104" s="243" t="str">
        <f>'Raw Data'!AI103</f>
        <v>Renewable Energy (Solar, Wind, etc.)</v>
      </c>
      <c r="AD104" s="244">
        <f t="shared" si="3"/>
        <v>0</v>
      </c>
      <c r="AE104" s="245">
        <f t="shared" si="4"/>
        <v>0</v>
      </c>
      <c r="AF104" s="238">
        <f>'Raw Data'!U103</f>
        <v>0</v>
      </c>
      <c r="AG104" s="235">
        <f>'Raw Data'!T103</f>
        <v>1</v>
      </c>
      <c r="AH104" s="235"/>
      <c r="AI104" s="235">
        <f>IF('Raw Data'!AJ103="YES", 1, 0)</f>
        <v>0</v>
      </c>
      <c r="AJ104" s="235">
        <f>('Power Usage Consumption'!$B$15)*D104*AI104</f>
        <v>0</v>
      </c>
      <c r="AK104" s="235">
        <f>IF('Raw Data'!AK103="YES", 1, 0)</f>
        <v>0</v>
      </c>
      <c r="AL104" s="239">
        <f>'Power Usage Consumption'!$B$16</f>
        <v>18</v>
      </c>
      <c r="AM104" s="235">
        <f>IF('Raw Data'!AL103="YES", 1, 0)</f>
        <v>0</v>
      </c>
      <c r="AN104" s="239">
        <f>'Power Usage Consumption'!$B$17</f>
        <v>1.5</v>
      </c>
      <c r="AO104" s="235">
        <f>IF('Raw Data'!AM103="YES", 1, 0)</f>
        <v>0</v>
      </c>
      <c r="AP104" s="239">
        <f>'Power Usage Consumption'!$B$18</f>
        <v>1.2</v>
      </c>
      <c r="AQ104" s="235">
        <f>IF('Raw Data'!AN103="YES", 1, 0)</f>
        <v>0</v>
      </c>
      <c r="AR104" s="239">
        <f>'Power Usage Consumption'!$B$19</f>
        <v>2</v>
      </c>
      <c r="AS104" s="239">
        <f t="shared" si="5"/>
        <v>22.7</v>
      </c>
      <c r="AT104" s="241">
        <f t="shared" si="6"/>
        <v>1</v>
      </c>
      <c r="AU104" s="241"/>
      <c r="AV104" s="235">
        <f>IF('Raw Data'!AO103="YES", 1, 0)</f>
        <v>1</v>
      </c>
      <c r="AW104" s="241">
        <f>('Power Usage Consumption'!$B$22)*D104*AV104</f>
        <v>0</v>
      </c>
      <c r="AX104" s="235">
        <f>IF('Raw Data'!AP103="YES", 1, 0)</f>
        <v>1</v>
      </c>
      <c r="AY104" s="241">
        <f>('Power Usage Consumption'!$B$23)*D104*AX104</f>
        <v>0</v>
      </c>
      <c r="AZ104" s="235">
        <f>IF('Raw Data'!AQ103="YES", 1, 0)</f>
        <v>1</v>
      </c>
      <c r="BA104" s="241">
        <f>('Power Usage Consumption'!$B$24)*D104*AZ104</f>
        <v>0</v>
      </c>
      <c r="BB104" s="235">
        <f>IF('Raw Data'!AR103="YES", 1, 0)</f>
        <v>1</v>
      </c>
      <c r="BC104" s="241">
        <f>('Power Usage Consumption'!$B$25)*D104*BB104</f>
        <v>0</v>
      </c>
      <c r="BD104" s="235">
        <f>IF('Raw Data'!AS103="YES", 1, 0)</f>
        <v>0</v>
      </c>
      <c r="BE104" s="235">
        <f>('Power Usage Consumption'!$B$26)*D104*BD104</f>
        <v>0</v>
      </c>
      <c r="BF104" s="241">
        <f t="shared" si="7"/>
        <v>0</v>
      </c>
    </row>
    <row r="105" ht="20.25" customHeight="1">
      <c r="A105" s="233" t="str">
        <f>'Raw Data'!R104</f>
        <v>Korea, Republic of</v>
      </c>
      <c r="B105" s="234">
        <f>'Raw Data'!S104</f>
        <v>11</v>
      </c>
      <c r="C105" s="235">
        <f>'Raw Data'!W104</f>
        <v>28</v>
      </c>
      <c r="D105" s="236">
        <f t="shared" si="1"/>
        <v>1232</v>
      </c>
      <c r="E105" s="237"/>
      <c r="F105" s="238">
        <f>'Raw Data'!X104</f>
        <v>1</v>
      </c>
      <c r="G105" s="239">
        <f>(F105*'Power Usage Consumption'!$B$2)*D105</f>
        <v>73.92</v>
      </c>
      <c r="H105" s="235">
        <f>'Raw Data'!Y104</f>
        <v>1</v>
      </c>
      <c r="I105" s="239">
        <f>(H105*'Power Usage Consumption'!$B$3)*D105</f>
        <v>85.7472</v>
      </c>
      <c r="J105" s="235">
        <f>'Raw Data'!Z104</f>
        <v>1</v>
      </c>
      <c r="K105" s="240">
        <f>(J105*'Power Usage Consumption'!$B$4)*D105</f>
        <v>70.224</v>
      </c>
      <c r="L105" s="241">
        <f>'Raw Data'!AA104</f>
        <v>0</v>
      </c>
      <c r="M105" s="241">
        <f>(L105*'Power Usage Consumption'!$B$5)*D105</f>
        <v>0</v>
      </c>
      <c r="N105" s="241">
        <f>'Raw Data'!AB104</f>
        <v>1</v>
      </c>
      <c r="O105" s="241">
        <f>(N105*'Power Usage Consumption'!$B$7)*D105</f>
        <v>2.464</v>
      </c>
      <c r="P105" s="241">
        <f>'Raw Data'!AC104</f>
        <v>0</v>
      </c>
      <c r="Q105" s="241">
        <f>(P105*'Power Usage Consumption'!$B$8)*D105</f>
        <v>0</v>
      </c>
      <c r="R105" s="241">
        <f>'Raw Data'!AD104</f>
        <v>0</v>
      </c>
      <c r="S105" s="241">
        <f>(R105*'Power Usage Consumption'!$B$9)*D105</f>
        <v>0</v>
      </c>
      <c r="T105" s="235">
        <f>'Raw Data'!AE104</f>
        <v>2</v>
      </c>
      <c r="U105" s="241">
        <f>(T105*'Power Usage Consumption'!$B$6)*D105</f>
        <v>12.32</v>
      </c>
      <c r="V105" s="235">
        <f>'Raw Data'!AF104</f>
        <v>0</v>
      </c>
      <c r="W105" s="241">
        <f>(V105*'Power Usage Consumption'!$B$11)*D105</f>
        <v>0</v>
      </c>
      <c r="X105" s="235">
        <f>'Raw Data'!AG104</f>
        <v>2</v>
      </c>
      <c r="Y105" s="241">
        <f>(X105*'Power Usage Consumption'!$B$12)*D105</f>
        <v>29.568</v>
      </c>
      <c r="Z105" s="235">
        <f>'Raw Data'!AH104</f>
        <v>2</v>
      </c>
      <c r="AA105" s="241">
        <f>(Z105*'Power Usage Consumption'!$B$12)*D105</f>
        <v>29.568</v>
      </c>
      <c r="AB105" s="242">
        <f t="shared" si="2"/>
        <v>303.8112</v>
      </c>
      <c r="AC105" s="243" t="str">
        <f>'Raw Data'!AI104</f>
        <v>Renewable Energy (Solar, Wind, etc.)</v>
      </c>
      <c r="AD105" s="244">
        <f t="shared" si="3"/>
        <v>0</v>
      </c>
      <c r="AE105" s="245">
        <f t="shared" si="4"/>
        <v>303.8112</v>
      </c>
      <c r="AF105" s="238">
        <f>'Raw Data'!U104</f>
        <v>6</v>
      </c>
      <c r="AG105" s="235">
        <f>'Raw Data'!T104</f>
        <v>5</v>
      </c>
      <c r="AH105" s="235"/>
      <c r="AI105" s="235">
        <f>IF('Raw Data'!AJ104="YES", 1, 0)</f>
        <v>0</v>
      </c>
      <c r="AJ105" s="235">
        <f>('Power Usage Consumption'!$B$15)*D105*AI105</f>
        <v>0</v>
      </c>
      <c r="AK105" s="235">
        <f>IF('Raw Data'!AK104="YES", 1, 0)</f>
        <v>0</v>
      </c>
      <c r="AL105" s="239">
        <f>'Power Usage Consumption'!$B$16</f>
        <v>18</v>
      </c>
      <c r="AM105" s="235">
        <f>IF('Raw Data'!AL104="YES", 1, 0)</f>
        <v>1</v>
      </c>
      <c r="AN105" s="239">
        <f>'Power Usage Consumption'!$B$17</f>
        <v>1.5</v>
      </c>
      <c r="AO105" s="235">
        <f>IF('Raw Data'!AM104="YES", 1, 0)</f>
        <v>0</v>
      </c>
      <c r="AP105" s="239">
        <f>'Power Usage Consumption'!$B$18</f>
        <v>1.2</v>
      </c>
      <c r="AQ105" s="235">
        <f>IF('Raw Data'!AN104="YES", 1, 0)</f>
        <v>0</v>
      </c>
      <c r="AR105" s="239">
        <f>'Power Usage Consumption'!$B$19</f>
        <v>2</v>
      </c>
      <c r="AS105" s="239">
        <f t="shared" si="5"/>
        <v>22.7</v>
      </c>
      <c r="AT105" s="241">
        <f t="shared" si="6"/>
        <v>5</v>
      </c>
      <c r="AU105" s="241"/>
      <c r="AV105" s="235">
        <f>IF('Raw Data'!AO104="YES", 1, 0)</f>
        <v>1</v>
      </c>
      <c r="AW105" s="241">
        <f>('Power Usage Consumption'!$B$22)*D105*AV105</f>
        <v>2802.8</v>
      </c>
      <c r="AX105" s="235">
        <f>IF('Raw Data'!AP104="YES", 1, 0)</f>
        <v>0</v>
      </c>
      <c r="AY105" s="241">
        <f>('Power Usage Consumption'!$B$23)*D105*AX105</f>
        <v>0</v>
      </c>
      <c r="AZ105" s="235">
        <f>IF('Raw Data'!AQ104="YES", 1, 0)</f>
        <v>1</v>
      </c>
      <c r="BA105" s="241">
        <f>('Power Usage Consumption'!$B$24)*D105*AZ105</f>
        <v>66.528</v>
      </c>
      <c r="BB105" s="235">
        <f>IF('Raw Data'!AR104="YES", 1, 0)</f>
        <v>1</v>
      </c>
      <c r="BC105" s="241">
        <f>('Power Usage Consumption'!$B$25)*D105*BB105</f>
        <v>21.3752</v>
      </c>
      <c r="BD105" s="235">
        <f>IF('Raw Data'!AS104="YES", 1, 0)</f>
        <v>1</v>
      </c>
      <c r="BE105" s="235">
        <f>('Power Usage Consumption'!$B$26)*D105*BD105</f>
        <v>344.96</v>
      </c>
      <c r="BF105" s="241">
        <f t="shared" si="7"/>
        <v>3235.6632</v>
      </c>
    </row>
    <row r="106" ht="20.25" customHeight="1">
      <c r="A106" s="233" t="str">
        <f>'Raw Data'!R105</f>
        <v>United States of America</v>
      </c>
      <c r="B106" s="234">
        <f>'Raw Data'!S105</f>
        <v>3</v>
      </c>
      <c r="C106" s="235">
        <f>'Raw Data'!W105</f>
        <v>10</v>
      </c>
      <c r="D106" s="236">
        <f t="shared" si="1"/>
        <v>120</v>
      </c>
      <c r="E106" s="237"/>
      <c r="F106" s="238">
        <f>'Raw Data'!X105</f>
        <v>0</v>
      </c>
      <c r="G106" s="239">
        <f>(F106*'Power Usage Consumption'!$B$2)*D106</f>
        <v>0</v>
      </c>
      <c r="H106" s="235">
        <f>'Raw Data'!Y105</f>
        <v>0</v>
      </c>
      <c r="I106" s="239">
        <f>(H106*'Power Usage Consumption'!$B$3)*D106</f>
        <v>0</v>
      </c>
      <c r="J106" s="235">
        <f>'Raw Data'!Z105</f>
        <v>3</v>
      </c>
      <c r="K106" s="240">
        <f>(J106*'Power Usage Consumption'!$B$4)*D106</f>
        <v>20.52</v>
      </c>
      <c r="L106" s="241">
        <f>'Raw Data'!AA105</f>
        <v>2</v>
      </c>
      <c r="M106" s="241">
        <f>(L106*'Power Usage Consumption'!$B$5)*D106</f>
        <v>48</v>
      </c>
      <c r="N106" s="241">
        <f>'Raw Data'!AB105</f>
        <v>2</v>
      </c>
      <c r="O106" s="241">
        <f>(N106*'Power Usage Consumption'!$B$7)*D106</f>
        <v>0.48</v>
      </c>
      <c r="P106" s="241">
        <f>'Raw Data'!AC105</f>
        <v>3</v>
      </c>
      <c r="Q106" s="241">
        <f>(P106*'Power Usage Consumption'!$B$8)*D106</f>
        <v>14.4</v>
      </c>
      <c r="R106" s="241">
        <f>'Raw Data'!AD105</f>
        <v>0</v>
      </c>
      <c r="S106" s="241">
        <f>(R106*'Power Usage Consumption'!$B$9)*D106</f>
        <v>0</v>
      </c>
      <c r="T106" s="235">
        <f>'Raw Data'!AE105</f>
        <v>2</v>
      </c>
      <c r="U106" s="241">
        <f>(T106*'Power Usage Consumption'!$B$6)*D106</f>
        <v>1.2</v>
      </c>
      <c r="V106" s="235">
        <f>'Raw Data'!AF105</f>
        <v>2</v>
      </c>
      <c r="W106" s="241">
        <f>(V106*'Power Usage Consumption'!$B$11)*D106</f>
        <v>2.88</v>
      </c>
      <c r="X106" s="235">
        <f>'Raw Data'!AG105</f>
        <v>0</v>
      </c>
      <c r="Y106" s="241">
        <f>(X106*'Power Usage Consumption'!$B$12)*D106</f>
        <v>0</v>
      </c>
      <c r="Z106" s="235">
        <f>'Raw Data'!AH105</f>
        <v>2</v>
      </c>
      <c r="AA106" s="241">
        <f>(Z106*'Power Usage Consumption'!$B$12)*D106</f>
        <v>2.88</v>
      </c>
      <c r="AB106" s="242">
        <f t="shared" si="2"/>
        <v>90.36</v>
      </c>
      <c r="AC106" s="243" t="str">
        <f>'Raw Data'!AI105</f>
        <v>Renewable Energy (Solar, Wind, etc.)</v>
      </c>
      <c r="AD106" s="244">
        <f t="shared" si="3"/>
        <v>0</v>
      </c>
      <c r="AE106" s="245">
        <f t="shared" si="4"/>
        <v>90.36</v>
      </c>
      <c r="AF106" s="238">
        <f>'Raw Data'!U105</f>
        <v>2</v>
      </c>
      <c r="AG106" s="235">
        <f>'Raw Data'!T105</f>
        <v>1</v>
      </c>
      <c r="AH106" s="235"/>
      <c r="AI106" s="235">
        <f>IF('Raw Data'!AJ105="YES", 1, 0)</f>
        <v>0</v>
      </c>
      <c r="AJ106" s="235">
        <f>('Power Usage Consumption'!$B$15)*D106*AI106</f>
        <v>0</v>
      </c>
      <c r="AK106" s="235">
        <f>IF('Raw Data'!AK105="YES", 1, 0)</f>
        <v>1</v>
      </c>
      <c r="AL106" s="239">
        <f>'Power Usage Consumption'!$B$16</f>
        <v>18</v>
      </c>
      <c r="AM106" s="235">
        <f>IF('Raw Data'!AL105="YES", 1, 0)</f>
        <v>1</v>
      </c>
      <c r="AN106" s="239">
        <f>'Power Usage Consumption'!$B$17</f>
        <v>1.5</v>
      </c>
      <c r="AO106" s="235">
        <f>IF('Raw Data'!AM105="YES", 1, 0)</f>
        <v>1</v>
      </c>
      <c r="AP106" s="239">
        <f>'Power Usage Consumption'!$B$18</f>
        <v>1.2</v>
      </c>
      <c r="AQ106" s="235">
        <f>IF('Raw Data'!AN105="YES", 1, 0)</f>
        <v>1</v>
      </c>
      <c r="AR106" s="239">
        <f>'Power Usage Consumption'!$B$19</f>
        <v>2</v>
      </c>
      <c r="AS106" s="239">
        <f t="shared" si="5"/>
        <v>22.7</v>
      </c>
      <c r="AT106" s="241">
        <f t="shared" si="6"/>
        <v>1</v>
      </c>
      <c r="AU106" s="241"/>
      <c r="AV106" s="235">
        <f>IF('Raw Data'!AO105="YES", 1, 0)</f>
        <v>0</v>
      </c>
      <c r="AW106" s="241">
        <f>('Power Usage Consumption'!$B$22)*D106*AV106</f>
        <v>0</v>
      </c>
      <c r="AX106" s="235">
        <f>IF('Raw Data'!AP105="YES", 1, 0)</f>
        <v>1</v>
      </c>
      <c r="AY106" s="241">
        <f>('Power Usage Consumption'!$B$23)*D106*AX106</f>
        <v>78</v>
      </c>
      <c r="AZ106" s="235">
        <f>IF('Raw Data'!AQ105="YES", 1, 0)</f>
        <v>0</v>
      </c>
      <c r="BA106" s="241">
        <f>('Power Usage Consumption'!$B$24)*D106*AZ106</f>
        <v>0</v>
      </c>
      <c r="BB106" s="235">
        <f>IF('Raw Data'!AR105="YES", 1, 0)</f>
        <v>0</v>
      </c>
      <c r="BC106" s="241">
        <f>('Power Usage Consumption'!$B$25)*D106*BB106</f>
        <v>0</v>
      </c>
      <c r="BD106" s="235">
        <f>IF('Raw Data'!AS105="YES", 1, 0)</f>
        <v>1</v>
      </c>
      <c r="BE106" s="235">
        <f>('Power Usage Consumption'!$B$26)*D106*BD106</f>
        <v>33.6</v>
      </c>
      <c r="BF106" s="241">
        <f t="shared" si="7"/>
        <v>111.6</v>
      </c>
    </row>
    <row r="107" ht="20.25" customHeight="1">
      <c r="A107" s="233" t="str">
        <f>'Raw Data'!R106</f>
        <v>United States of America</v>
      </c>
      <c r="B107" s="234">
        <f>'Raw Data'!S106</f>
        <v>5</v>
      </c>
      <c r="C107" s="235">
        <f>'Raw Data'!W106</f>
        <v>17</v>
      </c>
      <c r="D107" s="236">
        <f t="shared" si="1"/>
        <v>340</v>
      </c>
      <c r="E107" s="237"/>
      <c r="F107" s="238">
        <f>'Raw Data'!X106</f>
        <v>3</v>
      </c>
      <c r="G107" s="239">
        <f>(F107*'Power Usage Consumption'!$B$2)*D107</f>
        <v>61.2</v>
      </c>
      <c r="H107" s="235">
        <f>'Raw Data'!Y106</f>
        <v>2</v>
      </c>
      <c r="I107" s="239">
        <f>(H107*'Power Usage Consumption'!$B$3)*D107</f>
        <v>47.328</v>
      </c>
      <c r="J107" s="235">
        <f>'Raw Data'!Z106</f>
        <v>1</v>
      </c>
      <c r="K107" s="240">
        <f>(J107*'Power Usage Consumption'!$B$4)*D107</f>
        <v>19.38</v>
      </c>
      <c r="L107" s="241">
        <f>'Raw Data'!AA106</f>
        <v>0</v>
      </c>
      <c r="M107" s="241">
        <f>(L107*'Power Usage Consumption'!$B$5)*D107</f>
        <v>0</v>
      </c>
      <c r="N107" s="241">
        <f>'Raw Data'!AB106</f>
        <v>2</v>
      </c>
      <c r="O107" s="241">
        <f>(N107*'Power Usage Consumption'!$B$7)*D107</f>
        <v>1.36</v>
      </c>
      <c r="P107" s="241">
        <f>'Raw Data'!AC106</f>
        <v>3</v>
      </c>
      <c r="Q107" s="241">
        <f>(P107*'Power Usage Consumption'!$B$8)*D107</f>
        <v>40.8</v>
      </c>
      <c r="R107" s="241">
        <f>'Raw Data'!AD106</f>
        <v>3</v>
      </c>
      <c r="S107" s="241">
        <f>(R107*'Power Usage Consumption'!$B$9)*D107</f>
        <v>6.12</v>
      </c>
      <c r="T107" s="235">
        <f>'Raw Data'!AE106</f>
        <v>0</v>
      </c>
      <c r="U107" s="241">
        <f>(T107*'Power Usage Consumption'!$B$6)*D107</f>
        <v>0</v>
      </c>
      <c r="V107" s="235">
        <f>'Raw Data'!AF106</f>
        <v>1</v>
      </c>
      <c r="W107" s="241">
        <f>(V107*'Power Usage Consumption'!$B$11)*D107</f>
        <v>4.08</v>
      </c>
      <c r="X107" s="235">
        <f>'Raw Data'!AG106</f>
        <v>3</v>
      </c>
      <c r="Y107" s="241">
        <f>(X107*'Power Usage Consumption'!$B$12)*D107</f>
        <v>12.24</v>
      </c>
      <c r="Z107" s="235">
        <f>'Raw Data'!AH106</f>
        <v>1</v>
      </c>
      <c r="AA107" s="241">
        <f>(Z107*'Power Usage Consumption'!$B$12)*D107</f>
        <v>4.08</v>
      </c>
      <c r="AB107" s="242">
        <f t="shared" si="2"/>
        <v>196.588</v>
      </c>
      <c r="AC107" s="243" t="str">
        <f>'Raw Data'!AI106</f>
        <v>Non-renewable Energy (Grid electricity, Gasoline, etc.)</v>
      </c>
      <c r="AD107" s="244">
        <f t="shared" si="3"/>
        <v>196.588</v>
      </c>
      <c r="AE107" s="245">
        <f t="shared" si="4"/>
        <v>0</v>
      </c>
      <c r="AF107" s="238">
        <f>'Raw Data'!U106</f>
        <v>4</v>
      </c>
      <c r="AG107" s="235">
        <f>'Raw Data'!T106</f>
        <v>1</v>
      </c>
      <c r="AH107" s="235"/>
      <c r="AI107" s="235">
        <f>IF('Raw Data'!AJ106="YES", 1, 0)</f>
        <v>1</v>
      </c>
      <c r="AJ107" s="235">
        <f>('Power Usage Consumption'!$B$15)*D107*AI107</f>
        <v>1315.8</v>
      </c>
      <c r="AK107" s="235">
        <f>IF('Raw Data'!AK106="YES", 1, 0)</f>
        <v>1</v>
      </c>
      <c r="AL107" s="239">
        <f>'Power Usage Consumption'!$B$16</f>
        <v>18</v>
      </c>
      <c r="AM107" s="235">
        <f>IF('Raw Data'!AL106="YES", 1, 0)</f>
        <v>1</v>
      </c>
      <c r="AN107" s="239">
        <f>'Power Usage Consumption'!$B$17</f>
        <v>1.5</v>
      </c>
      <c r="AO107" s="235">
        <f>IF('Raw Data'!AM106="YES", 1, 0)</f>
        <v>1</v>
      </c>
      <c r="AP107" s="239">
        <f>'Power Usage Consumption'!$B$18</f>
        <v>1.2</v>
      </c>
      <c r="AQ107" s="235">
        <f>IF('Raw Data'!AN106="YES", 1, 0)</f>
        <v>0</v>
      </c>
      <c r="AR107" s="239">
        <f>'Power Usage Consumption'!$B$19</f>
        <v>2</v>
      </c>
      <c r="AS107" s="239">
        <f t="shared" si="5"/>
        <v>1338.5</v>
      </c>
      <c r="AT107" s="241">
        <f t="shared" si="6"/>
        <v>1</v>
      </c>
      <c r="AU107" s="241"/>
      <c r="AV107" s="235">
        <f>IF('Raw Data'!AO106="YES", 1, 0)</f>
        <v>1</v>
      </c>
      <c r="AW107" s="241">
        <f>('Power Usage Consumption'!$B$22)*D107*AV107</f>
        <v>773.5</v>
      </c>
      <c r="AX107" s="235">
        <f>IF('Raw Data'!AP106="YES", 1, 0)</f>
        <v>0</v>
      </c>
      <c r="AY107" s="241">
        <f>('Power Usage Consumption'!$B$23)*D107*AX107</f>
        <v>0</v>
      </c>
      <c r="AZ107" s="235">
        <f>IF('Raw Data'!AQ106="YES", 1, 0)</f>
        <v>1</v>
      </c>
      <c r="BA107" s="241">
        <f>('Power Usage Consumption'!$B$24)*D107*AZ107</f>
        <v>18.36</v>
      </c>
      <c r="BB107" s="235">
        <f>IF('Raw Data'!AR106="YES", 1, 0)</f>
        <v>0</v>
      </c>
      <c r="BC107" s="241">
        <f>('Power Usage Consumption'!$B$25)*D107*BB107</f>
        <v>0</v>
      </c>
      <c r="BD107" s="235">
        <f>IF('Raw Data'!AS106="YES", 1, 0)</f>
        <v>0</v>
      </c>
      <c r="BE107" s="235">
        <f>('Power Usage Consumption'!$B$26)*D107*BD107</f>
        <v>0</v>
      </c>
      <c r="BF107" s="241">
        <f t="shared" si="7"/>
        <v>791.86</v>
      </c>
    </row>
    <row r="108" ht="20.25" customHeight="1">
      <c r="A108" s="233" t="str">
        <f>'Raw Data'!R107</f>
        <v>Slovakia</v>
      </c>
      <c r="B108" s="234">
        <f>'Raw Data'!S107</f>
        <v>12</v>
      </c>
      <c r="C108" s="235">
        <f>'Raw Data'!W107</f>
        <v>34</v>
      </c>
      <c r="D108" s="236">
        <f t="shared" si="1"/>
        <v>1632</v>
      </c>
      <c r="E108" s="237"/>
      <c r="F108" s="238">
        <f>'Raw Data'!X107</f>
        <v>1</v>
      </c>
      <c r="G108" s="239">
        <f>(F108*'Power Usage Consumption'!$B$2)*D108</f>
        <v>97.92</v>
      </c>
      <c r="H108" s="235">
        <f>'Raw Data'!Y107</f>
        <v>3</v>
      </c>
      <c r="I108" s="239">
        <f>(H108*'Power Usage Consumption'!$B$3)*D108</f>
        <v>340.7616</v>
      </c>
      <c r="J108" s="235">
        <f>'Raw Data'!Z107</f>
        <v>3</v>
      </c>
      <c r="K108" s="240">
        <f>(J108*'Power Usage Consumption'!$B$4)*D108</f>
        <v>279.072</v>
      </c>
      <c r="L108" s="241">
        <f>'Raw Data'!AA107</f>
        <v>1</v>
      </c>
      <c r="M108" s="241">
        <f>(L108*'Power Usage Consumption'!$B$5)*D108</f>
        <v>326.4</v>
      </c>
      <c r="N108" s="241">
        <f>'Raw Data'!AB107</f>
        <v>3</v>
      </c>
      <c r="O108" s="241">
        <f>(N108*'Power Usage Consumption'!$B$7)*D108</f>
        <v>9.792</v>
      </c>
      <c r="P108" s="241">
        <f>'Raw Data'!AC107</f>
        <v>1</v>
      </c>
      <c r="Q108" s="241">
        <f>(P108*'Power Usage Consumption'!$B$8)*D108</f>
        <v>65.28</v>
      </c>
      <c r="R108" s="241">
        <f>'Raw Data'!AD107</f>
        <v>2</v>
      </c>
      <c r="S108" s="241">
        <f>(R108*'Power Usage Consumption'!$B$9)*D108</f>
        <v>19.584</v>
      </c>
      <c r="T108" s="235">
        <f>'Raw Data'!AE107</f>
        <v>1</v>
      </c>
      <c r="U108" s="241">
        <f>(T108*'Power Usage Consumption'!$B$6)*D108</f>
        <v>8.16</v>
      </c>
      <c r="V108" s="235">
        <f>'Raw Data'!AF107</f>
        <v>3</v>
      </c>
      <c r="W108" s="241">
        <f>(V108*'Power Usage Consumption'!$B$11)*D108</f>
        <v>58.752</v>
      </c>
      <c r="X108" s="235">
        <f>'Raw Data'!AG107</f>
        <v>0</v>
      </c>
      <c r="Y108" s="241">
        <f>(X108*'Power Usage Consumption'!$B$12)*D108</f>
        <v>0</v>
      </c>
      <c r="Z108" s="235">
        <f>'Raw Data'!AH107</f>
        <v>1</v>
      </c>
      <c r="AA108" s="241">
        <f>(Z108*'Power Usage Consumption'!$B$12)*D108</f>
        <v>19.584</v>
      </c>
      <c r="AB108" s="242">
        <f t="shared" si="2"/>
        <v>1225.3056</v>
      </c>
      <c r="AC108" s="243" t="str">
        <f>'Raw Data'!AI107</f>
        <v>Renewable Energy (Solar, Wind, etc.)</v>
      </c>
      <c r="AD108" s="244">
        <f t="shared" si="3"/>
        <v>0</v>
      </c>
      <c r="AE108" s="245">
        <f t="shared" si="4"/>
        <v>1225.3056</v>
      </c>
      <c r="AF108" s="238">
        <f>'Raw Data'!U107</f>
        <v>11</v>
      </c>
      <c r="AG108" s="235">
        <f>'Raw Data'!T107</f>
        <v>1</v>
      </c>
      <c r="AH108" s="235"/>
      <c r="AI108" s="235">
        <f>IF('Raw Data'!AJ107="YES", 1, 0)</f>
        <v>0</v>
      </c>
      <c r="AJ108" s="235">
        <f>('Power Usage Consumption'!$B$15)*D108*AI108</f>
        <v>0</v>
      </c>
      <c r="AK108" s="235">
        <f>IF('Raw Data'!AK107="YES", 1, 0)</f>
        <v>0</v>
      </c>
      <c r="AL108" s="239">
        <f>'Power Usage Consumption'!$B$16</f>
        <v>18</v>
      </c>
      <c r="AM108" s="235">
        <f>IF('Raw Data'!AL107="YES", 1, 0)</f>
        <v>1</v>
      </c>
      <c r="AN108" s="239">
        <f>'Power Usage Consumption'!$B$17</f>
        <v>1.5</v>
      </c>
      <c r="AO108" s="235">
        <f>IF('Raw Data'!AM107="YES", 1, 0)</f>
        <v>1</v>
      </c>
      <c r="AP108" s="239">
        <f>'Power Usage Consumption'!$B$18</f>
        <v>1.2</v>
      </c>
      <c r="AQ108" s="235">
        <f>IF('Raw Data'!AN107="YES", 1, 0)</f>
        <v>1</v>
      </c>
      <c r="AR108" s="239">
        <f>'Power Usage Consumption'!$B$19</f>
        <v>2</v>
      </c>
      <c r="AS108" s="239">
        <f t="shared" si="5"/>
        <v>22.7</v>
      </c>
      <c r="AT108" s="241">
        <f t="shared" si="6"/>
        <v>1</v>
      </c>
      <c r="AU108" s="241"/>
      <c r="AV108" s="235">
        <f>IF('Raw Data'!AO107="YES", 1, 0)</f>
        <v>1</v>
      </c>
      <c r="AW108" s="241">
        <f>('Power Usage Consumption'!$B$22)*D108*AV108</f>
        <v>3712.8</v>
      </c>
      <c r="AX108" s="235">
        <f>IF('Raw Data'!AP107="YES", 1, 0)</f>
        <v>0</v>
      </c>
      <c r="AY108" s="241">
        <f>('Power Usage Consumption'!$B$23)*D108*AX108</f>
        <v>0</v>
      </c>
      <c r="AZ108" s="235">
        <f>IF('Raw Data'!AQ107="YES", 1, 0)</f>
        <v>0</v>
      </c>
      <c r="BA108" s="241">
        <f>('Power Usage Consumption'!$B$24)*D108*AZ108</f>
        <v>0</v>
      </c>
      <c r="BB108" s="235">
        <f>IF('Raw Data'!AR107="YES", 1, 0)</f>
        <v>0</v>
      </c>
      <c r="BC108" s="241">
        <f>('Power Usage Consumption'!$B$25)*D108*BB108</f>
        <v>0</v>
      </c>
      <c r="BD108" s="235">
        <f>IF('Raw Data'!AS107="YES", 1, 0)</f>
        <v>1</v>
      </c>
      <c r="BE108" s="235">
        <f>('Power Usage Consumption'!$B$26)*D108*BD108</f>
        <v>456.96</v>
      </c>
      <c r="BF108" s="241">
        <f t="shared" si="7"/>
        <v>4169.76</v>
      </c>
    </row>
    <row r="109" ht="20.25" customHeight="1">
      <c r="A109" s="233" t="str">
        <f>'Raw Data'!R108</f>
        <v>United States of America</v>
      </c>
      <c r="B109" s="234">
        <f>'Raw Data'!S108</f>
        <v>6</v>
      </c>
      <c r="C109" s="235">
        <f>'Raw Data'!W108</f>
        <v>29</v>
      </c>
      <c r="D109" s="236">
        <f t="shared" si="1"/>
        <v>696</v>
      </c>
      <c r="E109" s="237"/>
      <c r="F109" s="238">
        <f>'Raw Data'!X108</f>
        <v>3</v>
      </c>
      <c r="G109" s="239">
        <f>(F109*'Power Usage Consumption'!$B$2)*D109</f>
        <v>125.28</v>
      </c>
      <c r="H109" s="235">
        <f>'Raw Data'!Y108</f>
        <v>1</v>
      </c>
      <c r="I109" s="239">
        <f>(H109*'Power Usage Consumption'!$B$3)*D109</f>
        <v>48.4416</v>
      </c>
      <c r="J109" s="235">
        <f>'Raw Data'!Z108</f>
        <v>1</v>
      </c>
      <c r="K109" s="240">
        <f>(J109*'Power Usage Consumption'!$B$4)*D109</f>
        <v>39.672</v>
      </c>
      <c r="L109" s="241">
        <f>'Raw Data'!AA108</f>
        <v>0</v>
      </c>
      <c r="M109" s="241">
        <f>(L109*'Power Usage Consumption'!$B$5)*D109</f>
        <v>0</v>
      </c>
      <c r="N109" s="241">
        <f>'Raw Data'!AB108</f>
        <v>3</v>
      </c>
      <c r="O109" s="241">
        <f>(N109*'Power Usage Consumption'!$B$7)*D109</f>
        <v>4.176</v>
      </c>
      <c r="P109" s="241">
        <f>'Raw Data'!AC108</f>
        <v>0</v>
      </c>
      <c r="Q109" s="241">
        <f>(P109*'Power Usage Consumption'!$B$8)*D109</f>
        <v>0</v>
      </c>
      <c r="R109" s="241">
        <f>'Raw Data'!AD108</f>
        <v>1</v>
      </c>
      <c r="S109" s="241">
        <f>(R109*'Power Usage Consumption'!$B$9)*D109</f>
        <v>4.176</v>
      </c>
      <c r="T109" s="235">
        <f>'Raw Data'!AE108</f>
        <v>2</v>
      </c>
      <c r="U109" s="241">
        <f>(T109*'Power Usage Consumption'!$B$6)*D109</f>
        <v>6.96</v>
      </c>
      <c r="V109" s="235">
        <f>'Raw Data'!AF108</f>
        <v>0</v>
      </c>
      <c r="W109" s="241">
        <f>(V109*'Power Usage Consumption'!$B$11)*D109</f>
        <v>0</v>
      </c>
      <c r="X109" s="235">
        <f>'Raw Data'!AG108</f>
        <v>0</v>
      </c>
      <c r="Y109" s="241">
        <f>(X109*'Power Usage Consumption'!$B$12)*D109</f>
        <v>0</v>
      </c>
      <c r="Z109" s="235">
        <f>'Raw Data'!AH108</f>
        <v>1</v>
      </c>
      <c r="AA109" s="241">
        <f>(Z109*'Power Usage Consumption'!$B$12)*D109</f>
        <v>8.352</v>
      </c>
      <c r="AB109" s="242">
        <f t="shared" si="2"/>
        <v>237.0576</v>
      </c>
      <c r="AC109" s="243" t="str">
        <f>'Raw Data'!AI108</f>
        <v>Non-renewable Energy (Grid electricity, Gasoline, etc.)</v>
      </c>
      <c r="AD109" s="244">
        <f t="shared" si="3"/>
        <v>237.0576</v>
      </c>
      <c r="AE109" s="245">
        <f t="shared" si="4"/>
        <v>0</v>
      </c>
      <c r="AF109" s="238">
        <f>'Raw Data'!U108</f>
        <v>3</v>
      </c>
      <c r="AG109" s="235">
        <f>'Raw Data'!T108</f>
        <v>3</v>
      </c>
      <c r="AH109" s="235"/>
      <c r="AI109" s="235">
        <f>IF('Raw Data'!AJ108="YES", 1, 0)</f>
        <v>1</v>
      </c>
      <c r="AJ109" s="235">
        <f>('Power Usage Consumption'!$B$15)*D109*AI109</f>
        <v>2693.52</v>
      </c>
      <c r="AK109" s="235">
        <f>IF('Raw Data'!AK108="YES", 1, 0)</f>
        <v>1</v>
      </c>
      <c r="AL109" s="239">
        <f>'Power Usage Consumption'!$B$16</f>
        <v>18</v>
      </c>
      <c r="AM109" s="235">
        <f>IF('Raw Data'!AL108="YES", 1, 0)</f>
        <v>1</v>
      </c>
      <c r="AN109" s="239">
        <f>'Power Usage Consumption'!$B$17</f>
        <v>1.5</v>
      </c>
      <c r="AO109" s="235">
        <f>IF('Raw Data'!AM108="YES", 1, 0)</f>
        <v>1</v>
      </c>
      <c r="AP109" s="239">
        <f>'Power Usage Consumption'!$B$18</f>
        <v>1.2</v>
      </c>
      <c r="AQ109" s="235">
        <f>IF('Raw Data'!AN108="YES", 1, 0)</f>
        <v>0</v>
      </c>
      <c r="AR109" s="239">
        <f>'Power Usage Consumption'!$B$19</f>
        <v>2</v>
      </c>
      <c r="AS109" s="239">
        <f t="shared" si="5"/>
        <v>2716.22</v>
      </c>
      <c r="AT109" s="241">
        <f t="shared" si="6"/>
        <v>3</v>
      </c>
      <c r="AU109" s="241"/>
      <c r="AV109" s="235">
        <f>IF('Raw Data'!AO108="YES", 1, 0)</f>
        <v>1</v>
      </c>
      <c r="AW109" s="241">
        <f>('Power Usage Consumption'!$B$22)*D109*AV109</f>
        <v>1583.4</v>
      </c>
      <c r="AX109" s="235">
        <f>IF('Raw Data'!AP108="YES", 1, 0)</f>
        <v>0</v>
      </c>
      <c r="AY109" s="241">
        <f>('Power Usage Consumption'!$B$23)*D109*AX109</f>
        <v>0</v>
      </c>
      <c r="AZ109" s="235">
        <f>IF('Raw Data'!AQ108="YES", 1, 0)</f>
        <v>0</v>
      </c>
      <c r="BA109" s="241">
        <f>('Power Usage Consumption'!$B$24)*D109*AZ109</f>
        <v>0</v>
      </c>
      <c r="BB109" s="235">
        <f>IF('Raw Data'!AR108="YES", 1, 0)</f>
        <v>0</v>
      </c>
      <c r="BC109" s="241">
        <f>('Power Usage Consumption'!$B$25)*D109*BB109</f>
        <v>0</v>
      </c>
      <c r="BD109" s="235">
        <f>IF('Raw Data'!AS108="YES", 1, 0)</f>
        <v>1</v>
      </c>
      <c r="BE109" s="235">
        <f>('Power Usage Consumption'!$B$26)*D109*BD109</f>
        <v>194.88</v>
      </c>
      <c r="BF109" s="241">
        <f t="shared" si="7"/>
        <v>1778.28</v>
      </c>
    </row>
    <row r="110" ht="20.25" customHeight="1">
      <c r="A110" s="233" t="str">
        <f>'Raw Data'!R109</f>
        <v>Vietnam</v>
      </c>
      <c r="B110" s="234">
        <f>'Raw Data'!S109</f>
        <v>8</v>
      </c>
      <c r="C110" s="235">
        <f>'Raw Data'!W109</f>
        <v>21</v>
      </c>
      <c r="D110" s="236">
        <f t="shared" si="1"/>
        <v>672</v>
      </c>
      <c r="E110" s="237"/>
      <c r="F110" s="238">
        <f>'Raw Data'!X109</f>
        <v>3</v>
      </c>
      <c r="G110" s="239">
        <f>(F110*'Power Usage Consumption'!$B$2)*D110</f>
        <v>120.96</v>
      </c>
      <c r="H110" s="235">
        <f>'Raw Data'!Y109</f>
        <v>3</v>
      </c>
      <c r="I110" s="239">
        <f>(H110*'Power Usage Consumption'!$B$3)*D110</f>
        <v>140.3136</v>
      </c>
      <c r="J110" s="235">
        <f>'Raw Data'!Z109</f>
        <v>3</v>
      </c>
      <c r="K110" s="240">
        <f>(J110*'Power Usage Consumption'!$B$4)*D110</f>
        <v>114.912</v>
      </c>
      <c r="L110" s="241">
        <f>'Raw Data'!AA109</f>
        <v>0</v>
      </c>
      <c r="M110" s="241">
        <f>(L110*'Power Usage Consumption'!$B$5)*D110</f>
        <v>0</v>
      </c>
      <c r="N110" s="241">
        <f>'Raw Data'!AB109</f>
        <v>2</v>
      </c>
      <c r="O110" s="241">
        <f>(N110*'Power Usage Consumption'!$B$7)*D110</f>
        <v>2.688</v>
      </c>
      <c r="P110" s="241">
        <f>'Raw Data'!AC109</f>
        <v>3</v>
      </c>
      <c r="Q110" s="241">
        <f>(P110*'Power Usage Consumption'!$B$8)*D110</f>
        <v>80.64</v>
      </c>
      <c r="R110" s="241">
        <f>'Raw Data'!AD109</f>
        <v>0</v>
      </c>
      <c r="S110" s="241">
        <f>(R110*'Power Usage Consumption'!$B$9)*D110</f>
        <v>0</v>
      </c>
      <c r="T110" s="235">
        <f>'Raw Data'!AE109</f>
        <v>0</v>
      </c>
      <c r="U110" s="241">
        <f>(T110*'Power Usage Consumption'!$B$6)*D110</f>
        <v>0</v>
      </c>
      <c r="V110" s="235">
        <f>'Raw Data'!AF109</f>
        <v>3</v>
      </c>
      <c r="W110" s="241">
        <f>(V110*'Power Usage Consumption'!$B$11)*D110</f>
        <v>24.192</v>
      </c>
      <c r="X110" s="235">
        <f>'Raw Data'!AG109</f>
        <v>1</v>
      </c>
      <c r="Y110" s="241">
        <f>(X110*'Power Usage Consumption'!$B$12)*D110</f>
        <v>8.064</v>
      </c>
      <c r="Z110" s="235">
        <f>'Raw Data'!AH109</f>
        <v>2</v>
      </c>
      <c r="AA110" s="241">
        <f>(Z110*'Power Usage Consumption'!$B$12)*D110</f>
        <v>16.128</v>
      </c>
      <c r="AB110" s="242">
        <f t="shared" si="2"/>
        <v>507.8976</v>
      </c>
      <c r="AC110" s="243" t="str">
        <f>'Raw Data'!AI109</f>
        <v>Non-renewable Energy (Grid electricity, Gasoline, etc.)</v>
      </c>
      <c r="AD110" s="244">
        <f t="shared" si="3"/>
        <v>507.8976</v>
      </c>
      <c r="AE110" s="245">
        <f t="shared" si="4"/>
        <v>0</v>
      </c>
      <c r="AF110" s="238">
        <f>'Raw Data'!U109</f>
        <v>5</v>
      </c>
      <c r="AG110" s="235">
        <f>'Raw Data'!T109</f>
        <v>3</v>
      </c>
      <c r="AH110" s="235"/>
      <c r="AI110" s="235">
        <f>IF('Raw Data'!AJ109="YES", 1, 0)</f>
        <v>0</v>
      </c>
      <c r="AJ110" s="235">
        <f>('Power Usage Consumption'!$B$15)*D110*AI110</f>
        <v>0</v>
      </c>
      <c r="AK110" s="235">
        <f>IF('Raw Data'!AK109="YES", 1, 0)</f>
        <v>0</v>
      </c>
      <c r="AL110" s="239">
        <f>'Power Usage Consumption'!$B$16</f>
        <v>18</v>
      </c>
      <c r="AM110" s="235">
        <f>IF('Raw Data'!AL109="YES", 1, 0)</f>
        <v>0</v>
      </c>
      <c r="AN110" s="239">
        <f>'Power Usage Consumption'!$B$17</f>
        <v>1.5</v>
      </c>
      <c r="AO110" s="235">
        <f>IF('Raw Data'!AM109="YES", 1, 0)</f>
        <v>0</v>
      </c>
      <c r="AP110" s="239">
        <f>'Power Usage Consumption'!$B$18</f>
        <v>1.2</v>
      </c>
      <c r="AQ110" s="235">
        <f>IF('Raw Data'!AN109="YES", 1, 0)</f>
        <v>0</v>
      </c>
      <c r="AR110" s="239">
        <f>'Power Usage Consumption'!$B$19</f>
        <v>2</v>
      </c>
      <c r="AS110" s="239">
        <f t="shared" si="5"/>
        <v>22.7</v>
      </c>
      <c r="AT110" s="241">
        <f t="shared" si="6"/>
        <v>3</v>
      </c>
      <c r="AU110" s="241"/>
      <c r="AV110" s="235">
        <f>IF('Raw Data'!AO109="YES", 1, 0)</f>
        <v>0</v>
      </c>
      <c r="AW110" s="241">
        <f>('Power Usage Consumption'!$B$22)*D110*AV110</f>
        <v>0</v>
      </c>
      <c r="AX110" s="235">
        <f>IF('Raw Data'!AP109="YES", 1, 0)</f>
        <v>1</v>
      </c>
      <c r="AY110" s="241">
        <f>('Power Usage Consumption'!$B$23)*D110*AX110</f>
        <v>436.8</v>
      </c>
      <c r="AZ110" s="235">
        <f>IF('Raw Data'!AQ109="YES", 1, 0)</f>
        <v>1</v>
      </c>
      <c r="BA110" s="241">
        <f>('Power Usage Consumption'!$B$24)*D110*AZ110</f>
        <v>36.288</v>
      </c>
      <c r="BB110" s="235">
        <f>IF('Raw Data'!AR109="YES", 1, 0)</f>
        <v>1</v>
      </c>
      <c r="BC110" s="241">
        <f>('Power Usage Consumption'!$B$25)*D110*BB110</f>
        <v>11.6592</v>
      </c>
      <c r="BD110" s="235">
        <f>IF('Raw Data'!AS109="YES", 1, 0)</f>
        <v>1</v>
      </c>
      <c r="BE110" s="235">
        <f>('Power Usage Consumption'!$B$26)*D110*BD110</f>
        <v>188.16</v>
      </c>
      <c r="BF110" s="241">
        <f t="shared" si="7"/>
        <v>672.9072</v>
      </c>
    </row>
    <row r="111" ht="20.25" customHeight="1">
      <c r="A111" s="233" t="str">
        <f>'Raw Data'!R110</f>
        <v>Serbia</v>
      </c>
      <c r="B111" s="234">
        <f>'Raw Data'!S110</f>
        <v>4</v>
      </c>
      <c r="C111" s="235">
        <f>'Raw Data'!W110</f>
        <v>35</v>
      </c>
      <c r="D111" s="236">
        <f t="shared" si="1"/>
        <v>560</v>
      </c>
      <c r="E111" s="237"/>
      <c r="F111" s="238">
        <f>'Raw Data'!X110</f>
        <v>1</v>
      </c>
      <c r="G111" s="239">
        <f>(F111*'Power Usage Consumption'!$B$2)*D111</f>
        <v>33.6</v>
      </c>
      <c r="H111" s="235">
        <f>'Raw Data'!Y110</f>
        <v>0</v>
      </c>
      <c r="I111" s="239">
        <f>(H111*'Power Usage Consumption'!$B$3)*D111</f>
        <v>0</v>
      </c>
      <c r="J111" s="235">
        <f>'Raw Data'!Z110</f>
        <v>3</v>
      </c>
      <c r="K111" s="240">
        <f>(J111*'Power Usage Consumption'!$B$4)*D111</f>
        <v>95.76</v>
      </c>
      <c r="L111" s="241">
        <f>'Raw Data'!AA110</f>
        <v>2</v>
      </c>
      <c r="M111" s="241">
        <f>(L111*'Power Usage Consumption'!$B$5)*D111</f>
        <v>224</v>
      </c>
      <c r="N111" s="241">
        <f>'Raw Data'!AB110</f>
        <v>2</v>
      </c>
      <c r="O111" s="241">
        <f>(N111*'Power Usage Consumption'!$B$7)*D111</f>
        <v>2.24</v>
      </c>
      <c r="P111" s="241">
        <f>'Raw Data'!AC110</f>
        <v>1</v>
      </c>
      <c r="Q111" s="241">
        <f>(P111*'Power Usage Consumption'!$B$8)*D111</f>
        <v>22.4</v>
      </c>
      <c r="R111" s="241">
        <f>'Raw Data'!AD110</f>
        <v>3</v>
      </c>
      <c r="S111" s="241">
        <f>(R111*'Power Usage Consumption'!$B$9)*D111</f>
        <v>10.08</v>
      </c>
      <c r="T111" s="235">
        <f>'Raw Data'!AE110</f>
        <v>3</v>
      </c>
      <c r="U111" s="241">
        <f>(T111*'Power Usage Consumption'!$B$6)*D111</f>
        <v>8.4</v>
      </c>
      <c r="V111" s="235">
        <f>'Raw Data'!AF110</f>
        <v>1</v>
      </c>
      <c r="W111" s="241">
        <f>(V111*'Power Usage Consumption'!$B$11)*D111</f>
        <v>6.72</v>
      </c>
      <c r="X111" s="235">
        <f>'Raw Data'!AG110</f>
        <v>2</v>
      </c>
      <c r="Y111" s="241">
        <f>(X111*'Power Usage Consumption'!$B$12)*D111</f>
        <v>13.44</v>
      </c>
      <c r="Z111" s="235">
        <f>'Raw Data'!AH110</f>
        <v>3</v>
      </c>
      <c r="AA111" s="241">
        <f>(Z111*'Power Usage Consumption'!$B$12)*D111</f>
        <v>20.16</v>
      </c>
      <c r="AB111" s="242">
        <f t="shared" si="2"/>
        <v>436.8</v>
      </c>
      <c r="AC111" s="243" t="str">
        <f>'Raw Data'!AI110</f>
        <v>Non-renewable Energy (Grid electricity, Gasoline, etc.)</v>
      </c>
      <c r="AD111" s="244">
        <f t="shared" si="3"/>
        <v>436.8</v>
      </c>
      <c r="AE111" s="245">
        <f t="shared" si="4"/>
        <v>0</v>
      </c>
      <c r="AF111" s="238">
        <f>'Raw Data'!U110</f>
        <v>1</v>
      </c>
      <c r="AG111" s="235">
        <f>'Raw Data'!T110</f>
        <v>3</v>
      </c>
      <c r="AH111" s="235"/>
      <c r="AI111" s="235">
        <f>IF('Raw Data'!AJ110="YES", 1, 0)</f>
        <v>1</v>
      </c>
      <c r="AJ111" s="235">
        <f>('Power Usage Consumption'!$B$15)*D111*AI111</f>
        <v>2167.2</v>
      </c>
      <c r="AK111" s="235">
        <f>IF('Raw Data'!AK110="YES", 1, 0)</f>
        <v>1</v>
      </c>
      <c r="AL111" s="239">
        <f>'Power Usage Consumption'!$B$16</f>
        <v>18</v>
      </c>
      <c r="AM111" s="235">
        <f>IF('Raw Data'!AL110="YES", 1, 0)</f>
        <v>0</v>
      </c>
      <c r="AN111" s="239">
        <f>'Power Usage Consumption'!$B$17</f>
        <v>1.5</v>
      </c>
      <c r="AO111" s="235">
        <f>IF('Raw Data'!AM110="YES", 1, 0)</f>
        <v>1</v>
      </c>
      <c r="AP111" s="239">
        <f>'Power Usage Consumption'!$B$18</f>
        <v>1.2</v>
      </c>
      <c r="AQ111" s="235">
        <f>IF('Raw Data'!AN110="YES", 1, 0)</f>
        <v>1</v>
      </c>
      <c r="AR111" s="239">
        <f>'Power Usage Consumption'!$B$19</f>
        <v>2</v>
      </c>
      <c r="AS111" s="239">
        <f t="shared" si="5"/>
        <v>2189.9</v>
      </c>
      <c r="AT111" s="241">
        <f t="shared" si="6"/>
        <v>3</v>
      </c>
      <c r="AU111" s="241"/>
      <c r="AV111" s="235">
        <f>IF('Raw Data'!AO110="YES", 1, 0)</f>
        <v>0</v>
      </c>
      <c r="AW111" s="241">
        <f>('Power Usage Consumption'!$B$22)*D111*AV111</f>
        <v>0</v>
      </c>
      <c r="AX111" s="235">
        <f>IF('Raw Data'!AP110="YES", 1, 0)</f>
        <v>1</v>
      </c>
      <c r="AY111" s="241">
        <f>('Power Usage Consumption'!$B$23)*D111*AX111</f>
        <v>364</v>
      </c>
      <c r="AZ111" s="235">
        <f>IF('Raw Data'!AQ110="YES", 1, 0)</f>
        <v>0</v>
      </c>
      <c r="BA111" s="241">
        <f>('Power Usage Consumption'!$B$24)*D111*AZ111</f>
        <v>0</v>
      </c>
      <c r="BB111" s="235">
        <f>IF('Raw Data'!AR110="YES", 1, 0)</f>
        <v>1</v>
      </c>
      <c r="BC111" s="241">
        <f>('Power Usage Consumption'!$B$25)*D111*BB111</f>
        <v>9.716</v>
      </c>
      <c r="BD111" s="235">
        <f>IF('Raw Data'!AS110="YES", 1, 0)</f>
        <v>0</v>
      </c>
      <c r="BE111" s="235">
        <f>('Power Usage Consumption'!$B$26)*D111*BD111</f>
        <v>0</v>
      </c>
      <c r="BF111" s="241">
        <f t="shared" si="7"/>
        <v>373.716</v>
      </c>
    </row>
    <row r="112" ht="20.25" customHeight="1">
      <c r="A112" s="233" t="str">
        <f>'Raw Data'!R111</f>
        <v>Norway</v>
      </c>
      <c r="B112" s="234">
        <f>'Raw Data'!S111</f>
        <v>3</v>
      </c>
      <c r="C112" s="235">
        <f>'Raw Data'!W111</f>
        <v>13</v>
      </c>
      <c r="D112" s="236">
        <f t="shared" si="1"/>
        <v>156</v>
      </c>
      <c r="E112" s="237"/>
      <c r="F112" s="238">
        <f>'Raw Data'!X111</f>
        <v>3</v>
      </c>
      <c r="G112" s="239">
        <f>(F112*'Power Usage Consumption'!$B$2)*D112</f>
        <v>28.08</v>
      </c>
      <c r="H112" s="235">
        <f>'Raw Data'!Y111</f>
        <v>2</v>
      </c>
      <c r="I112" s="239">
        <f>(H112*'Power Usage Consumption'!$B$3)*D112</f>
        <v>21.7152</v>
      </c>
      <c r="J112" s="235">
        <f>'Raw Data'!Z111</f>
        <v>2</v>
      </c>
      <c r="K112" s="240">
        <f>(J112*'Power Usage Consumption'!$B$4)*D112</f>
        <v>17.784</v>
      </c>
      <c r="L112" s="241">
        <f>'Raw Data'!AA111</f>
        <v>1</v>
      </c>
      <c r="M112" s="241">
        <f>(L112*'Power Usage Consumption'!$B$5)*D112</f>
        <v>31.2</v>
      </c>
      <c r="N112" s="241">
        <f>'Raw Data'!AB111</f>
        <v>3</v>
      </c>
      <c r="O112" s="241">
        <f>(N112*'Power Usage Consumption'!$B$7)*D112</f>
        <v>0.936</v>
      </c>
      <c r="P112" s="241">
        <f>'Raw Data'!AC111</f>
        <v>1</v>
      </c>
      <c r="Q112" s="241">
        <f>(P112*'Power Usage Consumption'!$B$8)*D112</f>
        <v>6.24</v>
      </c>
      <c r="R112" s="241">
        <f>'Raw Data'!AD111</f>
        <v>1</v>
      </c>
      <c r="S112" s="241">
        <f>(R112*'Power Usage Consumption'!$B$9)*D112</f>
        <v>0.936</v>
      </c>
      <c r="T112" s="235">
        <f>'Raw Data'!AE111</f>
        <v>2</v>
      </c>
      <c r="U112" s="241">
        <f>(T112*'Power Usage Consumption'!$B$6)*D112</f>
        <v>1.56</v>
      </c>
      <c r="V112" s="235">
        <f>'Raw Data'!AF111</f>
        <v>0</v>
      </c>
      <c r="W112" s="241">
        <f>(V112*'Power Usage Consumption'!$B$11)*D112</f>
        <v>0</v>
      </c>
      <c r="X112" s="235">
        <f>'Raw Data'!AG111</f>
        <v>0</v>
      </c>
      <c r="Y112" s="241">
        <f>(X112*'Power Usage Consumption'!$B$12)*D112</f>
        <v>0</v>
      </c>
      <c r="Z112" s="235">
        <f>'Raw Data'!AH111</f>
        <v>0</v>
      </c>
      <c r="AA112" s="241">
        <f>(Z112*'Power Usage Consumption'!$B$12)*D112</f>
        <v>0</v>
      </c>
      <c r="AB112" s="242">
        <f t="shared" si="2"/>
        <v>108.4512</v>
      </c>
      <c r="AC112" s="243" t="str">
        <f>'Raw Data'!AI111</f>
        <v>Renewable Energy (Solar, Wind, etc.)</v>
      </c>
      <c r="AD112" s="244">
        <f t="shared" si="3"/>
        <v>0</v>
      </c>
      <c r="AE112" s="245">
        <f t="shared" si="4"/>
        <v>108.4512</v>
      </c>
      <c r="AF112" s="238">
        <f>'Raw Data'!U111</f>
        <v>0</v>
      </c>
      <c r="AG112" s="235">
        <f>'Raw Data'!T111</f>
        <v>3</v>
      </c>
      <c r="AH112" s="235"/>
      <c r="AI112" s="235">
        <f>IF('Raw Data'!AJ111="YES", 1, 0)</f>
        <v>0</v>
      </c>
      <c r="AJ112" s="235">
        <f>('Power Usage Consumption'!$B$15)*D112*AI112</f>
        <v>0</v>
      </c>
      <c r="AK112" s="235">
        <f>IF('Raw Data'!AK111="YES", 1, 0)</f>
        <v>0</v>
      </c>
      <c r="AL112" s="239">
        <f>'Power Usage Consumption'!$B$16</f>
        <v>18</v>
      </c>
      <c r="AM112" s="235">
        <f>IF('Raw Data'!AL111="YES", 1, 0)</f>
        <v>1</v>
      </c>
      <c r="AN112" s="239">
        <f>'Power Usage Consumption'!$B$17</f>
        <v>1.5</v>
      </c>
      <c r="AO112" s="235">
        <f>IF('Raw Data'!AM111="YES", 1, 0)</f>
        <v>1</v>
      </c>
      <c r="AP112" s="239">
        <f>'Power Usage Consumption'!$B$18</f>
        <v>1.2</v>
      </c>
      <c r="AQ112" s="235">
        <f>IF('Raw Data'!AN111="YES", 1, 0)</f>
        <v>0</v>
      </c>
      <c r="AR112" s="239">
        <f>'Power Usage Consumption'!$B$19</f>
        <v>2</v>
      </c>
      <c r="AS112" s="239">
        <f t="shared" si="5"/>
        <v>22.7</v>
      </c>
      <c r="AT112" s="241">
        <f t="shared" si="6"/>
        <v>3</v>
      </c>
      <c r="AU112" s="241"/>
      <c r="AV112" s="235">
        <f>IF('Raw Data'!AO111="YES", 1, 0)</f>
        <v>0</v>
      </c>
      <c r="AW112" s="241">
        <f>('Power Usage Consumption'!$B$22)*D112*AV112</f>
        <v>0</v>
      </c>
      <c r="AX112" s="235">
        <f>IF('Raw Data'!AP111="YES", 1, 0)</f>
        <v>0</v>
      </c>
      <c r="AY112" s="241">
        <f>('Power Usage Consumption'!$B$23)*D112*AX112</f>
        <v>0</v>
      </c>
      <c r="AZ112" s="235">
        <f>IF('Raw Data'!AQ111="YES", 1, 0)</f>
        <v>1</v>
      </c>
      <c r="BA112" s="241">
        <f>('Power Usage Consumption'!$B$24)*D112*AZ112</f>
        <v>8.424</v>
      </c>
      <c r="BB112" s="235">
        <f>IF('Raw Data'!AR111="YES", 1, 0)</f>
        <v>0</v>
      </c>
      <c r="BC112" s="241">
        <f>('Power Usage Consumption'!$B$25)*D112*BB112</f>
        <v>0</v>
      </c>
      <c r="BD112" s="235">
        <f>IF('Raw Data'!AS111="YES", 1, 0)</f>
        <v>1</v>
      </c>
      <c r="BE112" s="235">
        <f>('Power Usage Consumption'!$B$26)*D112*BD112</f>
        <v>43.68</v>
      </c>
      <c r="BF112" s="241">
        <f t="shared" si="7"/>
        <v>52.104</v>
      </c>
    </row>
    <row r="113" ht="20.25" customHeight="1">
      <c r="A113" s="233" t="str">
        <f>'Raw Data'!R112</f>
        <v>Peru</v>
      </c>
      <c r="B113" s="234">
        <f>'Raw Data'!S112</f>
        <v>4</v>
      </c>
      <c r="C113" s="235">
        <f>'Raw Data'!W112</f>
        <v>2</v>
      </c>
      <c r="D113" s="236">
        <f t="shared" si="1"/>
        <v>32</v>
      </c>
      <c r="E113" s="237"/>
      <c r="F113" s="238">
        <f>'Raw Data'!X112</f>
        <v>0</v>
      </c>
      <c r="G113" s="239">
        <f>(F113*'Power Usage Consumption'!$B$2)*D113</f>
        <v>0</v>
      </c>
      <c r="H113" s="235">
        <f>'Raw Data'!Y112</f>
        <v>0</v>
      </c>
      <c r="I113" s="239">
        <f>(H113*'Power Usage Consumption'!$B$3)*D113</f>
        <v>0</v>
      </c>
      <c r="J113" s="235">
        <f>'Raw Data'!Z112</f>
        <v>1</v>
      </c>
      <c r="K113" s="240">
        <f>(J113*'Power Usage Consumption'!$B$4)*D113</f>
        <v>1.824</v>
      </c>
      <c r="L113" s="241">
        <f>'Raw Data'!AA112</f>
        <v>2</v>
      </c>
      <c r="M113" s="241">
        <f>(L113*'Power Usage Consumption'!$B$5)*D113</f>
        <v>12.8</v>
      </c>
      <c r="N113" s="241">
        <f>'Raw Data'!AB112</f>
        <v>3</v>
      </c>
      <c r="O113" s="241">
        <f>(N113*'Power Usage Consumption'!$B$7)*D113</f>
        <v>0.192</v>
      </c>
      <c r="P113" s="241">
        <f>'Raw Data'!AC112</f>
        <v>3</v>
      </c>
      <c r="Q113" s="241">
        <f>(P113*'Power Usage Consumption'!$B$8)*D113</f>
        <v>3.84</v>
      </c>
      <c r="R113" s="241">
        <f>'Raw Data'!AD112</f>
        <v>1</v>
      </c>
      <c r="S113" s="241">
        <f>(R113*'Power Usage Consumption'!$B$9)*D113</f>
        <v>0.192</v>
      </c>
      <c r="T113" s="235">
        <f>'Raw Data'!AE112</f>
        <v>3</v>
      </c>
      <c r="U113" s="241">
        <f>(T113*'Power Usage Consumption'!$B$6)*D113</f>
        <v>0.48</v>
      </c>
      <c r="V113" s="235">
        <f>'Raw Data'!AF112</f>
        <v>3</v>
      </c>
      <c r="W113" s="241">
        <f>(V113*'Power Usage Consumption'!$B$11)*D113</f>
        <v>1.152</v>
      </c>
      <c r="X113" s="235">
        <f>'Raw Data'!AG112</f>
        <v>1</v>
      </c>
      <c r="Y113" s="241">
        <f>(X113*'Power Usage Consumption'!$B$12)*D113</f>
        <v>0.384</v>
      </c>
      <c r="Z113" s="235">
        <f>'Raw Data'!AH112</f>
        <v>0</v>
      </c>
      <c r="AA113" s="241">
        <f>(Z113*'Power Usage Consumption'!$B$12)*D113</f>
        <v>0</v>
      </c>
      <c r="AB113" s="242">
        <f t="shared" si="2"/>
        <v>20.864</v>
      </c>
      <c r="AC113" s="243" t="str">
        <f>'Raw Data'!AI112</f>
        <v>Non-renewable Energy (Grid electricity, Gasoline, etc.)</v>
      </c>
      <c r="AD113" s="244">
        <f t="shared" si="3"/>
        <v>20.864</v>
      </c>
      <c r="AE113" s="245">
        <f t="shared" si="4"/>
        <v>0</v>
      </c>
      <c r="AF113" s="238">
        <f>'Raw Data'!U112</f>
        <v>0</v>
      </c>
      <c r="AG113" s="235">
        <f>'Raw Data'!T112</f>
        <v>4</v>
      </c>
      <c r="AH113" s="235"/>
      <c r="AI113" s="235">
        <f>IF('Raw Data'!AJ112="YES", 1, 0)</f>
        <v>1</v>
      </c>
      <c r="AJ113" s="235">
        <f>('Power Usage Consumption'!$B$15)*D113*AI113</f>
        <v>123.84</v>
      </c>
      <c r="AK113" s="235">
        <f>IF('Raw Data'!AK112="YES", 1, 0)</f>
        <v>0</v>
      </c>
      <c r="AL113" s="239">
        <f>'Power Usage Consumption'!$B$16</f>
        <v>18</v>
      </c>
      <c r="AM113" s="235">
        <f>IF('Raw Data'!AL112="YES", 1, 0)</f>
        <v>1</v>
      </c>
      <c r="AN113" s="239">
        <f>'Power Usage Consumption'!$B$17</f>
        <v>1.5</v>
      </c>
      <c r="AO113" s="235">
        <f>IF('Raw Data'!AM112="YES", 1, 0)</f>
        <v>0</v>
      </c>
      <c r="AP113" s="239">
        <f>'Power Usage Consumption'!$B$18</f>
        <v>1.2</v>
      </c>
      <c r="AQ113" s="235">
        <f>IF('Raw Data'!AN112="YES", 1, 0)</f>
        <v>0</v>
      </c>
      <c r="AR113" s="239">
        <f>'Power Usage Consumption'!$B$19</f>
        <v>2</v>
      </c>
      <c r="AS113" s="239">
        <f t="shared" si="5"/>
        <v>146.54</v>
      </c>
      <c r="AT113" s="241">
        <f t="shared" si="6"/>
        <v>4</v>
      </c>
      <c r="AU113" s="241"/>
      <c r="AV113" s="235">
        <f>IF('Raw Data'!AO112="YES", 1, 0)</f>
        <v>0</v>
      </c>
      <c r="AW113" s="241">
        <f>('Power Usage Consumption'!$B$22)*D113*AV113</f>
        <v>0</v>
      </c>
      <c r="AX113" s="235">
        <f>IF('Raw Data'!AP112="YES", 1, 0)</f>
        <v>1</v>
      </c>
      <c r="AY113" s="241">
        <f>('Power Usage Consumption'!$B$23)*D113*AX113</f>
        <v>20.8</v>
      </c>
      <c r="AZ113" s="235">
        <f>IF('Raw Data'!AQ112="YES", 1, 0)</f>
        <v>0</v>
      </c>
      <c r="BA113" s="241">
        <f>('Power Usage Consumption'!$B$24)*D113*AZ113</f>
        <v>0</v>
      </c>
      <c r="BB113" s="235">
        <f>IF('Raw Data'!AR112="YES", 1, 0)</f>
        <v>0</v>
      </c>
      <c r="BC113" s="241">
        <f>('Power Usage Consumption'!$B$25)*D113*BB113</f>
        <v>0</v>
      </c>
      <c r="BD113" s="235">
        <f>IF('Raw Data'!AS112="YES", 1, 0)</f>
        <v>0</v>
      </c>
      <c r="BE113" s="235">
        <f>('Power Usage Consumption'!$B$26)*D113*BD113</f>
        <v>0</v>
      </c>
      <c r="BF113" s="241">
        <f t="shared" si="7"/>
        <v>20.8</v>
      </c>
    </row>
    <row r="114" ht="20.25" customHeight="1">
      <c r="A114" s="233" t="str">
        <f>'Raw Data'!R113</f>
        <v>Poland</v>
      </c>
      <c r="B114" s="234">
        <f>'Raw Data'!S113</f>
        <v>10</v>
      </c>
      <c r="C114" s="235">
        <f>'Raw Data'!W113</f>
        <v>3</v>
      </c>
      <c r="D114" s="236">
        <f t="shared" si="1"/>
        <v>120</v>
      </c>
      <c r="E114" s="237"/>
      <c r="F114" s="238">
        <f>'Raw Data'!X113</f>
        <v>1</v>
      </c>
      <c r="G114" s="239">
        <f>(F114*'Power Usage Consumption'!$B$2)*D114</f>
        <v>7.2</v>
      </c>
      <c r="H114" s="235">
        <f>'Raw Data'!Y113</f>
        <v>2</v>
      </c>
      <c r="I114" s="239">
        <f>(H114*'Power Usage Consumption'!$B$3)*D114</f>
        <v>16.704</v>
      </c>
      <c r="J114" s="235">
        <f>'Raw Data'!Z113</f>
        <v>0</v>
      </c>
      <c r="K114" s="240">
        <f>(J114*'Power Usage Consumption'!$B$4)*D114</f>
        <v>0</v>
      </c>
      <c r="L114" s="241">
        <f>'Raw Data'!AA113</f>
        <v>0</v>
      </c>
      <c r="M114" s="241">
        <f>(L114*'Power Usage Consumption'!$B$5)*D114</f>
        <v>0</v>
      </c>
      <c r="N114" s="241">
        <f>'Raw Data'!AB113</f>
        <v>2</v>
      </c>
      <c r="O114" s="241">
        <f>(N114*'Power Usage Consumption'!$B$7)*D114</f>
        <v>0.48</v>
      </c>
      <c r="P114" s="241">
        <f>'Raw Data'!AC113</f>
        <v>3</v>
      </c>
      <c r="Q114" s="241">
        <f>(P114*'Power Usage Consumption'!$B$8)*D114</f>
        <v>14.4</v>
      </c>
      <c r="R114" s="241">
        <f>'Raw Data'!AD113</f>
        <v>1</v>
      </c>
      <c r="S114" s="241">
        <f>(R114*'Power Usage Consumption'!$B$9)*D114</f>
        <v>0.72</v>
      </c>
      <c r="T114" s="235">
        <f>'Raw Data'!AE113</f>
        <v>1</v>
      </c>
      <c r="U114" s="241">
        <f>(T114*'Power Usage Consumption'!$B$6)*D114</f>
        <v>0.6</v>
      </c>
      <c r="V114" s="235">
        <f>'Raw Data'!AF113</f>
        <v>1</v>
      </c>
      <c r="W114" s="241">
        <f>(V114*'Power Usage Consumption'!$B$11)*D114</f>
        <v>1.44</v>
      </c>
      <c r="X114" s="235">
        <f>'Raw Data'!AG113</f>
        <v>3</v>
      </c>
      <c r="Y114" s="241">
        <f>(X114*'Power Usage Consumption'!$B$12)*D114</f>
        <v>4.32</v>
      </c>
      <c r="Z114" s="235">
        <f>'Raw Data'!AH113</f>
        <v>3</v>
      </c>
      <c r="AA114" s="241">
        <f>(Z114*'Power Usage Consumption'!$B$12)*D114</f>
        <v>4.32</v>
      </c>
      <c r="AB114" s="242">
        <f t="shared" si="2"/>
        <v>50.184</v>
      </c>
      <c r="AC114" s="243" t="str">
        <f>'Raw Data'!AI113</f>
        <v>Non-renewable Energy (Grid electricity, Gasoline, etc.)</v>
      </c>
      <c r="AD114" s="244">
        <f t="shared" si="3"/>
        <v>50.184</v>
      </c>
      <c r="AE114" s="245">
        <f t="shared" si="4"/>
        <v>0</v>
      </c>
      <c r="AF114" s="238">
        <f>'Raw Data'!U113</f>
        <v>0</v>
      </c>
      <c r="AG114" s="235">
        <f>'Raw Data'!T113</f>
        <v>10</v>
      </c>
      <c r="AH114" s="235"/>
      <c r="AI114" s="235">
        <f>IF('Raw Data'!AJ113="YES", 1, 0)</f>
        <v>0</v>
      </c>
      <c r="AJ114" s="235">
        <f>('Power Usage Consumption'!$B$15)*D114*AI114</f>
        <v>0</v>
      </c>
      <c r="AK114" s="235">
        <f>IF('Raw Data'!AK113="YES", 1, 0)</f>
        <v>0</v>
      </c>
      <c r="AL114" s="239">
        <f>'Power Usage Consumption'!$B$16</f>
        <v>18</v>
      </c>
      <c r="AM114" s="235">
        <f>IF('Raw Data'!AL113="YES", 1, 0)</f>
        <v>1</v>
      </c>
      <c r="AN114" s="239">
        <f>'Power Usage Consumption'!$B$17</f>
        <v>1.5</v>
      </c>
      <c r="AO114" s="235">
        <f>IF('Raw Data'!AM113="YES", 1, 0)</f>
        <v>0</v>
      </c>
      <c r="AP114" s="239">
        <f>'Power Usage Consumption'!$B$18</f>
        <v>1.2</v>
      </c>
      <c r="AQ114" s="235">
        <f>IF('Raw Data'!AN113="YES", 1, 0)</f>
        <v>1</v>
      </c>
      <c r="AR114" s="239">
        <f>'Power Usage Consumption'!$B$19</f>
        <v>2</v>
      </c>
      <c r="AS114" s="239">
        <f t="shared" si="5"/>
        <v>22.7</v>
      </c>
      <c r="AT114" s="241">
        <f t="shared" si="6"/>
        <v>10</v>
      </c>
      <c r="AU114" s="241"/>
      <c r="AV114" s="235">
        <f>IF('Raw Data'!AO113="YES", 1, 0)</f>
        <v>0</v>
      </c>
      <c r="AW114" s="241">
        <f>('Power Usage Consumption'!$B$22)*D114*AV114</f>
        <v>0</v>
      </c>
      <c r="AX114" s="235">
        <f>IF('Raw Data'!AP113="YES", 1, 0)</f>
        <v>1</v>
      </c>
      <c r="AY114" s="241">
        <f>('Power Usage Consumption'!$B$23)*D114*AX114</f>
        <v>78</v>
      </c>
      <c r="AZ114" s="235">
        <f>IF('Raw Data'!AQ113="YES", 1, 0)</f>
        <v>1</v>
      </c>
      <c r="BA114" s="241">
        <f>('Power Usage Consumption'!$B$24)*D114*AZ114</f>
        <v>6.48</v>
      </c>
      <c r="BB114" s="235">
        <f>IF('Raw Data'!AR113="YES", 1, 0)</f>
        <v>0</v>
      </c>
      <c r="BC114" s="241">
        <f>('Power Usage Consumption'!$B$25)*D114*BB114</f>
        <v>0</v>
      </c>
      <c r="BD114" s="235">
        <f>IF('Raw Data'!AS113="YES", 1, 0)</f>
        <v>0</v>
      </c>
      <c r="BE114" s="235">
        <f>('Power Usage Consumption'!$B$26)*D114*BD114</f>
        <v>0</v>
      </c>
      <c r="BF114" s="241">
        <f t="shared" si="7"/>
        <v>84.48</v>
      </c>
    </row>
    <row r="115" ht="20.25" customHeight="1">
      <c r="A115" s="233" t="str">
        <f>'Raw Data'!R114</f>
        <v>France</v>
      </c>
      <c r="B115" s="234">
        <f>'Raw Data'!S114</f>
        <v>11</v>
      </c>
      <c r="C115" s="235">
        <f>'Raw Data'!W114</f>
        <v>20</v>
      </c>
      <c r="D115" s="236">
        <f t="shared" si="1"/>
        <v>880</v>
      </c>
      <c r="E115" s="237"/>
      <c r="F115" s="238">
        <f>'Raw Data'!X114</f>
        <v>2</v>
      </c>
      <c r="G115" s="239">
        <f>(F115*'Power Usage Consumption'!$B$2)*D115</f>
        <v>105.6</v>
      </c>
      <c r="H115" s="235">
        <f>'Raw Data'!Y114</f>
        <v>1</v>
      </c>
      <c r="I115" s="239">
        <f>(H115*'Power Usage Consumption'!$B$3)*D115</f>
        <v>61.248</v>
      </c>
      <c r="J115" s="235">
        <f>'Raw Data'!Z114</f>
        <v>0</v>
      </c>
      <c r="K115" s="240">
        <f>(J115*'Power Usage Consumption'!$B$4)*D115</f>
        <v>0</v>
      </c>
      <c r="L115" s="241">
        <f>'Raw Data'!AA114</f>
        <v>1</v>
      </c>
      <c r="M115" s="241">
        <f>(L115*'Power Usage Consumption'!$B$5)*D115</f>
        <v>176</v>
      </c>
      <c r="N115" s="241">
        <f>'Raw Data'!AB114</f>
        <v>0</v>
      </c>
      <c r="O115" s="241">
        <f>(N115*'Power Usage Consumption'!$B$7)*D115</f>
        <v>0</v>
      </c>
      <c r="P115" s="241">
        <f>'Raw Data'!AC114</f>
        <v>1</v>
      </c>
      <c r="Q115" s="241">
        <f>(P115*'Power Usage Consumption'!$B$8)*D115</f>
        <v>35.2</v>
      </c>
      <c r="R115" s="241">
        <f>'Raw Data'!AD114</f>
        <v>2</v>
      </c>
      <c r="S115" s="241">
        <f>(R115*'Power Usage Consumption'!$B$9)*D115</f>
        <v>10.56</v>
      </c>
      <c r="T115" s="235">
        <f>'Raw Data'!AE114</f>
        <v>3</v>
      </c>
      <c r="U115" s="241">
        <f>(T115*'Power Usage Consumption'!$B$6)*D115</f>
        <v>13.2</v>
      </c>
      <c r="V115" s="235">
        <f>'Raw Data'!AF114</f>
        <v>3</v>
      </c>
      <c r="W115" s="241">
        <f>(V115*'Power Usage Consumption'!$B$11)*D115</f>
        <v>31.68</v>
      </c>
      <c r="X115" s="235">
        <f>'Raw Data'!AG114</f>
        <v>0</v>
      </c>
      <c r="Y115" s="241">
        <f>(X115*'Power Usage Consumption'!$B$12)*D115</f>
        <v>0</v>
      </c>
      <c r="Z115" s="235">
        <f>'Raw Data'!AH114</f>
        <v>2</v>
      </c>
      <c r="AA115" s="241">
        <f>(Z115*'Power Usage Consumption'!$B$12)*D115</f>
        <v>21.12</v>
      </c>
      <c r="AB115" s="242">
        <f t="shared" si="2"/>
        <v>454.608</v>
      </c>
      <c r="AC115" s="243" t="str">
        <f>'Raw Data'!AI114</f>
        <v>Renewable Energy (Solar, Wind, etc.)</v>
      </c>
      <c r="AD115" s="244">
        <f t="shared" si="3"/>
        <v>0</v>
      </c>
      <c r="AE115" s="245">
        <f t="shared" si="4"/>
        <v>454.608</v>
      </c>
      <c r="AF115" s="238">
        <f>'Raw Data'!U114</f>
        <v>6</v>
      </c>
      <c r="AG115" s="235">
        <f>'Raw Data'!T114</f>
        <v>5</v>
      </c>
      <c r="AH115" s="235"/>
      <c r="AI115" s="235">
        <f>IF('Raw Data'!AJ114="YES", 1, 0)</f>
        <v>0</v>
      </c>
      <c r="AJ115" s="235">
        <f>('Power Usage Consumption'!$B$15)*D115*AI115</f>
        <v>0</v>
      </c>
      <c r="AK115" s="235">
        <f>IF('Raw Data'!AK114="YES", 1, 0)</f>
        <v>0</v>
      </c>
      <c r="AL115" s="239">
        <f>'Power Usage Consumption'!$B$16</f>
        <v>18</v>
      </c>
      <c r="AM115" s="235">
        <f>IF('Raw Data'!AL114="YES", 1, 0)</f>
        <v>1</v>
      </c>
      <c r="AN115" s="239">
        <f>'Power Usage Consumption'!$B$17</f>
        <v>1.5</v>
      </c>
      <c r="AO115" s="235">
        <f>IF('Raw Data'!AM114="YES", 1, 0)</f>
        <v>0</v>
      </c>
      <c r="AP115" s="239">
        <f>'Power Usage Consumption'!$B$18</f>
        <v>1.2</v>
      </c>
      <c r="AQ115" s="235">
        <f>IF('Raw Data'!AN114="YES", 1, 0)</f>
        <v>0</v>
      </c>
      <c r="AR115" s="239">
        <f>'Power Usage Consumption'!$B$19</f>
        <v>2</v>
      </c>
      <c r="AS115" s="239">
        <f t="shared" si="5"/>
        <v>22.7</v>
      </c>
      <c r="AT115" s="241">
        <f t="shared" si="6"/>
        <v>5</v>
      </c>
      <c r="AU115" s="241"/>
      <c r="AV115" s="235">
        <f>IF('Raw Data'!AO114="YES", 1, 0)</f>
        <v>1</v>
      </c>
      <c r="AW115" s="241">
        <f>('Power Usage Consumption'!$B$22)*D115*AV115</f>
        <v>2002</v>
      </c>
      <c r="AX115" s="235">
        <f>IF('Raw Data'!AP114="YES", 1, 0)</f>
        <v>0</v>
      </c>
      <c r="AY115" s="241">
        <f>('Power Usage Consumption'!$B$23)*D115*AX115</f>
        <v>0</v>
      </c>
      <c r="AZ115" s="235">
        <f>IF('Raw Data'!AQ114="YES", 1, 0)</f>
        <v>1</v>
      </c>
      <c r="BA115" s="241">
        <f>('Power Usage Consumption'!$B$24)*D115*AZ115</f>
        <v>47.52</v>
      </c>
      <c r="BB115" s="235">
        <f>IF('Raw Data'!AR114="YES", 1, 0)</f>
        <v>1</v>
      </c>
      <c r="BC115" s="241">
        <f>('Power Usage Consumption'!$B$25)*D115*BB115</f>
        <v>15.268</v>
      </c>
      <c r="BD115" s="235">
        <f>IF('Raw Data'!AS114="YES", 1, 0)</f>
        <v>1</v>
      </c>
      <c r="BE115" s="235">
        <f>('Power Usage Consumption'!$B$26)*D115*BD115</f>
        <v>246.4</v>
      </c>
      <c r="BF115" s="241">
        <f t="shared" si="7"/>
        <v>2311.188</v>
      </c>
    </row>
    <row r="116" ht="20.25" customHeight="1">
      <c r="A116" s="233" t="str">
        <f>'Raw Data'!R115</f>
        <v>Germany</v>
      </c>
      <c r="B116" s="234">
        <f>'Raw Data'!S115</f>
        <v>1</v>
      </c>
      <c r="C116" s="235">
        <f>'Raw Data'!W115</f>
        <v>10</v>
      </c>
      <c r="D116" s="236">
        <f t="shared" si="1"/>
        <v>40</v>
      </c>
      <c r="E116" s="237"/>
      <c r="F116" s="238">
        <f>'Raw Data'!X115</f>
        <v>3</v>
      </c>
      <c r="G116" s="239">
        <f>(F116*'Power Usage Consumption'!$B$2)*D116</f>
        <v>7.2</v>
      </c>
      <c r="H116" s="235">
        <f>'Raw Data'!Y115</f>
        <v>1</v>
      </c>
      <c r="I116" s="239">
        <f>(H116*'Power Usage Consumption'!$B$3)*D116</f>
        <v>2.784</v>
      </c>
      <c r="J116" s="235">
        <f>'Raw Data'!Z115</f>
        <v>0</v>
      </c>
      <c r="K116" s="240">
        <f>(J116*'Power Usage Consumption'!$B$4)*D116</f>
        <v>0</v>
      </c>
      <c r="L116" s="241">
        <f>'Raw Data'!AA115</f>
        <v>2</v>
      </c>
      <c r="M116" s="241">
        <f>(L116*'Power Usage Consumption'!$B$5)*D116</f>
        <v>16</v>
      </c>
      <c r="N116" s="241">
        <f>'Raw Data'!AB115</f>
        <v>0</v>
      </c>
      <c r="O116" s="241">
        <f>(N116*'Power Usage Consumption'!$B$7)*D116</f>
        <v>0</v>
      </c>
      <c r="P116" s="241">
        <f>'Raw Data'!AC115</f>
        <v>3</v>
      </c>
      <c r="Q116" s="241">
        <f>(P116*'Power Usage Consumption'!$B$8)*D116</f>
        <v>4.8</v>
      </c>
      <c r="R116" s="241">
        <f>'Raw Data'!AD115</f>
        <v>1</v>
      </c>
      <c r="S116" s="241">
        <f>(R116*'Power Usage Consumption'!$B$9)*D116</f>
        <v>0.24</v>
      </c>
      <c r="T116" s="235">
        <f>'Raw Data'!AE115</f>
        <v>0</v>
      </c>
      <c r="U116" s="241">
        <f>(T116*'Power Usage Consumption'!$B$6)*D116</f>
        <v>0</v>
      </c>
      <c r="V116" s="235">
        <f>'Raw Data'!AF115</f>
        <v>0</v>
      </c>
      <c r="W116" s="241">
        <f>(V116*'Power Usage Consumption'!$B$11)*D116</f>
        <v>0</v>
      </c>
      <c r="X116" s="235">
        <f>'Raw Data'!AG115</f>
        <v>0</v>
      </c>
      <c r="Y116" s="241">
        <f>(X116*'Power Usage Consumption'!$B$12)*D116</f>
        <v>0</v>
      </c>
      <c r="Z116" s="235">
        <f>'Raw Data'!AH115</f>
        <v>0</v>
      </c>
      <c r="AA116" s="241">
        <f>(Z116*'Power Usage Consumption'!$B$12)*D116</f>
        <v>0</v>
      </c>
      <c r="AB116" s="242">
        <f t="shared" si="2"/>
        <v>31.024</v>
      </c>
      <c r="AC116" s="243" t="str">
        <f>'Raw Data'!AI115</f>
        <v>Renewable Energy (Solar, Wind, etc.)</v>
      </c>
      <c r="AD116" s="244">
        <f t="shared" si="3"/>
        <v>0</v>
      </c>
      <c r="AE116" s="245">
        <f t="shared" si="4"/>
        <v>31.024</v>
      </c>
      <c r="AF116" s="238">
        <f>'Raw Data'!U115</f>
        <v>0</v>
      </c>
      <c r="AG116" s="235">
        <f>'Raw Data'!T115</f>
        <v>1</v>
      </c>
      <c r="AH116" s="235"/>
      <c r="AI116" s="235">
        <f>IF('Raw Data'!AJ115="YES", 1, 0)</f>
        <v>0</v>
      </c>
      <c r="AJ116" s="235">
        <f>('Power Usage Consumption'!$B$15)*D116*AI116</f>
        <v>0</v>
      </c>
      <c r="AK116" s="235">
        <f>IF('Raw Data'!AK115="YES", 1, 0)</f>
        <v>0</v>
      </c>
      <c r="AL116" s="239">
        <f>'Power Usage Consumption'!$B$16</f>
        <v>18</v>
      </c>
      <c r="AM116" s="235">
        <f>IF('Raw Data'!AL115="YES", 1, 0)</f>
        <v>0</v>
      </c>
      <c r="AN116" s="239">
        <f>'Power Usage Consumption'!$B$17</f>
        <v>1.5</v>
      </c>
      <c r="AO116" s="235">
        <f>IF('Raw Data'!AM115="YES", 1, 0)</f>
        <v>1</v>
      </c>
      <c r="AP116" s="239">
        <f>'Power Usage Consumption'!$B$18</f>
        <v>1.2</v>
      </c>
      <c r="AQ116" s="235">
        <f>IF('Raw Data'!AN115="YES", 1, 0)</f>
        <v>1</v>
      </c>
      <c r="AR116" s="239">
        <f>'Power Usage Consumption'!$B$19</f>
        <v>2</v>
      </c>
      <c r="AS116" s="239">
        <f t="shared" si="5"/>
        <v>22.7</v>
      </c>
      <c r="AT116" s="241">
        <f t="shared" si="6"/>
        <v>1</v>
      </c>
      <c r="AU116" s="241"/>
      <c r="AV116" s="235">
        <f>IF('Raw Data'!AO115="YES", 1, 0)</f>
        <v>1</v>
      </c>
      <c r="AW116" s="241">
        <f>('Power Usage Consumption'!$B$22)*D116*AV116</f>
        <v>91</v>
      </c>
      <c r="AX116" s="235">
        <f>IF('Raw Data'!AP115="YES", 1, 0)</f>
        <v>0</v>
      </c>
      <c r="AY116" s="241">
        <f>('Power Usage Consumption'!$B$23)*D116*AX116</f>
        <v>0</v>
      </c>
      <c r="AZ116" s="235">
        <f>IF('Raw Data'!AQ115="YES", 1, 0)</f>
        <v>1</v>
      </c>
      <c r="BA116" s="241">
        <f>('Power Usage Consumption'!$B$24)*D116*AZ116</f>
        <v>2.16</v>
      </c>
      <c r="BB116" s="235">
        <f>IF('Raw Data'!AR115="YES", 1, 0)</f>
        <v>1</v>
      </c>
      <c r="BC116" s="241">
        <f>('Power Usage Consumption'!$B$25)*D116*BB116</f>
        <v>0.694</v>
      </c>
      <c r="BD116" s="235">
        <f>IF('Raw Data'!AS115="YES", 1, 0)</f>
        <v>0</v>
      </c>
      <c r="BE116" s="235">
        <f>('Power Usage Consumption'!$B$26)*D116*BD116</f>
        <v>0</v>
      </c>
      <c r="BF116" s="241">
        <f t="shared" si="7"/>
        <v>93.854</v>
      </c>
    </row>
    <row r="117" ht="20.25" customHeight="1">
      <c r="A117" s="233" t="str">
        <f>'Raw Data'!R116</f>
        <v>Guatemala</v>
      </c>
      <c r="B117" s="234">
        <f>'Raw Data'!S116</f>
        <v>8</v>
      </c>
      <c r="C117" s="235">
        <f>'Raw Data'!W116</f>
        <v>18</v>
      </c>
      <c r="D117" s="236">
        <f t="shared" si="1"/>
        <v>576</v>
      </c>
      <c r="E117" s="237"/>
      <c r="F117" s="238">
        <f>'Raw Data'!X116</f>
        <v>0</v>
      </c>
      <c r="G117" s="239">
        <f>(F117*'Power Usage Consumption'!$B$2)*D117</f>
        <v>0</v>
      </c>
      <c r="H117" s="235">
        <f>'Raw Data'!Y116</f>
        <v>0</v>
      </c>
      <c r="I117" s="239">
        <f>(H117*'Power Usage Consumption'!$B$3)*D117</f>
        <v>0</v>
      </c>
      <c r="J117" s="235">
        <f>'Raw Data'!Z116</f>
        <v>0</v>
      </c>
      <c r="K117" s="240">
        <f>(J117*'Power Usage Consumption'!$B$4)*D117</f>
        <v>0</v>
      </c>
      <c r="L117" s="241">
        <f>'Raw Data'!AA116</f>
        <v>1</v>
      </c>
      <c r="M117" s="241">
        <f>(L117*'Power Usage Consumption'!$B$5)*D117</f>
        <v>115.2</v>
      </c>
      <c r="N117" s="241">
        <f>'Raw Data'!AB116</f>
        <v>2</v>
      </c>
      <c r="O117" s="241">
        <f>(N117*'Power Usage Consumption'!$B$7)*D117</f>
        <v>2.304</v>
      </c>
      <c r="P117" s="241">
        <f>'Raw Data'!AC116</f>
        <v>3</v>
      </c>
      <c r="Q117" s="241">
        <f>(P117*'Power Usage Consumption'!$B$8)*D117</f>
        <v>69.12</v>
      </c>
      <c r="R117" s="241">
        <f>'Raw Data'!AD116</f>
        <v>2</v>
      </c>
      <c r="S117" s="241">
        <f>(R117*'Power Usage Consumption'!$B$9)*D117</f>
        <v>6.912</v>
      </c>
      <c r="T117" s="235">
        <f>'Raw Data'!AE116</f>
        <v>2</v>
      </c>
      <c r="U117" s="241">
        <f>(T117*'Power Usage Consumption'!$B$6)*D117</f>
        <v>5.76</v>
      </c>
      <c r="V117" s="235">
        <f>'Raw Data'!AF116</f>
        <v>1</v>
      </c>
      <c r="W117" s="241">
        <f>(V117*'Power Usage Consumption'!$B$11)*D117</f>
        <v>6.912</v>
      </c>
      <c r="X117" s="235">
        <f>'Raw Data'!AG116</f>
        <v>2</v>
      </c>
      <c r="Y117" s="241">
        <f>(X117*'Power Usage Consumption'!$B$12)*D117</f>
        <v>13.824</v>
      </c>
      <c r="Z117" s="235">
        <f>'Raw Data'!AH116</f>
        <v>1</v>
      </c>
      <c r="AA117" s="241">
        <f>(Z117*'Power Usage Consumption'!$B$12)*D117</f>
        <v>6.912</v>
      </c>
      <c r="AB117" s="242">
        <f t="shared" si="2"/>
        <v>226.944</v>
      </c>
      <c r="AC117" s="243" t="str">
        <f>'Raw Data'!AI116</f>
        <v>Non-renewable Energy (Grid electricity, Gasoline, etc.)</v>
      </c>
      <c r="AD117" s="244">
        <f t="shared" si="3"/>
        <v>226.944</v>
      </c>
      <c r="AE117" s="245">
        <f t="shared" si="4"/>
        <v>0</v>
      </c>
      <c r="AF117" s="238">
        <f>'Raw Data'!U116</f>
        <v>0</v>
      </c>
      <c r="AG117" s="235">
        <f>'Raw Data'!T116</f>
        <v>8</v>
      </c>
      <c r="AH117" s="235"/>
      <c r="AI117" s="235">
        <f>IF('Raw Data'!AJ116="YES", 1, 0)</f>
        <v>1</v>
      </c>
      <c r="AJ117" s="235">
        <f>('Power Usage Consumption'!$B$15)*D117*AI117</f>
        <v>2229.12</v>
      </c>
      <c r="AK117" s="235">
        <f>IF('Raw Data'!AK116="YES", 1, 0)</f>
        <v>0</v>
      </c>
      <c r="AL117" s="239">
        <f>'Power Usage Consumption'!$B$16</f>
        <v>18</v>
      </c>
      <c r="AM117" s="235">
        <f>IF('Raw Data'!AL116="YES", 1, 0)</f>
        <v>1</v>
      </c>
      <c r="AN117" s="239">
        <f>'Power Usage Consumption'!$B$17</f>
        <v>1.5</v>
      </c>
      <c r="AO117" s="235">
        <f>IF('Raw Data'!AM116="YES", 1, 0)</f>
        <v>1</v>
      </c>
      <c r="AP117" s="239">
        <f>'Power Usage Consumption'!$B$18</f>
        <v>1.2</v>
      </c>
      <c r="AQ117" s="235">
        <f>IF('Raw Data'!AN116="YES", 1, 0)</f>
        <v>0</v>
      </c>
      <c r="AR117" s="239">
        <f>'Power Usage Consumption'!$B$19</f>
        <v>2</v>
      </c>
      <c r="AS117" s="239">
        <f t="shared" si="5"/>
        <v>2251.82</v>
      </c>
      <c r="AT117" s="241">
        <f t="shared" si="6"/>
        <v>8</v>
      </c>
      <c r="AU117" s="241"/>
      <c r="AV117" s="235">
        <f>IF('Raw Data'!AO116="YES", 1, 0)</f>
        <v>1</v>
      </c>
      <c r="AW117" s="241">
        <f>('Power Usage Consumption'!$B$22)*D117*AV117</f>
        <v>1310.4</v>
      </c>
      <c r="AX117" s="235">
        <f>IF('Raw Data'!AP116="YES", 1, 0)</f>
        <v>1</v>
      </c>
      <c r="AY117" s="241">
        <f>('Power Usage Consumption'!$B$23)*D117*AX117</f>
        <v>374.4</v>
      </c>
      <c r="AZ117" s="235">
        <f>IF('Raw Data'!AQ116="YES", 1, 0)</f>
        <v>1</v>
      </c>
      <c r="BA117" s="241">
        <f>('Power Usage Consumption'!$B$24)*D117*AZ117</f>
        <v>31.104</v>
      </c>
      <c r="BB117" s="235">
        <f>IF('Raw Data'!AR116="YES", 1, 0)</f>
        <v>0</v>
      </c>
      <c r="BC117" s="241">
        <f>('Power Usage Consumption'!$B$25)*D117*BB117</f>
        <v>0</v>
      </c>
      <c r="BD117" s="235">
        <f>IF('Raw Data'!AS116="YES", 1, 0)</f>
        <v>0</v>
      </c>
      <c r="BE117" s="235">
        <f>('Power Usage Consumption'!$B$26)*D117*BD117</f>
        <v>0</v>
      </c>
      <c r="BF117" s="241">
        <f t="shared" si="7"/>
        <v>1715.904</v>
      </c>
    </row>
    <row r="118" ht="20.25" customHeight="1">
      <c r="A118" s="233" t="str">
        <f>'Raw Data'!R117</f>
        <v>Kazakhstan</v>
      </c>
      <c r="B118" s="234">
        <f>'Raw Data'!S117</f>
        <v>11</v>
      </c>
      <c r="C118" s="235">
        <f>'Raw Data'!W117</f>
        <v>38</v>
      </c>
      <c r="D118" s="236">
        <f t="shared" si="1"/>
        <v>1672</v>
      </c>
      <c r="E118" s="237"/>
      <c r="F118" s="238">
        <f>'Raw Data'!X117</f>
        <v>0</v>
      </c>
      <c r="G118" s="239">
        <f>(F118*'Power Usage Consumption'!$B$2)*D118</f>
        <v>0</v>
      </c>
      <c r="H118" s="235">
        <f>'Raw Data'!Y117</f>
        <v>1</v>
      </c>
      <c r="I118" s="239">
        <f>(H118*'Power Usage Consumption'!$B$3)*D118</f>
        <v>116.3712</v>
      </c>
      <c r="J118" s="235">
        <f>'Raw Data'!Z117</f>
        <v>0</v>
      </c>
      <c r="K118" s="240">
        <f>(J118*'Power Usage Consumption'!$B$4)*D118</f>
        <v>0</v>
      </c>
      <c r="L118" s="241">
        <f>'Raw Data'!AA117</f>
        <v>0</v>
      </c>
      <c r="M118" s="241">
        <f>(L118*'Power Usage Consumption'!$B$5)*D118</f>
        <v>0</v>
      </c>
      <c r="N118" s="241">
        <f>'Raw Data'!AB117</f>
        <v>0</v>
      </c>
      <c r="O118" s="241">
        <f>(N118*'Power Usage Consumption'!$B$7)*D118</f>
        <v>0</v>
      </c>
      <c r="P118" s="241">
        <f>'Raw Data'!AC117</f>
        <v>1</v>
      </c>
      <c r="Q118" s="241">
        <f>(P118*'Power Usage Consumption'!$B$8)*D118</f>
        <v>66.88</v>
      </c>
      <c r="R118" s="241">
        <f>'Raw Data'!AD117</f>
        <v>0</v>
      </c>
      <c r="S118" s="241">
        <f>(R118*'Power Usage Consumption'!$B$9)*D118</f>
        <v>0</v>
      </c>
      <c r="T118" s="235">
        <f>'Raw Data'!AE117</f>
        <v>2</v>
      </c>
      <c r="U118" s="241">
        <f>(T118*'Power Usage Consumption'!$B$6)*D118</f>
        <v>16.72</v>
      </c>
      <c r="V118" s="235">
        <f>'Raw Data'!AF117</f>
        <v>2</v>
      </c>
      <c r="W118" s="241">
        <f>(V118*'Power Usage Consumption'!$B$11)*D118</f>
        <v>40.128</v>
      </c>
      <c r="X118" s="235">
        <f>'Raw Data'!AG117</f>
        <v>0</v>
      </c>
      <c r="Y118" s="241">
        <f>(X118*'Power Usage Consumption'!$B$12)*D118</f>
        <v>0</v>
      </c>
      <c r="Z118" s="235">
        <f>'Raw Data'!AH117</f>
        <v>1</v>
      </c>
      <c r="AA118" s="241">
        <f>(Z118*'Power Usage Consumption'!$B$12)*D118</f>
        <v>20.064</v>
      </c>
      <c r="AB118" s="242">
        <f t="shared" si="2"/>
        <v>260.1632</v>
      </c>
      <c r="AC118" s="243" t="str">
        <f>'Raw Data'!AI117</f>
        <v>Renewable Energy (Solar, Wind, etc.)</v>
      </c>
      <c r="AD118" s="244">
        <f t="shared" si="3"/>
        <v>0</v>
      </c>
      <c r="AE118" s="245">
        <f t="shared" si="4"/>
        <v>260.1632</v>
      </c>
      <c r="AF118" s="238">
        <f>'Raw Data'!U117</f>
        <v>7</v>
      </c>
      <c r="AG118" s="235">
        <f>'Raw Data'!T117</f>
        <v>4</v>
      </c>
      <c r="AH118" s="235"/>
      <c r="AI118" s="235">
        <f>IF('Raw Data'!AJ117="YES", 1, 0)</f>
        <v>1</v>
      </c>
      <c r="AJ118" s="235">
        <f>('Power Usage Consumption'!$B$15)*D118*AI118</f>
        <v>6470.64</v>
      </c>
      <c r="AK118" s="235">
        <f>IF('Raw Data'!AK117="YES", 1, 0)</f>
        <v>1</v>
      </c>
      <c r="AL118" s="239">
        <f>'Power Usage Consumption'!$B$16</f>
        <v>18</v>
      </c>
      <c r="AM118" s="235">
        <f>IF('Raw Data'!AL117="YES", 1, 0)</f>
        <v>1</v>
      </c>
      <c r="AN118" s="239">
        <f>'Power Usage Consumption'!$B$17</f>
        <v>1.5</v>
      </c>
      <c r="AO118" s="235">
        <f>IF('Raw Data'!AM117="YES", 1, 0)</f>
        <v>1</v>
      </c>
      <c r="AP118" s="239">
        <f>'Power Usage Consumption'!$B$18</f>
        <v>1.2</v>
      </c>
      <c r="AQ118" s="235">
        <f>IF('Raw Data'!AN117="YES", 1, 0)</f>
        <v>0</v>
      </c>
      <c r="AR118" s="239">
        <f>'Power Usage Consumption'!$B$19</f>
        <v>2</v>
      </c>
      <c r="AS118" s="239">
        <f t="shared" si="5"/>
        <v>6493.34</v>
      </c>
      <c r="AT118" s="241">
        <f t="shared" si="6"/>
        <v>4</v>
      </c>
      <c r="AU118" s="241"/>
      <c r="AV118" s="235">
        <f>IF('Raw Data'!AO117="YES", 1, 0)</f>
        <v>0</v>
      </c>
      <c r="AW118" s="241">
        <f>('Power Usage Consumption'!$B$22)*D118*AV118</f>
        <v>0</v>
      </c>
      <c r="AX118" s="235">
        <f>IF('Raw Data'!AP117="YES", 1, 0)</f>
        <v>1</v>
      </c>
      <c r="AY118" s="241">
        <f>('Power Usage Consumption'!$B$23)*D118*AX118</f>
        <v>1086.8</v>
      </c>
      <c r="AZ118" s="235">
        <f>IF('Raw Data'!AQ117="YES", 1, 0)</f>
        <v>1</v>
      </c>
      <c r="BA118" s="241">
        <f>('Power Usage Consumption'!$B$24)*D118*AZ118</f>
        <v>90.288</v>
      </c>
      <c r="BB118" s="235">
        <f>IF('Raw Data'!AR117="YES", 1, 0)</f>
        <v>1</v>
      </c>
      <c r="BC118" s="241">
        <f>('Power Usage Consumption'!$B$25)*D118*BB118</f>
        <v>29.0092</v>
      </c>
      <c r="BD118" s="235">
        <f>IF('Raw Data'!AS117="YES", 1, 0)</f>
        <v>1</v>
      </c>
      <c r="BE118" s="235">
        <f>('Power Usage Consumption'!$B$26)*D118*BD118</f>
        <v>468.16</v>
      </c>
      <c r="BF118" s="241">
        <f t="shared" si="7"/>
        <v>1674.2572</v>
      </c>
    </row>
    <row r="119" ht="20.25" customHeight="1">
      <c r="A119" s="233" t="str">
        <f>'Raw Data'!R118</f>
        <v>United States of America</v>
      </c>
      <c r="B119" s="234">
        <f>'Raw Data'!S118</f>
        <v>4</v>
      </c>
      <c r="C119" s="235">
        <f>'Raw Data'!W118</f>
        <v>9</v>
      </c>
      <c r="D119" s="236">
        <f t="shared" si="1"/>
        <v>144</v>
      </c>
      <c r="E119" s="237"/>
      <c r="F119" s="238">
        <f>'Raw Data'!X118</f>
        <v>0</v>
      </c>
      <c r="G119" s="239">
        <f>(F119*'Power Usage Consumption'!$B$2)*D119</f>
        <v>0</v>
      </c>
      <c r="H119" s="235">
        <f>'Raw Data'!Y118</f>
        <v>0</v>
      </c>
      <c r="I119" s="239">
        <f>(H119*'Power Usage Consumption'!$B$3)*D119</f>
        <v>0</v>
      </c>
      <c r="J119" s="235">
        <f>'Raw Data'!Z118</f>
        <v>2</v>
      </c>
      <c r="K119" s="240">
        <f>(J119*'Power Usage Consumption'!$B$4)*D119</f>
        <v>16.416</v>
      </c>
      <c r="L119" s="241">
        <f>'Raw Data'!AA118</f>
        <v>0</v>
      </c>
      <c r="M119" s="241">
        <f>(L119*'Power Usage Consumption'!$B$5)*D119</f>
        <v>0</v>
      </c>
      <c r="N119" s="241">
        <f>'Raw Data'!AB118</f>
        <v>1</v>
      </c>
      <c r="O119" s="241">
        <f>(N119*'Power Usage Consumption'!$B$7)*D119</f>
        <v>0.288</v>
      </c>
      <c r="P119" s="241">
        <f>'Raw Data'!AC118</f>
        <v>1</v>
      </c>
      <c r="Q119" s="241">
        <f>(P119*'Power Usage Consumption'!$B$8)*D119</f>
        <v>5.76</v>
      </c>
      <c r="R119" s="241">
        <f>'Raw Data'!AD118</f>
        <v>2</v>
      </c>
      <c r="S119" s="241">
        <f>(R119*'Power Usage Consumption'!$B$9)*D119</f>
        <v>1.728</v>
      </c>
      <c r="T119" s="235">
        <f>'Raw Data'!AE118</f>
        <v>2</v>
      </c>
      <c r="U119" s="241">
        <f>(T119*'Power Usage Consumption'!$B$6)*D119</f>
        <v>1.44</v>
      </c>
      <c r="V119" s="235">
        <f>'Raw Data'!AF118</f>
        <v>1</v>
      </c>
      <c r="W119" s="241">
        <f>(V119*'Power Usage Consumption'!$B$11)*D119</f>
        <v>1.728</v>
      </c>
      <c r="X119" s="235">
        <f>'Raw Data'!AG118</f>
        <v>2</v>
      </c>
      <c r="Y119" s="241">
        <f>(X119*'Power Usage Consumption'!$B$12)*D119</f>
        <v>3.456</v>
      </c>
      <c r="Z119" s="235">
        <f>'Raw Data'!AH118</f>
        <v>1</v>
      </c>
      <c r="AA119" s="241">
        <f>(Z119*'Power Usage Consumption'!$B$12)*D119</f>
        <v>1.728</v>
      </c>
      <c r="AB119" s="242">
        <f t="shared" si="2"/>
        <v>32.544</v>
      </c>
      <c r="AC119" s="243" t="str">
        <f>'Raw Data'!AI118</f>
        <v>Non-renewable Energy (Grid electricity, Gasoline, etc.)</v>
      </c>
      <c r="AD119" s="244">
        <f t="shared" si="3"/>
        <v>32.544</v>
      </c>
      <c r="AE119" s="245">
        <f t="shared" si="4"/>
        <v>0</v>
      </c>
      <c r="AF119" s="238">
        <f>'Raw Data'!U118</f>
        <v>1</v>
      </c>
      <c r="AG119" s="235">
        <f>'Raw Data'!T118</f>
        <v>3</v>
      </c>
      <c r="AH119" s="235"/>
      <c r="AI119" s="235">
        <f>IF('Raw Data'!AJ118="YES", 1, 0)</f>
        <v>0</v>
      </c>
      <c r="AJ119" s="235">
        <f>('Power Usage Consumption'!$B$15)*D119*AI119</f>
        <v>0</v>
      </c>
      <c r="AK119" s="235">
        <f>IF('Raw Data'!AK118="YES", 1, 0)</f>
        <v>1</v>
      </c>
      <c r="AL119" s="239">
        <f>'Power Usage Consumption'!$B$16</f>
        <v>18</v>
      </c>
      <c r="AM119" s="235">
        <f>IF('Raw Data'!AL118="YES", 1, 0)</f>
        <v>1</v>
      </c>
      <c r="AN119" s="239">
        <f>'Power Usage Consumption'!$B$17</f>
        <v>1.5</v>
      </c>
      <c r="AO119" s="235">
        <f>IF('Raw Data'!AM118="YES", 1, 0)</f>
        <v>1</v>
      </c>
      <c r="AP119" s="239">
        <f>'Power Usage Consumption'!$B$18</f>
        <v>1.2</v>
      </c>
      <c r="AQ119" s="235">
        <f>IF('Raw Data'!AN118="YES", 1, 0)</f>
        <v>0</v>
      </c>
      <c r="AR119" s="239">
        <f>'Power Usage Consumption'!$B$19</f>
        <v>2</v>
      </c>
      <c r="AS119" s="239">
        <f t="shared" si="5"/>
        <v>22.7</v>
      </c>
      <c r="AT119" s="241">
        <f t="shared" si="6"/>
        <v>3</v>
      </c>
      <c r="AU119" s="241"/>
      <c r="AV119" s="235">
        <f>IF('Raw Data'!AO118="YES", 1, 0)</f>
        <v>0</v>
      </c>
      <c r="AW119" s="241">
        <f>('Power Usage Consumption'!$B$22)*D119*AV119</f>
        <v>0</v>
      </c>
      <c r="AX119" s="235">
        <f>IF('Raw Data'!AP118="YES", 1, 0)</f>
        <v>1</v>
      </c>
      <c r="AY119" s="241">
        <f>('Power Usage Consumption'!$B$23)*D119*AX119</f>
        <v>93.6</v>
      </c>
      <c r="AZ119" s="235">
        <f>IF('Raw Data'!AQ118="YES", 1, 0)</f>
        <v>0</v>
      </c>
      <c r="BA119" s="241">
        <f>('Power Usage Consumption'!$B$24)*D119*AZ119</f>
        <v>0</v>
      </c>
      <c r="BB119" s="235">
        <f>IF('Raw Data'!AR118="YES", 1, 0)</f>
        <v>1</v>
      </c>
      <c r="BC119" s="241">
        <f>('Power Usage Consumption'!$B$25)*D119*BB119</f>
        <v>2.4984</v>
      </c>
      <c r="BD119" s="235">
        <f>IF('Raw Data'!AS118="YES", 1, 0)</f>
        <v>0</v>
      </c>
      <c r="BE119" s="235">
        <f>('Power Usage Consumption'!$B$26)*D119*BD119</f>
        <v>0</v>
      </c>
      <c r="BF119" s="241">
        <f t="shared" si="7"/>
        <v>96.0984</v>
      </c>
    </row>
    <row r="120" ht="20.25" customHeight="1">
      <c r="A120" s="233" t="str">
        <f>'Raw Data'!R119</f>
        <v>Armenia</v>
      </c>
      <c r="B120" s="234">
        <f>'Raw Data'!S119</f>
        <v>1</v>
      </c>
      <c r="C120" s="235">
        <f>'Raw Data'!W119</f>
        <v>29</v>
      </c>
      <c r="D120" s="236">
        <f t="shared" si="1"/>
        <v>116</v>
      </c>
      <c r="E120" s="237"/>
      <c r="F120" s="238">
        <f>'Raw Data'!X119</f>
        <v>3</v>
      </c>
      <c r="G120" s="239">
        <f>(F120*'Power Usage Consumption'!$B$2)*D120</f>
        <v>20.88</v>
      </c>
      <c r="H120" s="235">
        <f>'Raw Data'!Y119</f>
        <v>1</v>
      </c>
      <c r="I120" s="239">
        <f>(H120*'Power Usage Consumption'!$B$3)*D120</f>
        <v>8.0736</v>
      </c>
      <c r="J120" s="235">
        <f>'Raw Data'!Z119</f>
        <v>3</v>
      </c>
      <c r="K120" s="240">
        <f>(J120*'Power Usage Consumption'!$B$4)*D120</f>
        <v>19.836</v>
      </c>
      <c r="L120" s="241">
        <f>'Raw Data'!AA119</f>
        <v>0</v>
      </c>
      <c r="M120" s="241">
        <f>(L120*'Power Usage Consumption'!$B$5)*D120</f>
        <v>0</v>
      </c>
      <c r="N120" s="241">
        <f>'Raw Data'!AB119</f>
        <v>0</v>
      </c>
      <c r="O120" s="241">
        <f>(N120*'Power Usage Consumption'!$B$7)*D120</f>
        <v>0</v>
      </c>
      <c r="P120" s="241">
        <f>'Raw Data'!AC119</f>
        <v>1</v>
      </c>
      <c r="Q120" s="241">
        <f>(P120*'Power Usage Consumption'!$B$8)*D120</f>
        <v>4.64</v>
      </c>
      <c r="R120" s="241">
        <f>'Raw Data'!AD119</f>
        <v>2</v>
      </c>
      <c r="S120" s="241">
        <f>(R120*'Power Usage Consumption'!$B$9)*D120</f>
        <v>1.392</v>
      </c>
      <c r="T120" s="235">
        <f>'Raw Data'!AE119</f>
        <v>2</v>
      </c>
      <c r="U120" s="241">
        <f>(T120*'Power Usage Consumption'!$B$6)*D120</f>
        <v>1.16</v>
      </c>
      <c r="V120" s="235">
        <f>'Raw Data'!AF119</f>
        <v>2</v>
      </c>
      <c r="W120" s="241">
        <f>(V120*'Power Usage Consumption'!$B$11)*D120</f>
        <v>2.784</v>
      </c>
      <c r="X120" s="235">
        <f>'Raw Data'!AG119</f>
        <v>0</v>
      </c>
      <c r="Y120" s="241">
        <f>(X120*'Power Usage Consumption'!$B$12)*D120</f>
        <v>0</v>
      </c>
      <c r="Z120" s="235">
        <f>'Raw Data'!AH119</f>
        <v>1</v>
      </c>
      <c r="AA120" s="241">
        <f>(Z120*'Power Usage Consumption'!$B$12)*D120</f>
        <v>1.392</v>
      </c>
      <c r="AB120" s="242">
        <f t="shared" si="2"/>
        <v>60.1576</v>
      </c>
      <c r="AC120" s="243" t="str">
        <f>'Raw Data'!AI119</f>
        <v>Renewable Energy (Solar, Wind, etc.)</v>
      </c>
      <c r="AD120" s="244">
        <f t="shared" si="3"/>
        <v>0</v>
      </c>
      <c r="AE120" s="245">
        <f t="shared" si="4"/>
        <v>60.1576</v>
      </c>
      <c r="AF120" s="238">
        <f>'Raw Data'!U119</f>
        <v>0</v>
      </c>
      <c r="AG120" s="235">
        <f>'Raw Data'!T119</f>
        <v>1</v>
      </c>
      <c r="AH120" s="235"/>
      <c r="AI120" s="235">
        <f>IF('Raw Data'!AJ119="YES", 1, 0)</f>
        <v>1</v>
      </c>
      <c r="AJ120" s="235">
        <f>('Power Usage Consumption'!$B$15)*D120*AI120</f>
        <v>448.92</v>
      </c>
      <c r="AK120" s="235">
        <f>IF('Raw Data'!AK119="YES", 1, 0)</f>
        <v>0</v>
      </c>
      <c r="AL120" s="239">
        <f>'Power Usage Consumption'!$B$16</f>
        <v>18</v>
      </c>
      <c r="AM120" s="235">
        <f>IF('Raw Data'!AL119="YES", 1, 0)</f>
        <v>1</v>
      </c>
      <c r="AN120" s="239">
        <f>'Power Usage Consumption'!$B$17</f>
        <v>1.5</v>
      </c>
      <c r="AO120" s="235">
        <f>IF('Raw Data'!AM119="YES", 1, 0)</f>
        <v>0</v>
      </c>
      <c r="AP120" s="239">
        <f>'Power Usage Consumption'!$B$18</f>
        <v>1.2</v>
      </c>
      <c r="AQ120" s="235">
        <f>IF('Raw Data'!AN119="YES", 1, 0)</f>
        <v>0</v>
      </c>
      <c r="AR120" s="239">
        <f>'Power Usage Consumption'!$B$19</f>
        <v>2</v>
      </c>
      <c r="AS120" s="239">
        <f t="shared" si="5"/>
        <v>471.62</v>
      </c>
      <c r="AT120" s="241">
        <f t="shared" si="6"/>
        <v>1</v>
      </c>
      <c r="AU120" s="241"/>
      <c r="AV120" s="235">
        <f>IF('Raw Data'!AO119="YES", 1, 0)</f>
        <v>0</v>
      </c>
      <c r="AW120" s="241">
        <f>('Power Usage Consumption'!$B$22)*D120*AV120</f>
        <v>0</v>
      </c>
      <c r="AX120" s="235">
        <f>IF('Raw Data'!AP119="YES", 1, 0)</f>
        <v>0</v>
      </c>
      <c r="AY120" s="241">
        <f>('Power Usage Consumption'!$B$23)*D120*AX120</f>
        <v>0</v>
      </c>
      <c r="AZ120" s="235">
        <f>IF('Raw Data'!AQ119="YES", 1, 0)</f>
        <v>1</v>
      </c>
      <c r="BA120" s="241">
        <f>('Power Usage Consumption'!$B$24)*D120*AZ120</f>
        <v>6.264</v>
      </c>
      <c r="BB120" s="235">
        <f>IF('Raw Data'!AR119="YES", 1, 0)</f>
        <v>0</v>
      </c>
      <c r="BC120" s="241">
        <f>('Power Usage Consumption'!$B$25)*D120*BB120</f>
        <v>0</v>
      </c>
      <c r="BD120" s="235">
        <f>IF('Raw Data'!AS119="YES", 1, 0)</f>
        <v>0</v>
      </c>
      <c r="BE120" s="235">
        <f>('Power Usage Consumption'!$B$26)*D120*BD120</f>
        <v>0</v>
      </c>
      <c r="BF120" s="241">
        <f t="shared" si="7"/>
        <v>6.264</v>
      </c>
    </row>
    <row r="121" ht="20.25" customHeight="1">
      <c r="A121" s="233" t="str">
        <f>'Raw Data'!R120</f>
        <v>Hungary</v>
      </c>
      <c r="B121" s="234">
        <f>'Raw Data'!S120</f>
        <v>6</v>
      </c>
      <c r="C121" s="235">
        <f>'Raw Data'!W120</f>
        <v>25</v>
      </c>
      <c r="D121" s="236">
        <f t="shared" si="1"/>
        <v>600</v>
      </c>
      <c r="E121" s="237"/>
      <c r="F121" s="238">
        <f>'Raw Data'!X120</f>
        <v>2</v>
      </c>
      <c r="G121" s="239">
        <f>(F121*'Power Usage Consumption'!$B$2)*D121</f>
        <v>72</v>
      </c>
      <c r="H121" s="235">
        <f>'Raw Data'!Y120</f>
        <v>1</v>
      </c>
      <c r="I121" s="239">
        <f>(H121*'Power Usage Consumption'!$B$3)*D121</f>
        <v>41.76</v>
      </c>
      <c r="J121" s="235">
        <f>'Raw Data'!Z120</f>
        <v>1</v>
      </c>
      <c r="K121" s="240">
        <f>(J121*'Power Usage Consumption'!$B$4)*D121</f>
        <v>34.2</v>
      </c>
      <c r="L121" s="241">
        <f>'Raw Data'!AA120</f>
        <v>2</v>
      </c>
      <c r="M121" s="241">
        <f>(L121*'Power Usage Consumption'!$B$5)*D121</f>
        <v>240</v>
      </c>
      <c r="N121" s="241">
        <f>'Raw Data'!AB120</f>
        <v>1</v>
      </c>
      <c r="O121" s="241">
        <f>(N121*'Power Usage Consumption'!$B$7)*D121</f>
        <v>1.2</v>
      </c>
      <c r="P121" s="241">
        <f>'Raw Data'!AC120</f>
        <v>3</v>
      </c>
      <c r="Q121" s="241">
        <f>(P121*'Power Usage Consumption'!$B$8)*D121</f>
        <v>72</v>
      </c>
      <c r="R121" s="241">
        <f>'Raw Data'!AD120</f>
        <v>3</v>
      </c>
      <c r="S121" s="241">
        <f>(R121*'Power Usage Consumption'!$B$9)*D121</f>
        <v>10.8</v>
      </c>
      <c r="T121" s="235">
        <f>'Raw Data'!AE120</f>
        <v>1</v>
      </c>
      <c r="U121" s="241">
        <f>(T121*'Power Usage Consumption'!$B$6)*D121</f>
        <v>3</v>
      </c>
      <c r="V121" s="235">
        <f>'Raw Data'!AF120</f>
        <v>0</v>
      </c>
      <c r="W121" s="241">
        <f>(V121*'Power Usage Consumption'!$B$11)*D121</f>
        <v>0</v>
      </c>
      <c r="X121" s="235">
        <f>'Raw Data'!AG120</f>
        <v>3</v>
      </c>
      <c r="Y121" s="241">
        <f>(X121*'Power Usage Consumption'!$B$12)*D121</f>
        <v>21.6</v>
      </c>
      <c r="Z121" s="235">
        <f>'Raw Data'!AH120</f>
        <v>1</v>
      </c>
      <c r="AA121" s="241">
        <f>(Z121*'Power Usage Consumption'!$B$12)*D121</f>
        <v>7.2</v>
      </c>
      <c r="AB121" s="242">
        <f t="shared" si="2"/>
        <v>503.76</v>
      </c>
      <c r="AC121" s="243" t="str">
        <f>'Raw Data'!AI120</f>
        <v>Non-renewable Energy (Grid electricity, Gasoline, etc.)</v>
      </c>
      <c r="AD121" s="244">
        <f t="shared" si="3"/>
        <v>503.76</v>
      </c>
      <c r="AE121" s="245">
        <f t="shared" si="4"/>
        <v>0</v>
      </c>
      <c r="AF121" s="238">
        <f>'Raw Data'!U120</f>
        <v>4</v>
      </c>
      <c r="AG121" s="235">
        <f>'Raw Data'!T120</f>
        <v>2</v>
      </c>
      <c r="AH121" s="235"/>
      <c r="AI121" s="235">
        <f>IF('Raw Data'!AJ120="YES", 1, 0)</f>
        <v>1</v>
      </c>
      <c r="AJ121" s="235">
        <f>('Power Usage Consumption'!$B$15)*D121*AI121</f>
        <v>2322</v>
      </c>
      <c r="AK121" s="235">
        <f>IF('Raw Data'!AK120="YES", 1, 0)</f>
        <v>1</v>
      </c>
      <c r="AL121" s="239">
        <f>'Power Usage Consumption'!$B$16</f>
        <v>18</v>
      </c>
      <c r="AM121" s="235">
        <f>IF('Raw Data'!AL120="YES", 1, 0)</f>
        <v>1</v>
      </c>
      <c r="AN121" s="239">
        <f>'Power Usage Consumption'!$B$17</f>
        <v>1.5</v>
      </c>
      <c r="AO121" s="235">
        <f>IF('Raw Data'!AM120="YES", 1, 0)</f>
        <v>0</v>
      </c>
      <c r="AP121" s="239">
        <f>'Power Usage Consumption'!$B$18</f>
        <v>1.2</v>
      </c>
      <c r="AQ121" s="235">
        <f>IF('Raw Data'!AN120="YES", 1, 0)</f>
        <v>1</v>
      </c>
      <c r="AR121" s="239">
        <f>'Power Usage Consumption'!$B$19</f>
        <v>2</v>
      </c>
      <c r="AS121" s="239">
        <f t="shared" si="5"/>
        <v>2344.7</v>
      </c>
      <c r="AT121" s="241">
        <f t="shared" si="6"/>
        <v>2</v>
      </c>
      <c r="AU121" s="241"/>
      <c r="AV121" s="235">
        <f>IF('Raw Data'!AO120="YES", 1, 0)</f>
        <v>1</v>
      </c>
      <c r="AW121" s="241">
        <f>('Power Usage Consumption'!$B$22)*D121*AV121</f>
        <v>1365</v>
      </c>
      <c r="AX121" s="235">
        <f>IF('Raw Data'!AP120="YES", 1, 0)</f>
        <v>1</v>
      </c>
      <c r="AY121" s="241">
        <f>('Power Usage Consumption'!$B$23)*D121*AX121</f>
        <v>390</v>
      </c>
      <c r="AZ121" s="235">
        <f>IF('Raw Data'!AQ120="YES", 1, 0)</f>
        <v>0</v>
      </c>
      <c r="BA121" s="241">
        <f>('Power Usage Consumption'!$B$24)*D121*AZ121</f>
        <v>0</v>
      </c>
      <c r="BB121" s="235">
        <f>IF('Raw Data'!AR120="YES", 1, 0)</f>
        <v>1</v>
      </c>
      <c r="BC121" s="241">
        <f>('Power Usage Consumption'!$B$25)*D121*BB121</f>
        <v>10.41</v>
      </c>
      <c r="BD121" s="235">
        <f>IF('Raw Data'!AS120="YES", 1, 0)</f>
        <v>0</v>
      </c>
      <c r="BE121" s="235">
        <f>('Power Usage Consumption'!$B$26)*D121*BD121</f>
        <v>0</v>
      </c>
      <c r="BF121" s="241">
        <f t="shared" si="7"/>
        <v>1765.41</v>
      </c>
    </row>
    <row r="122" ht="20.25" customHeight="1">
      <c r="A122" s="233" t="str">
        <f>'Raw Data'!R121</f>
        <v>Kazakhstan</v>
      </c>
      <c r="B122" s="234">
        <f>'Raw Data'!S121</f>
        <v>12</v>
      </c>
      <c r="C122" s="235">
        <f>'Raw Data'!W121</f>
        <v>3</v>
      </c>
      <c r="D122" s="236">
        <f t="shared" si="1"/>
        <v>144</v>
      </c>
      <c r="E122" s="237"/>
      <c r="F122" s="238">
        <f>'Raw Data'!X121</f>
        <v>1</v>
      </c>
      <c r="G122" s="239">
        <f>(F122*'Power Usage Consumption'!$B$2)*D122</f>
        <v>8.64</v>
      </c>
      <c r="H122" s="235">
        <f>'Raw Data'!Y121</f>
        <v>0</v>
      </c>
      <c r="I122" s="239">
        <f>(H122*'Power Usage Consumption'!$B$3)*D122</f>
        <v>0</v>
      </c>
      <c r="J122" s="235">
        <f>'Raw Data'!Z121</f>
        <v>3</v>
      </c>
      <c r="K122" s="240">
        <f>(J122*'Power Usage Consumption'!$B$4)*D122</f>
        <v>24.624</v>
      </c>
      <c r="L122" s="241">
        <f>'Raw Data'!AA121</f>
        <v>2</v>
      </c>
      <c r="M122" s="241">
        <f>(L122*'Power Usage Consumption'!$B$5)*D122</f>
        <v>57.6</v>
      </c>
      <c r="N122" s="241">
        <f>'Raw Data'!AB121</f>
        <v>1</v>
      </c>
      <c r="O122" s="241">
        <f>(N122*'Power Usage Consumption'!$B$7)*D122</f>
        <v>0.288</v>
      </c>
      <c r="P122" s="241">
        <f>'Raw Data'!AC121</f>
        <v>0</v>
      </c>
      <c r="Q122" s="241">
        <f>(P122*'Power Usage Consumption'!$B$8)*D122</f>
        <v>0</v>
      </c>
      <c r="R122" s="241">
        <f>'Raw Data'!AD121</f>
        <v>0</v>
      </c>
      <c r="S122" s="241">
        <f>(R122*'Power Usage Consumption'!$B$9)*D122</f>
        <v>0</v>
      </c>
      <c r="T122" s="235">
        <f>'Raw Data'!AE121</f>
        <v>3</v>
      </c>
      <c r="U122" s="241">
        <f>(T122*'Power Usage Consumption'!$B$6)*D122</f>
        <v>2.16</v>
      </c>
      <c r="V122" s="235">
        <f>'Raw Data'!AF121</f>
        <v>2</v>
      </c>
      <c r="W122" s="241">
        <f>(V122*'Power Usage Consumption'!$B$11)*D122</f>
        <v>3.456</v>
      </c>
      <c r="X122" s="235">
        <f>'Raw Data'!AG121</f>
        <v>0</v>
      </c>
      <c r="Y122" s="241">
        <f>(X122*'Power Usage Consumption'!$B$12)*D122</f>
        <v>0</v>
      </c>
      <c r="Z122" s="235">
        <f>'Raw Data'!AH121</f>
        <v>3</v>
      </c>
      <c r="AA122" s="241">
        <f>(Z122*'Power Usage Consumption'!$B$12)*D122</f>
        <v>5.184</v>
      </c>
      <c r="AB122" s="242">
        <f t="shared" si="2"/>
        <v>101.952</v>
      </c>
      <c r="AC122" s="243" t="str">
        <f>'Raw Data'!AI121</f>
        <v>Non-renewable Energy (Grid electricity, Gasoline, etc.)</v>
      </c>
      <c r="AD122" s="244">
        <f t="shared" si="3"/>
        <v>101.952</v>
      </c>
      <c r="AE122" s="245">
        <f t="shared" si="4"/>
        <v>0</v>
      </c>
      <c r="AF122" s="238">
        <f>'Raw Data'!U121</f>
        <v>9</v>
      </c>
      <c r="AG122" s="235">
        <f>'Raw Data'!T121</f>
        <v>3</v>
      </c>
      <c r="AH122" s="235"/>
      <c r="AI122" s="235">
        <f>IF('Raw Data'!AJ121="YES", 1, 0)</f>
        <v>0</v>
      </c>
      <c r="AJ122" s="235">
        <f>('Power Usage Consumption'!$B$15)*D122*AI122</f>
        <v>0</v>
      </c>
      <c r="AK122" s="235">
        <f>IF('Raw Data'!AK121="YES", 1, 0)</f>
        <v>1</v>
      </c>
      <c r="AL122" s="239">
        <f>'Power Usage Consumption'!$B$16</f>
        <v>18</v>
      </c>
      <c r="AM122" s="235">
        <f>IF('Raw Data'!AL121="YES", 1, 0)</f>
        <v>1</v>
      </c>
      <c r="AN122" s="239">
        <f>'Power Usage Consumption'!$B$17</f>
        <v>1.5</v>
      </c>
      <c r="AO122" s="235">
        <f>IF('Raw Data'!AM121="YES", 1, 0)</f>
        <v>1</v>
      </c>
      <c r="AP122" s="239">
        <f>'Power Usage Consumption'!$B$18</f>
        <v>1.2</v>
      </c>
      <c r="AQ122" s="235">
        <f>IF('Raw Data'!AN121="YES", 1, 0)</f>
        <v>0</v>
      </c>
      <c r="AR122" s="239">
        <f>'Power Usage Consumption'!$B$19</f>
        <v>2</v>
      </c>
      <c r="AS122" s="239">
        <f t="shared" si="5"/>
        <v>22.7</v>
      </c>
      <c r="AT122" s="241">
        <f t="shared" si="6"/>
        <v>3</v>
      </c>
      <c r="AU122" s="241"/>
      <c r="AV122" s="235">
        <f>IF('Raw Data'!AO121="YES", 1, 0)</f>
        <v>1</v>
      </c>
      <c r="AW122" s="241">
        <f>('Power Usage Consumption'!$B$22)*D122*AV122</f>
        <v>327.6</v>
      </c>
      <c r="AX122" s="235">
        <f>IF('Raw Data'!AP121="YES", 1, 0)</f>
        <v>0</v>
      </c>
      <c r="AY122" s="241">
        <f>('Power Usage Consumption'!$B$23)*D122*AX122</f>
        <v>0</v>
      </c>
      <c r="AZ122" s="235">
        <f>IF('Raw Data'!AQ121="YES", 1, 0)</f>
        <v>0</v>
      </c>
      <c r="BA122" s="241">
        <f>('Power Usage Consumption'!$B$24)*D122*AZ122</f>
        <v>0</v>
      </c>
      <c r="BB122" s="235">
        <f>IF('Raw Data'!AR121="YES", 1, 0)</f>
        <v>0</v>
      </c>
      <c r="BC122" s="241">
        <f>('Power Usage Consumption'!$B$25)*D122*BB122</f>
        <v>0</v>
      </c>
      <c r="BD122" s="235">
        <f>IF('Raw Data'!AS121="YES", 1, 0)</f>
        <v>1</v>
      </c>
      <c r="BE122" s="235">
        <f>('Power Usage Consumption'!$B$26)*D122*BD122</f>
        <v>40.32</v>
      </c>
      <c r="BF122" s="241">
        <f t="shared" si="7"/>
        <v>367.92</v>
      </c>
    </row>
    <row r="123" ht="20.25" customHeight="1">
      <c r="A123" s="233" t="str">
        <f>'Raw Data'!R122</f>
        <v>Panama</v>
      </c>
      <c r="B123" s="234">
        <f>'Raw Data'!S122</f>
        <v>6</v>
      </c>
      <c r="C123" s="235">
        <f>'Raw Data'!W122</f>
        <v>15</v>
      </c>
      <c r="D123" s="236">
        <f t="shared" si="1"/>
        <v>360</v>
      </c>
      <c r="E123" s="237"/>
      <c r="F123" s="238">
        <f>'Raw Data'!X122</f>
        <v>2</v>
      </c>
      <c r="G123" s="239">
        <f>(F123*'Power Usage Consumption'!$B$2)*D123</f>
        <v>43.2</v>
      </c>
      <c r="H123" s="235">
        <f>'Raw Data'!Y122</f>
        <v>1</v>
      </c>
      <c r="I123" s="239">
        <f>(H123*'Power Usage Consumption'!$B$3)*D123</f>
        <v>25.056</v>
      </c>
      <c r="J123" s="235">
        <f>'Raw Data'!Z122</f>
        <v>3</v>
      </c>
      <c r="K123" s="240">
        <f>(J123*'Power Usage Consumption'!$B$4)*D123</f>
        <v>61.56</v>
      </c>
      <c r="L123" s="241">
        <f>'Raw Data'!AA122</f>
        <v>2</v>
      </c>
      <c r="M123" s="241">
        <f>(L123*'Power Usage Consumption'!$B$5)*D123</f>
        <v>144</v>
      </c>
      <c r="N123" s="241">
        <f>'Raw Data'!AB122</f>
        <v>1</v>
      </c>
      <c r="O123" s="241">
        <f>(N123*'Power Usage Consumption'!$B$7)*D123</f>
        <v>0.72</v>
      </c>
      <c r="P123" s="241">
        <f>'Raw Data'!AC122</f>
        <v>1</v>
      </c>
      <c r="Q123" s="241">
        <f>(P123*'Power Usage Consumption'!$B$8)*D123</f>
        <v>14.4</v>
      </c>
      <c r="R123" s="241">
        <f>'Raw Data'!AD122</f>
        <v>2</v>
      </c>
      <c r="S123" s="241">
        <f>(R123*'Power Usage Consumption'!$B$9)*D123</f>
        <v>4.32</v>
      </c>
      <c r="T123" s="235">
        <f>'Raw Data'!AE122</f>
        <v>3</v>
      </c>
      <c r="U123" s="241">
        <f>(T123*'Power Usage Consumption'!$B$6)*D123</f>
        <v>5.4</v>
      </c>
      <c r="V123" s="235">
        <f>'Raw Data'!AF122</f>
        <v>3</v>
      </c>
      <c r="W123" s="241">
        <f>(V123*'Power Usage Consumption'!$B$11)*D123</f>
        <v>12.96</v>
      </c>
      <c r="X123" s="235">
        <f>'Raw Data'!AG122</f>
        <v>1</v>
      </c>
      <c r="Y123" s="241">
        <f>(X123*'Power Usage Consumption'!$B$12)*D123</f>
        <v>4.32</v>
      </c>
      <c r="Z123" s="235">
        <f>'Raw Data'!AH122</f>
        <v>1</v>
      </c>
      <c r="AA123" s="241">
        <f>(Z123*'Power Usage Consumption'!$B$12)*D123</f>
        <v>4.32</v>
      </c>
      <c r="AB123" s="242">
        <f t="shared" si="2"/>
        <v>320.256</v>
      </c>
      <c r="AC123" s="243" t="str">
        <f>'Raw Data'!AI122</f>
        <v>Non-renewable Energy (Grid electricity, Gasoline, etc.)</v>
      </c>
      <c r="AD123" s="244">
        <f t="shared" si="3"/>
        <v>320.256</v>
      </c>
      <c r="AE123" s="245">
        <f t="shared" si="4"/>
        <v>0</v>
      </c>
      <c r="AF123" s="238">
        <f>'Raw Data'!U122</f>
        <v>1</v>
      </c>
      <c r="AG123" s="235">
        <f>'Raw Data'!T122</f>
        <v>5</v>
      </c>
      <c r="AH123" s="235"/>
      <c r="AI123" s="235">
        <f>IF('Raw Data'!AJ122="YES", 1, 0)</f>
        <v>1</v>
      </c>
      <c r="AJ123" s="235">
        <f>('Power Usage Consumption'!$B$15)*D123*AI123</f>
        <v>1393.2</v>
      </c>
      <c r="AK123" s="235">
        <f>IF('Raw Data'!AK122="YES", 1, 0)</f>
        <v>0</v>
      </c>
      <c r="AL123" s="239">
        <f>'Power Usage Consumption'!$B$16</f>
        <v>18</v>
      </c>
      <c r="AM123" s="235">
        <f>IF('Raw Data'!AL122="YES", 1, 0)</f>
        <v>1</v>
      </c>
      <c r="AN123" s="239">
        <f>'Power Usage Consumption'!$B$17</f>
        <v>1.5</v>
      </c>
      <c r="AO123" s="235">
        <f>IF('Raw Data'!AM122="YES", 1, 0)</f>
        <v>0</v>
      </c>
      <c r="AP123" s="239">
        <f>'Power Usage Consumption'!$B$18</f>
        <v>1.2</v>
      </c>
      <c r="AQ123" s="235">
        <f>IF('Raw Data'!AN122="YES", 1, 0)</f>
        <v>0</v>
      </c>
      <c r="AR123" s="239">
        <f>'Power Usage Consumption'!$B$19</f>
        <v>2</v>
      </c>
      <c r="AS123" s="239">
        <f t="shared" si="5"/>
        <v>1415.9</v>
      </c>
      <c r="AT123" s="241">
        <f t="shared" si="6"/>
        <v>5</v>
      </c>
      <c r="AU123" s="241"/>
      <c r="AV123" s="235">
        <f>IF('Raw Data'!AO122="YES", 1, 0)</f>
        <v>0</v>
      </c>
      <c r="AW123" s="241">
        <f>('Power Usage Consumption'!$B$22)*D123*AV123</f>
        <v>0</v>
      </c>
      <c r="AX123" s="235">
        <f>IF('Raw Data'!AP122="YES", 1, 0)</f>
        <v>1</v>
      </c>
      <c r="AY123" s="241">
        <f>('Power Usage Consumption'!$B$23)*D123*AX123</f>
        <v>234</v>
      </c>
      <c r="AZ123" s="235">
        <f>IF('Raw Data'!AQ122="YES", 1, 0)</f>
        <v>1</v>
      </c>
      <c r="BA123" s="241">
        <f>('Power Usage Consumption'!$B$24)*D123*AZ123</f>
        <v>19.44</v>
      </c>
      <c r="BB123" s="235">
        <f>IF('Raw Data'!AR122="YES", 1, 0)</f>
        <v>0</v>
      </c>
      <c r="BC123" s="241">
        <f>('Power Usage Consumption'!$B$25)*D123*BB123</f>
        <v>0</v>
      </c>
      <c r="BD123" s="235">
        <f>IF('Raw Data'!AS122="YES", 1, 0)</f>
        <v>1</v>
      </c>
      <c r="BE123" s="235">
        <f>('Power Usage Consumption'!$B$26)*D123*BD123</f>
        <v>100.8</v>
      </c>
      <c r="BF123" s="241">
        <f t="shared" si="7"/>
        <v>354.24</v>
      </c>
    </row>
    <row r="124" ht="20.25" customHeight="1">
      <c r="A124" s="233" t="str">
        <f>'Raw Data'!R123</f>
        <v>Sri Lanka</v>
      </c>
      <c r="B124" s="234">
        <f>'Raw Data'!S123</f>
        <v>12</v>
      </c>
      <c r="C124" s="235">
        <f>'Raw Data'!W123</f>
        <v>39</v>
      </c>
      <c r="D124" s="236">
        <f t="shared" si="1"/>
        <v>1872</v>
      </c>
      <c r="E124" s="237"/>
      <c r="F124" s="238">
        <f>'Raw Data'!X123</f>
        <v>1</v>
      </c>
      <c r="G124" s="239">
        <f>(F124*'Power Usage Consumption'!$B$2)*D124</f>
        <v>112.32</v>
      </c>
      <c r="H124" s="235">
        <f>'Raw Data'!Y123</f>
        <v>0</v>
      </c>
      <c r="I124" s="239">
        <f>(H124*'Power Usage Consumption'!$B$3)*D124</f>
        <v>0</v>
      </c>
      <c r="J124" s="235">
        <f>'Raw Data'!Z123</f>
        <v>0</v>
      </c>
      <c r="K124" s="240">
        <f>(J124*'Power Usage Consumption'!$B$4)*D124</f>
        <v>0</v>
      </c>
      <c r="L124" s="241">
        <f>'Raw Data'!AA123</f>
        <v>1</v>
      </c>
      <c r="M124" s="241">
        <f>(L124*'Power Usage Consumption'!$B$5)*D124</f>
        <v>374.4</v>
      </c>
      <c r="N124" s="241">
        <f>'Raw Data'!AB123</f>
        <v>0</v>
      </c>
      <c r="O124" s="241">
        <f>(N124*'Power Usage Consumption'!$B$7)*D124</f>
        <v>0</v>
      </c>
      <c r="P124" s="241">
        <f>'Raw Data'!AC123</f>
        <v>3</v>
      </c>
      <c r="Q124" s="241">
        <f>(P124*'Power Usage Consumption'!$B$8)*D124</f>
        <v>224.64</v>
      </c>
      <c r="R124" s="241">
        <f>'Raw Data'!AD123</f>
        <v>1</v>
      </c>
      <c r="S124" s="241">
        <f>(R124*'Power Usage Consumption'!$B$9)*D124</f>
        <v>11.232</v>
      </c>
      <c r="T124" s="235">
        <f>'Raw Data'!AE123</f>
        <v>0</v>
      </c>
      <c r="U124" s="241">
        <f>(T124*'Power Usage Consumption'!$B$6)*D124</f>
        <v>0</v>
      </c>
      <c r="V124" s="235">
        <f>'Raw Data'!AF123</f>
        <v>0</v>
      </c>
      <c r="W124" s="241">
        <f>(V124*'Power Usage Consumption'!$B$11)*D124</f>
        <v>0</v>
      </c>
      <c r="X124" s="235">
        <f>'Raw Data'!AG123</f>
        <v>1</v>
      </c>
      <c r="Y124" s="241">
        <f>(X124*'Power Usage Consumption'!$B$12)*D124</f>
        <v>22.464</v>
      </c>
      <c r="Z124" s="235">
        <f>'Raw Data'!AH123</f>
        <v>2</v>
      </c>
      <c r="AA124" s="241">
        <f>(Z124*'Power Usage Consumption'!$B$12)*D124</f>
        <v>44.928</v>
      </c>
      <c r="AB124" s="242">
        <f t="shared" si="2"/>
        <v>789.984</v>
      </c>
      <c r="AC124" s="243" t="str">
        <f>'Raw Data'!AI123</f>
        <v>Renewable Energy (Solar, Wind, etc.)</v>
      </c>
      <c r="AD124" s="244">
        <f t="shared" si="3"/>
        <v>0</v>
      </c>
      <c r="AE124" s="245">
        <f t="shared" si="4"/>
        <v>789.984</v>
      </c>
      <c r="AF124" s="238">
        <f>'Raw Data'!U123</f>
        <v>6</v>
      </c>
      <c r="AG124" s="235">
        <f>'Raw Data'!T123</f>
        <v>6</v>
      </c>
      <c r="AH124" s="235"/>
      <c r="AI124" s="235">
        <f>IF('Raw Data'!AJ123="YES", 1, 0)</f>
        <v>1</v>
      </c>
      <c r="AJ124" s="235">
        <f>('Power Usage Consumption'!$B$15)*D124*AI124</f>
        <v>7244.64</v>
      </c>
      <c r="AK124" s="235">
        <f>IF('Raw Data'!AK123="YES", 1, 0)</f>
        <v>0</v>
      </c>
      <c r="AL124" s="239">
        <f>'Power Usage Consumption'!$B$16</f>
        <v>18</v>
      </c>
      <c r="AM124" s="235">
        <f>IF('Raw Data'!AL123="YES", 1, 0)</f>
        <v>1</v>
      </c>
      <c r="AN124" s="239">
        <f>'Power Usage Consumption'!$B$17</f>
        <v>1.5</v>
      </c>
      <c r="AO124" s="235">
        <f>IF('Raw Data'!AM123="YES", 1, 0)</f>
        <v>1</v>
      </c>
      <c r="AP124" s="239">
        <f>'Power Usage Consumption'!$B$18</f>
        <v>1.2</v>
      </c>
      <c r="AQ124" s="235">
        <f>IF('Raw Data'!AN123="YES", 1, 0)</f>
        <v>1</v>
      </c>
      <c r="AR124" s="239">
        <f>'Power Usage Consumption'!$B$19</f>
        <v>2</v>
      </c>
      <c r="AS124" s="239">
        <f t="shared" si="5"/>
        <v>7267.34</v>
      </c>
      <c r="AT124" s="241">
        <f t="shared" si="6"/>
        <v>6</v>
      </c>
      <c r="AU124" s="241"/>
      <c r="AV124" s="235">
        <f>IF('Raw Data'!AO123="YES", 1, 0)</f>
        <v>0</v>
      </c>
      <c r="AW124" s="241">
        <f>('Power Usage Consumption'!$B$22)*D124*AV124</f>
        <v>0</v>
      </c>
      <c r="AX124" s="235">
        <f>IF('Raw Data'!AP123="YES", 1, 0)</f>
        <v>0</v>
      </c>
      <c r="AY124" s="241">
        <f>('Power Usage Consumption'!$B$23)*D124*AX124</f>
        <v>0</v>
      </c>
      <c r="AZ124" s="235">
        <f>IF('Raw Data'!AQ123="YES", 1, 0)</f>
        <v>0</v>
      </c>
      <c r="BA124" s="241">
        <f>('Power Usage Consumption'!$B$24)*D124*AZ124</f>
        <v>0</v>
      </c>
      <c r="BB124" s="235">
        <f>IF('Raw Data'!AR123="YES", 1, 0)</f>
        <v>1</v>
      </c>
      <c r="BC124" s="241">
        <f>('Power Usage Consumption'!$B$25)*D124*BB124</f>
        <v>32.4792</v>
      </c>
      <c r="BD124" s="235">
        <f>IF('Raw Data'!AS123="YES", 1, 0)</f>
        <v>1</v>
      </c>
      <c r="BE124" s="235">
        <f>('Power Usage Consumption'!$B$26)*D124*BD124</f>
        <v>524.16</v>
      </c>
      <c r="BF124" s="241">
        <f t="shared" si="7"/>
        <v>556.6392</v>
      </c>
    </row>
    <row r="125" ht="20.25" customHeight="1">
      <c r="A125" s="233" t="str">
        <f>'Raw Data'!R124</f>
        <v>Denmark</v>
      </c>
      <c r="B125" s="234">
        <f>'Raw Data'!S124</f>
        <v>11</v>
      </c>
      <c r="C125" s="235">
        <f>'Raw Data'!W124</f>
        <v>23</v>
      </c>
      <c r="D125" s="236">
        <f t="shared" si="1"/>
        <v>1012</v>
      </c>
      <c r="E125" s="237"/>
      <c r="F125" s="238">
        <f>'Raw Data'!X124</f>
        <v>1</v>
      </c>
      <c r="G125" s="239">
        <f>(F125*'Power Usage Consumption'!$B$2)*D125</f>
        <v>60.72</v>
      </c>
      <c r="H125" s="235">
        <f>'Raw Data'!Y124</f>
        <v>3</v>
      </c>
      <c r="I125" s="239">
        <f>(H125*'Power Usage Consumption'!$B$3)*D125</f>
        <v>211.3056</v>
      </c>
      <c r="J125" s="235">
        <f>'Raw Data'!Z124</f>
        <v>2</v>
      </c>
      <c r="K125" s="240">
        <f>(J125*'Power Usage Consumption'!$B$4)*D125</f>
        <v>115.368</v>
      </c>
      <c r="L125" s="241">
        <f>'Raw Data'!AA124</f>
        <v>3</v>
      </c>
      <c r="M125" s="241">
        <f>(L125*'Power Usage Consumption'!$B$5)*D125</f>
        <v>607.2</v>
      </c>
      <c r="N125" s="241">
        <f>'Raw Data'!AB124</f>
        <v>2</v>
      </c>
      <c r="O125" s="241">
        <f>(N125*'Power Usage Consumption'!$B$7)*D125</f>
        <v>4.048</v>
      </c>
      <c r="P125" s="241">
        <f>'Raw Data'!AC124</f>
        <v>3</v>
      </c>
      <c r="Q125" s="241">
        <f>(P125*'Power Usage Consumption'!$B$8)*D125</f>
        <v>121.44</v>
      </c>
      <c r="R125" s="241">
        <f>'Raw Data'!AD124</f>
        <v>0</v>
      </c>
      <c r="S125" s="241">
        <f>(R125*'Power Usage Consumption'!$B$9)*D125</f>
        <v>0</v>
      </c>
      <c r="T125" s="235">
        <f>'Raw Data'!AE124</f>
        <v>0</v>
      </c>
      <c r="U125" s="241">
        <f>(T125*'Power Usage Consumption'!$B$6)*D125</f>
        <v>0</v>
      </c>
      <c r="V125" s="235">
        <f>'Raw Data'!AF124</f>
        <v>1</v>
      </c>
      <c r="W125" s="241">
        <f>(V125*'Power Usage Consumption'!$B$11)*D125</f>
        <v>12.144</v>
      </c>
      <c r="X125" s="235">
        <f>'Raw Data'!AG124</f>
        <v>0</v>
      </c>
      <c r="Y125" s="241">
        <f>(X125*'Power Usage Consumption'!$B$12)*D125</f>
        <v>0</v>
      </c>
      <c r="Z125" s="235">
        <f>'Raw Data'!AH124</f>
        <v>2</v>
      </c>
      <c r="AA125" s="241">
        <f>(Z125*'Power Usage Consumption'!$B$12)*D125</f>
        <v>24.288</v>
      </c>
      <c r="AB125" s="242">
        <f t="shared" si="2"/>
        <v>1156.5136</v>
      </c>
      <c r="AC125" s="243" t="str">
        <f>'Raw Data'!AI124</f>
        <v>Non-renewable Energy (Grid electricity, Gasoline, etc.)</v>
      </c>
      <c r="AD125" s="244">
        <f t="shared" si="3"/>
        <v>1156.5136</v>
      </c>
      <c r="AE125" s="245">
        <f t="shared" si="4"/>
        <v>0</v>
      </c>
      <c r="AF125" s="238">
        <f>'Raw Data'!U124</f>
        <v>3</v>
      </c>
      <c r="AG125" s="235">
        <f>'Raw Data'!T124</f>
        <v>8</v>
      </c>
      <c r="AH125" s="235"/>
      <c r="AI125" s="235">
        <f>IF('Raw Data'!AJ124="YES", 1, 0)</f>
        <v>1</v>
      </c>
      <c r="AJ125" s="235">
        <f>('Power Usage Consumption'!$B$15)*D125*AI125</f>
        <v>3916.44</v>
      </c>
      <c r="AK125" s="235">
        <f>IF('Raw Data'!AK124="YES", 1, 0)</f>
        <v>0</v>
      </c>
      <c r="AL125" s="239">
        <f>'Power Usage Consumption'!$B$16</f>
        <v>18</v>
      </c>
      <c r="AM125" s="235">
        <f>IF('Raw Data'!AL124="YES", 1, 0)</f>
        <v>0</v>
      </c>
      <c r="AN125" s="239">
        <f>'Power Usage Consumption'!$B$17</f>
        <v>1.5</v>
      </c>
      <c r="AO125" s="235">
        <f>IF('Raw Data'!AM124="YES", 1, 0)</f>
        <v>0</v>
      </c>
      <c r="AP125" s="239">
        <f>'Power Usage Consumption'!$B$18</f>
        <v>1.2</v>
      </c>
      <c r="AQ125" s="235">
        <f>IF('Raw Data'!AN124="YES", 1, 0)</f>
        <v>0</v>
      </c>
      <c r="AR125" s="239">
        <f>'Power Usage Consumption'!$B$19</f>
        <v>2</v>
      </c>
      <c r="AS125" s="239">
        <f t="shared" si="5"/>
        <v>3939.14</v>
      </c>
      <c r="AT125" s="241">
        <f t="shared" si="6"/>
        <v>8</v>
      </c>
      <c r="AU125" s="241"/>
      <c r="AV125" s="235">
        <f>IF('Raw Data'!AO124="YES", 1, 0)</f>
        <v>0</v>
      </c>
      <c r="AW125" s="241">
        <f>('Power Usage Consumption'!$B$22)*D125*AV125</f>
        <v>0</v>
      </c>
      <c r="AX125" s="235">
        <f>IF('Raw Data'!AP124="YES", 1, 0)</f>
        <v>1</v>
      </c>
      <c r="AY125" s="241">
        <f>('Power Usage Consumption'!$B$23)*D125*AX125</f>
        <v>657.8</v>
      </c>
      <c r="AZ125" s="235">
        <f>IF('Raw Data'!AQ124="YES", 1, 0)</f>
        <v>0</v>
      </c>
      <c r="BA125" s="241">
        <f>('Power Usage Consumption'!$B$24)*D125*AZ125</f>
        <v>0</v>
      </c>
      <c r="BB125" s="235">
        <f>IF('Raw Data'!AR124="YES", 1, 0)</f>
        <v>1</v>
      </c>
      <c r="BC125" s="241">
        <f>('Power Usage Consumption'!$B$25)*D125*BB125</f>
        <v>17.5582</v>
      </c>
      <c r="BD125" s="235">
        <f>IF('Raw Data'!AS124="YES", 1, 0)</f>
        <v>1</v>
      </c>
      <c r="BE125" s="235">
        <f>('Power Usage Consumption'!$B$26)*D125*BD125</f>
        <v>283.36</v>
      </c>
      <c r="BF125" s="241">
        <f t="shared" si="7"/>
        <v>958.7182</v>
      </c>
    </row>
    <row r="126" ht="20.25" customHeight="1">
      <c r="A126" s="233" t="str">
        <f>'Raw Data'!R125</f>
        <v>Türkiye</v>
      </c>
      <c r="B126" s="234">
        <f>'Raw Data'!S125</f>
        <v>7</v>
      </c>
      <c r="C126" s="235">
        <f>'Raw Data'!W125</f>
        <v>39</v>
      </c>
      <c r="D126" s="236">
        <f t="shared" si="1"/>
        <v>1092</v>
      </c>
      <c r="E126" s="237"/>
      <c r="F126" s="238">
        <f>'Raw Data'!X125</f>
        <v>3</v>
      </c>
      <c r="G126" s="239">
        <f>(F126*'Power Usage Consumption'!$B$2)*D126</f>
        <v>196.56</v>
      </c>
      <c r="H126" s="235">
        <f>'Raw Data'!Y125</f>
        <v>2</v>
      </c>
      <c r="I126" s="239">
        <f>(H126*'Power Usage Consumption'!$B$3)*D126</f>
        <v>152.0064</v>
      </c>
      <c r="J126" s="235">
        <f>'Raw Data'!Z125</f>
        <v>3</v>
      </c>
      <c r="K126" s="240">
        <f>(J126*'Power Usage Consumption'!$B$4)*D126</f>
        <v>186.732</v>
      </c>
      <c r="L126" s="241">
        <f>'Raw Data'!AA125</f>
        <v>3</v>
      </c>
      <c r="M126" s="241">
        <f>(L126*'Power Usage Consumption'!$B$5)*D126</f>
        <v>655.2</v>
      </c>
      <c r="N126" s="241">
        <f>'Raw Data'!AB125</f>
        <v>3</v>
      </c>
      <c r="O126" s="241">
        <f>(N126*'Power Usage Consumption'!$B$7)*D126</f>
        <v>6.552</v>
      </c>
      <c r="P126" s="241">
        <f>'Raw Data'!AC125</f>
        <v>1</v>
      </c>
      <c r="Q126" s="241">
        <f>(P126*'Power Usage Consumption'!$B$8)*D126</f>
        <v>43.68</v>
      </c>
      <c r="R126" s="241">
        <f>'Raw Data'!AD125</f>
        <v>3</v>
      </c>
      <c r="S126" s="241">
        <f>(R126*'Power Usage Consumption'!$B$9)*D126</f>
        <v>19.656</v>
      </c>
      <c r="T126" s="235">
        <f>'Raw Data'!AE125</f>
        <v>3</v>
      </c>
      <c r="U126" s="241">
        <f>(T126*'Power Usage Consumption'!$B$6)*D126</f>
        <v>16.38</v>
      </c>
      <c r="V126" s="235">
        <f>'Raw Data'!AF125</f>
        <v>0</v>
      </c>
      <c r="W126" s="241">
        <f>(V126*'Power Usage Consumption'!$B$11)*D126</f>
        <v>0</v>
      </c>
      <c r="X126" s="235">
        <f>'Raw Data'!AG125</f>
        <v>3</v>
      </c>
      <c r="Y126" s="241">
        <f>(X126*'Power Usage Consumption'!$B$12)*D126</f>
        <v>39.312</v>
      </c>
      <c r="Z126" s="235">
        <f>'Raw Data'!AH125</f>
        <v>2</v>
      </c>
      <c r="AA126" s="241">
        <f>(Z126*'Power Usage Consumption'!$B$12)*D126</f>
        <v>26.208</v>
      </c>
      <c r="AB126" s="242">
        <f t="shared" si="2"/>
        <v>1342.2864</v>
      </c>
      <c r="AC126" s="243" t="str">
        <f>'Raw Data'!AI125</f>
        <v>Non-renewable Energy (Grid electricity, Gasoline, etc.)</v>
      </c>
      <c r="AD126" s="244">
        <f t="shared" si="3"/>
        <v>1342.2864</v>
      </c>
      <c r="AE126" s="245">
        <f t="shared" si="4"/>
        <v>0</v>
      </c>
      <c r="AF126" s="238">
        <f>'Raw Data'!U125</f>
        <v>0</v>
      </c>
      <c r="AG126" s="235">
        <f>'Raw Data'!T125</f>
        <v>7</v>
      </c>
      <c r="AH126" s="235"/>
      <c r="AI126" s="235">
        <f>IF('Raw Data'!AJ125="YES", 1, 0)</f>
        <v>1</v>
      </c>
      <c r="AJ126" s="235">
        <f>('Power Usage Consumption'!$B$15)*D126*AI126</f>
        <v>4226.04</v>
      </c>
      <c r="AK126" s="235">
        <f>IF('Raw Data'!AK125="YES", 1, 0)</f>
        <v>1</v>
      </c>
      <c r="AL126" s="239">
        <f>'Power Usage Consumption'!$B$16</f>
        <v>18</v>
      </c>
      <c r="AM126" s="235">
        <f>IF('Raw Data'!AL125="YES", 1, 0)</f>
        <v>0</v>
      </c>
      <c r="AN126" s="239">
        <f>'Power Usage Consumption'!$B$17</f>
        <v>1.5</v>
      </c>
      <c r="AO126" s="235">
        <f>IF('Raw Data'!AM125="YES", 1, 0)</f>
        <v>0</v>
      </c>
      <c r="AP126" s="239">
        <f>'Power Usage Consumption'!$B$18</f>
        <v>1.2</v>
      </c>
      <c r="AQ126" s="235">
        <f>IF('Raw Data'!AN125="YES", 1, 0)</f>
        <v>1</v>
      </c>
      <c r="AR126" s="239">
        <f>'Power Usage Consumption'!$B$19</f>
        <v>2</v>
      </c>
      <c r="AS126" s="239">
        <f t="shared" si="5"/>
        <v>4248.74</v>
      </c>
      <c r="AT126" s="241">
        <f t="shared" si="6"/>
        <v>7</v>
      </c>
      <c r="AU126" s="241"/>
      <c r="AV126" s="235">
        <f>IF('Raw Data'!AO125="YES", 1, 0)</f>
        <v>1</v>
      </c>
      <c r="AW126" s="241">
        <f>('Power Usage Consumption'!$B$22)*D126*AV126</f>
        <v>2484.3</v>
      </c>
      <c r="AX126" s="235">
        <f>IF('Raw Data'!AP125="YES", 1, 0)</f>
        <v>0</v>
      </c>
      <c r="AY126" s="241">
        <f>('Power Usage Consumption'!$B$23)*D126*AX126</f>
        <v>0</v>
      </c>
      <c r="AZ126" s="235">
        <f>IF('Raw Data'!AQ125="YES", 1, 0)</f>
        <v>0</v>
      </c>
      <c r="BA126" s="241">
        <f>('Power Usage Consumption'!$B$24)*D126*AZ126</f>
        <v>0</v>
      </c>
      <c r="BB126" s="235">
        <f>IF('Raw Data'!AR125="YES", 1, 0)</f>
        <v>0</v>
      </c>
      <c r="BC126" s="241">
        <f>('Power Usage Consumption'!$B$25)*D126*BB126</f>
        <v>0</v>
      </c>
      <c r="BD126" s="235">
        <f>IF('Raw Data'!AS125="YES", 1, 0)</f>
        <v>1</v>
      </c>
      <c r="BE126" s="235">
        <f>('Power Usage Consumption'!$B$26)*D126*BD126</f>
        <v>305.76</v>
      </c>
      <c r="BF126" s="241">
        <f t="shared" si="7"/>
        <v>2790.06</v>
      </c>
    </row>
    <row r="127" ht="20.25" customHeight="1">
      <c r="A127" s="233" t="str">
        <f>'Raw Data'!R126</f>
        <v>Egypt</v>
      </c>
      <c r="B127" s="234">
        <f>'Raw Data'!S126</f>
        <v>4</v>
      </c>
      <c r="C127" s="235">
        <f>'Raw Data'!W126</f>
        <v>21</v>
      </c>
      <c r="D127" s="236">
        <f t="shared" si="1"/>
        <v>336</v>
      </c>
      <c r="E127" s="237"/>
      <c r="F127" s="238">
        <f>'Raw Data'!X126</f>
        <v>2</v>
      </c>
      <c r="G127" s="239">
        <f>(F127*'Power Usage Consumption'!$B$2)*D127</f>
        <v>40.32</v>
      </c>
      <c r="H127" s="235">
        <f>'Raw Data'!Y126</f>
        <v>0</v>
      </c>
      <c r="I127" s="239">
        <f>(H127*'Power Usage Consumption'!$B$3)*D127</f>
        <v>0</v>
      </c>
      <c r="J127" s="235">
        <f>'Raw Data'!Z126</f>
        <v>2</v>
      </c>
      <c r="K127" s="240">
        <f>(J127*'Power Usage Consumption'!$B$4)*D127</f>
        <v>38.304</v>
      </c>
      <c r="L127" s="241">
        <f>'Raw Data'!AA126</f>
        <v>0</v>
      </c>
      <c r="M127" s="241">
        <f>(L127*'Power Usage Consumption'!$B$5)*D127</f>
        <v>0</v>
      </c>
      <c r="N127" s="241">
        <f>'Raw Data'!AB126</f>
        <v>2</v>
      </c>
      <c r="O127" s="241">
        <f>(N127*'Power Usage Consumption'!$B$7)*D127</f>
        <v>1.344</v>
      </c>
      <c r="P127" s="241">
        <f>'Raw Data'!AC126</f>
        <v>0</v>
      </c>
      <c r="Q127" s="241">
        <f>(P127*'Power Usage Consumption'!$B$8)*D127</f>
        <v>0</v>
      </c>
      <c r="R127" s="241">
        <f>'Raw Data'!AD126</f>
        <v>0</v>
      </c>
      <c r="S127" s="241">
        <f>(R127*'Power Usage Consumption'!$B$9)*D127</f>
        <v>0</v>
      </c>
      <c r="T127" s="235">
        <f>'Raw Data'!AE126</f>
        <v>2</v>
      </c>
      <c r="U127" s="241">
        <f>(T127*'Power Usage Consumption'!$B$6)*D127</f>
        <v>3.36</v>
      </c>
      <c r="V127" s="235">
        <f>'Raw Data'!AF126</f>
        <v>1</v>
      </c>
      <c r="W127" s="241">
        <f>(V127*'Power Usage Consumption'!$B$11)*D127</f>
        <v>4.032</v>
      </c>
      <c r="X127" s="235">
        <f>'Raw Data'!AG126</f>
        <v>2</v>
      </c>
      <c r="Y127" s="241">
        <f>(X127*'Power Usage Consumption'!$B$12)*D127</f>
        <v>8.064</v>
      </c>
      <c r="Z127" s="235">
        <f>'Raw Data'!AH126</f>
        <v>2</v>
      </c>
      <c r="AA127" s="241">
        <f>(Z127*'Power Usage Consumption'!$B$12)*D127</f>
        <v>8.064</v>
      </c>
      <c r="AB127" s="242">
        <f t="shared" si="2"/>
        <v>103.488</v>
      </c>
      <c r="AC127" s="243" t="str">
        <f>'Raw Data'!AI126</f>
        <v>Renewable Energy (Solar, Wind, etc.)</v>
      </c>
      <c r="AD127" s="244">
        <f t="shared" si="3"/>
        <v>0</v>
      </c>
      <c r="AE127" s="245">
        <f t="shared" si="4"/>
        <v>103.488</v>
      </c>
      <c r="AF127" s="238">
        <f>'Raw Data'!U126</f>
        <v>3</v>
      </c>
      <c r="AG127" s="235">
        <f>'Raw Data'!T126</f>
        <v>1</v>
      </c>
      <c r="AH127" s="235"/>
      <c r="AI127" s="235">
        <f>IF('Raw Data'!AJ126="YES", 1, 0)</f>
        <v>0</v>
      </c>
      <c r="AJ127" s="235">
        <f>('Power Usage Consumption'!$B$15)*D127*AI127</f>
        <v>0</v>
      </c>
      <c r="AK127" s="235">
        <f>IF('Raw Data'!AK126="YES", 1, 0)</f>
        <v>0</v>
      </c>
      <c r="AL127" s="239">
        <f>'Power Usage Consumption'!$B$16</f>
        <v>18</v>
      </c>
      <c r="AM127" s="235">
        <f>IF('Raw Data'!AL126="YES", 1, 0)</f>
        <v>0</v>
      </c>
      <c r="AN127" s="239">
        <f>'Power Usage Consumption'!$B$17</f>
        <v>1.5</v>
      </c>
      <c r="AO127" s="235">
        <f>IF('Raw Data'!AM126="YES", 1, 0)</f>
        <v>1</v>
      </c>
      <c r="AP127" s="239">
        <f>'Power Usage Consumption'!$B$18</f>
        <v>1.2</v>
      </c>
      <c r="AQ127" s="235">
        <f>IF('Raw Data'!AN126="YES", 1, 0)</f>
        <v>1</v>
      </c>
      <c r="AR127" s="239">
        <f>'Power Usage Consumption'!$B$19</f>
        <v>2</v>
      </c>
      <c r="AS127" s="239">
        <f t="shared" si="5"/>
        <v>22.7</v>
      </c>
      <c r="AT127" s="241">
        <f t="shared" si="6"/>
        <v>1</v>
      </c>
      <c r="AU127" s="241"/>
      <c r="AV127" s="235">
        <f>IF('Raw Data'!AO126="YES", 1, 0)</f>
        <v>1</v>
      </c>
      <c r="AW127" s="241">
        <f>('Power Usage Consumption'!$B$22)*D127*AV127</f>
        <v>764.4</v>
      </c>
      <c r="AX127" s="235">
        <f>IF('Raw Data'!AP126="YES", 1, 0)</f>
        <v>0</v>
      </c>
      <c r="AY127" s="241">
        <f>('Power Usage Consumption'!$B$23)*D127*AX127</f>
        <v>0</v>
      </c>
      <c r="AZ127" s="235">
        <f>IF('Raw Data'!AQ126="YES", 1, 0)</f>
        <v>0</v>
      </c>
      <c r="BA127" s="241">
        <f>('Power Usage Consumption'!$B$24)*D127*AZ127</f>
        <v>0</v>
      </c>
      <c r="BB127" s="235">
        <f>IF('Raw Data'!AR126="YES", 1, 0)</f>
        <v>1</v>
      </c>
      <c r="BC127" s="241">
        <f>('Power Usage Consumption'!$B$25)*D127*BB127</f>
        <v>5.8296</v>
      </c>
      <c r="BD127" s="235">
        <f>IF('Raw Data'!AS126="YES", 1, 0)</f>
        <v>0</v>
      </c>
      <c r="BE127" s="235">
        <f>('Power Usage Consumption'!$B$26)*D127*BD127</f>
        <v>0</v>
      </c>
      <c r="BF127" s="241">
        <f t="shared" si="7"/>
        <v>770.2296</v>
      </c>
    </row>
    <row r="128" ht="20.25" customHeight="1">
      <c r="A128" s="233" t="str">
        <f>'Raw Data'!R127</f>
        <v>Finland</v>
      </c>
      <c r="B128" s="234">
        <f>'Raw Data'!S127</f>
        <v>11</v>
      </c>
      <c r="C128" s="235">
        <f>'Raw Data'!W127</f>
        <v>33</v>
      </c>
      <c r="D128" s="236">
        <f t="shared" si="1"/>
        <v>1452</v>
      </c>
      <c r="E128" s="237"/>
      <c r="F128" s="238">
        <f>'Raw Data'!X127</f>
        <v>3</v>
      </c>
      <c r="G128" s="239">
        <f>(F128*'Power Usage Consumption'!$B$2)*D128</f>
        <v>261.36</v>
      </c>
      <c r="H128" s="235">
        <f>'Raw Data'!Y127</f>
        <v>3</v>
      </c>
      <c r="I128" s="239">
        <f>(H128*'Power Usage Consumption'!$B$3)*D128</f>
        <v>303.1776</v>
      </c>
      <c r="J128" s="235">
        <f>'Raw Data'!Z127</f>
        <v>0</v>
      </c>
      <c r="K128" s="240">
        <f>(J128*'Power Usage Consumption'!$B$4)*D128</f>
        <v>0</v>
      </c>
      <c r="L128" s="241">
        <f>'Raw Data'!AA127</f>
        <v>0</v>
      </c>
      <c r="M128" s="241">
        <f>(L128*'Power Usage Consumption'!$B$5)*D128</f>
        <v>0</v>
      </c>
      <c r="N128" s="241">
        <f>'Raw Data'!AB127</f>
        <v>0</v>
      </c>
      <c r="O128" s="241">
        <f>(N128*'Power Usage Consumption'!$B$7)*D128</f>
        <v>0</v>
      </c>
      <c r="P128" s="241">
        <f>'Raw Data'!AC127</f>
        <v>0</v>
      </c>
      <c r="Q128" s="241">
        <f>(P128*'Power Usage Consumption'!$B$8)*D128</f>
        <v>0</v>
      </c>
      <c r="R128" s="241">
        <f>'Raw Data'!AD127</f>
        <v>1</v>
      </c>
      <c r="S128" s="241">
        <f>(R128*'Power Usage Consumption'!$B$9)*D128</f>
        <v>8.712</v>
      </c>
      <c r="T128" s="235">
        <f>'Raw Data'!AE127</f>
        <v>0</v>
      </c>
      <c r="U128" s="241">
        <f>(T128*'Power Usage Consumption'!$B$6)*D128</f>
        <v>0</v>
      </c>
      <c r="V128" s="235">
        <f>'Raw Data'!AF127</f>
        <v>1</v>
      </c>
      <c r="W128" s="241">
        <f>(V128*'Power Usage Consumption'!$B$11)*D128</f>
        <v>17.424</v>
      </c>
      <c r="X128" s="235">
        <f>'Raw Data'!AG127</f>
        <v>0</v>
      </c>
      <c r="Y128" s="241">
        <f>(X128*'Power Usage Consumption'!$B$12)*D128</f>
        <v>0</v>
      </c>
      <c r="Z128" s="235">
        <f>'Raw Data'!AH127</f>
        <v>0</v>
      </c>
      <c r="AA128" s="241">
        <f>(Z128*'Power Usage Consumption'!$B$12)*D128</f>
        <v>0</v>
      </c>
      <c r="AB128" s="242">
        <f t="shared" si="2"/>
        <v>590.6736</v>
      </c>
      <c r="AC128" s="243" t="str">
        <f>'Raw Data'!AI127</f>
        <v>Renewable Energy (Solar, Wind, etc.)</v>
      </c>
      <c r="AD128" s="244">
        <f t="shared" si="3"/>
        <v>0</v>
      </c>
      <c r="AE128" s="245">
        <f t="shared" si="4"/>
        <v>590.6736</v>
      </c>
      <c r="AF128" s="238">
        <f>'Raw Data'!U127</f>
        <v>10</v>
      </c>
      <c r="AG128" s="235">
        <f>'Raw Data'!T127</f>
        <v>1</v>
      </c>
      <c r="AH128" s="235"/>
      <c r="AI128" s="235">
        <f>IF('Raw Data'!AJ127="YES", 1, 0)</f>
        <v>1</v>
      </c>
      <c r="AJ128" s="235">
        <f>('Power Usage Consumption'!$B$15)*D128*AI128</f>
        <v>5619.24</v>
      </c>
      <c r="AK128" s="235">
        <f>IF('Raw Data'!AK127="YES", 1, 0)</f>
        <v>1</v>
      </c>
      <c r="AL128" s="239">
        <f>'Power Usage Consumption'!$B$16</f>
        <v>18</v>
      </c>
      <c r="AM128" s="235">
        <f>IF('Raw Data'!AL127="YES", 1, 0)</f>
        <v>1</v>
      </c>
      <c r="AN128" s="239">
        <f>'Power Usage Consumption'!$B$17</f>
        <v>1.5</v>
      </c>
      <c r="AO128" s="235">
        <f>IF('Raw Data'!AM127="YES", 1, 0)</f>
        <v>1</v>
      </c>
      <c r="AP128" s="239">
        <f>'Power Usage Consumption'!$B$18</f>
        <v>1.2</v>
      </c>
      <c r="AQ128" s="235">
        <f>IF('Raw Data'!AN127="YES", 1, 0)</f>
        <v>1</v>
      </c>
      <c r="AR128" s="239">
        <f>'Power Usage Consumption'!$B$19</f>
        <v>2</v>
      </c>
      <c r="AS128" s="239">
        <f t="shared" si="5"/>
        <v>5641.94</v>
      </c>
      <c r="AT128" s="241">
        <f t="shared" si="6"/>
        <v>1</v>
      </c>
      <c r="AU128" s="241"/>
      <c r="AV128" s="235">
        <f>IF('Raw Data'!AO127="YES", 1, 0)</f>
        <v>1</v>
      </c>
      <c r="AW128" s="241">
        <f>('Power Usage Consumption'!$B$22)*D128*AV128</f>
        <v>3303.3</v>
      </c>
      <c r="AX128" s="235">
        <f>IF('Raw Data'!AP127="YES", 1, 0)</f>
        <v>1</v>
      </c>
      <c r="AY128" s="241">
        <f>('Power Usage Consumption'!$B$23)*D128*AX128</f>
        <v>943.8</v>
      </c>
      <c r="AZ128" s="235">
        <f>IF('Raw Data'!AQ127="YES", 1, 0)</f>
        <v>1</v>
      </c>
      <c r="BA128" s="241">
        <f>('Power Usage Consumption'!$B$24)*D128*AZ128</f>
        <v>78.408</v>
      </c>
      <c r="BB128" s="235">
        <f>IF('Raw Data'!AR127="YES", 1, 0)</f>
        <v>1</v>
      </c>
      <c r="BC128" s="241">
        <f>('Power Usage Consumption'!$B$25)*D128*BB128</f>
        <v>25.1922</v>
      </c>
      <c r="BD128" s="235">
        <f>IF('Raw Data'!AS127="YES", 1, 0)</f>
        <v>1</v>
      </c>
      <c r="BE128" s="235">
        <f>('Power Usage Consumption'!$B$26)*D128*BD128</f>
        <v>406.56</v>
      </c>
      <c r="BF128" s="241">
        <f t="shared" si="7"/>
        <v>4757.2602</v>
      </c>
    </row>
    <row r="129" ht="20.25" customHeight="1">
      <c r="A129" s="233" t="str">
        <f>'Raw Data'!R128</f>
        <v>Japan</v>
      </c>
      <c r="B129" s="234">
        <f>'Raw Data'!S128</f>
        <v>11</v>
      </c>
      <c r="C129" s="235">
        <f>'Raw Data'!W128</f>
        <v>40</v>
      </c>
      <c r="D129" s="236">
        <f t="shared" si="1"/>
        <v>1760</v>
      </c>
      <c r="E129" s="237"/>
      <c r="F129" s="238">
        <f>'Raw Data'!X128</f>
        <v>3</v>
      </c>
      <c r="G129" s="239">
        <f>(F129*'Power Usage Consumption'!$B$2)*D129</f>
        <v>316.8</v>
      </c>
      <c r="H129" s="235">
        <f>'Raw Data'!Y128</f>
        <v>2</v>
      </c>
      <c r="I129" s="239">
        <f>(H129*'Power Usage Consumption'!$B$3)*D129</f>
        <v>244.992</v>
      </c>
      <c r="J129" s="235">
        <f>'Raw Data'!Z128</f>
        <v>2</v>
      </c>
      <c r="K129" s="240">
        <f>(J129*'Power Usage Consumption'!$B$4)*D129</f>
        <v>200.64</v>
      </c>
      <c r="L129" s="241">
        <f>'Raw Data'!AA128</f>
        <v>3</v>
      </c>
      <c r="M129" s="241">
        <f>(L129*'Power Usage Consumption'!$B$5)*D129</f>
        <v>1056</v>
      </c>
      <c r="N129" s="241">
        <f>'Raw Data'!AB128</f>
        <v>1</v>
      </c>
      <c r="O129" s="241">
        <f>(N129*'Power Usage Consumption'!$B$7)*D129</f>
        <v>3.52</v>
      </c>
      <c r="P129" s="241">
        <f>'Raw Data'!AC128</f>
        <v>3</v>
      </c>
      <c r="Q129" s="241">
        <f>(P129*'Power Usage Consumption'!$B$8)*D129</f>
        <v>211.2</v>
      </c>
      <c r="R129" s="241">
        <f>'Raw Data'!AD128</f>
        <v>0</v>
      </c>
      <c r="S129" s="241">
        <f>(R129*'Power Usage Consumption'!$B$9)*D129</f>
        <v>0</v>
      </c>
      <c r="T129" s="235">
        <f>'Raw Data'!AE128</f>
        <v>2</v>
      </c>
      <c r="U129" s="241">
        <f>(T129*'Power Usage Consumption'!$B$6)*D129</f>
        <v>17.6</v>
      </c>
      <c r="V129" s="235">
        <f>'Raw Data'!AF128</f>
        <v>2</v>
      </c>
      <c r="W129" s="241">
        <f>(V129*'Power Usage Consumption'!$B$11)*D129</f>
        <v>42.24</v>
      </c>
      <c r="X129" s="235">
        <f>'Raw Data'!AG128</f>
        <v>1</v>
      </c>
      <c r="Y129" s="241">
        <f>(X129*'Power Usage Consumption'!$B$12)*D129</f>
        <v>21.12</v>
      </c>
      <c r="Z129" s="235">
        <f>'Raw Data'!AH128</f>
        <v>3</v>
      </c>
      <c r="AA129" s="241">
        <f>(Z129*'Power Usage Consumption'!$B$12)*D129</f>
        <v>63.36</v>
      </c>
      <c r="AB129" s="242">
        <f t="shared" si="2"/>
        <v>2177.472</v>
      </c>
      <c r="AC129" s="243" t="str">
        <f>'Raw Data'!AI128</f>
        <v>Non-renewable Energy (Grid electricity, Gasoline, etc.)</v>
      </c>
      <c r="AD129" s="244">
        <f t="shared" si="3"/>
        <v>2177.472</v>
      </c>
      <c r="AE129" s="245">
        <f t="shared" si="4"/>
        <v>0</v>
      </c>
      <c r="AF129" s="238">
        <f>'Raw Data'!U128</f>
        <v>8</v>
      </c>
      <c r="AG129" s="235">
        <f>'Raw Data'!T128</f>
        <v>3</v>
      </c>
      <c r="AH129" s="235"/>
      <c r="AI129" s="235">
        <f>IF('Raw Data'!AJ128="YES", 1, 0)</f>
        <v>1</v>
      </c>
      <c r="AJ129" s="235">
        <f>('Power Usage Consumption'!$B$15)*D129*AI129</f>
        <v>6811.2</v>
      </c>
      <c r="AK129" s="235">
        <f>IF('Raw Data'!AK128="YES", 1, 0)</f>
        <v>1</v>
      </c>
      <c r="AL129" s="239">
        <f>'Power Usage Consumption'!$B$16</f>
        <v>18</v>
      </c>
      <c r="AM129" s="235">
        <f>IF('Raw Data'!AL128="YES", 1, 0)</f>
        <v>1</v>
      </c>
      <c r="AN129" s="239">
        <f>'Power Usage Consumption'!$B$17</f>
        <v>1.5</v>
      </c>
      <c r="AO129" s="235">
        <f>IF('Raw Data'!AM128="YES", 1, 0)</f>
        <v>1</v>
      </c>
      <c r="AP129" s="239">
        <f>'Power Usage Consumption'!$B$18</f>
        <v>1.2</v>
      </c>
      <c r="AQ129" s="235">
        <f>IF('Raw Data'!AN128="YES", 1, 0)</f>
        <v>1</v>
      </c>
      <c r="AR129" s="239">
        <f>'Power Usage Consumption'!$B$19</f>
        <v>2</v>
      </c>
      <c r="AS129" s="239">
        <f t="shared" si="5"/>
        <v>6833.9</v>
      </c>
      <c r="AT129" s="241">
        <f t="shared" si="6"/>
        <v>3</v>
      </c>
      <c r="AU129" s="241"/>
      <c r="AV129" s="235">
        <f>IF('Raw Data'!AO128="YES", 1, 0)</f>
        <v>1</v>
      </c>
      <c r="AW129" s="241">
        <f>('Power Usage Consumption'!$B$22)*D129*AV129</f>
        <v>4004</v>
      </c>
      <c r="AX129" s="235">
        <f>IF('Raw Data'!AP128="YES", 1, 0)</f>
        <v>0</v>
      </c>
      <c r="AY129" s="241">
        <f>('Power Usage Consumption'!$B$23)*D129*AX129</f>
        <v>0</v>
      </c>
      <c r="AZ129" s="235">
        <f>IF('Raw Data'!AQ128="YES", 1, 0)</f>
        <v>1</v>
      </c>
      <c r="BA129" s="241">
        <f>('Power Usage Consumption'!$B$24)*D129*AZ129</f>
        <v>95.04</v>
      </c>
      <c r="BB129" s="235">
        <f>IF('Raw Data'!AR128="YES", 1, 0)</f>
        <v>0</v>
      </c>
      <c r="BC129" s="241">
        <f>('Power Usage Consumption'!$B$25)*D129*BB129</f>
        <v>0</v>
      </c>
      <c r="BD129" s="235">
        <f>IF('Raw Data'!AS128="YES", 1, 0)</f>
        <v>1</v>
      </c>
      <c r="BE129" s="235">
        <f>('Power Usage Consumption'!$B$26)*D129*BD129</f>
        <v>492.8</v>
      </c>
      <c r="BF129" s="241">
        <f t="shared" si="7"/>
        <v>4591.84</v>
      </c>
    </row>
    <row r="130" ht="20.25" customHeight="1">
      <c r="A130" s="233" t="str">
        <f>'Raw Data'!R129</f>
        <v>United States of America</v>
      </c>
      <c r="B130" s="234">
        <f>'Raw Data'!S129</f>
        <v>2</v>
      </c>
      <c r="C130" s="235">
        <f>'Raw Data'!W129</f>
        <v>9</v>
      </c>
      <c r="D130" s="236">
        <f t="shared" si="1"/>
        <v>72</v>
      </c>
      <c r="E130" s="237"/>
      <c r="F130" s="238">
        <f>'Raw Data'!X129</f>
        <v>0</v>
      </c>
      <c r="G130" s="239">
        <f>(F130*'Power Usage Consumption'!$B$2)*D130</f>
        <v>0</v>
      </c>
      <c r="H130" s="235">
        <f>'Raw Data'!Y129</f>
        <v>3</v>
      </c>
      <c r="I130" s="239">
        <f>(H130*'Power Usage Consumption'!$B$3)*D130</f>
        <v>15.0336</v>
      </c>
      <c r="J130" s="235">
        <f>'Raw Data'!Z129</f>
        <v>1</v>
      </c>
      <c r="K130" s="240">
        <f>(J130*'Power Usage Consumption'!$B$4)*D130</f>
        <v>4.104</v>
      </c>
      <c r="L130" s="241">
        <f>'Raw Data'!AA129</f>
        <v>0</v>
      </c>
      <c r="M130" s="241">
        <f>(L130*'Power Usage Consumption'!$B$5)*D130</f>
        <v>0</v>
      </c>
      <c r="N130" s="241">
        <f>'Raw Data'!AB129</f>
        <v>2</v>
      </c>
      <c r="O130" s="241">
        <f>(N130*'Power Usage Consumption'!$B$7)*D130</f>
        <v>0.288</v>
      </c>
      <c r="P130" s="241">
        <f>'Raw Data'!AC129</f>
        <v>2</v>
      </c>
      <c r="Q130" s="241">
        <f>(P130*'Power Usage Consumption'!$B$8)*D130</f>
        <v>5.76</v>
      </c>
      <c r="R130" s="241">
        <f>'Raw Data'!AD129</f>
        <v>3</v>
      </c>
      <c r="S130" s="241">
        <f>(R130*'Power Usage Consumption'!$B$9)*D130</f>
        <v>1.296</v>
      </c>
      <c r="T130" s="235">
        <f>'Raw Data'!AE129</f>
        <v>2</v>
      </c>
      <c r="U130" s="241">
        <f>(T130*'Power Usage Consumption'!$B$6)*D130</f>
        <v>0.72</v>
      </c>
      <c r="V130" s="235">
        <f>'Raw Data'!AF129</f>
        <v>3</v>
      </c>
      <c r="W130" s="241">
        <f>(V130*'Power Usage Consumption'!$B$11)*D130</f>
        <v>2.592</v>
      </c>
      <c r="X130" s="235">
        <f>'Raw Data'!AG129</f>
        <v>0</v>
      </c>
      <c r="Y130" s="241">
        <f>(X130*'Power Usage Consumption'!$B$12)*D130</f>
        <v>0</v>
      </c>
      <c r="Z130" s="235">
        <f>'Raw Data'!AH129</f>
        <v>3</v>
      </c>
      <c r="AA130" s="241">
        <f>(Z130*'Power Usage Consumption'!$B$12)*D130</f>
        <v>2.592</v>
      </c>
      <c r="AB130" s="242">
        <f t="shared" si="2"/>
        <v>32.3856</v>
      </c>
      <c r="AC130" s="243" t="str">
        <f>'Raw Data'!AI129</f>
        <v>Non-renewable Energy (Grid electricity, Gasoline, etc.)</v>
      </c>
      <c r="AD130" s="244">
        <f t="shared" si="3"/>
        <v>32.3856</v>
      </c>
      <c r="AE130" s="245">
        <f t="shared" si="4"/>
        <v>0</v>
      </c>
      <c r="AF130" s="238">
        <f>'Raw Data'!U129</f>
        <v>1</v>
      </c>
      <c r="AG130" s="235">
        <f>'Raw Data'!T129</f>
        <v>1</v>
      </c>
      <c r="AH130" s="235"/>
      <c r="AI130" s="235">
        <f>IF('Raw Data'!AJ129="YES", 1, 0)</f>
        <v>1</v>
      </c>
      <c r="AJ130" s="235">
        <f>('Power Usage Consumption'!$B$15)*D130*AI130</f>
        <v>278.64</v>
      </c>
      <c r="AK130" s="235">
        <f>IF('Raw Data'!AK129="YES", 1, 0)</f>
        <v>0</v>
      </c>
      <c r="AL130" s="239">
        <f>'Power Usage Consumption'!$B$16</f>
        <v>18</v>
      </c>
      <c r="AM130" s="235">
        <f>IF('Raw Data'!AL129="YES", 1, 0)</f>
        <v>1</v>
      </c>
      <c r="AN130" s="239">
        <f>'Power Usage Consumption'!$B$17</f>
        <v>1.5</v>
      </c>
      <c r="AO130" s="235">
        <f>IF('Raw Data'!AM129="YES", 1, 0)</f>
        <v>0</v>
      </c>
      <c r="AP130" s="239">
        <f>'Power Usage Consumption'!$B$18</f>
        <v>1.2</v>
      </c>
      <c r="AQ130" s="235">
        <f>IF('Raw Data'!AN129="YES", 1, 0)</f>
        <v>1</v>
      </c>
      <c r="AR130" s="239">
        <f>'Power Usage Consumption'!$B$19</f>
        <v>2</v>
      </c>
      <c r="AS130" s="239">
        <f t="shared" si="5"/>
        <v>301.34</v>
      </c>
      <c r="AT130" s="241">
        <f t="shared" si="6"/>
        <v>1</v>
      </c>
      <c r="AU130" s="241"/>
      <c r="AV130" s="235">
        <f>IF('Raw Data'!AO129="YES", 1, 0)</f>
        <v>1</v>
      </c>
      <c r="AW130" s="241">
        <f>('Power Usage Consumption'!$B$22)*D130*AV130</f>
        <v>163.8</v>
      </c>
      <c r="AX130" s="235">
        <f>IF('Raw Data'!AP129="YES", 1, 0)</f>
        <v>0</v>
      </c>
      <c r="AY130" s="241">
        <f>('Power Usage Consumption'!$B$23)*D130*AX130</f>
        <v>0</v>
      </c>
      <c r="AZ130" s="235">
        <f>IF('Raw Data'!AQ129="YES", 1, 0)</f>
        <v>0</v>
      </c>
      <c r="BA130" s="241">
        <f>('Power Usage Consumption'!$B$24)*D130*AZ130</f>
        <v>0</v>
      </c>
      <c r="BB130" s="235">
        <f>IF('Raw Data'!AR129="YES", 1, 0)</f>
        <v>1</v>
      </c>
      <c r="BC130" s="241">
        <f>('Power Usage Consumption'!$B$25)*D130*BB130</f>
        <v>1.2492</v>
      </c>
      <c r="BD130" s="235">
        <f>IF('Raw Data'!AS129="YES", 1, 0)</f>
        <v>1</v>
      </c>
      <c r="BE130" s="235">
        <f>('Power Usage Consumption'!$B$26)*D130*BD130</f>
        <v>20.16</v>
      </c>
      <c r="BF130" s="241">
        <f t="shared" si="7"/>
        <v>185.2092</v>
      </c>
    </row>
    <row r="131" ht="20.25" customHeight="1">
      <c r="A131" s="233" t="str">
        <f>'Raw Data'!R130</f>
        <v>United States of America</v>
      </c>
      <c r="B131" s="234">
        <f>'Raw Data'!S130</f>
        <v>7</v>
      </c>
      <c r="C131" s="235">
        <f>'Raw Data'!W130</f>
        <v>28</v>
      </c>
      <c r="D131" s="236">
        <f t="shared" si="1"/>
        <v>784</v>
      </c>
      <c r="E131" s="237"/>
      <c r="F131" s="238">
        <f>'Raw Data'!X130</f>
        <v>2</v>
      </c>
      <c r="G131" s="239">
        <f>(F131*'Power Usage Consumption'!$B$2)*D131</f>
        <v>94.08</v>
      </c>
      <c r="H131" s="235">
        <f>'Raw Data'!Y130</f>
        <v>1</v>
      </c>
      <c r="I131" s="239">
        <f>(H131*'Power Usage Consumption'!$B$3)*D131</f>
        <v>54.5664</v>
      </c>
      <c r="J131" s="235">
        <f>'Raw Data'!Z130</f>
        <v>0</v>
      </c>
      <c r="K131" s="240">
        <f>(J131*'Power Usage Consumption'!$B$4)*D131</f>
        <v>0</v>
      </c>
      <c r="L131" s="241">
        <f>'Raw Data'!AA130</f>
        <v>1</v>
      </c>
      <c r="M131" s="241">
        <f>(L131*'Power Usage Consumption'!$B$5)*D131</f>
        <v>156.8</v>
      </c>
      <c r="N131" s="241">
        <f>'Raw Data'!AB130</f>
        <v>1</v>
      </c>
      <c r="O131" s="241">
        <f>(N131*'Power Usage Consumption'!$B$7)*D131</f>
        <v>1.568</v>
      </c>
      <c r="P131" s="241">
        <f>'Raw Data'!AC130</f>
        <v>2</v>
      </c>
      <c r="Q131" s="241">
        <f>(P131*'Power Usage Consumption'!$B$8)*D131</f>
        <v>62.72</v>
      </c>
      <c r="R131" s="241">
        <f>'Raw Data'!AD130</f>
        <v>0</v>
      </c>
      <c r="S131" s="241">
        <f>(R131*'Power Usage Consumption'!$B$9)*D131</f>
        <v>0</v>
      </c>
      <c r="T131" s="235">
        <f>'Raw Data'!AE130</f>
        <v>2</v>
      </c>
      <c r="U131" s="241">
        <f>(T131*'Power Usage Consumption'!$B$6)*D131</f>
        <v>7.84</v>
      </c>
      <c r="V131" s="235">
        <f>'Raw Data'!AF130</f>
        <v>3</v>
      </c>
      <c r="W131" s="241">
        <f>(V131*'Power Usage Consumption'!$B$11)*D131</f>
        <v>28.224</v>
      </c>
      <c r="X131" s="235">
        <f>'Raw Data'!AG130</f>
        <v>0</v>
      </c>
      <c r="Y131" s="241">
        <f>(X131*'Power Usage Consumption'!$B$12)*D131</f>
        <v>0</v>
      </c>
      <c r="Z131" s="235">
        <f>'Raw Data'!AH130</f>
        <v>0</v>
      </c>
      <c r="AA131" s="241">
        <f>(Z131*'Power Usage Consumption'!$B$12)*D131</f>
        <v>0</v>
      </c>
      <c r="AB131" s="242">
        <f t="shared" si="2"/>
        <v>405.7984</v>
      </c>
      <c r="AC131" s="243" t="str">
        <f>'Raw Data'!AI130</f>
        <v>Non-renewable Energy (Grid electricity, Gasoline, etc.)</v>
      </c>
      <c r="AD131" s="244">
        <f t="shared" si="3"/>
        <v>405.7984</v>
      </c>
      <c r="AE131" s="245">
        <f t="shared" si="4"/>
        <v>0</v>
      </c>
      <c r="AF131" s="238">
        <f>'Raw Data'!U130</f>
        <v>4</v>
      </c>
      <c r="AG131" s="235">
        <f>'Raw Data'!T130</f>
        <v>3</v>
      </c>
      <c r="AH131" s="235"/>
      <c r="AI131" s="235">
        <f>IF('Raw Data'!AJ130="YES", 1, 0)</f>
        <v>1</v>
      </c>
      <c r="AJ131" s="235">
        <f>('Power Usage Consumption'!$B$15)*D131*AI131</f>
        <v>3034.08</v>
      </c>
      <c r="AK131" s="235">
        <f>IF('Raw Data'!AK130="YES", 1, 0)</f>
        <v>1</v>
      </c>
      <c r="AL131" s="239">
        <f>'Power Usage Consumption'!$B$16</f>
        <v>18</v>
      </c>
      <c r="AM131" s="235">
        <f>IF('Raw Data'!AL130="YES", 1, 0)</f>
        <v>1</v>
      </c>
      <c r="AN131" s="239">
        <f>'Power Usage Consumption'!$B$17</f>
        <v>1.5</v>
      </c>
      <c r="AO131" s="235">
        <f>IF('Raw Data'!AM130="YES", 1, 0)</f>
        <v>1</v>
      </c>
      <c r="AP131" s="239">
        <f>'Power Usage Consumption'!$B$18</f>
        <v>1.2</v>
      </c>
      <c r="AQ131" s="235">
        <f>IF('Raw Data'!AN130="YES", 1, 0)</f>
        <v>1</v>
      </c>
      <c r="AR131" s="239">
        <f>'Power Usage Consumption'!$B$19</f>
        <v>2</v>
      </c>
      <c r="AS131" s="239">
        <f t="shared" si="5"/>
        <v>3056.78</v>
      </c>
      <c r="AT131" s="241">
        <f t="shared" si="6"/>
        <v>3</v>
      </c>
      <c r="AU131" s="241"/>
      <c r="AV131" s="235">
        <f>IF('Raw Data'!AO130="YES", 1, 0)</f>
        <v>0</v>
      </c>
      <c r="AW131" s="241">
        <f>('Power Usage Consumption'!$B$22)*D131*AV131</f>
        <v>0</v>
      </c>
      <c r="AX131" s="235">
        <f>IF('Raw Data'!AP130="YES", 1, 0)</f>
        <v>0</v>
      </c>
      <c r="AY131" s="241">
        <f>('Power Usage Consumption'!$B$23)*D131*AX131</f>
        <v>0</v>
      </c>
      <c r="AZ131" s="235">
        <f>IF('Raw Data'!AQ130="YES", 1, 0)</f>
        <v>0</v>
      </c>
      <c r="BA131" s="241">
        <f>('Power Usage Consumption'!$B$24)*D131*AZ131</f>
        <v>0</v>
      </c>
      <c r="BB131" s="235">
        <f>IF('Raw Data'!AR130="YES", 1, 0)</f>
        <v>1</v>
      </c>
      <c r="BC131" s="241">
        <f>('Power Usage Consumption'!$B$25)*D131*BB131</f>
        <v>13.6024</v>
      </c>
      <c r="BD131" s="235">
        <f>IF('Raw Data'!AS130="YES", 1, 0)</f>
        <v>1</v>
      </c>
      <c r="BE131" s="235">
        <f>('Power Usage Consumption'!$B$26)*D131*BD131</f>
        <v>219.52</v>
      </c>
      <c r="BF131" s="241">
        <f t="shared" si="7"/>
        <v>233.1224</v>
      </c>
    </row>
    <row r="132" ht="20.25" customHeight="1">
      <c r="A132" s="233" t="str">
        <f>'Raw Data'!R131</f>
        <v>Poland</v>
      </c>
      <c r="B132" s="234">
        <f>'Raw Data'!S131</f>
        <v>6</v>
      </c>
      <c r="C132" s="235">
        <f>'Raw Data'!W131</f>
        <v>3</v>
      </c>
      <c r="D132" s="236">
        <f t="shared" si="1"/>
        <v>72</v>
      </c>
      <c r="E132" s="237"/>
      <c r="F132" s="238">
        <f>'Raw Data'!X131</f>
        <v>1</v>
      </c>
      <c r="G132" s="239">
        <f>(F132*'Power Usage Consumption'!$B$2)*D132</f>
        <v>4.32</v>
      </c>
      <c r="H132" s="235">
        <f>'Raw Data'!Y131</f>
        <v>3</v>
      </c>
      <c r="I132" s="239">
        <f>(H132*'Power Usage Consumption'!$B$3)*D132</f>
        <v>15.0336</v>
      </c>
      <c r="J132" s="235">
        <f>'Raw Data'!Z131</f>
        <v>3</v>
      </c>
      <c r="K132" s="240">
        <f>(J132*'Power Usage Consumption'!$B$4)*D132</f>
        <v>12.312</v>
      </c>
      <c r="L132" s="241">
        <f>'Raw Data'!AA131</f>
        <v>1</v>
      </c>
      <c r="M132" s="241">
        <f>(L132*'Power Usage Consumption'!$B$5)*D132</f>
        <v>14.4</v>
      </c>
      <c r="N132" s="241">
        <f>'Raw Data'!AB131</f>
        <v>2</v>
      </c>
      <c r="O132" s="241">
        <f>(N132*'Power Usage Consumption'!$B$7)*D132</f>
        <v>0.288</v>
      </c>
      <c r="P132" s="241">
        <f>'Raw Data'!AC131</f>
        <v>2</v>
      </c>
      <c r="Q132" s="241">
        <f>(P132*'Power Usage Consumption'!$B$8)*D132</f>
        <v>5.76</v>
      </c>
      <c r="R132" s="241">
        <f>'Raw Data'!AD131</f>
        <v>3</v>
      </c>
      <c r="S132" s="241">
        <f>(R132*'Power Usage Consumption'!$B$9)*D132</f>
        <v>1.296</v>
      </c>
      <c r="T132" s="235">
        <f>'Raw Data'!AE131</f>
        <v>2</v>
      </c>
      <c r="U132" s="241">
        <f>(T132*'Power Usage Consumption'!$B$6)*D132</f>
        <v>0.72</v>
      </c>
      <c r="V132" s="235">
        <f>'Raw Data'!AF131</f>
        <v>3</v>
      </c>
      <c r="W132" s="241">
        <f>(V132*'Power Usage Consumption'!$B$11)*D132</f>
        <v>2.592</v>
      </c>
      <c r="X132" s="235">
        <f>'Raw Data'!AG131</f>
        <v>1</v>
      </c>
      <c r="Y132" s="241">
        <f>(X132*'Power Usage Consumption'!$B$12)*D132</f>
        <v>0.864</v>
      </c>
      <c r="Z132" s="235">
        <f>'Raw Data'!AH131</f>
        <v>3</v>
      </c>
      <c r="AA132" s="241">
        <f>(Z132*'Power Usage Consumption'!$B$12)*D132</f>
        <v>2.592</v>
      </c>
      <c r="AB132" s="242">
        <f t="shared" si="2"/>
        <v>60.1776</v>
      </c>
      <c r="AC132" s="243" t="str">
        <f>'Raw Data'!AI131</f>
        <v>Renewable Energy (Solar, Wind, etc.)</v>
      </c>
      <c r="AD132" s="244">
        <f t="shared" si="3"/>
        <v>0</v>
      </c>
      <c r="AE132" s="245">
        <f t="shared" si="4"/>
        <v>60.1776</v>
      </c>
      <c r="AF132" s="238">
        <f>'Raw Data'!U131</f>
        <v>2</v>
      </c>
      <c r="AG132" s="235">
        <f>'Raw Data'!T131</f>
        <v>4</v>
      </c>
      <c r="AH132" s="235"/>
      <c r="AI132" s="235">
        <f>IF('Raw Data'!AJ131="YES", 1, 0)</f>
        <v>0</v>
      </c>
      <c r="AJ132" s="235">
        <f>('Power Usage Consumption'!$B$15)*D132*AI132</f>
        <v>0</v>
      </c>
      <c r="AK132" s="235">
        <f>IF('Raw Data'!AK131="YES", 1, 0)</f>
        <v>1</v>
      </c>
      <c r="AL132" s="239">
        <f>'Power Usage Consumption'!$B$16</f>
        <v>18</v>
      </c>
      <c r="AM132" s="235">
        <f>IF('Raw Data'!AL131="YES", 1, 0)</f>
        <v>1</v>
      </c>
      <c r="AN132" s="239">
        <f>'Power Usage Consumption'!$B$17</f>
        <v>1.5</v>
      </c>
      <c r="AO132" s="235">
        <f>IF('Raw Data'!AM131="YES", 1, 0)</f>
        <v>0</v>
      </c>
      <c r="AP132" s="239">
        <f>'Power Usage Consumption'!$B$18</f>
        <v>1.2</v>
      </c>
      <c r="AQ132" s="235">
        <f>IF('Raw Data'!AN131="YES", 1, 0)</f>
        <v>1</v>
      </c>
      <c r="AR132" s="239">
        <f>'Power Usage Consumption'!$B$19</f>
        <v>2</v>
      </c>
      <c r="AS132" s="239">
        <f t="shared" si="5"/>
        <v>22.7</v>
      </c>
      <c r="AT132" s="241">
        <f t="shared" si="6"/>
        <v>4</v>
      </c>
      <c r="AU132" s="241"/>
      <c r="AV132" s="235">
        <f>IF('Raw Data'!AO131="YES", 1, 0)</f>
        <v>0</v>
      </c>
      <c r="AW132" s="241">
        <f>('Power Usage Consumption'!$B$22)*D132*AV132</f>
        <v>0</v>
      </c>
      <c r="AX132" s="235">
        <f>IF('Raw Data'!AP131="YES", 1, 0)</f>
        <v>1</v>
      </c>
      <c r="AY132" s="241">
        <f>('Power Usage Consumption'!$B$23)*D132*AX132</f>
        <v>46.8</v>
      </c>
      <c r="AZ132" s="235">
        <f>IF('Raw Data'!AQ131="YES", 1, 0)</f>
        <v>0</v>
      </c>
      <c r="BA132" s="241">
        <f>('Power Usage Consumption'!$B$24)*D132*AZ132</f>
        <v>0</v>
      </c>
      <c r="BB132" s="235">
        <f>IF('Raw Data'!AR131="YES", 1, 0)</f>
        <v>0</v>
      </c>
      <c r="BC132" s="241">
        <f>('Power Usage Consumption'!$B$25)*D132*BB132</f>
        <v>0</v>
      </c>
      <c r="BD132" s="235">
        <f>IF('Raw Data'!AS131="YES", 1, 0)</f>
        <v>1</v>
      </c>
      <c r="BE132" s="235">
        <f>('Power Usage Consumption'!$B$26)*D132*BD132</f>
        <v>20.16</v>
      </c>
      <c r="BF132" s="241">
        <f t="shared" si="7"/>
        <v>66.96</v>
      </c>
    </row>
    <row r="133" ht="20.25" customHeight="1">
      <c r="A133" s="233" t="str">
        <f>'Raw Data'!R132</f>
        <v>Germany</v>
      </c>
      <c r="B133" s="234">
        <f>'Raw Data'!S132</f>
        <v>3</v>
      </c>
      <c r="C133" s="235">
        <f>'Raw Data'!W132</f>
        <v>2</v>
      </c>
      <c r="D133" s="236">
        <f t="shared" si="1"/>
        <v>24</v>
      </c>
      <c r="E133" s="237"/>
      <c r="F133" s="238">
        <f>'Raw Data'!X132</f>
        <v>2</v>
      </c>
      <c r="G133" s="239">
        <f>(F133*'Power Usage Consumption'!$B$2)*D133</f>
        <v>2.88</v>
      </c>
      <c r="H133" s="235">
        <f>'Raw Data'!Y132</f>
        <v>2</v>
      </c>
      <c r="I133" s="239">
        <f>(H133*'Power Usage Consumption'!$B$3)*D133</f>
        <v>3.3408</v>
      </c>
      <c r="J133" s="235">
        <f>'Raw Data'!Z132</f>
        <v>0</v>
      </c>
      <c r="K133" s="240">
        <f>(J133*'Power Usage Consumption'!$B$4)*D133</f>
        <v>0</v>
      </c>
      <c r="L133" s="241">
        <f>'Raw Data'!AA132</f>
        <v>1</v>
      </c>
      <c r="M133" s="241">
        <f>(L133*'Power Usage Consumption'!$B$5)*D133</f>
        <v>4.8</v>
      </c>
      <c r="N133" s="241">
        <f>'Raw Data'!AB132</f>
        <v>1</v>
      </c>
      <c r="O133" s="241">
        <f>(N133*'Power Usage Consumption'!$B$7)*D133</f>
        <v>0.048</v>
      </c>
      <c r="P133" s="241">
        <f>'Raw Data'!AC132</f>
        <v>1</v>
      </c>
      <c r="Q133" s="241">
        <f>(P133*'Power Usage Consumption'!$B$8)*D133</f>
        <v>0.96</v>
      </c>
      <c r="R133" s="241">
        <f>'Raw Data'!AD132</f>
        <v>1</v>
      </c>
      <c r="S133" s="241">
        <f>(R133*'Power Usage Consumption'!$B$9)*D133</f>
        <v>0.144</v>
      </c>
      <c r="T133" s="235">
        <f>'Raw Data'!AE132</f>
        <v>0</v>
      </c>
      <c r="U133" s="241">
        <f>(T133*'Power Usage Consumption'!$B$6)*D133</f>
        <v>0</v>
      </c>
      <c r="V133" s="235">
        <f>'Raw Data'!AF132</f>
        <v>2</v>
      </c>
      <c r="W133" s="241">
        <f>(V133*'Power Usage Consumption'!$B$11)*D133</f>
        <v>0.576</v>
      </c>
      <c r="X133" s="235">
        <f>'Raw Data'!AG132</f>
        <v>2</v>
      </c>
      <c r="Y133" s="241">
        <f>(X133*'Power Usage Consumption'!$B$12)*D133</f>
        <v>0.576</v>
      </c>
      <c r="Z133" s="235">
        <f>'Raw Data'!AH132</f>
        <v>1</v>
      </c>
      <c r="AA133" s="241">
        <f>(Z133*'Power Usage Consumption'!$B$12)*D133</f>
        <v>0.288</v>
      </c>
      <c r="AB133" s="242">
        <f t="shared" si="2"/>
        <v>13.6128</v>
      </c>
      <c r="AC133" s="243" t="str">
        <f>'Raw Data'!AI132</f>
        <v>Renewable Energy (Solar, Wind, etc.)</v>
      </c>
      <c r="AD133" s="244">
        <f t="shared" si="3"/>
        <v>0</v>
      </c>
      <c r="AE133" s="245">
        <f t="shared" si="4"/>
        <v>13.6128</v>
      </c>
      <c r="AF133" s="238">
        <f>'Raw Data'!U132</f>
        <v>2</v>
      </c>
      <c r="AG133" s="235">
        <f>'Raw Data'!T132</f>
        <v>1</v>
      </c>
      <c r="AH133" s="235"/>
      <c r="AI133" s="235">
        <f>IF('Raw Data'!AJ132="YES", 1, 0)</f>
        <v>1</v>
      </c>
      <c r="AJ133" s="235">
        <f>('Power Usage Consumption'!$B$15)*D133*AI133</f>
        <v>92.88</v>
      </c>
      <c r="AK133" s="235">
        <f>IF('Raw Data'!AK132="YES", 1, 0)</f>
        <v>1</v>
      </c>
      <c r="AL133" s="239">
        <f>'Power Usage Consumption'!$B$16</f>
        <v>18</v>
      </c>
      <c r="AM133" s="235">
        <f>IF('Raw Data'!AL132="YES", 1, 0)</f>
        <v>0</v>
      </c>
      <c r="AN133" s="239">
        <f>'Power Usage Consumption'!$B$17</f>
        <v>1.5</v>
      </c>
      <c r="AO133" s="235">
        <f>IF('Raw Data'!AM132="YES", 1, 0)</f>
        <v>1</v>
      </c>
      <c r="AP133" s="239">
        <f>'Power Usage Consumption'!$B$18</f>
        <v>1.2</v>
      </c>
      <c r="AQ133" s="235">
        <f>IF('Raw Data'!AN132="YES", 1, 0)</f>
        <v>1</v>
      </c>
      <c r="AR133" s="239">
        <f>'Power Usage Consumption'!$B$19</f>
        <v>2</v>
      </c>
      <c r="AS133" s="239">
        <f t="shared" si="5"/>
        <v>115.58</v>
      </c>
      <c r="AT133" s="241">
        <f t="shared" si="6"/>
        <v>1</v>
      </c>
      <c r="AU133" s="241"/>
      <c r="AV133" s="235">
        <f>IF('Raw Data'!AO132="YES", 1, 0)</f>
        <v>1</v>
      </c>
      <c r="AW133" s="241">
        <f>('Power Usage Consumption'!$B$22)*D133*AV133</f>
        <v>54.6</v>
      </c>
      <c r="AX133" s="235">
        <f>IF('Raw Data'!AP132="YES", 1, 0)</f>
        <v>0</v>
      </c>
      <c r="AY133" s="241">
        <f>('Power Usage Consumption'!$B$23)*D133*AX133</f>
        <v>0</v>
      </c>
      <c r="AZ133" s="235">
        <f>IF('Raw Data'!AQ132="YES", 1, 0)</f>
        <v>0</v>
      </c>
      <c r="BA133" s="241">
        <f>('Power Usage Consumption'!$B$24)*D133*AZ133</f>
        <v>0</v>
      </c>
      <c r="BB133" s="235">
        <f>IF('Raw Data'!AR132="YES", 1, 0)</f>
        <v>0</v>
      </c>
      <c r="BC133" s="241">
        <f>('Power Usage Consumption'!$B$25)*D133*BB133</f>
        <v>0</v>
      </c>
      <c r="BD133" s="235">
        <f>IF('Raw Data'!AS132="YES", 1, 0)</f>
        <v>1</v>
      </c>
      <c r="BE133" s="235">
        <f>('Power Usage Consumption'!$B$26)*D133*BD133</f>
        <v>6.72</v>
      </c>
      <c r="BF133" s="241">
        <f t="shared" si="7"/>
        <v>61.32</v>
      </c>
    </row>
    <row r="134" ht="20.25" customHeight="1">
      <c r="A134" s="233" t="str">
        <f>'Raw Data'!R133</f>
        <v>United States of America</v>
      </c>
      <c r="B134" s="234">
        <f>'Raw Data'!S133</f>
        <v>11</v>
      </c>
      <c r="C134" s="235">
        <f>'Raw Data'!W133</f>
        <v>40</v>
      </c>
      <c r="D134" s="236">
        <f t="shared" si="1"/>
        <v>1760</v>
      </c>
      <c r="E134" s="237"/>
      <c r="F134" s="238">
        <f>'Raw Data'!X133</f>
        <v>1</v>
      </c>
      <c r="G134" s="239">
        <f>(F134*'Power Usage Consumption'!$B$2)*D134</f>
        <v>105.6</v>
      </c>
      <c r="H134" s="235">
        <f>'Raw Data'!Y133</f>
        <v>2</v>
      </c>
      <c r="I134" s="239">
        <f>(H134*'Power Usage Consumption'!$B$3)*D134</f>
        <v>244.992</v>
      </c>
      <c r="J134" s="235">
        <f>'Raw Data'!Z133</f>
        <v>2</v>
      </c>
      <c r="K134" s="240">
        <f>(J134*'Power Usage Consumption'!$B$4)*D134</f>
        <v>200.64</v>
      </c>
      <c r="L134" s="241">
        <f>'Raw Data'!AA133</f>
        <v>2</v>
      </c>
      <c r="M134" s="241">
        <f>(L134*'Power Usage Consumption'!$B$5)*D134</f>
        <v>704</v>
      </c>
      <c r="N134" s="241">
        <f>'Raw Data'!AB133</f>
        <v>2</v>
      </c>
      <c r="O134" s="241">
        <f>(N134*'Power Usage Consumption'!$B$7)*D134</f>
        <v>7.04</v>
      </c>
      <c r="P134" s="241">
        <f>'Raw Data'!AC133</f>
        <v>0</v>
      </c>
      <c r="Q134" s="241">
        <f>(P134*'Power Usage Consumption'!$B$8)*D134</f>
        <v>0</v>
      </c>
      <c r="R134" s="241">
        <f>'Raw Data'!AD133</f>
        <v>1</v>
      </c>
      <c r="S134" s="241">
        <f>(R134*'Power Usage Consumption'!$B$9)*D134</f>
        <v>10.56</v>
      </c>
      <c r="T134" s="235">
        <f>'Raw Data'!AE133</f>
        <v>3</v>
      </c>
      <c r="U134" s="241">
        <f>(T134*'Power Usage Consumption'!$B$6)*D134</f>
        <v>26.4</v>
      </c>
      <c r="V134" s="235">
        <f>'Raw Data'!AF133</f>
        <v>3</v>
      </c>
      <c r="W134" s="241">
        <f>(V134*'Power Usage Consumption'!$B$11)*D134</f>
        <v>63.36</v>
      </c>
      <c r="X134" s="235">
        <f>'Raw Data'!AG133</f>
        <v>0</v>
      </c>
      <c r="Y134" s="241">
        <f>(X134*'Power Usage Consumption'!$B$12)*D134</f>
        <v>0</v>
      </c>
      <c r="Z134" s="235">
        <f>'Raw Data'!AH133</f>
        <v>2</v>
      </c>
      <c r="AA134" s="241">
        <f>(Z134*'Power Usage Consumption'!$B$12)*D134</f>
        <v>42.24</v>
      </c>
      <c r="AB134" s="242">
        <f t="shared" si="2"/>
        <v>1404.832</v>
      </c>
      <c r="AC134" s="243" t="str">
        <f>'Raw Data'!AI133</f>
        <v>Renewable Energy (Solar, Wind, etc.)</v>
      </c>
      <c r="AD134" s="244">
        <f t="shared" si="3"/>
        <v>0</v>
      </c>
      <c r="AE134" s="245">
        <f t="shared" si="4"/>
        <v>1404.832</v>
      </c>
      <c r="AF134" s="238">
        <f>'Raw Data'!U133</f>
        <v>10</v>
      </c>
      <c r="AG134" s="235">
        <f>'Raw Data'!T133</f>
        <v>1</v>
      </c>
      <c r="AH134" s="235"/>
      <c r="AI134" s="235">
        <f>IF('Raw Data'!AJ133="YES", 1, 0)</f>
        <v>1</v>
      </c>
      <c r="AJ134" s="235">
        <f>('Power Usage Consumption'!$B$15)*D134*AI134</f>
        <v>6811.2</v>
      </c>
      <c r="AK134" s="235">
        <f>IF('Raw Data'!AK133="YES", 1, 0)</f>
        <v>0</v>
      </c>
      <c r="AL134" s="239">
        <f>'Power Usage Consumption'!$B$16</f>
        <v>18</v>
      </c>
      <c r="AM134" s="235">
        <f>IF('Raw Data'!AL133="YES", 1, 0)</f>
        <v>0</v>
      </c>
      <c r="AN134" s="239">
        <f>'Power Usage Consumption'!$B$17</f>
        <v>1.5</v>
      </c>
      <c r="AO134" s="235">
        <f>IF('Raw Data'!AM133="YES", 1, 0)</f>
        <v>0</v>
      </c>
      <c r="AP134" s="239">
        <f>'Power Usage Consumption'!$B$18</f>
        <v>1.2</v>
      </c>
      <c r="AQ134" s="235">
        <f>IF('Raw Data'!AN133="YES", 1, 0)</f>
        <v>0</v>
      </c>
      <c r="AR134" s="239">
        <f>'Power Usage Consumption'!$B$19</f>
        <v>2</v>
      </c>
      <c r="AS134" s="239">
        <f t="shared" si="5"/>
        <v>6833.9</v>
      </c>
      <c r="AT134" s="241">
        <f t="shared" si="6"/>
        <v>1</v>
      </c>
      <c r="AU134" s="241"/>
      <c r="AV134" s="235">
        <f>IF('Raw Data'!AO133="YES", 1, 0)</f>
        <v>0</v>
      </c>
      <c r="AW134" s="241">
        <f>('Power Usage Consumption'!$B$22)*D134*AV134</f>
        <v>0</v>
      </c>
      <c r="AX134" s="235">
        <f>IF('Raw Data'!AP133="YES", 1, 0)</f>
        <v>1</v>
      </c>
      <c r="AY134" s="241">
        <f>('Power Usage Consumption'!$B$23)*D134*AX134</f>
        <v>1144</v>
      </c>
      <c r="AZ134" s="235">
        <f>IF('Raw Data'!AQ133="YES", 1, 0)</f>
        <v>0</v>
      </c>
      <c r="BA134" s="241">
        <f>('Power Usage Consumption'!$B$24)*D134*AZ134</f>
        <v>0</v>
      </c>
      <c r="BB134" s="235">
        <f>IF('Raw Data'!AR133="YES", 1, 0)</f>
        <v>1</v>
      </c>
      <c r="BC134" s="241">
        <f>('Power Usage Consumption'!$B$25)*D134*BB134</f>
        <v>30.536</v>
      </c>
      <c r="BD134" s="235">
        <f>IF('Raw Data'!AS133="YES", 1, 0)</f>
        <v>1</v>
      </c>
      <c r="BE134" s="235">
        <f>('Power Usage Consumption'!$B$26)*D134*BD134</f>
        <v>492.8</v>
      </c>
      <c r="BF134" s="241">
        <f t="shared" si="7"/>
        <v>1667.336</v>
      </c>
    </row>
    <row r="135" ht="20.25" customHeight="1">
      <c r="A135" s="233" t="str">
        <f>'Raw Data'!R134</f>
        <v>United States of America</v>
      </c>
      <c r="B135" s="234">
        <f>'Raw Data'!S134</f>
        <v>9</v>
      </c>
      <c r="C135" s="235">
        <f>'Raw Data'!W134</f>
        <v>6</v>
      </c>
      <c r="D135" s="236">
        <f t="shared" si="1"/>
        <v>216</v>
      </c>
      <c r="E135" s="237"/>
      <c r="F135" s="238">
        <f>'Raw Data'!X134</f>
        <v>2</v>
      </c>
      <c r="G135" s="239">
        <f>(F135*'Power Usage Consumption'!$B$2)*D135</f>
        <v>25.92</v>
      </c>
      <c r="H135" s="235">
        <f>'Raw Data'!Y134</f>
        <v>1</v>
      </c>
      <c r="I135" s="239">
        <f>(H135*'Power Usage Consumption'!$B$3)*D135</f>
        <v>15.0336</v>
      </c>
      <c r="J135" s="235">
        <f>'Raw Data'!Z134</f>
        <v>0</v>
      </c>
      <c r="K135" s="240">
        <f>(J135*'Power Usage Consumption'!$B$4)*D135</f>
        <v>0</v>
      </c>
      <c r="L135" s="241">
        <f>'Raw Data'!AA134</f>
        <v>3</v>
      </c>
      <c r="M135" s="241">
        <f>(L135*'Power Usage Consumption'!$B$5)*D135</f>
        <v>129.6</v>
      </c>
      <c r="N135" s="241">
        <f>'Raw Data'!AB134</f>
        <v>2</v>
      </c>
      <c r="O135" s="241">
        <f>(N135*'Power Usage Consumption'!$B$7)*D135</f>
        <v>0.864</v>
      </c>
      <c r="P135" s="241">
        <f>'Raw Data'!AC134</f>
        <v>2</v>
      </c>
      <c r="Q135" s="241">
        <f>(P135*'Power Usage Consumption'!$B$8)*D135</f>
        <v>17.28</v>
      </c>
      <c r="R135" s="241">
        <f>'Raw Data'!AD134</f>
        <v>1</v>
      </c>
      <c r="S135" s="241">
        <f>(R135*'Power Usage Consumption'!$B$9)*D135</f>
        <v>1.296</v>
      </c>
      <c r="T135" s="235">
        <f>'Raw Data'!AE134</f>
        <v>0</v>
      </c>
      <c r="U135" s="241">
        <f>(T135*'Power Usage Consumption'!$B$6)*D135</f>
        <v>0</v>
      </c>
      <c r="V135" s="235">
        <f>'Raw Data'!AF134</f>
        <v>0</v>
      </c>
      <c r="W135" s="241">
        <f>(V135*'Power Usage Consumption'!$B$11)*D135</f>
        <v>0</v>
      </c>
      <c r="X135" s="235">
        <f>'Raw Data'!AG134</f>
        <v>2</v>
      </c>
      <c r="Y135" s="241">
        <f>(X135*'Power Usage Consumption'!$B$12)*D135</f>
        <v>5.184</v>
      </c>
      <c r="Z135" s="235">
        <f>'Raw Data'!AH134</f>
        <v>2</v>
      </c>
      <c r="AA135" s="241">
        <f>(Z135*'Power Usage Consumption'!$B$12)*D135</f>
        <v>5.184</v>
      </c>
      <c r="AB135" s="242">
        <f t="shared" si="2"/>
        <v>200.3616</v>
      </c>
      <c r="AC135" s="243" t="str">
        <f>'Raw Data'!AI134</f>
        <v>Renewable Energy (Solar, Wind, etc.)</v>
      </c>
      <c r="AD135" s="244">
        <f t="shared" si="3"/>
        <v>0</v>
      </c>
      <c r="AE135" s="245">
        <f t="shared" si="4"/>
        <v>200.3616</v>
      </c>
      <c r="AF135" s="238">
        <f>'Raw Data'!U134</f>
        <v>7</v>
      </c>
      <c r="AG135" s="235">
        <f>'Raw Data'!T134</f>
        <v>2</v>
      </c>
      <c r="AH135" s="235"/>
      <c r="AI135" s="235">
        <f>IF('Raw Data'!AJ134="YES", 1, 0)</f>
        <v>1</v>
      </c>
      <c r="AJ135" s="235">
        <f>('Power Usage Consumption'!$B$15)*D135*AI135</f>
        <v>835.92</v>
      </c>
      <c r="AK135" s="235">
        <f>IF('Raw Data'!AK134="YES", 1, 0)</f>
        <v>1</v>
      </c>
      <c r="AL135" s="239">
        <f>'Power Usage Consumption'!$B$16</f>
        <v>18</v>
      </c>
      <c r="AM135" s="235">
        <f>IF('Raw Data'!AL134="YES", 1, 0)</f>
        <v>1</v>
      </c>
      <c r="AN135" s="239">
        <f>'Power Usage Consumption'!$B$17</f>
        <v>1.5</v>
      </c>
      <c r="AO135" s="235">
        <f>IF('Raw Data'!AM134="YES", 1, 0)</f>
        <v>0</v>
      </c>
      <c r="AP135" s="239">
        <f>'Power Usage Consumption'!$B$18</f>
        <v>1.2</v>
      </c>
      <c r="AQ135" s="235">
        <f>IF('Raw Data'!AN134="YES", 1, 0)</f>
        <v>1</v>
      </c>
      <c r="AR135" s="239">
        <f>'Power Usage Consumption'!$B$19</f>
        <v>2</v>
      </c>
      <c r="AS135" s="239">
        <f t="shared" si="5"/>
        <v>858.62</v>
      </c>
      <c r="AT135" s="241">
        <f t="shared" si="6"/>
        <v>2</v>
      </c>
      <c r="AU135" s="241"/>
      <c r="AV135" s="235">
        <f>IF('Raw Data'!AO134="YES", 1, 0)</f>
        <v>1</v>
      </c>
      <c r="AW135" s="241">
        <f>('Power Usage Consumption'!$B$22)*D135*AV135</f>
        <v>491.4</v>
      </c>
      <c r="AX135" s="235">
        <f>IF('Raw Data'!AP134="YES", 1, 0)</f>
        <v>0</v>
      </c>
      <c r="AY135" s="241">
        <f>('Power Usage Consumption'!$B$23)*D135*AX135</f>
        <v>0</v>
      </c>
      <c r="AZ135" s="235">
        <f>IF('Raw Data'!AQ134="YES", 1, 0)</f>
        <v>1</v>
      </c>
      <c r="BA135" s="241">
        <f>('Power Usage Consumption'!$B$24)*D135*AZ135</f>
        <v>11.664</v>
      </c>
      <c r="BB135" s="235">
        <f>IF('Raw Data'!AR134="YES", 1, 0)</f>
        <v>1</v>
      </c>
      <c r="BC135" s="241">
        <f>('Power Usage Consumption'!$B$25)*D135*BB135</f>
        <v>3.7476</v>
      </c>
      <c r="BD135" s="235">
        <f>IF('Raw Data'!AS134="YES", 1, 0)</f>
        <v>0</v>
      </c>
      <c r="BE135" s="235">
        <f>('Power Usage Consumption'!$B$26)*D135*BD135</f>
        <v>0</v>
      </c>
      <c r="BF135" s="241">
        <f t="shared" si="7"/>
        <v>506.8116</v>
      </c>
    </row>
    <row r="136" ht="20.25" customHeight="1">
      <c r="A136" s="233" t="str">
        <f>'Raw Data'!R135</f>
        <v>United States of America</v>
      </c>
      <c r="B136" s="234">
        <f>'Raw Data'!S135</f>
        <v>7</v>
      </c>
      <c r="C136" s="235">
        <f>'Raw Data'!W135</f>
        <v>24</v>
      </c>
      <c r="D136" s="236">
        <f t="shared" si="1"/>
        <v>672</v>
      </c>
      <c r="E136" s="237"/>
      <c r="F136" s="238">
        <f>'Raw Data'!X135</f>
        <v>1</v>
      </c>
      <c r="G136" s="239">
        <f>(F136*'Power Usage Consumption'!$B$2)*D136</f>
        <v>40.32</v>
      </c>
      <c r="H136" s="235">
        <f>'Raw Data'!Y135</f>
        <v>1</v>
      </c>
      <c r="I136" s="239">
        <f>(H136*'Power Usage Consumption'!$B$3)*D136</f>
        <v>46.7712</v>
      </c>
      <c r="J136" s="235">
        <f>'Raw Data'!Z135</f>
        <v>0</v>
      </c>
      <c r="K136" s="240">
        <f>(J136*'Power Usage Consumption'!$B$4)*D136</f>
        <v>0</v>
      </c>
      <c r="L136" s="241">
        <f>'Raw Data'!AA135</f>
        <v>1</v>
      </c>
      <c r="M136" s="241">
        <f>(L136*'Power Usage Consumption'!$B$5)*D136</f>
        <v>134.4</v>
      </c>
      <c r="N136" s="241">
        <f>'Raw Data'!AB135</f>
        <v>3</v>
      </c>
      <c r="O136" s="241">
        <f>(N136*'Power Usage Consumption'!$B$7)*D136</f>
        <v>4.032</v>
      </c>
      <c r="P136" s="241">
        <f>'Raw Data'!AC135</f>
        <v>1</v>
      </c>
      <c r="Q136" s="241">
        <f>(P136*'Power Usage Consumption'!$B$8)*D136</f>
        <v>26.88</v>
      </c>
      <c r="R136" s="241">
        <f>'Raw Data'!AD135</f>
        <v>2</v>
      </c>
      <c r="S136" s="241">
        <f>(R136*'Power Usage Consumption'!$B$9)*D136</f>
        <v>8.064</v>
      </c>
      <c r="T136" s="235">
        <f>'Raw Data'!AE135</f>
        <v>3</v>
      </c>
      <c r="U136" s="241">
        <f>(T136*'Power Usage Consumption'!$B$6)*D136</f>
        <v>10.08</v>
      </c>
      <c r="V136" s="235">
        <f>'Raw Data'!AF135</f>
        <v>1</v>
      </c>
      <c r="W136" s="241">
        <f>(V136*'Power Usage Consumption'!$B$11)*D136</f>
        <v>8.064</v>
      </c>
      <c r="X136" s="235">
        <f>'Raw Data'!AG135</f>
        <v>3</v>
      </c>
      <c r="Y136" s="241">
        <f>(X136*'Power Usage Consumption'!$B$12)*D136</f>
        <v>24.192</v>
      </c>
      <c r="Z136" s="235">
        <f>'Raw Data'!AH135</f>
        <v>0</v>
      </c>
      <c r="AA136" s="241">
        <f>(Z136*'Power Usage Consumption'!$B$12)*D136</f>
        <v>0</v>
      </c>
      <c r="AB136" s="242">
        <f t="shared" si="2"/>
        <v>302.8032</v>
      </c>
      <c r="AC136" s="243" t="str">
        <f>'Raw Data'!AI135</f>
        <v>Non-renewable Energy (Grid electricity, Gasoline, etc.)</v>
      </c>
      <c r="AD136" s="244">
        <f t="shared" si="3"/>
        <v>302.8032</v>
      </c>
      <c r="AE136" s="245">
        <f t="shared" si="4"/>
        <v>0</v>
      </c>
      <c r="AF136" s="238">
        <f>'Raw Data'!U135</f>
        <v>3</v>
      </c>
      <c r="AG136" s="235">
        <f>'Raw Data'!T135</f>
        <v>4</v>
      </c>
      <c r="AH136" s="235"/>
      <c r="AI136" s="235">
        <f>IF('Raw Data'!AJ135="YES", 1, 0)</f>
        <v>0</v>
      </c>
      <c r="AJ136" s="235">
        <f>('Power Usage Consumption'!$B$15)*D136*AI136</f>
        <v>0</v>
      </c>
      <c r="AK136" s="235">
        <f>IF('Raw Data'!AK135="YES", 1, 0)</f>
        <v>1</v>
      </c>
      <c r="AL136" s="239">
        <f>'Power Usage Consumption'!$B$16</f>
        <v>18</v>
      </c>
      <c r="AM136" s="235">
        <f>IF('Raw Data'!AL135="YES", 1, 0)</f>
        <v>1</v>
      </c>
      <c r="AN136" s="239">
        <f>'Power Usage Consumption'!$B$17</f>
        <v>1.5</v>
      </c>
      <c r="AO136" s="235">
        <f>IF('Raw Data'!AM135="YES", 1, 0)</f>
        <v>0</v>
      </c>
      <c r="AP136" s="239">
        <f>'Power Usage Consumption'!$B$18</f>
        <v>1.2</v>
      </c>
      <c r="AQ136" s="235">
        <f>IF('Raw Data'!AN135="YES", 1, 0)</f>
        <v>0</v>
      </c>
      <c r="AR136" s="239">
        <f>'Power Usage Consumption'!$B$19</f>
        <v>2</v>
      </c>
      <c r="AS136" s="239">
        <f t="shared" si="5"/>
        <v>22.7</v>
      </c>
      <c r="AT136" s="241">
        <f t="shared" si="6"/>
        <v>4</v>
      </c>
      <c r="AU136" s="241"/>
      <c r="AV136" s="235">
        <f>IF('Raw Data'!AO135="YES", 1, 0)</f>
        <v>0</v>
      </c>
      <c r="AW136" s="241">
        <f>('Power Usage Consumption'!$B$22)*D136*AV136</f>
        <v>0</v>
      </c>
      <c r="AX136" s="235">
        <f>IF('Raw Data'!AP135="YES", 1, 0)</f>
        <v>0</v>
      </c>
      <c r="AY136" s="241">
        <f>('Power Usage Consumption'!$B$23)*D136*AX136</f>
        <v>0</v>
      </c>
      <c r="AZ136" s="235">
        <f>IF('Raw Data'!AQ135="YES", 1, 0)</f>
        <v>0</v>
      </c>
      <c r="BA136" s="241">
        <f>('Power Usage Consumption'!$B$24)*D136*AZ136</f>
        <v>0</v>
      </c>
      <c r="BB136" s="235">
        <f>IF('Raw Data'!AR135="YES", 1, 0)</f>
        <v>1</v>
      </c>
      <c r="BC136" s="241">
        <f>('Power Usage Consumption'!$B$25)*D136*BB136</f>
        <v>11.6592</v>
      </c>
      <c r="BD136" s="235">
        <f>IF('Raw Data'!AS135="YES", 1, 0)</f>
        <v>0</v>
      </c>
      <c r="BE136" s="235">
        <f>('Power Usage Consumption'!$B$26)*D136*BD136</f>
        <v>0</v>
      </c>
      <c r="BF136" s="241">
        <f t="shared" si="7"/>
        <v>11.6592</v>
      </c>
    </row>
    <row r="137" ht="20.25" customHeight="1">
      <c r="A137" s="233" t="str">
        <f>'Raw Data'!R136</f>
        <v>Luxembourg</v>
      </c>
      <c r="B137" s="234">
        <f>'Raw Data'!S136</f>
        <v>11</v>
      </c>
      <c r="C137" s="235">
        <f>'Raw Data'!W136</f>
        <v>20</v>
      </c>
      <c r="D137" s="236">
        <f t="shared" si="1"/>
        <v>880</v>
      </c>
      <c r="E137" s="237"/>
      <c r="F137" s="238">
        <f>'Raw Data'!X136</f>
        <v>2</v>
      </c>
      <c r="G137" s="239">
        <f>(F137*'Power Usage Consumption'!$B$2)*D137</f>
        <v>105.6</v>
      </c>
      <c r="H137" s="235">
        <f>'Raw Data'!Y136</f>
        <v>2</v>
      </c>
      <c r="I137" s="239">
        <f>(H137*'Power Usage Consumption'!$B$3)*D137</f>
        <v>122.496</v>
      </c>
      <c r="J137" s="235">
        <f>'Raw Data'!Z136</f>
        <v>1</v>
      </c>
      <c r="K137" s="240">
        <f>(J137*'Power Usage Consumption'!$B$4)*D137</f>
        <v>50.16</v>
      </c>
      <c r="L137" s="241">
        <f>'Raw Data'!AA136</f>
        <v>0</v>
      </c>
      <c r="M137" s="241">
        <f>(L137*'Power Usage Consumption'!$B$5)*D137</f>
        <v>0</v>
      </c>
      <c r="N137" s="241">
        <f>'Raw Data'!AB136</f>
        <v>3</v>
      </c>
      <c r="O137" s="241">
        <f>(N137*'Power Usage Consumption'!$B$7)*D137</f>
        <v>5.28</v>
      </c>
      <c r="P137" s="241">
        <f>'Raw Data'!AC136</f>
        <v>3</v>
      </c>
      <c r="Q137" s="241">
        <f>(P137*'Power Usage Consumption'!$B$8)*D137</f>
        <v>105.6</v>
      </c>
      <c r="R137" s="241">
        <f>'Raw Data'!AD136</f>
        <v>0</v>
      </c>
      <c r="S137" s="241">
        <f>(R137*'Power Usage Consumption'!$B$9)*D137</f>
        <v>0</v>
      </c>
      <c r="T137" s="235">
        <f>'Raw Data'!AE136</f>
        <v>3</v>
      </c>
      <c r="U137" s="241">
        <f>(T137*'Power Usage Consumption'!$B$6)*D137</f>
        <v>13.2</v>
      </c>
      <c r="V137" s="235">
        <f>'Raw Data'!AF136</f>
        <v>1</v>
      </c>
      <c r="W137" s="241">
        <f>(V137*'Power Usage Consumption'!$B$11)*D137</f>
        <v>10.56</v>
      </c>
      <c r="X137" s="235">
        <f>'Raw Data'!AG136</f>
        <v>2</v>
      </c>
      <c r="Y137" s="241">
        <f>(X137*'Power Usage Consumption'!$B$12)*D137</f>
        <v>21.12</v>
      </c>
      <c r="Z137" s="235">
        <f>'Raw Data'!AH136</f>
        <v>0</v>
      </c>
      <c r="AA137" s="241">
        <f>(Z137*'Power Usage Consumption'!$B$12)*D137</f>
        <v>0</v>
      </c>
      <c r="AB137" s="242">
        <f t="shared" si="2"/>
        <v>434.016</v>
      </c>
      <c r="AC137" s="243" t="str">
        <f>'Raw Data'!AI136</f>
        <v>Renewable Energy (Solar, Wind, etc.)</v>
      </c>
      <c r="AD137" s="244">
        <f t="shared" si="3"/>
        <v>0</v>
      </c>
      <c r="AE137" s="245">
        <f t="shared" si="4"/>
        <v>434.016</v>
      </c>
      <c r="AF137" s="238">
        <f>'Raw Data'!U136</f>
        <v>1</v>
      </c>
      <c r="AG137" s="235">
        <f>'Raw Data'!T136</f>
        <v>10</v>
      </c>
      <c r="AH137" s="235"/>
      <c r="AI137" s="235">
        <f>IF('Raw Data'!AJ136="YES", 1, 0)</f>
        <v>1</v>
      </c>
      <c r="AJ137" s="235">
        <f>('Power Usage Consumption'!$B$15)*D137*AI137</f>
        <v>3405.6</v>
      </c>
      <c r="AK137" s="235">
        <f>IF('Raw Data'!AK136="YES", 1, 0)</f>
        <v>1</v>
      </c>
      <c r="AL137" s="239">
        <f>'Power Usage Consumption'!$B$16</f>
        <v>18</v>
      </c>
      <c r="AM137" s="235">
        <f>IF('Raw Data'!AL136="YES", 1, 0)</f>
        <v>1</v>
      </c>
      <c r="AN137" s="239">
        <f>'Power Usage Consumption'!$B$17</f>
        <v>1.5</v>
      </c>
      <c r="AO137" s="235">
        <f>IF('Raw Data'!AM136="YES", 1, 0)</f>
        <v>0</v>
      </c>
      <c r="AP137" s="239">
        <f>'Power Usage Consumption'!$B$18</f>
        <v>1.2</v>
      </c>
      <c r="AQ137" s="235">
        <f>IF('Raw Data'!AN136="YES", 1, 0)</f>
        <v>0</v>
      </c>
      <c r="AR137" s="239">
        <f>'Power Usage Consumption'!$B$19</f>
        <v>2</v>
      </c>
      <c r="AS137" s="239">
        <f t="shared" si="5"/>
        <v>3428.3</v>
      </c>
      <c r="AT137" s="241">
        <f t="shared" si="6"/>
        <v>10</v>
      </c>
      <c r="AU137" s="241"/>
      <c r="AV137" s="235">
        <f>IF('Raw Data'!AO136="YES", 1, 0)</f>
        <v>1</v>
      </c>
      <c r="AW137" s="241">
        <f>('Power Usage Consumption'!$B$22)*D137*AV137</f>
        <v>2002</v>
      </c>
      <c r="AX137" s="235">
        <f>IF('Raw Data'!AP136="YES", 1, 0)</f>
        <v>0</v>
      </c>
      <c r="AY137" s="241">
        <f>('Power Usage Consumption'!$B$23)*D137*AX137</f>
        <v>0</v>
      </c>
      <c r="AZ137" s="235">
        <f>IF('Raw Data'!AQ136="YES", 1, 0)</f>
        <v>0</v>
      </c>
      <c r="BA137" s="241">
        <f>('Power Usage Consumption'!$B$24)*D137*AZ137</f>
        <v>0</v>
      </c>
      <c r="BB137" s="235">
        <f>IF('Raw Data'!AR136="YES", 1, 0)</f>
        <v>0</v>
      </c>
      <c r="BC137" s="241">
        <f>('Power Usage Consumption'!$B$25)*D137*BB137</f>
        <v>0</v>
      </c>
      <c r="BD137" s="235">
        <f>IF('Raw Data'!AS136="YES", 1, 0)</f>
        <v>0</v>
      </c>
      <c r="BE137" s="235">
        <f>('Power Usage Consumption'!$B$26)*D137*BD137</f>
        <v>0</v>
      </c>
      <c r="BF137" s="241">
        <f t="shared" si="7"/>
        <v>2002</v>
      </c>
    </row>
    <row r="138" ht="20.25" customHeight="1">
      <c r="A138" s="233" t="str">
        <f>'Raw Data'!R137</f>
        <v>Malaysia</v>
      </c>
      <c r="B138" s="234">
        <f>'Raw Data'!S137</f>
        <v>11</v>
      </c>
      <c r="C138" s="235">
        <f>'Raw Data'!W137</f>
        <v>12</v>
      </c>
      <c r="D138" s="236">
        <f t="shared" si="1"/>
        <v>528</v>
      </c>
      <c r="E138" s="237"/>
      <c r="F138" s="238">
        <f>'Raw Data'!X137</f>
        <v>1</v>
      </c>
      <c r="G138" s="239">
        <f>(F138*'Power Usage Consumption'!$B$2)*D138</f>
        <v>31.68</v>
      </c>
      <c r="H138" s="235">
        <f>'Raw Data'!Y137</f>
        <v>1</v>
      </c>
      <c r="I138" s="239">
        <f>(H138*'Power Usage Consumption'!$B$3)*D138</f>
        <v>36.7488</v>
      </c>
      <c r="J138" s="235">
        <f>'Raw Data'!Z137</f>
        <v>1</v>
      </c>
      <c r="K138" s="240">
        <f>(J138*'Power Usage Consumption'!$B$4)*D138</f>
        <v>30.096</v>
      </c>
      <c r="L138" s="241">
        <f>'Raw Data'!AA137</f>
        <v>1</v>
      </c>
      <c r="M138" s="241">
        <f>(L138*'Power Usage Consumption'!$B$5)*D138</f>
        <v>105.6</v>
      </c>
      <c r="N138" s="241">
        <f>'Raw Data'!AB137</f>
        <v>3</v>
      </c>
      <c r="O138" s="241">
        <f>(N138*'Power Usage Consumption'!$B$7)*D138</f>
        <v>3.168</v>
      </c>
      <c r="P138" s="241">
        <f>'Raw Data'!AC137</f>
        <v>3</v>
      </c>
      <c r="Q138" s="241">
        <f>(P138*'Power Usage Consumption'!$B$8)*D138</f>
        <v>63.36</v>
      </c>
      <c r="R138" s="241">
        <f>'Raw Data'!AD137</f>
        <v>1</v>
      </c>
      <c r="S138" s="241">
        <f>(R138*'Power Usage Consumption'!$B$9)*D138</f>
        <v>3.168</v>
      </c>
      <c r="T138" s="235">
        <f>'Raw Data'!AE137</f>
        <v>3</v>
      </c>
      <c r="U138" s="241">
        <f>(T138*'Power Usage Consumption'!$B$6)*D138</f>
        <v>7.92</v>
      </c>
      <c r="V138" s="235">
        <f>'Raw Data'!AF137</f>
        <v>2</v>
      </c>
      <c r="W138" s="241">
        <f>(V138*'Power Usage Consumption'!$B$11)*D138</f>
        <v>12.672</v>
      </c>
      <c r="X138" s="235">
        <f>'Raw Data'!AG137</f>
        <v>0</v>
      </c>
      <c r="Y138" s="241">
        <f>(X138*'Power Usage Consumption'!$B$12)*D138</f>
        <v>0</v>
      </c>
      <c r="Z138" s="235">
        <f>'Raw Data'!AH137</f>
        <v>2</v>
      </c>
      <c r="AA138" s="241">
        <f>(Z138*'Power Usage Consumption'!$B$12)*D138</f>
        <v>12.672</v>
      </c>
      <c r="AB138" s="242">
        <f t="shared" si="2"/>
        <v>307.0848</v>
      </c>
      <c r="AC138" s="243" t="str">
        <f>'Raw Data'!AI137</f>
        <v>Non-renewable Energy (Grid electricity, Gasoline, etc.)</v>
      </c>
      <c r="AD138" s="244">
        <f t="shared" si="3"/>
        <v>307.0848</v>
      </c>
      <c r="AE138" s="245">
        <f t="shared" si="4"/>
        <v>0</v>
      </c>
      <c r="AF138" s="238">
        <f>'Raw Data'!U137</f>
        <v>2</v>
      </c>
      <c r="AG138" s="235">
        <f>'Raw Data'!T137</f>
        <v>9</v>
      </c>
      <c r="AH138" s="235"/>
      <c r="AI138" s="235">
        <f>IF('Raw Data'!AJ137="YES", 1, 0)</f>
        <v>1</v>
      </c>
      <c r="AJ138" s="235">
        <f>('Power Usage Consumption'!$B$15)*D138*AI138</f>
        <v>2043.36</v>
      </c>
      <c r="AK138" s="235">
        <f>IF('Raw Data'!AK137="YES", 1, 0)</f>
        <v>1</v>
      </c>
      <c r="AL138" s="239">
        <f>'Power Usage Consumption'!$B$16</f>
        <v>18</v>
      </c>
      <c r="AM138" s="235">
        <f>IF('Raw Data'!AL137="YES", 1, 0)</f>
        <v>1</v>
      </c>
      <c r="AN138" s="239">
        <f>'Power Usage Consumption'!$B$17</f>
        <v>1.5</v>
      </c>
      <c r="AO138" s="235">
        <f>IF('Raw Data'!AM137="YES", 1, 0)</f>
        <v>1</v>
      </c>
      <c r="AP138" s="239">
        <f>'Power Usage Consumption'!$B$18</f>
        <v>1.2</v>
      </c>
      <c r="AQ138" s="235">
        <f>IF('Raw Data'!AN137="YES", 1, 0)</f>
        <v>0</v>
      </c>
      <c r="AR138" s="239">
        <f>'Power Usage Consumption'!$B$19</f>
        <v>2</v>
      </c>
      <c r="AS138" s="239">
        <f t="shared" si="5"/>
        <v>2066.06</v>
      </c>
      <c r="AT138" s="241">
        <f t="shared" si="6"/>
        <v>9</v>
      </c>
      <c r="AU138" s="241"/>
      <c r="AV138" s="235">
        <f>IF('Raw Data'!AO137="YES", 1, 0)</f>
        <v>0</v>
      </c>
      <c r="AW138" s="241">
        <f>('Power Usage Consumption'!$B$22)*D138*AV138</f>
        <v>0</v>
      </c>
      <c r="AX138" s="235">
        <f>IF('Raw Data'!AP137="YES", 1, 0)</f>
        <v>1</v>
      </c>
      <c r="AY138" s="241">
        <f>('Power Usage Consumption'!$B$23)*D138*AX138</f>
        <v>343.2</v>
      </c>
      <c r="AZ138" s="235">
        <f>IF('Raw Data'!AQ137="YES", 1, 0)</f>
        <v>1</v>
      </c>
      <c r="BA138" s="241">
        <f>('Power Usage Consumption'!$B$24)*D138*AZ138</f>
        <v>28.512</v>
      </c>
      <c r="BB138" s="235">
        <f>IF('Raw Data'!AR137="YES", 1, 0)</f>
        <v>0</v>
      </c>
      <c r="BC138" s="241">
        <f>('Power Usage Consumption'!$B$25)*D138*BB138</f>
        <v>0</v>
      </c>
      <c r="BD138" s="235">
        <f>IF('Raw Data'!AS137="YES", 1, 0)</f>
        <v>1</v>
      </c>
      <c r="BE138" s="235">
        <f>('Power Usage Consumption'!$B$26)*D138*BD138</f>
        <v>147.84</v>
      </c>
      <c r="BF138" s="241">
        <f t="shared" si="7"/>
        <v>519.552</v>
      </c>
    </row>
    <row r="139" ht="20.25" customHeight="1">
      <c r="A139" s="233" t="str">
        <f>'Raw Data'!R138</f>
        <v>Kazakhstan</v>
      </c>
      <c r="B139" s="234">
        <f>'Raw Data'!S138</f>
        <v>7</v>
      </c>
      <c r="C139" s="235">
        <f>'Raw Data'!W138</f>
        <v>11</v>
      </c>
      <c r="D139" s="236">
        <f t="shared" si="1"/>
        <v>308</v>
      </c>
      <c r="E139" s="237"/>
      <c r="F139" s="238">
        <f>'Raw Data'!X138</f>
        <v>3</v>
      </c>
      <c r="G139" s="239">
        <f>(F139*'Power Usage Consumption'!$B$2)*D139</f>
        <v>55.44</v>
      </c>
      <c r="H139" s="235">
        <f>'Raw Data'!Y138</f>
        <v>0</v>
      </c>
      <c r="I139" s="239">
        <f>(H139*'Power Usage Consumption'!$B$3)*D139</f>
        <v>0</v>
      </c>
      <c r="J139" s="235">
        <f>'Raw Data'!Z138</f>
        <v>2</v>
      </c>
      <c r="K139" s="240">
        <f>(J139*'Power Usage Consumption'!$B$4)*D139</f>
        <v>35.112</v>
      </c>
      <c r="L139" s="241">
        <f>'Raw Data'!AA138</f>
        <v>1</v>
      </c>
      <c r="M139" s="241">
        <f>(L139*'Power Usage Consumption'!$B$5)*D139</f>
        <v>61.6</v>
      </c>
      <c r="N139" s="241">
        <f>'Raw Data'!AB138</f>
        <v>0</v>
      </c>
      <c r="O139" s="241">
        <f>(N139*'Power Usage Consumption'!$B$7)*D139</f>
        <v>0</v>
      </c>
      <c r="P139" s="241">
        <f>'Raw Data'!AC138</f>
        <v>3</v>
      </c>
      <c r="Q139" s="241">
        <f>(P139*'Power Usage Consumption'!$B$8)*D139</f>
        <v>36.96</v>
      </c>
      <c r="R139" s="241">
        <f>'Raw Data'!AD138</f>
        <v>3</v>
      </c>
      <c r="S139" s="241">
        <f>(R139*'Power Usage Consumption'!$B$9)*D139</f>
        <v>5.544</v>
      </c>
      <c r="T139" s="235">
        <f>'Raw Data'!AE138</f>
        <v>3</v>
      </c>
      <c r="U139" s="241">
        <f>(T139*'Power Usage Consumption'!$B$6)*D139</f>
        <v>4.62</v>
      </c>
      <c r="V139" s="235">
        <f>'Raw Data'!AF138</f>
        <v>0</v>
      </c>
      <c r="W139" s="241">
        <f>(V139*'Power Usage Consumption'!$B$11)*D139</f>
        <v>0</v>
      </c>
      <c r="X139" s="235">
        <f>'Raw Data'!AG138</f>
        <v>2</v>
      </c>
      <c r="Y139" s="241">
        <f>(X139*'Power Usage Consumption'!$B$12)*D139</f>
        <v>7.392</v>
      </c>
      <c r="Z139" s="235">
        <f>'Raw Data'!AH138</f>
        <v>0</v>
      </c>
      <c r="AA139" s="241">
        <f>(Z139*'Power Usage Consumption'!$B$12)*D139</f>
        <v>0</v>
      </c>
      <c r="AB139" s="242">
        <f t="shared" si="2"/>
        <v>206.668</v>
      </c>
      <c r="AC139" s="243" t="str">
        <f>'Raw Data'!AI138</f>
        <v>Non-renewable Energy (Grid electricity, Gasoline, etc.)</v>
      </c>
      <c r="AD139" s="244">
        <f t="shared" si="3"/>
        <v>206.668</v>
      </c>
      <c r="AE139" s="245">
        <f t="shared" si="4"/>
        <v>0</v>
      </c>
      <c r="AF139" s="238">
        <f>'Raw Data'!U138</f>
        <v>3</v>
      </c>
      <c r="AG139" s="235">
        <f>'Raw Data'!T138</f>
        <v>4</v>
      </c>
      <c r="AH139" s="235"/>
      <c r="AI139" s="235">
        <f>IF('Raw Data'!AJ138="YES", 1, 0)</f>
        <v>0</v>
      </c>
      <c r="AJ139" s="235">
        <f>('Power Usage Consumption'!$B$15)*D139*AI139</f>
        <v>0</v>
      </c>
      <c r="AK139" s="235">
        <f>IF('Raw Data'!AK138="YES", 1, 0)</f>
        <v>1</v>
      </c>
      <c r="AL139" s="239">
        <f>'Power Usage Consumption'!$B$16</f>
        <v>18</v>
      </c>
      <c r="AM139" s="235">
        <f>IF('Raw Data'!AL138="YES", 1, 0)</f>
        <v>1</v>
      </c>
      <c r="AN139" s="239">
        <f>'Power Usage Consumption'!$B$17</f>
        <v>1.5</v>
      </c>
      <c r="AO139" s="235">
        <f>IF('Raw Data'!AM138="YES", 1, 0)</f>
        <v>0</v>
      </c>
      <c r="AP139" s="239">
        <f>'Power Usage Consumption'!$B$18</f>
        <v>1.2</v>
      </c>
      <c r="AQ139" s="235">
        <f>IF('Raw Data'!AN138="YES", 1, 0)</f>
        <v>1</v>
      </c>
      <c r="AR139" s="239">
        <f>'Power Usage Consumption'!$B$19</f>
        <v>2</v>
      </c>
      <c r="AS139" s="239">
        <f t="shared" si="5"/>
        <v>22.7</v>
      </c>
      <c r="AT139" s="241">
        <f t="shared" si="6"/>
        <v>4</v>
      </c>
      <c r="AU139" s="241"/>
      <c r="AV139" s="235">
        <f>IF('Raw Data'!AO138="YES", 1, 0)</f>
        <v>0</v>
      </c>
      <c r="AW139" s="241">
        <f>('Power Usage Consumption'!$B$22)*D139*AV139</f>
        <v>0</v>
      </c>
      <c r="AX139" s="235">
        <f>IF('Raw Data'!AP138="YES", 1, 0)</f>
        <v>0</v>
      </c>
      <c r="AY139" s="241">
        <f>('Power Usage Consumption'!$B$23)*D139*AX139</f>
        <v>0</v>
      </c>
      <c r="AZ139" s="235">
        <f>IF('Raw Data'!AQ138="YES", 1, 0)</f>
        <v>0</v>
      </c>
      <c r="BA139" s="241">
        <f>('Power Usage Consumption'!$B$24)*D139*AZ139</f>
        <v>0</v>
      </c>
      <c r="BB139" s="235">
        <f>IF('Raw Data'!AR138="YES", 1, 0)</f>
        <v>0</v>
      </c>
      <c r="BC139" s="241">
        <f>('Power Usage Consumption'!$B$25)*D139*BB139</f>
        <v>0</v>
      </c>
      <c r="BD139" s="235">
        <f>IF('Raw Data'!AS138="YES", 1, 0)</f>
        <v>0</v>
      </c>
      <c r="BE139" s="235">
        <f>('Power Usage Consumption'!$B$26)*D139*BD139</f>
        <v>0</v>
      </c>
      <c r="BF139" s="241">
        <f t="shared" si="7"/>
        <v>0</v>
      </c>
    </row>
    <row r="140" ht="20.25" customHeight="1">
      <c r="A140" s="233" t="str">
        <f>'Raw Data'!R139</f>
        <v>United States of America</v>
      </c>
      <c r="B140" s="234">
        <f>'Raw Data'!S139</f>
        <v>5</v>
      </c>
      <c r="C140" s="235">
        <f>'Raw Data'!W139</f>
        <v>39</v>
      </c>
      <c r="D140" s="236">
        <f t="shared" si="1"/>
        <v>780</v>
      </c>
      <c r="E140" s="237"/>
      <c r="F140" s="238">
        <f>'Raw Data'!X139</f>
        <v>2</v>
      </c>
      <c r="G140" s="239">
        <f>(F140*'Power Usage Consumption'!$B$2)*D140</f>
        <v>93.6</v>
      </c>
      <c r="H140" s="235">
        <f>'Raw Data'!Y139</f>
        <v>2</v>
      </c>
      <c r="I140" s="239">
        <f>(H140*'Power Usage Consumption'!$B$3)*D140</f>
        <v>108.576</v>
      </c>
      <c r="J140" s="235">
        <f>'Raw Data'!Z139</f>
        <v>3</v>
      </c>
      <c r="K140" s="240">
        <f>(J140*'Power Usage Consumption'!$B$4)*D140</f>
        <v>133.38</v>
      </c>
      <c r="L140" s="241">
        <f>'Raw Data'!AA139</f>
        <v>0</v>
      </c>
      <c r="M140" s="241">
        <f>(L140*'Power Usage Consumption'!$B$5)*D140</f>
        <v>0</v>
      </c>
      <c r="N140" s="241">
        <f>'Raw Data'!AB139</f>
        <v>1</v>
      </c>
      <c r="O140" s="241">
        <f>(N140*'Power Usage Consumption'!$B$7)*D140</f>
        <v>1.56</v>
      </c>
      <c r="P140" s="241">
        <f>'Raw Data'!AC139</f>
        <v>1</v>
      </c>
      <c r="Q140" s="241">
        <f>(P140*'Power Usage Consumption'!$B$8)*D140</f>
        <v>31.2</v>
      </c>
      <c r="R140" s="241">
        <f>'Raw Data'!AD139</f>
        <v>0</v>
      </c>
      <c r="S140" s="241">
        <f>(R140*'Power Usage Consumption'!$B$9)*D140</f>
        <v>0</v>
      </c>
      <c r="T140" s="235">
        <f>'Raw Data'!AE139</f>
        <v>3</v>
      </c>
      <c r="U140" s="241">
        <f>(T140*'Power Usage Consumption'!$B$6)*D140</f>
        <v>11.7</v>
      </c>
      <c r="V140" s="235">
        <f>'Raw Data'!AF139</f>
        <v>2</v>
      </c>
      <c r="W140" s="241">
        <f>(V140*'Power Usage Consumption'!$B$11)*D140</f>
        <v>18.72</v>
      </c>
      <c r="X140" s="235">
        <f>'Raw Data'!AG139</f>
        <v>2</v>
      </c>
      <c r="Y140" s="241">
        <f>(X140*'Power Usage Consumption'!$B$12)*D140</f>
        <v>18.72</v>
      </c>
      <c r="Z140" s="235">
        <f>'Raw Data'!AH139</f>
        <v>1</v>
      </c>
      <c r="AA140" s="241">
        <f>(Z140*'Power Usage Consumption'!$B$12)*D140</f>
        <v>9.36</v>
      </c>
      <c r="AB140" s="242">
        <f t="shared" si="2"/>
        <v>426.816</v>
      </c>
      <c r="AC140" s="243" t="str">
        <f>'Raw Data'!AI139</f>
        <v>Non-renewable Energy (Grid electricity, Gasoline, etc.)</v>
      </c>
      <c r="AD140" s="244">
        <f t="shared" si="3"/>
        <v>426.816</v>
      </c>
      <c r="AE140" s="245">
        <f t="shared" si="4"/>
        <v>0</v>
      </c>
      <c r="AF140" s="238">
        <f>'Raw Data'!U139</f>
        <v>4</v>
      </c>
      <c r="AG140" s="235">
        <f>'Raw Data'!T139</f>
        <v>1</v>
      </c>
      <c r="AH140" s="235"/>
      <c r="AI140" s="235">
        <f>IF('Raw Data'!AJ139="YES", 1, 0)</f>
        <v>0</v>
      </c>
      <c r="AJ140" s="235">
        <f>('Power Usage Consumption'!$B$15)*D140*AI140</f>
        <v>0</v>
      </c>
      <c r="AK140" s="235">
        <f>IF('Raw Data'!AK139="YES", 1, 0)</f>
        <v>1</v>
      </c>
      <c r="AL140" s="239">
        <f>'Power Usage Consumption'!$B$16</f>
        <v>18</v>
      </c>
      <c r="AM140" s="235">
        <f>IF('Raw Data'!AL139="YES", 1, 0)</f>
        <v>1</v>
      </c>
      <c r="AN140" s="239">
        <f>'Power Usage Consumption'!$B$17</f>
        <v>1.5</v>
      </c>
      <c r="AO140" s="235">
        <f>IF('Raw Data'!AM139="YES", 1, 0)</f>
        <v>1</v>
      </c>
      <c r="AP140" s="239">
        <f>'Power Usage Consumption'!$B$18</f>
        <v>1.2</v>
      </c>
      <c r="AQ140" s="235">
        <f>IF('Raw Data'!AN139="YES", 1, 0)</f>
        <v>0</v>
      </c>
      <c r="AR140" s="239">
        <f>'Power Usage Consumption'!$B$19</f>
        <v>2</v>
      </c>
      <c r="AS140" s="239">
        <f t="shared" si="5"/>
        <v>22.7</v>
      </c>
      <c r="AT140" s="241">
        <f t="shared" si="6"/>
        <v>1</v>
      </c>
      <c r="AU140" s="241"/>
      <c r="AV140" s="235">
        <f>IF('Raw Data'!AO139="YES", 1, 0)</f>
        <v>1</v>
      </c>
      <c r="AW140" s="241">
        <f>('Power Usage Consumption'!$B$22)*D140*AV140</f>
        <v>1774.5</v>
      </c>
      <c r="AX140" s="235">
        <f>IF('Raw Data'!AP139="YES", 1, 0)</f>
        <v>1</v>
      </c>
      <c r="AY140" s="241">
        <f>('Power Usage Consumption'!$B$23)*D140*AX140</f>
        <v>507</v>
      </c>
      <c r="AZ140" s="235">
        <f>IF('Raw Data'!AQ139="YES", 1, 0)</f>
        <v>1</v>
      </c>
      <c r="BA140" s="241">
        <f>('Power Usage Consumption'!$B$24)*D140*AZ140</f>
        <v>42.12</v>
      </c>
      <c r="BB140" s="235">
        <f>IF('Raw Data'!AR139="YES", 1, 0)</f>
        <v>1</v>
      </c>
      <c r="BC140" s="241">
        <f>('Power Usage Consumption'!$B$25)*D140*BB140</f>
        <v>13.533</v>
      </c>
      <c r="BD140" s="235">
        <f>IF('Raw Data'!AS139="YES", 1, 0)</f>
        <v>0</v>
      </c>
      <c r="BE140" s="235">
        <f>('Power Usage Consumption'!$B$26)*D140*BD140</f>
        <v>0</v>
      </c>
      <c r="BF140" s="241">
        <f t="shared" si="7"/>
        <v>2337.153</v>
      </c>
    </row>
    <row r="141" ht="20.25" customHeight="1">
      <c r="A141" s="233" t="str">
        <f>'Raw Data'!R140</f>
        <v>Brazil</v>
      </c>
      <c r="B141" s="234">
        <f>'Raw Data'!S140</f>
        <v>6</v>
      </c>
      <c r="C141" s="235">
        <f>'Raw Data'!W140</f>
        <v>20</v>
      </c>
      <c r="D141" s="236">
        <f t="shared" si="1"/>
        <v>480</v>
      </c>
      <c r="E141" s="237"/>
      <c r="F141" s="238">
        <f>'Raw Data'!X140</f>
        <v>0</v>
      </c>
      <c r="G141" s="239">
        <f>(F141*'Power Usage Consumption'!$B$2)*D141</f>
        <v>0</v>
      </c>
      <c r="H141" s="235">
        <f>'Raw Data'!Y140</f>
        <v>1</v>
      </c>
      <c r="I141" s="239">
        <f>(H141*'Power Usage Consumption'!$B$3)*D141</f>
        <v>33.408</v>
      </c>
      <c r="J141" s="235">
        <f>'Raw Data'!Z140</f>
        <v>1</v>
      </c>
      <c r="K141" s="240">
        <f>(J141*'Power Usage Consumption'!$B$4)*D141</f>
        <v>27.36</v>
      </c>
      <c r="L141" s="241">
        <f>'Raw Data'!AA140</f>
        <v>0</v>
      </c>
      <c r="M141" s="241">
        <f>(L141*'Power Usage Consumption'!$B$5)*D141</f>
        <v>0</v>
      </c>
      <c r="N141" s="241">
        <f>'Raw Data'!AB140</f>
        <v>0</v>
      </c>
      <c r="O141" s="241">
        <f>(N141*'Power Usage Consumption'!$B$7)*D141</f>
        <v>0</v>
      </c>
      <c r="P141" s="241">
        <f>'Raw Data'!AC140</f>
        <v>2</v>
      </c>
      <c r="Q141" s="241">
        <f>(P141*'Power Usage Consumption'!$B$8)*D141</f>
        <v>38.4</v>
      </c>
      <c r="R141" s="241">
        <f>'Raw Data'!AD140</f>
        <v>1</v>
      </c>
      <c r="S141" s="241">
        <f>(R141*'Power Usage Consumption'!$B$9)*D141</f>
        <v>2.88</v>
      </c>
      <c r="T141" s="235">
        <f>'Raw Data'!AE140</f>
        <v>0</v>
      </c>
      <c r="U141" s="241">
        <f>(T141*'Power Usage Consumption'!$B$6)*D141</f>
        <v>0</v>
      </c>
      <c r="V141" s="235">
        <f>'Raw Data'!AF140</f>
        <v>0</v>
      </c>
      <c r="W141" s="241">
        <f>(V141*'Power Usage Consumption'!$B$11)*D141</f>
        <v>0</v>
      </c>
      <c r="X141" s="235">
        <f>'Raw Data'!AG140</f>
        <v>1</v>
      </c>
      <c r="Y141" s="241">
        <f>(X141*'Power Usage Consumption'!$B$12)*D141</f>
        <v>5.76</v>
      </c>
      <c r="Z141" s="235">
        <f>'Raw Data'!AH140</f>
        <v>1</v>
      </c>
      <c r="AA141" s="241">
        <f>(Z141*'Power Usage Consumption'!$B$12)*D141</f>
        <v>5.76</v>
      </c>
      <c r="AB141" s="242">
        <f t="shared" si="2"/>
        <v>113.568</v>
      </c>
      <c r="AC141" s="243" t="str">
        <f>'Raw Data'!AI140</f>
        <v>Non-renewable Energy (Grid electricity, Gasoline, etc.)</v>
      </c>
      <c r="AD141" s="244">
        <f t="shared" si="3"/>
        <v>113.568</v>
      </c>
      <c r="AE141" s="245">
        <f t="shared" si="4"/>
        <v>0</v>
      </c>
      <c r="AF141" s="238">
        <f>'Raw Data'!U140</f>
        <v>2</v>
      </c>
      <c r="AG141" s="235">
        <f>'Raw Data'!T140</f>
        <v>4</v>
      </c>
      <c r="AH141" s="235"/>
      <c r="AI141" s="235">
        <f>IF('Raw Data'!AJ140="YES", 1, 0)</f>
        <v>0</v>
      </c>
      <c r="AJ141" s="235">
        <f>('Power Usage Consumption'!$B$15)*D141*AI141</f>
        <v>0</v>
      </c>
      <c r="AK141" s="235">
        <f>IF('Raw Data'!AK140="YES", 1, 0)</f>
        <v>1</v>
      </c>
      <c r="AL141" s="239">
        <f>'Power Usage Consumption'!$B$16</f>
        <v>18</v>
      </c>
      <c r="AM141" s="235">
        <f>IF('Raw Data'!AL140="YES", 1, 0)</f>
        <v>0</v>
      </c>
      <c r="AN141" s="239">
        <f>'Power Usage Consumption'!$B$17</f>
        <v>1.5</v>
      </c>
      <c r="AO141" s="235">
        <f>IF('Raw Data'!AM140="YES", 1, 0)</f>
        <v>1</v>
      </c>
      <c r="AP141" s="239">
        <f>'Power Usage Consumption'!$B$18</f>
        <v>1.2</v>
      </c>
      <c r="AQ141" s="235">
        <f>IF('Raw Data'!AN140="YES", 1, 0)</f>
        <v>0</v>
      </c>
      <c r="AR141" s="239">
        <f>'Power Usage Consumption'!$B$19</f>
        <v>2</v>
      </c>
      <c r="AS141" s="239">
        <f t="shared" si="5"/>
        <v>22.7</v>
      </c>
      <c r="AT141" s="241">
        <f t="shared" si="6"/>
        <v>4</v>
      </c>
      <c r="AU141" s="241"/>
      <c r="AV141" s="235">
        <f>IF('Raw Data'!AO140="YES", 1, 0)</f>
        <v>0</v>
      </c>
      <c r="AW141" s="241">
        <f>('Power Usage Consumption'!$B$22)*D141*AV141</f>
        <v>0</v>
      </c>
      <c r="AX141" s="235">
        <f>IF('Raw Data'!AP140="YES", 1, 0)</f>
        <v>0</v>
      </c>
      <c r="AY141" s="241">
        <f>('Power Usage Consumption'!$B$23)*D141*AX141</f>
        <v>0</v>
      </c>
      <c r="AZ141" s="235">
        <f>IF('Raw Data'!AQ140="YES", 1, 0)</f>
        <v>1</v>
      </c>
      <c r="BA141" s="241">
        <f>('Power Usage Consumption'!$B$24)*D141*AZ141</f>
        <v>25.92</v>
      </c>
      <c r="BB141" s="235">
        <f>IF('Raw Data'!AR140="YES", 1, 0)</f>
        <v>0</v>
      </c>
      <c r="BC141" s="241">
        <f>('Power Usage Consumption'!$B$25)*D141*BB141</f>
        <v>0</v>
      </c>
      <c r="BD141" s="235">
        <f>IF('Raw Data'!AS140="YES", 1, 0)</f>
        <v>0</v>
      </c>
      <c r="BE141" s="235">
        <f>('Power Usage Consumption'!$B$26)*D141*BD141</f>
        <v>0</v>
      </c>
      <c r="BF141" s="241">
        <f t="shared" si="7"/>
        <v>25.92</v>
      </c>
    </row>
    <row r="142" ht="20.25" customHeight="1">
      <c r="A142" s="233" t="str">
        <f>'Raw Data'!R141</f>
        <v>Denmark</v>
      </c>
      <c r="B142" s="234">
        <f>'Raw Data'!S141</f>
        <v>3</v>
      </c>
      <c r="C142" s="235">
        <f>'Raw Data'!W141</f>
        <v>9</v>
      </c>
      <c r="D142" s="236">
        <f t="shared" si="1"/>
        <v>108</v>
      </c>
      <c r="E142" s="237"/>
      <c r="F142" s="238">
        <f>'Raw Data'!X141</f>
        <v>2</v>
      </c>
      <c r="G142" s="239">
        <f>(F142*'Power Usage Consumption'!$B$2)*D142</f>
        <v>12.96</v>
      </c>
      <c r="H142" s="235">
        <f>'Raw Data'!Y141</f>
        <v>0</v>
      </c>
      <c r="I142" s="239">
        <f>(H142*'Power Usage Consumption'!$B$3)*D142</f>
        <v>0</v>
      </c>
      <c r="J142" s="235">
        <f>'Raw Data'!Z141</f>
        <v>0</v>
      </c>
      <c r="K142" s="240">
        <f>(J142*'Power Usage Consumption'!$B$4)*D142</f>
        <v>0</v>
      </c>
      <c r="L142" s="241">
        <f>'Raw Data'!AA141</f>
        <v>1</v>
      </c>
      <c r="M142" s="241">
        <f>(L142*'Power Usage Consumption'!$B$5)*D142</f>
        <v>21.6</v>
      </c>
      <c r="N142" s="241">
        <f>'Raw Data'!AB141</f>
        <v>0</v>
      </c>
      <c r="O142" s="241">
        <f>(N142*'Power Usage Consumption'!$B$7)*D142</f>
        <v>0</v>
      </c>
      <c r="P142" s="241">
        <f>'Raw Data'!AC141</f>
        <v>3</v>
      </c>
      <c r="Q142" s="241">
        <f>(P142*'Power Usage Consumption'!$B$8)*D142</f>
        <v>12.96</v>
      </c>
      <c r="R142" s="241">
        <f>'Raw Data'!AD141</f>
        <v>3</v>
      </c>
      <c r="S142" s="241">
        <f>(R142*'Power Usage Consumption'!$B$9)*D142</f>
        <v>1.944</v>
      </c>
      <c r="T142" s="235">
        <f>'Raw Data'!AE141</f>
        <v>1</v>
      </c>
      <c r="U142" s="241">
        <f>(T142*'Power Usage Consumption'!$B$6)*D142</f>
        <v>0.54</v>
      </c>
      <c r="V142" s="235">
        <f>'Raw Data'!AF141</f>
        <v>3</v>
      </c>
      <c r="W142" s="241">
        <f>(V142*'Power Usage Consumption'!$B$11)*D142</f>
        <v>3.888</v>
      </c>
      <c r="X142" s="235">
        <f>'Raw Data'!AG141</f>
        <v>2</v>
      </c>
      <c r="Y142" s="241">
        <f>(X142*'Power Usage Consumption'!$B$12)*D142</f>
        <v>2.592</v>
      </c>
      <c r="Z142" s="235">
        <f>'Raw Data'!AH141</f>
        <v>0</v>
      </c>
      <c r="AA142" s="241">
        <f>(Z142*'Power Usage Consumption'!$B$12)*D142</f>
        <v>0</v>
      </c>
      <c r="AB142" s="242">
        <f t="shared" si="2"/>
        <v>56.484</v>
      </c>
      <c r="AC142" s="243" t="str">
        <f>'Raw Data'!AI141</f>
        <v>Renewable Energy (Solar, Wind, etc.)</v>
      </c>
      <c r="AD142" s="244">
        <f t="shared" si="3"/>
        <v>0</v>
      </c>
      <c r="AE142" s="245">
        <f t="shared" si="4"/>
        <v>56.484</v>
      </c>
      <c r="AF142" s="238">
        <f>'Raw Data'!U141</f>
        <v>0</v>
      </c>
      <c r="AG142" s="235">
        <f>'Raw Data'!T141</f>
        <v>3</v>
      </c>
      <c r="AH142" s="235"/>
      <c r="AI142" s="235">
        <f>IF('Raw Data'!AJ141="YES", 1, 0)</f>
        <v>0</v>
      </c>
      <c r="AJ142" s="235">
        <f>('Power Usage Consumption'!$B$15)*D142*AI142</f>
        <v>0</v>
      </c>
      <c r="AK142" s="235">
        <f>IF('Raw Data'!AK141="YES", 1, 0)</f>
        <v>1</v>
      </c>
      <c r="AL142" s="239">
        <f>'Power Usage Consumption'!$B$16</f>
        <v>18</v>
      </c>
      <c r="AM142" s="235">
        <f>IF('Raw Data'!AL141="YES", 1, 0)</f>
        <v>1</v>
      </c>
      <c r="AN142" s="239">
        <f>'Power Usage Consumption'!$B$17</f>
        <v>1.5</v>
      </c>
      <c r="AO142" s="235">
        <f>IF('Raw Data'!AM141="YES", 1, 0)</f>
        <v>0</v>
      </c>
      <c r="AP142" s="239">
        <f>'Power Usage Consumption'!$B$18</f>
        <v>1.2</v>
      </c>
      <c r="AQ142" s="235">
        <f>IF('Raw Data'!AN141="YES", 1, 0)</f>
        <v>0</v>
      </c>
      <c r="AR142" s="239">
        <f>'Power Usage Consumption'!$B$19</f>
        <v>2</v>
      </c>
      <c r="AS142" s="239">
        <f t="shared" si="5"/>
        <v>22.7</v>
      </c>
      <c r="AT142" s="241">
        <f t="shared" si="6"/>
        <v>3</v>
      </c>
      <c r="AU142" s="241"/>
      <c r="AV142" s="235">
        <f>IF('Raw Data'!AO141="YES", 1, 0)</f>
        <v>0</v>
      </c>
      <c r="AW142" s="241">
        <f>('Power Usage Consumption'!$B$22)*D142*AV142</f>
        <v>0</v>
      </c>
      <c r="AX142" s="235">
        <f>IF('Raw Data'!AP141="YES", 1, 0)</f>
        <v>1</v>
      </c>
      <c r="AY142" s="241">
        <f>('Power Usage Consumption'!$B$23)*D142*AX142</f>
        <v>70.2</v>
      </c>
      <c r="AZ142" s="235">
        <f>IF('Raw Data'!AQ141="YES", 1, 0)</f>
        <v>1</v>
      </c>
      <c r="BA142" s="241">
        <f>('Power Usage Consumption'!$B$24)*D142*AZ142</f>
        <v>5.832</v>
      </c>
      <c r="BB142" s="235">
        <f>IF('Raw Data'!AR141="YES", 1, 0)</f>
        <v>1</v>
      </c>
      <c r="BC142" s="241">
        <f>('Power Usage Consumption'!$B$25)*D142*BB142</f>
        <v>1.8738</v>
      </c>
      <c r="BD142" s="235">
        <f>IF('Raw Data'!AS141="YES", 1, 0)</f>
        <v>0</v>
      </c>
      <c r="BE142" s="235">
        <f>('Power Usage Consumption'!$B$26)*D142*BD142</f>
        <v>0</v>
      </c>
      <c r="BF142" s="241">
        <f t="shared" si="7"/>
        <v>77.9058</v>
      </c>
    </row>
    <row r="143" ht="20.25" customHeight="1">
      <c r="A143" s="233" t="str">
        <f>'Raw Data'!R142</f>
        <v>Singapore</v>
      </c>
      <c r="B143" s="234">
        <f>'Raw Data'!S142</f>
        <v>6</v>
      </c>
      <c r="C143" s="235">
        <f>'Raw Data'!W142</f>
        <v>15</v>
      </c>
      <c r="D143" s="236">
        <f t="shared" si="1"/>
        <v>360</v>
      </c>
      <c r="E143" s="237"/>
      <c r="F143" s="238">
        <f>'Raw Data'!X142</f>
        <v>0</v>
      </c>
      <c r="G143" s="239">
        <f>(F143*'Power Usage Consumption'!$B$2)*D143</f>
        <v>0</v>
      </c>
      <c r="H143" s="235">
        <f>'Raw Data'!Y142</f>
        <v>2</v>
      </c>
      <c r="I143" s="239">
        <f>(H143*'Power Usage Consumption'!$B$3)*D143</f>
        <v>50.112</v>
      </c>
      <c r="J143" s="235">
        <f>'Raw Data'!Z142</f>
        <v>2</v>
      </c>
      <c r="K143" s="240">
        <f>(J143*'Power Usage Consumption'!$B$4)*D143</f>
        <v>41.04</v>
      </c>
      <c r="L143" s="241">
        <f>'Raw Data'!AA142</f>
        <v>1</v>
      </c>
      <c r="M143" s="241">
        <f>(L143*'Power Usage Consumption'!$B$5)*D143</f>
        <v>72</v>
      </c>
      <c r="N143" s="241">
        <f>'Raw Data'!AB142</f>
        <v>1</v>
      </c>
      <c r="O143" s="241">
        <f>(N143*'Power Usage Consumption'!$B$7)*D143</f>
        <v>0.72</v>
      </c>
      <c r="P143" s="241">
        <f>'Raw Data'!AC142</f>
        <v>3</v>
      </c>
      <c r="Q143" s="241">
        <f>(P143*'Power Usage Consumption'!$B$8)*D143</f>
        <v>43.2</v>
      </c>
      <c r="R143" s="241">
        <f>'Raw Data'!AD142</f>
        <v>2</v>
      </c>
      <c r="S143" s="241">
        <f>(R143*'Power Usage Consumption'!$B$9)*D143</f>
        <v>4.32</v>
      </c>
      <c r="T143" s="235">
        <f>'Raw Data'!AE142</f>
        <v>1</v>
      </c>
      <c r="U143" s="241">
        <f>(T143*'Power Usage Consumption'!$B$6)*D143</f>
        <v>1.8</v>
      </c>
      <c r="V143" s="235">
        <f>'Raw Data'!AF142</f>
        <v>3</v>
      </c>
      <c r="W143" s="241">
        <f>(V143*'Power Usage Consumption'!$B$11)*D143</f>
        <v>12.96</v>
      </c>
      <c r="X143" s="235">
        <f>'Raw Data'!AG142</f>
        <v>3</v>
      </c>
      <c r="Y143" s="241">
        <f>(X143*'Power Usage Consumption'!$B$12)*D143</f>
        <v>12.96</v>
      </c>
      <c r="Z143" s="235">
        <f>'Raw Data'!AH142</f>
        <v>0</v>
      </c>
      <c r="AA143" s="241">
        <f>(Z143*'Power Usage Consumption'!$B$12)*D143</f>
        <v>0</v>
      </c>
      <c r="AB143" s="242">
        <f t="shared" si="2"/>
        <v>239.112</v>
      </c>
      <c r="AC143" s="243" t="str">
        <f>'Raw Data'!AI142</f>
        <v>Renewable Energy (Solar, Wind, etc.)</v>
      </c>
      <c r="AD143" s="244">
        <f t="shared" si="3"/>
        <v>0</v>
      </c>
      <c r="AE143" s="245">
        <f t="shared" si="4"/>
        <v>239.112</v>
      </c>
      <c r="AF143" s="238">
        <f>'Raw Data'!U142</f>
        <v>1</v>
      </c>
      <c r="AG143" s="235">
        <f>'Raw Data'!T142</f>
        <v>5</v>
      </c>
      <c r="AH143" s="235"/>
      <c r="AI143" s="235">
        <f>IF('Raw Data'!AJ142="YES", 1, 0)</f>
        <v>1</v>
      </c>
      <c r="AJ143" s="235">
        <f>('Power Usage Consumption'!$B$15)*D143*AI143</f>
        <v>1393.2</v>
      </c>
      <c r="AK143" s="235">
        <f>IF('Raw Data'!AK142="YES", 1, 0)</f>
        <v>0</v>
      </c>
      <c r="AL143" s="239">
        <f>'Power Usage Consumption'!$B$16</f>
        <v>18</v>
      </c>
      <c r="AM143" s="235">
        <f>IF('Raw Data'!AL142="YES", 1, 0)</f>
        <v>0</v>
      </c>
      <c r="AN143" s="239">
        <f>'Power Usage Consumption'!$B$17</f>
        <v>1.5</v>
      </c>
      <c r="AO143" s="235">
        <f>IF('Raw Data'!AM142="YES", 1, 0)</f>
        <v>1</v>
      </c>
      <c r="AP143" s="239">
        <f>'Power Usage Consumption'!$B$18</f>
        <v>1.2</v>
      </c>
      <c r="AQ143" s="235">
        <f>IF('Raw Data'!AN142="YES", 1, 0)</f>
        <v>1</v>
      </c>
      <c r="AR143" s="239">
        <f>'Power Usage Consumption'!$B$19</f>
        <v>2</v>
      </c>
      <c r="AS143" s="239">
        <f t="shared" si="5"/>
        <v>1415.9</v>
      </c>
      <c r="AT143" s="241">
        <f t="shared" si="6"/>
        <v>5</v>
      </c>
      <c r="AU143" s="241"/>
      <c r="AV143" s="235">
        <f>IF('Raw Data'!AO142="YES", 1, 0)</f>
        <v>1</v>
      </c>
      <c r="AW143" s="241">
        <f>('Power Usage Consumption'!$B$22)*D143*AV143</f>
        <v>819</v>
      </c>
      <c r="AX143" s="235">
        <f>IF('Raw Data'!AP142="YES", 1, 0)</f>
        <v>1</v>
      </c>
      <c r="AY143" s="241">
        <f>('Power Usage Consumption'!$B$23)*D143*AX143</f>
        <v>234</v>
      </c>
      <c r="AZ143" s="235">
        <f>IF('Raw Data'!AQ142="YES", 1, 0)</f>
        <v>0</v>
      </c>
      <c r="BA143" s="241">
        <f>('Power Usage Consumption'!$B$24)*D143*AZ143</f>
        <v>0</v>
      </c>
      <c r="BB143" s="235">
        <f>IF('Raw Data'!AR142="YES", 1, 0)</f>
        <v>1</v>
      </c>
      <c r="BC143" s="241">
        <f>('Power Usage Consumption'!$B$25)*D143*BB143</f>
        <v>6.246</v>
      </c>
      <c r="BD143" s="235">
        <f>IF('Raw Data'!AS142="YES", 1, 0)</f>
        <v>1</v>
      </c>
      <c r="BE143" s="235">
        <f>('Power Usage Consumption'!$B$26)*D143*BD143</f>
        <v>100.8</v>
      </c>
      <c r="BF143" s="241">
        <f t="shared" si="7"/>
        <v>1160.046</v>
      </c>
    </row>
    <row r="144" ht="20.25" customHeight="1">
      <c r="A144" s="233" t="str">
        <f>'Raw Data'!R143</f>
        <v>Lebanon</v>
      </c>
      <c r="B144" s="234">
        <f>'Raw Data'!S143</f>
        <v>4</v>
      </c>
      <c r="C144" s="235">
        <f>'Raw Data'!W143</f>
        <v>38</v>
      </c>
      <c r="D144" s="236">
        <f t="shared" si="1"/>
        <v>608</v>
      </c>
      <c r="E144" s="237"/>
      <c r="F144" s="238">
        <f>'Raw Data'!X143</f>
        <v>1</v>
      </c>
      <c r="G144" s="239">
        <f>(F144*'Power Usage Consumption'!$B$2)*D144</f>
        <v>36.48</v>
      </c>
      <c r="H144" s="235">
        <f>'Raw Data'!Y143</f>
        <v>0</v>
      </c>
      <c r="I144" s="239">
        <f>(H144*'Power Usage Consumption'!$B$3)*D144</f>
        <v>0</v>
      </c>
      <c r="J144" s="235">
        <f>'Raw Data'!Z143</f>
        <v>3</v>
      </c>
      <c r="K144" s="240">
        <f>(J144*'Power Usage Consumption'!$B$4)*D144</f>
        <v>103.968</v>
      </c>
      <c r="L144" s="241">
        <f>'Raw Data'!AA143</f>
        <v>2</v>
      </c>
      <c r="M144" s="241">
        <f>(L144*'Power Usage Consumption'!$B$5)*D144</f>
        <v>243.2</v>
      </c>
      <c r="N144" s="241">
        <f>'Raw Data'!AB143</f>
        <v>1</v>
      </c>
      <c r="O144" s="241">
        <f>(N144*'Power Usage Consumption'!$B$7)*D144</f>
        <v>1.216</v>
      </c>
      <c r="P144" s="241">
        <f>'Raw Data'!AC143</f>
        <v>1</v>
      </c>
      <c r="Q144" s="241">
        <f>(P144*'Power Usage Consumption'!$B$8)*D144</f>
        <v>24.32</v>
      </c>
      <c r="R144" s="241">
        <f>'Raw Data'!AD143</f>
        <v>2</v>
      </c>
      <c r="S144" s="241">
        <f>(R144*'Power Usage Consumption'!$B$9)*D144</f>
        <v>7.296</v>
      </c>
      <c r="T144" s="235">
        <f>'Raw Data'!AE143</f>
        <v>0</v>
      </c>
      <c r="U144" s="241">
        <f>(T144*'Power Usage Consumption'!$B$6)*D144</f>
        <v>0</v>
      </c>
      <c r="V144" s="235">
        <f>'Raw Data'!AF143</f>
        <v>3</v>
      </c>
      <c r="W144" s="241">
        <f>(V144*'Power Usage Consumption'!$B$11)*D144</f>
        <v>21.888</v>
      </c>
      <c r="X144" s="235">
        <f>'Raw Data'!AG143</f>
        <v>3</v>
      </c>
      <c r="Y144" s="241">
        <f>(X144*'Power Usage Consumption'!$B$12)*D144</f>
        <v>21.888</v>
      </c>
      <c r="Z144" s="235">
        <f>'Raw Data'!AH143</f>
        <v>2</v>
      </c>
      <c r="AA144" s="241">
        <f>(Z144*'Power Usage Consumption'!$B$12)*D144</f>
        <v>14.592</v>
      </c>
      <c r="AB144" s="242">
        <f t="shared" si="2"/>
        <v>474.848</v>
      </c>
      <c r="AC144" s="243" t="str">
        <f>'Raw Data'!AI143</f>
        <v>Non-renewable Energy (Grid electricity, Gasoline, etc.)</v>
      </c>
      <c r="AD144" s="244">
        <f t="shared" si="3"/>
        <v>474.848</v>
      </c>
      <c r="AE144" s="245">
        <f t="shared" si="4"/>
        <v>0</v>
      </c>
      <c r="AF144" s="238">
        <f>'Raw Data'!U143</f>
        <v>2</v>
      </c>
      <c r="AG144" s="235">
        <f>'Raw Data'!T143</f>
        <v>2</v>
      </c>
      <c r="AH144" s="235"/>
      <c r="AI144" s="235">
        <f>IF('Raw Data'!AJ143="YES", 1, 0)</f>
        <v>0</v>
      </c>
      <c r="AJ144" s="235">
        <f>('Power Usage Consumption'!$B$15)*D144*AI144</f>
        <v>0</v>
      </c>
      <c r="AK144" s="235">
        <f>IF('Raw Data'!AK143="YES", 1, 0)</f>
        <v>1</v>
      </c>
      <c r="AL144" s="239">
        <f>'Power Usage Consumption'!$B$16</f>
        <v>18</v>
      </c>
      <c r="AM144" s="235">
        <f>IF('Raw Data'!AL143="YES", 1, 0)</f>
        <v>0</v>
      </c>
      <c r="AN144" s="239">
        <f>'Power Usage Consumption'!$B$17</f>
        <v>1.5</v>
      </c>
      <c r="AO144" s="235">
        <f>IF('Raw Data'!AM143="YES", 1, 0)</f>
        <v>0</v>
      </c>
      <c r="AP144" s="239">
        <f>'Power Usage Consumption'!$B$18</f>
        <v>1.2</v>
      </c>
      <c r="AQ144" s="235">
        <f>IF('Raw Data'!AN143="YES", 1, 0)</f>
        <v>0</v>
      </c>
      <c r="AR144" s="239">
        <f>'Power Usage Consumption'!$B$19</f>
        <v>2</v>
      </c>
      <c r="AS144" s="239">
        <f t="shared" si="5"/>
        <v>22.7</v>
      </c>
      <c r="AT144" s="241">
        <f t="shared" si="6"/>
        <v>2</v>
      </c>
      <c r="AU144" s="241"/>
      <c r="AV144" s="235">
        <f>IF('Raw Data'!AO143="YES", 1, 0)</f>
        <v>0</v>
      </c>
      <c r="AW144" s="241">
        <f>('Power Usage Consumption'!$B$22)*D144*AV144</f>
        <v>0</v>
      </c>
      <c r="AX144" s="235">
        <f>IF('Raw Data'!AP143="YES", 1, 0)</f>
        <v>1</v>
      </c>
      <c r="AY144" s="241">
        <f>('Power Usage Consumption'!$B$23)*D144*AX144</f>
        <v>395.2</v>
      </c>
      <c r="AZ144" s="235">
        <f>IF('Raw Data'!AQ143="YES", 1, 0)</f>
        <v>1</v>
      </c>
      <c r="BA144" s="241">
        <f>('Power Usage Consumption'!$B$24)*D144*AZ144</f>
        <v>32.832</v>
      </c>
      <c r="BB144" s="235">
        <f>IF('Raw Data'!AR143="YES", 1, 0)</f>
        <v>0</v>
      </c>
      <c r="BC144" s="241">
        <f>('Power Usage Consumption'!$B$25)*D144*BB144</f>
        <v>0</v>
      </c>
      <c r="BD144" s="235">
        <f>IF('Raw Data'!AS143="YES", 1, 0)</f>
        <v>1</v>
      </c>
      <c r="BE144" s="235">
        <f>('Power Usage Consumption'!$B$26)*D144*BD144</f>
        <v>170.24</v>
      </c>
      <c r="BF144" s="241">
        <f t="shared" si="7"/>
        <v>598.272</v>
      </c>
    </row>
    <row r="145" ht="20.25" customHeight="1">
      <c r="A145" s="233" t="str">
        <f>'Raw Data'!R144</f>
        <v>Vietnam</v>
      </c>
      <c r="B145" s="234">
        <f>'Raw Data'!S144</f>
        <v>2</v>
      </c>
      <c r="C145" s="235">
        <f>'Raw Data'!W144</f>
        <v>33</v>
      </c>
      <c r="D145" s="236">
        <f t="shared" si="1"/>
        <v>264</v>
      </c>
      <c r="E145" s="237"/>
      <c r="F145" s="238">
        <f>'Raw Data'!X144</f>
        <v>1</v>
      </c>
      <c r="G145" s="239">
        <f>(F145*'Power Usage Consumption'!$B$2)*D145</f>
        <v>15.84</v>
      </c>
      <c r="H145" s="235">
        <f>'Raw Data'!Y144</f>
        <v>2</v>
      </c>
      <c r="I145" s="239">
        <f>(H145*'Power Usage Consumption'!$B$3)*D145</f>
        <v>36.7488</v>
      </c>
      <c r="J145" s="235">
        <f>'Raw Data'!Z144</f>
        <v>1</v>
      </c>
      <c r="K145" s="240">
        <f>(J145*'Power Usage Consumption'!$B$4)*D145</f>
        <v>15.048</v>
      </c>
      <c r="L145" s="241">
        <f>'Raw Data'!AA144</f>
        <v>1</v>
      </c>
      <c r="M145" s="241">
        <f>(L145*'Power Usage Consumption'!$B$5)*D145</f>
        <v>52.8</v>
      </c>
      <c r="N145" s="241">
        <f>'Raw Data'!AB144</f>
        <v>3</v>
      </c>
      <c r="O145" s="241">
        <f>(N145*'Power Usage Consumption'!$B$7)*D145</f>
        <v>1.584</v>
      </c>
      <c r="P145" s="241">
        <f>'Raw Data'!AC144</f>
        <v>3</v>
      </c>
      <c r="Q145" s="241">
        <f>(P145*'Power Usage Consumption'!$B$8)*D145</f>
        <v>31.68</v>
      </c>
      <c r="R145" s="241">
        <f>'Raw Data'!AD144</f>
        <v>1</v>
      </c>
      <c r="S145" s="241">
        <f>(R145*'Power Usage Consumption'!$B$9)*D145</f>
        <v>1.584</v>
      </c>
      <c r="T145" s="235">
        <f>'Raw Data'!AE144</f>
        <v>3</v>
      </c>
      <c r="U145" s="241">
        <f>(T145*'Power Usage Consumption'!$B$6)*D145</f>
        <v>3.96</v>
      </c>
      <c r="V145" s="235">
        <f>'Raw Data'!AF144</f>
        <v>3</v>
      </c>
      <c r="W145" s="241">
        <f>(V145*'Power Usage Consumption'!$B$11)*D145</f>
        <v>9.504</v>
      </c>
      <c r="X145" s="235">
        <f>'Raw Data'!AG144</f>
        <v>2</v>
      </c>
      <c r="Y145" s="241">
        <f>(X145*'Power Usage Consumption'!$B$12)*D145</f>
        <v>6.336</v>
      </c>
      <c r="Z145" s="235">
        <f>'Raw Data'!AH144</f>
        <v>2</v>
      </c>
      <c r="AA145" s="241">
        <f>(Z145*'Power Usage Consumption'!$B$12)*D145</f>
        <v>6.336</v>
      </c>
      <c r="AB145" s="242">
        <f t="shared" si="2"/>
        <v>181.4208</v>
      </c>
      <c r="AC145" s="243" t="str">
        <f>'Raw Data'!AI144</f>
        <v>Non-renewable Energy (Grid electricity, Gasoline, etc.)</v>
      </c>
      <c r="AD145" s="244">
        <f t="shared" si="3"/>
        <v>181.4208</v>
      </c>
      <c r="AE145" s="245">
        <f t="shared" si="4"/>
        <v>0</v>
      </c>
      <c r="AF145" s="238">
        <f>'Raw Data'!U144</f>
        <v>1</v>
      </c>
      <c r="AG145" s="235">
        <f>'Raw Data'!T144</f>
        <v>1</v>
      </c>
      <c r="AH145" s="235"/>
      <c r="AI145" s="235">
        <f>IF('Raw Data'!AJ144="YES", 1, 0)</f>
        <v>1</v>
      </c>
      <c r="AJ145" s="235">
        <f>('Power Usage Consumption'!$B$15)*D145*AI145</f>
        <v>1021.68</v>
      </c>
      <c r="AK145" s="235">
        <f>IF('Raw Data'!AK144="YES", 1, 0)</f>
        <v>0</v>
      </c>
      <c r="AL145" s="239">
        <f>'Power Usage Consumption'!$B$16</f>
        <v>18</v>
      </c>
      <c r="AM145" s="235">
        <f>IF('Raw Data'!AL144="YES", 1, 0)</f>
        <v>0</v>
      </c>
      <c r="AN145" s="239">
        <f>'Power Usage Consumption'!$B$17</f>
        <v>1.5</v>
      </c>
      <c r="AO145" s="235">
        <f>IF('Raw Data'!AM144="YES", 1, 0)</f>
        <v>1</v>
      </c>
      <c r="AP145" s="239">
        <f>'Power Usage Consumption'!$B$18</f>
        <v>1.2</v>
      </c>
      <c r="AQ145" s="235">
        <f>IF('Raw Data'!AN144="YES", 1, 0)</f>
        <v>1</v>
      </c>
      <c r="AR145" s="239">
        <f>'Power Usage Consumption'!$B$19</f>
        <v>2</v>
      </c>
      <c r="AS145" s="239">
        <f t="shared" si="5"/>
        <v>1044.38</v>
      </c>
      <c r="AT145" s="241">
        <f t="shared" si="6"/>
        <v>1</v>
      </c>
      <c r="AU145" s="241"/>
      <c r="AV145" s="235">
        <f>IF('Raw Data'!AO144="YES", 1, 0)</f>
        <v>1</v>
      </c>
      <c r="AW145" s="241">
        <f>('Power Usage Consumption'!$B$22)*D145*AV145</f>
        <v>600.6</v>
      </c>
      <c r="AX145" s="235">
        <f>IF('Raw Data'!AP144="YES", 1, 0)</f>
        <v>1</v>
      </c>
      <c r="AY145" s="241">
        <f>('Power Usage Consumption'!$B$23)*D145*AX145</f>
        <v>171.6</v>
      </c>
      <c r="AZ145" s="235">
        <f>IF('Raw Data'!AQ144="YES", 1, 0)</f>
        <v>1</v>
      </c>
      <c r="BA145" s="241">
        <f>('Power Usage Consumption'!$B$24)*D145*AZ145</f>
        <v>14.256</v>
      </c>
      <c r="BB145" s="235">
        <f>IF('Raw Data'!AR144="YES", 1, 0)</f>
        <v>0</v>
      </c>
      <c r="BC145" s="241">
        <f>('Power Usage Consumption'!$B$25)*D145*BB145</f>
        <v>0</v>
      </c>
      <c r="BD145" s="235">
        <f>IF('Raw Data'!AS144="YES", 1, 0)</f>
        <v>0</v>
      </c>
      <c r="BE145" s="235">
        <f>('Power Usage Consumption'!$B$26)*D145*BD145</f>
        <v>0</v>
      </c>
      <c r="BF145" s="241">
        <f t="shared" si="7"/>
        <v>786.456</v>
      </c>
    </row>
    <row r="146" ht="20.25" customHeight="1">
      <c r="A146" s="233" t="str">
        <f>'Raw Data'!R145</f>
        <v>United States of America</v>
      </c>
      <c r="B146" s="234">
        <f>'Raw Data'!S145</f>
        <v>7</v>
      </c>
      <c r="C146" s="235">
        <f>'Raw Data'!W145</f>
        <v>38</v>
      </c>
      <c r="D146" s="236">
        <f t="shared" si="1"/>
        <v>1064</v>
      </c>
      <c r="E146" s="237"/>
      <c r="F146" s="238">
        <f>'Raw Data'!X145</f>
        <v>2</v>
      </c>
      <c r="G146" s="239">
        <f>(F146*'Power Usage Consumption'!$B$2)*D146</f>
        <v>127.68</v>
      </c>
      <c r="H146" s="235">
        <f>'Raw Data'!Y145</f>
        <v>3</v>
      </c>
      <c r="I146" s="239">
        <f>(H146*'Power Usage Consumption'!$B$3)*D146</f>
        <v>222.1632</v>
      </c>
      <c r="J146" s="235">
        <f>'Raw Data'!Z145</f>
        <v>2</v>
      </c>
      <c r="K146" s="240">
        <f>(J146*'Power Usage Consumption'!$B$4)*D146</f>
        <v>121.296</v>
      </c>
      <c r="L146" s="241">
        <f>'Raw Data'!AA145</f>
        <v>1</v>
      </c>
      <c r="M146" s="241">
        <f>(L146*'Power Usage Consumption'!$B$5)*D146</f>
        <v>212.8</v>
      </c>
      <c r="N146" s="241">
        <f>'Raw Data'!AB145</f>
        <v>2</v>
      </c>
      <c r="O146" s="241">
        <f>(N146*'Power Usage Consumption'!$B$7)*D146</f>
        <v>4.256</v>
      </c>
      <c r="P146" s="241">
        <f>'Raw Data'!AC145</f>
        <v>1</v>
      </c>
      <c r="Q146" s="241">
        <f>(P146*'Power Usage Consumption'!$B$8)*D146</f>
        <v>42.56</v>
      </c>
      <c r="R146" s="241">
        <f>'Raw Data'!AD145</f>
        <v>1</v>
      </c>
      <c r="S146" s="241">
        <f>(R146*'Power Usage Consumption'!$B$9)*D146</f>
        <v>6.384</v>
      </c>
      <c r="T146" s="235">
        <f>'Raw Data'!AE145</f>
        <v>1</v>
      </c>
      <c r="U146" s="241">
        <f>(T146*'Power Usage Consumption'!$B$6)*D146</f>
        <v>5.32</v>
      </c>
      <c r="V146" s="235">
        <f>'Raw Data'!AF145</f>
        <v>0</v>
      </c>
      <c r="W146" s="241">
        <f>(V146*'Power Usage Consumption'!$B$11)*D146</f>
        <v>0</v>
      </c>
      <c r="X146" s="235">
        <f>'Raw Data'!AG145</f>
        <v>1</v>
      </c>
      <c r="Y146" s="241">
        <f>(X146*'Power Usage Consumption'!$B$12)*D146</f>
        <v>12.768</v>
      </c>
      <c r="Z146" s="235">
        <f>'Raw Data'!AH145</f>
        <v>3</v>
      </c>
      <c r="AA146" s="241">
        <f>(Z146*'Power Usage Consumption'!$B$12)*D146</f>
        <v>38.304</v>
      </c>
      <c r="AB146" s="242">
        <f t="shared" si="2"/>
        <v>793.5312</v>
      </c>
      <c r="AC146" s="243" t="str">
        <f>'Raw Data'!AI145</f>
        <v>Non-renewable Energy (Grid electricity, Gasoline, etc.)</v>
      </c>
      <c r="AD146" s="244">
        <f t="shared" si="3"/>
        <v>793.5312</v>
      </c>
      <c r="AE146" s="245">
        <f t="shared" si="4"/>
        <v>0</v>
      </c>
      <c r="AF146" s="238">
        <f>'Raw Data'!U145</f>
        <v>5</v>
      </c>
      <c r="AG146" s="235">
        <f>'Raw Data'!T145</f>
        <v>2</v>
      </c>
      <c r="AH146" s="235"/>
      <c r="AI146" s="235">
        <f>IF('Raw Data'!AJ145="YES", 1, 0)</f>
        <v>1</v>
      </c>
      <c r="AJ146" s="235">
        <f>('Power Usage Consumption'!$B$15)*D146*AI146</f>
        <v>4117.68</v>
      </c>
      <c r="AK146" s="235">
        <f>IF('Raw Data'!AK145="YES", 1, 0)</f>
        <v>0</v>
      </c>
      <c r="AL146" s="239">
        <f>'Power Usage Consumption'!$B$16</f>
        <v>18</v>
      </c>
      <c r="AM146" s="235">
        <f>IF('Raw Data'!AL145="YES", 1, 0)</f>
        <v>1</v>
      </c>
      <c r="AN146" s="239">
        <f>'Power Usage Consumption'!$B$17</f>
        <v>1.5</v>
      </c>
      <c r="AO146" s="235">
        <f>IF('Raw Data'!AM145="YES", 1, 0)</f>
        <v>0</v>
      </c>
      <c r="AP146" s="239">
        <f>'Power Usage Consumption'!$B$18</f>
        <v>1.2</v>
      </c>
      <c r="AQ146" s="235">
        <f>IF('Raw Data'!AN145="YES", 1, 0)</f>
        <v>1</v>
      </c>
      <c r="AR146" s="239">
        <f>'Power Usage Consumption'!$B$19</f>
        <v>2</v>
      </c>
      <c r="AS146" s="239">
        <f t="shared" si="5"/>
        <v>4140.38</v>
      </c>
      <c r="AT146" s="241">
        <f t="shared" si="6"/>
        <v>2</v>
      </c>
      <c r="AU146" s="241"/>
      <c r="AV146" s="235">
        <f>IF('Raw Data'!AO145="YES", 1, 0)</f>
        <v>0</v>
      </c>
      <c r="AW146" s="241">
        <f>('Power Usage Consumption'!$B$22)*D146*AV146</f>
        <v>0</v>
      </c>
      <c r="AX146" s="235">
        <f>IF('Raw Data'!AP145="YES", 1, 0)</f>
        <v>0</v>
      </c>
      <c r="AY146" s="241">
        <f>('Power Usage Consumption'!$B$23)*D146*AX146</f>
        <v>0</v>
      </c>
      <c r="AZ146" s="235">
        <f>IF('Raw Data'!AQ145="YES", 1, 0)</f>
        <v>1</v>
      </c>
      <c r="BA146" s="241">
        <f>('Power Usage Consumption'!$B$24)*D146*AZ146</f>
        <v>57.456</v>
      </c>
      <c r="BB146" s="235">
        <f>IF('Raw Data'!AR145="YES", 1, 0)</f>
        <v>1</v>
      </c>
      <c r="BC146" s="241">
        <f>('Power Usage Consumption'!$B$25)*D146*BB146</f>
        <v>18.4604</v>
      </c>
      <c r="BD146" s="235">
        <f>IF('Raw Data'!AS145="YES", 1, 0)</f>
        <v>0</v>
      </c>
      <c r="BE146" s="235">
        <f>('Power Usage Consumption'!$B$26)*D146*BD146</f>
        <v>0</v>
      </c>
      <c r="BF146" s="241">
        <f t="shared" si="7"/>
        <v>75.9164</v>
      </c>
    </row>
    <row r="147" ht="20.25" customHeight="1">
      <c r="A147" s="233" t="str">
        <f>'Raw Data'!R146</f>
        <v>United States of America</v>
      </c>
      <c r="B147" s="234">
        <f>'Raw Data'!S146</f>
        <v>8</v>
      </c>
      <c r="C147" s="235">
        <f>'Raw Data'!W146</f>
        <v>28</v>
      </c>
      <c r="D147" s="236">
        <f t="shared" si="1"/>
        <v>896</v>
      </c>
      <c r="E147" s="237"/>
      <c r="F147" s="238">
        <f>'Raw Data'!X146</f>
        <v>1</v>
      </c>
      <c r="G147" s="239">
        <f>(F147*'Power Usage Consumption'!$B$2)*D147</f>
        <v>53.76</v>
      </c>
      <c r="H147" s="235">
        <f>'Raw Data'!Y146</f>
        <v>1</v>
      </c>
      <c r="I147" s="239">
        <f>(H147*'Power Usage Consumption'!$B$3)*D147</f>
        <v>62.3616</v>
      </c>
      <c r="J147" s="235">
        <f>'Raw Data'!Z146</f>
        <v>3</v>
      </c>
      <c r="K147" s="240">
        <f>(J147*'Power Usage Consumption'!$B$4)*D147</f>
        <v>153.216</v>
      </c>
      <c r="L147" s="241">
        <f>'Raw Data'!AA146</f>
        <v>3</v>
      </c>
      <c r="M147" s="241">
        <f>(L147*'Power Usage Consumption'!$B$5)*D147</f>
        <v>537.6</v>
      </c>
      <c r="N147" s="241">
        <f>'Raw Data'!AB146</f>
        <v>1</v>
      </c>
      <c r="O147" s="241">
        <f>(N147*'Power Usage Consumption'!$B$7)*D147</f>
        <v>1.792</v>
      </c>
      <c r="P147" s="241">
        <f>'Raw Data'!AC146</f>
        <v>1</v>
      </c>
      <c r="Q147" s="241">
        <f>(P147*'Power Usage Consumption'!$B$8)*D147</f>
        <v>35.84</v>
      </c>
      <c r="R147" s="241">
        <f>'Raw Data'!AD146</f>
        <v>1</v>
      </c>
      <c r="S147" s="241">
        <f>(R147*'Power Usage Consumption'!$B$9)*D147</f>
        <v>5.376</v>
      </c>
      <c r="T147" s="235">
        <f>'Raw Data'!AE146</f>
        <v>3</v>
      </c>
      <c r="U147" s="241">
        <f>(T147*'Power Usage Consumption'!$B$6)*D147</f>
        <v>13.44</v>
      </c>
      <c r="V147" s="235">
        <f>'Raw Data'!AF146</f>
        <v>2</v>
      </c>
      <c r="W147" s="241">
        <f>(V147*'Power Usage Consumption'!$B$11)*D147</f>
        <v>21.504</v>
      </c>
      <c r="X147" s="235">
        <f>'Raw Data'!AG146</f>
        <v>1</v>
      </c>
      <c r="Y147" s="241">
        <f>(X147*'Power Usage Consumption'!$B$12)*D147</f>
        <v>10.752</v>
      </c>
      <c r="Z147" s="235">
        <f>'Raw Data'!AH146</f>
        <v>2</v>
      </c>
      <c r="AA147" s="241">
        <f>(Z147*'Power Usage Consumption'!$B$12)*D147</f>
        <v>21.504</v>
      </c>
      <c r="AB147" s="242">
        <f t="shared" si="2"/>
        <v>917.1456</v>
      </c>
      <c r="AC147" s="243" t="str">
        <f>'Raw Data'!AI146</f>
        <v>Non-renewable Energy (Grid electricity, Gasoline, etc.)</v>
      </c>
      <c r="AD147" s="244">
        <f t="shared" si="3"/>
        <v>917.1456</v>
      </c>
      <c r="AE147" s="245">
        <f t="shared" si="4"/>
        <v>0</v>
      </c>
      <c r="AF147" s="238">
        <f>'Raw Data'!U146</f>
        <v>6</v>
      </c>
      <c r="AG147" s="235">
        <f>'Raw Data'!T146</f>
        <v>2</v>
      </c>
      <c r="AH147" s="235"/>
      <c r="AI147" s="235">
        <f>IF('Raw Data'!AJ146="YES", 1, 0)</f>
        <v>1</v>
      </c>
      <c r="AJ147" s="235">
        <f>('Power Usage Consumption'!$B$15)*D147*AI147</f>
        <v>3467.52</v>
      </c>
      <c r="AK147" s="235">
        <f>IF('Raw Data'!AK146="YES", 1, 0)</f>
        <v>0</v>
      </c>
      <c r="AL147" s="239">
        <f>'Power Usage Consumption'!$B$16</f>
        <v>18</v>
      </c>
      <c r="AM147" s="235">
        <f>IF('Raw Data'!AL146="YES", 1, 0)</f>
        <v>1</v>
      </c>
      <c r="AN147" s="239">
        <f>'Power Usage Consumption'!$B$17</f>
        <v>1.5</v>
      </c>
      <c r="AO147" s="235">
        <f>IF('Raw Data'!AM146="YES", 1, 0)</f>
        <v>1</v>
      </c>
      <c r="AP147" s="239">
        <f>'Power Usage Consumption'!$B$18</f>
        <v>1.2</v>
      </c>
      <c r="AQ147" s="235">
        <f>IF('Raw Data'!AN146="YES", 1, 0)</f>
        <v>0</v>
      </c>
      <c r="AR147" s="239">
        <f>'Power Usage Consumption'!$B$19</f>
        <v>2</v>
      </c>
      <c r="AS147" s="239">
        <f t="shared" si="5"/>
        <v>3490.22</v>
      </c>
      <c r="AT147" s="241">
        <f t="shared" si="6"/>
        <v>2</v>
      </c>
      <c r="AU147" s="241"/>
      <c r="AV147" s="235">
        <f>IF('Raw Data'!AO146="YES", 1, 0)</f>
        <v>1</v>
      </c>
      <c r="AW147" s="241">
        <f>('Power Usage Consumption'!$B$22)*D147*AV147</f>
        <v>2038.4</v>
      </c>
      <c r="AX147" s="235">
        <f>IF('Raw Data'!AP146="YES", 1, 0)</f>
        <v>1</v>
      </c>
      <c r="AY147" s="241">
        <f>('Power Usage Consumption'!$B$23)*D147*AX147</f>
        <v>582.4</v>
      </c>
      <c r="AZ147" s="235">
        <f>IF('Raw Data'!AQ146="YES", 1, 0)</f>
        <v>1</v>
      </c>
      <c r="BA147" s="241">
        <f>('Power Usage Consumption'!$B$24)*D147*AZ147</f>
        <v>48.384</v>
      </c>
      <c r="BB147" s="235">
        <f>IF('Raw Data'!AR146="YES", 1, 0)</f>
        <v>1</v>
      </c>
      <c r="BC147" s="241">
        <f>('Power Usage Consumption'!$B$25)*D147*BB147</f>
        <v>15.5456</v>
      </c>
      <c r="BD147" s="235">
        <f>IF('Raw Data'!AS146="YES", 1, 0)</f>
        <v>0</v>
      </c>
      <c r="BE147" s="235">
        <f>('Power Usage Consumption'!$B$26)*D147*BD147</f>
        <v>0</v>
      </c>
      <c r="BF147" s="241">
        <f t="shared" si="7"/>
        <v>2684.7296</v>
      </c>
    </row>
    <row r="148" ht="20.25" customHeight="1">
      <c r="A148" s="233" t="str">
        <f>'Raw Data'!R147</f>
        <v>Poland</v>
      </c>
      <c r="B148" s="234">
        <f>'Raw Data'!S147</f>
        <v>11</v>
      </c>
      <c r="C148" s="235">
        <f>'Raw Data'!W147</f>
        <v>12</v>
      </c>
      <c r="D148" s="236">
        <f t="shared" si="1"/>
        <v>528</v>
      </c>
      <c r="E148" s="237"/>
      <c r="F148" s="238">
        <f>'Raw Data'!X147</f>
        <v>0</v>
      </c>
      <c r="G148" s="239">
        <f>(F148*'Power Usage Consumption'!$B$2)*D148</f>
        <v>0</v>
      </c>
      <c r="H148" s="235">
        <f>'Raw Data'!Y147</f>
        <v>0</v>
      </c>
      <c r="I148" s="239">
        <f>(H148*'Power Usage Consumption'!$B$3)*D148</f>
        <v>0</v>
      </c>
      <c r="J148" s="235">
        <f>'Raw Data'!Z147</f>
        <v>0</v>
      </c>
      <c r="K148" s="240">
        <f>(J148*'Power Usage Consumption'!$B$4)*D148</f>
        <v>0</v>
      </c>
      <c r="L148" s="241">
        <f>'Raw Data'!AA147</f>
        <v>0</v>
      </c>
      <c r="M148" s="241">
        <f>(L148*'Power Usage Consumption'!$B$5)*D148</f>
        <v>0</v>
      </c>
      <c r="N148" s="241">
        <f>'Raw Data'!AB147</f>
        <v>2</v>
      </c>
      <c r="O148" s="241">
        <f>(N148*'Power Usage Consumption'!$B$7)*D148</f>
        <v>2.112</v>
      </c>
      <c r="P148" s="241">
        <f>'Raw Data'!AC147</f>
        <v>1</v>
      </c>
      <c r="Q148" s="241">
        <f>(P148*'Power Usage Consumption'!$B$8)*D148</f>
        <v>21.12</v>
      </c>
      <c r="R148" s="241">
        <f>'Raw Data'!AD147</f>
        <v>1</v>
      </c>
      <c r="S148" s="241">
        <f>(R148*'Power Usage Consumption'!$B$9)*D148</f>
        <v>3.168</v>
      </c>
      <c r="T148" s="235">
        <f>'Raw Data'!AE147</f>
        <v>1</v>
      </c>
      <c r="U148" s="241">
        <f>(T148*'Power Usage Consumption'!$B$6)*D148</f>
        <v>2.64</v>
      </c>
      <c r="V148" s="235">
        <f>'Raw Data'!AF147</f>
        <v>2</v>
      </c>
      <c r="W148" s="241">
        <f>(V148*'Power Usage Consumption'!$B$11)*D148</f>
        <v>12.672</v>
      </c>
      <c r="X148" s="235">
        <f>'Raw Data'!AG147</f>
        <v>1</v>
      </c>
      <c r="Y148" s="241">
        <f>(X148*'Power Usage Consumption'!$B$12)*D148</f>
        <v>6.336</v>
      </c>
      <c r="Z148" s="235">
        <f>'Raw Data'!AH147</f>
        <v>1</v>
      </c>
      <c r="AA148" s="241">
        <f>(Z148*'Power Usage Consumption'!$B$12)*D148</f>
        <v>6.336</v>
      </c>
      <c r="AB148" s="242">
        <f t="shared" si="2"/>
        <v>54.384</v>
      </c>
      <c r="AC148" s="243" t="str">
        <f>'Raw Data'!AI147</f>
        <v>Non-renewable Energy (Grid electricity, Gasoline, etc.)</v>
      </c>
      <c r="AD148" s="244">
        <f t="shared" si="3"/>
        <v>54.384</v>
      </c>
      <c r="AE148" s="245">
        <f t="shared" si="4"/>
        <v>0</v>
      </c>
      <c r="AF148" s="238">
        <f>'Raw Data'!U147</f>
        <v>0</v>
      </c>
      <c r="AG148" s="235">
        <f>'Raw Data'!T147</f>
        <v>11</v>
      </c>
      <c r="AH148" s="235"/>
      <c r="AI148" s="235">
        <f>IF('Raw Data'!AJ147="YES", 1, 0)</f>
        <v>1</v>
      </c>
      <c r="AJ148" s="235">
        <f>('Power Usage Consumption'!$B$15)*D148*AI148</f>
        <v>2043.36</v>
      </c>
      <c r="AK148" s="235">
        <f>IF('Raw Data'!AK147="YES", 1, 0)</f>
        <v>0</v>
      </c>
      <c r="AL148" s="239">
        <f>'Power Usage Consumption'!$B$16</f>
        <v>18</v>
      </c>
      <c r="AM148" s="235">
        <f>IF('Raw Data'!AL147="YES", 1, 0)</f>
        <v>0</v>
      </c>
      <c r="AN148" s="239">
        <f>'Power Usage Consumption'!$B$17</f>
        <v>1.5</v>
      </c>
      <c r="AO148" s="235">
        <f>IF('Raw Data'!AM147="YES", 1, 0)</f>
        <v>1</v>
      </c>
      <c r="AP148" s="239">
        <f>'Power Usage Consumption'!$B$18</f>
        <v>1.2</v>
      </c>
      <c r="AQ148" s="235">
        <f>IF('Raw Data'!AN147="YES", 1, 0)</f>
        <v>0</v>
      </c>
      <c r="AR148" s="239">
        <f>'Power Usage Consumption'!$B$19</f>
        <v>2</v>
      </c>
      <c r="AS148" s="239">
        <f t="shared" si="5"/>
        <v>2066.06</v>
      </c>
      <c r="AT148" s="241">
        <f t="shared" si="6"/>
        <v>11</v>
      </c>
      <c r="AU148" s="241"/>
      <c r="AV148" s="235">
        <f>IF('Raw Data'!AO147="YES", 1, 0)</f>
        <v>0</v>
      </c>
      <c r="AW148" s="241">
        <f>('Power Usage Consumption'!$B$22)*D148*AV148</f>
        <v>0</v>
      </c>
      <c r="AX148" s="235">
        <f>IF('Raw Data'!AP147="YES", 1, 0)</f>
        <v>1</v>
      </c>
      <c r="AY148" s="241">
        <f>('Power Usage Consumption'!$B$23)*D148*AX148</f>
        <v>343.2</v>
      </c>
      <c r="AZ148" s="235">
        <f>IF('Raw Data'!AQ147="YES", 1, 0)</f>
        <v>1</v>
      </c>
      <c r="BA148" s="241">
        <f>('Power Usage Consumption'!$B$24)*D148*AZ148</f>
        <v>28.512</v>
      </c>
      <c r="BB148" s="235">
        <f>IF('Raw Data'!AR147="YES", 1, 0)</f>
        <v>0</v>
      </c>
      <c r="BC148" s="241">
        <f>('Power Usage Consumption'!$B$25)*D148*BB148</f>
        <v>0</v>
      </c>
      <c r="BD148" s="235">
        <f>IF('Raw Data'!AS147="YES", 1, 0)</f>
        <v>1</v>
      </c>
      <c r="BE148" s="235">
        <f>('Power Usage Consumption'!$B$26)*D148*BD148</f>
        <v>147.84</v>
      </c>
      <c r="BF148" s="241">
        <f t="shared" si="7"/>
        <v>519.552</v>
      </c>
    </row>
    <row r="149" ht="20.25" customHeight="1">
      <c r="A149" s="233" t="str">
        <f>'Raw Data'!R148</f>
        <v>Switzerland</v>
      </c>
      <c r="B149" s="234">
        <f>'Raw Data'!S148</f>
        <v>2</v>
      </c>
      <c r="C149" s="235">
        <f>'Raw Data'!W148</f>
        <v>22</v>
      </c>
      <c r="D149" s="236">
        <f t="shared" si="1"/>
        <v>176</v>
      </c>
      <c r="E149" s="237"/>
      <c r="F149" s="238">
        <f>'Raw Data'!X148</f>
        <v>1</v>
      </c>
      <c r="G149" s="239">
        <f>(F149*'Power Usage Consumption'!$B$2)*D149</f>
        <v>10.56</v>
      </c>
      <c r="H149" s="235">
        <f>'Raw Data'!Y148</f>
        <v>0</v>
      </c>
      <c r="I149" s="239">
        <f>(H149*'Power Usage Consumption'!$B$3)*D149</f>
        <v>0</v>
      </c>
      <c r="J149" s="235">
        <f>'Raw Data'!Z148</f>
        <v>1</v>
      </c>
      <c r="K149" s="240">
        <f>(J149*'Power Usage Consumption'!$B$4)*D149</f>
        <v>10.032</v>
      </c>
      <c r="L149" s="241">
        <f>'Raw Data'!AA148</f>
        <v>2</v>
      </c>
      <c r="M149" s="241">
        <f>(L149*'Power Usage Consumption'!$B$5)*D149</f>
        <v>70.4</v>
      </c>
      <c r="N149" s="241">
        <f>'Raw Data'!AB148</f>
        <v>1</v>
      </c>
      <c r="O149" s="241">
        <f>(N149*'Power Usage Consumption'!$B$7)*D149</f>
        <v>0.352</v>
      </c>
      <c r="P149" s="241">
        <f>'Raw Data'!AC148</f>
        <v>0</v>
      </c>
      <c r="Q149" s="241">
        <f>(P149*'Power Usage Consumption'!$B$8)*D149</f>
        <v>0</v>
      </c>
      <c r="R149" s="241">
        <f>'Raw Data'!AD148</f>
        <v>3</v>
      </c>
      <c r="S149" s="241">
        <f>(R149*'Power Usage Consumption'!$B$9)*D149</f>
        <v>3.168</v>
      </c>
      <c r="T149" s="235">
        <f>'Raw Data'!AE148</f>
        <v>1</v>
      </c>
      <c r="U149" s="241">
        <f>(T149*'Power Usage Consumption'!$B$6)*D149</f>
        <v>0.88</v>
      </c>
      <c r="V149" s="235">
        <f>'Raw Data'!AF148</f>
        <v>3</v>
      </c>
      <c r="W149" s="241">
        <f>(V149*'Power Usage Consumption'!$B$11)*D149</f>
        <v>6.336</v>
      </c>
      <c r="X149" s="235">
        <f>'Raw Data'!AG148</f>
        <v>0</v>
      </c>
      <c r="Y149" s="241">
        <f>(X149*'Power Usage Consumption'!$B$12)*D149</f>
        <v>0</v>
      </c>
      <c r="Z149" s="235">
        <f>'Raw Data'!AH148</f>
        <v>1</v>
      </c>
      <c r="AA149" s="241">
        <f>(Z149*'Power Usage Consumption'!$B$12)*D149</f>
        <v>2.112</v>
      </c>
      <c r="AB149" s="242">
        <f t="shared" si="2"/>
        <v>103.84</v>
      </c>
      <c r="AC149" s="243" t="str">
        <f>'Raw Data'!AI148</f>
        <v>Renewable Energy (Solar, Wind, etc.)</v>
      </c>
      <c r="AD149" s="244">
        <f t="shared" si="3"/>
        <v>0</v>
      </c>
      <c r="AE149" s="245">
        <f t="shared" si="4"/>
        <v>103.84</v>
      </c>
      <c r="AF149" s="238">
        <f>'Raw Data'!U148</f>
        <v>1</v>
      </c>
      <c r="AG149" s="235">
        <f>'Raw Data'!T148</f>
        <v>1</v>
      </c>
      <c r="AH149" s="235"/>
      <c r="AI149" s="235">
        <f>IF('Raw Data'!AJ148="YES", 1, 0)</f>
        <v>0</v>
      </c>
      <c r="AJ149" s="235">
        <f>('Power Usage Consumption'!$B$15)*D149*AI149</f>
        <v>0</v>
      </c>
      <c r="AK149" s="235">
        <f>IF('Raw Data'!AK148="YES", 1, 0)</f>
        <v>0</v>
      </c>
      <c r="AL149" s="239">
        <f>'Power Usage Consumption'!$B$16</f>
        <v>18</v>
      </c>
      <c r="AM149" s="235">
        <f>IF('Raw Data'!AL148="YES", 1, 0)</f>
        <v>1</v>
      </c>
      <c r="AN149" s="239">
        <f>'Power Usage Consumption'!$B$17</f>
        <v>1.5</v>
      </c>
      <c r="AO149" s="235">
        <f>IF('Raw Data'!AM148="YES", 1, 0)</f>
        <v>0</v>
      </c>
      <c r="AP149" s="239">
        <f>'Power Usage Consumption'!$B$18</f>
        <v>1.2</v>
      </c>
      <c r="AQ149" s="235">
        <f>IF('Raw Data'!AN148="YES", 1, 0)</f>
        <v>1</v>
      </c>
      <c r="AR149" s="239">
        <f>'Power Usage Consumption'!$B$19</f>
        <v>2</v>
      </c>
      <c r="AS149" s="239">
        <f t="shared" si="5"/>
        <v>22.7</v>
      </c>
      <c r="AT149" s="241">
        <f t="shared" si="6"/>
        <v>1</v>
      </c>
      <c r="AU149" s="241"/>
      <c r="AV149" s="235">
        <f>IF('Raw Data'!AO148="YES", 1, 0)</f>
        <v>0</v>
      </c>
      <c r="AW149" s="241">
        <f>('Power Usage Consumption'!$B$22)*D149*AV149</f>
        <v>0</v>
      </c>
      <c r="AX149" s="235">
        <f>IF('Raw Data'!AP148="YES", 1, 0)</f>
        <v>0</v>
      </c>
      <c r="AY149" s="241">
        <f>('Power Usage Consumption'!$B$23)*D149*AX149</f>
        <v>0</v>
      </c>
      <c r="AZ149" s="235">
        <f>IF('Raw Data'!AQ148="YES", 1, 0)</f>
        <v>1</v>
      </c>
      <c r="BA149" s="241">
        <f>('Power Usage Consumption'!$B$24)*D149*AZ149</f>
        <v>9.504</v>
      </c>
      <c r="BB149" s="235">
        <f>IF('Raw Data'!AR148="YES", 1, 0)</f>
        <v>1</v>
      </c>
      <c r="BC149" s="241">
        <f>('Power Usage Consumption'!$B$25)*D149*BB149</f>
        <v>3.0536</v>
      </c>
      <c r="BD149" s="235">
        <f>IF('Raw Data'!AS148="YES", 1, 0)</f>
        <v>1</v>
      </c>
      <c r="BE149" s="235">
        <f>('Power Usage Consumption'!$B$26)*D149*BD149</f>
        <v>49.28</v>
      </c>
      <c r="BF149" s="241">
        <f t="shared" si="7"/>
        <v>61.8376</v>
      </c>
    </row>
    <row r="150" ht="20.25" customHeight="1">
      <c r="A150" s="233" t="str">
        <f>'Raw Data'!R149</f>
        <v>United States of America</v>
      </c>
      <c r="B150" s="234">
        <f>'Raw Data'!S149</f>
        <v>7</v>
      </c>
      <c r="C150" s="235">
        <f>'Raw Data'!W149</f>
        <v>12</v>
      </c>
      <c r="D150" s="236">
        <f t="shared" si="1"/>
        <v>336</v>
      </c>
      <c r="E150" s="237"/>
      <c r="F150" s="238">
        <f>'Raw Data'!X149</f>
        <v>2</v>
      </c>
      <c r="G150" s="239">
        <f>(F150*'Power Usage Consumption'!$B$2)*D150</f>
        <v>40.32</v>
      </c>
      <c r="H150" s="235">
        <f>'Raw Data'!Y149</f>
        <v>1</v>
      </c>
      <c r="I150" s="239">
        <f>(H150*'Power Usage Consumption'!$B$3)*D150</f>
        <v>23.3856</v>
      </c>
      <c r="J150" s="235">
        <f>'Raw Data'!Z149</f>
        <v>0</v>
      </c>
      <c r="K150" s="240">
        <f>(J150*'Power Usage Consumption'!$B$4)*D150</f>
        <v>0</v>
      </c>
      <c r="L150" s="241">
        <f>'Raw Data'!AA149</f>
        <v>2</v>
      </c>
      <c r="M150" s="241">
        <f>(L150*'Power Usage Consumption'!$B$5)*D150</f>
        <v>134.4</v>
      </c>
      <c r="N150" s="241">
        <f>'Raw Data'!AB149</f>
        <v>3</v>
      </c>
      <c r="O150" s="241">
        <f>(N150*'Power Usage Consumption'!$B$7)*D150</f>
        <v>2.016</v>
      </c>
      <c r="P150" s="241">
        <f>'Raw Data'!AC149</f>
        <v>1</v>
      </c>
      <c r="Q150" s="241">
        <f>(P150*'Power Usage Consumption'!$B$8)*D150</f>
        <v>13.44</v>
      </c>
      <c r="R150" s="241">
        <f>'Raw Data'!AD149</f>
        <v>2</v>
      </c>
      <c r="S150" s="241">
        <f>(R150*'Power Usage Consumption'!$B$9)*D150</f>
        <v>4.032</v>
      </c>
      <c r="T150" s="235">
        <f>'Raw Data'!AE149</f>
        <v>3</v>
      </c>
      <c r="U150" s="241">
        <f>(T150*'Power Usage Consumption'!$B$6)*D150</f>
        <v>5.04</v>
      </c>
      <c r="V150" s="235">
        <f>'Raw Data'!AF149</f>
        <v>3</v>
      </c>
      <c r="W150" s="241">
        <f>(V150*'Power Usage Consumption'!$B$11)*D150</f>
        <v>12.096</v>
      </c>
      <c r="X150" s="235">
        <f>'Raw Data'!AG149</f>
        <v>3</v>
      </c>
      <c r="Y150" s="241">
        <f>(X150*'Power Usage Consumption'!$B$12)*D150</f>
        <v>12.096</v>
      </c>
      <c r="Z150" s="235">
        <f>'Raw Data'!AH149</f>
        <v>0</v>
      </c>
      <c r="AA150" s="241">
        <f>(Z150*'Power Usage Consumption'!$B$12)*D150</f>
        <v>0</v>
      </c>
      <c r="AB150" s="242">
        <f t="shared" si="2"/>
        <v>246.8256</v>
      </c>
      <c r="AC150" s="243" t="str">
        <f>'Raw Data'!AI149</f>
        <v>Non-renewable Energy (Grid electricity, Gasoline, etc.)</v>
      </c>
      <c r="AD150" s="244">
        <f t="shared" si="3"/>
        <v>246.8256</v>
      </c>
      <c r="AE150" s="245">
        <f t="shared" si="4"/>
        <v>0</v>
      </c>
      <c r="AF150" s="238">
        <f>'Raw Data'!U149</f>
        <v>4</v>
      </c>
      <c r="AG150" s="235">
        <f>'Raw Data'!T149</f>
        <v>3</v>
      </c>
      <c r="AH150" s="235"/>
      <c r="AI150" s="235">
        <f>IF('Raw Data'!AJ149="YES", 1, 0)</f>
        <v>0</v>
      </c>
      <c r="AJ150" s="235">
        <f>('Power Usage Consumption'!$B$15)*D150*AI150</f>
        <v>0</v>
      </c>
      <c r="AK150" s="235">
        <f>IF('Raw Data'!AK149="YES", 1, 0)</f>
        <v>0</v>
      </c>
      <c r="AL150" s="239">
        <f>'Power Usage Consumption'!$B$16</f>
        <v>18</v>
      </c>
      <c r="AM150" s="235">
        <f>IF('Raw Data'!AL149="YES", 1, 0)</f>
        <v>1</v>
      </c>
      <c r="AN150" s="239">
        <f>'Power Usage Consumption'!$B$17</f>
        <v>1.5</v>
      </c>
      <c r="AO150" s="235">
        <f>IF('Raw Data'!AM149="YES", 1, 0)</f>
        <v>0</v>
      </c>
      <c r="AP150" s="239">
        <f>'Power Usage Consumption'!$B$18</f>
        <v>1.2</v>
      </c>
      <c r="AQ150" s="235">
        <f>IF('Raw Data'!AN149="YES", 1, 0)</f>
        <v>0</v>
      </c>
      <c r="AR150" s="239">
        <f>'Power Usage Consumption'!$B$19</f>
        <v>2</v>
      </c>
      <c r="AS150" s="239">
        <f t="shared" si="5"/>
        <v>22.7</v>
      </c>
      <c r="AT150" s="241">
        <f t="shared" si="6"/>
        <v>3</v>
      </c>
      <c r="AU150" s="241"/>
      <c r="AV150" s="235">
        <f>IF('Raw Data'!AO149="YES", 1, 0)</f>
        <v>1</v>
      </c>
      <c r="AW150" s="241">
        <f>('Power Usage Consumption'!$B$22)*D150*AV150</f>
        <v>764.4</v>
      </c>
      <c r="AX150" s="235">
        <f>IF('Raw Data'!AP149="YES", 1, 0)</f>
        <v>1</v>
      </c>
      <c r="AY150" s="241">
        <f>('Power Usage Consumption'!$B$23)*D150*AX150</f>
        <v>218.4</v>
      </c>
      <c r="AZ150" s="235">
        <f>IF('Raw Data'!AQ149="YES", 1, 0)</f>
        <v>1</v>
      </c>
      <c r="BA150" s="241">
        <f>('Power Usage Consumption'!$B$24)*D150*AZ150</f>
        <v>18.144</v>
      </c>
      <c r="BB150" s="235">
        <f>IF('Raw Data'!AR149="YES", 1, 0)</f>
        <v>0</v>
      </c>
      <c r="BC150" s="241">
        <f>('Power Usage Consumption'!$B$25)*D150*BB150</f>
        <v>0</v>
      </c>
      <c r="BD150" s="235">
        <f>IF('Raw Data'!AS149="YES", 1, 0)</f>
        <v>0</v>
      </c>
      <c r="BE150" s="235">
        <f>('Power Usage Consumption'!$B$26)*D150*BD150</f>
        <v>0</v>
      </c>
      <c r="BF150" s="241">
        <f t="shared" si="7"/>
        <v>1000.944</v>
      </c>
    </row>
    <row r="151" ht="20.25" customHeight="1">
      <c r="A151" s="233" t="str">
        <f>'Raw Data'!R150</f>
        <v>France</v>
      </c>
      <c r="B151" s="234">
        <f>'Raw Data'!S150</f>
        <v>1</v>
      </c>
      <c r="C151" s="235">
        <f>'Raw Data'!W150</f>
        <v>37</v>
      </c>
      <c r="D151" s="236">
        <f t="shared" si="1"/>
        <v>148</v>
      </c>
      <c r="E151" s="237"/>
      <c r="F151" s="238">
        <f>'Raw Data'!X150</f>
        <v>2</v>
      </c>
      <c r="G151" s="239">
        <f>(F151*'Power Usage Consumption'!$B$2)*D151</f>
        <v>17.76</v>
      </c>
      <c r="H151" s="235">
        <f>'Raw Data'!Y150</f>
        <v>3</v>
      </c>
      <c r="I151" s="239">
        <f>(H151*'Power Usage Consumption'!$B$3)*D151</f>
        <v>30.9024</v>
      </c>
      <c r="J151" s="235">
        <f>'Raw Data'!Z150</f>
        <v>0</v>
      </c>
      <c r="K151" s="240">
        <f>(J151*'Power Usage Consumption'!$B$4)*D151</f>
        <v>0</v>
      </c>
      <c r="L151" s="241">
        <f>'Raw Data'!AA150</f>
        <v>1</v>
      </c>
      <c r="M151" s="241">
        <f>(L151*'Power Usage Consumption'!$B$5)*D151</f>
        <v>29.6</v>
      </c>
      <c r="N151" s="241">
        <f>'Raw Data'!AB150</f>
        <v>0</v>
      </c>
      <c r="O151" s="241">
        <f>(N151*'Power Usage Consumption'!$B$7)*D151</f>
        <v>0</v>
      </c>
      <c r="P151" s="241">
        <f>'Raw Data'!AC150</f>
        <v>0</v>
      </c>
      <c r="Q151" s="241">
        <f>(P151*'Power Usage Consumption'!$B$8)*D151</f>
        <v>0</v>
      </c>
      <c r="R151" s="241">
        <f>'Raw Data'!AD150</f>
        <v>0</v>
      </c>
      <c r="S151" s="241">
        <f>(R151*'Power Usage Consumption'!$B$9)*D151</f>
        <v>0</v>
      </c>
      <c r="T151" s="235">
        <f>'Raw Data'!AE150</f>
        <v>1</v>
      </c>
      <c r="U151" s="241">
        <f>(T151*'Power Usage Consumption'!$B$6)*D151</f>
        <v>0.74</v>
      </c>
      <c r="V151" s="235">
        <f>'Raw Data'!AF150</f>
        <v>0</v>
      </c>
      <c r="W151" s="241">
        <f>(V151*'Power Usage Consumption'!$B$11)*D151</f>
        <v>0</v>
      </c>
      <c r="X151" s="235">
        <f>'Raw Data'!AG150</f>
        <v>1</v>
      </c>
      <c r="Y151" s="241">
        <f>(X151*'Power Usage Consumption'!$B$12)*D151</f>
        <v>1.776</v>
      </c>
      <c r="Z151" s="235">
        <f>'Raw Data'!AH150</f>
        <v>2</v>
      </c>
      <c r="AA151" s="241">
        <f>(Z151*'Power Usage Consumption'!$B$12)*D151</f>
        <v>3.552</v>
      </c>
      <c r="AB151" s="242">
        <f t="shared" si="2"/>
        <v>84.3304</v>
      </c>
      <c r="AC151" s="243" t="str">
        <f>'Raw Data'!AI150</f>
        <v>Renewable Energy (Solar, Wind, etc.)</v>
      </c>
      <c r="AD151" s="244">
        <f t="shared" si="3"/>
        <v>0</v>
      </c>
      <c r="AE151" s="245">
        <f t="shared" si="4"/>
        <v>84.3304</v>
      </c>
      <c r="AF151" s="238">
        <f>'Raw Data'!U150</f>
        <v>0</v>
      </c>
      <c r="AG151" s="235">
        <f>'Raw Data'!T150</f>
        <v>1</v>
      </c>
      <c r="AH151" s="235"/>
      <c r="AI151" s="235">
        <f>IF('Raw Data'!AJ150="YES", 1, 0)</f>
        <v>1</v>
      </c>
      <c r="AJ151" s="235">
        <f>('Power Usage Consumption'!$B$15)*D151*AI151</f>
        <v>572.76</v>
      </c>
      <c r="AK151" s="235">
        <f>IF('Raw Data'!AK150="YES", 1, 0)</f>
        <v>1</v>
      </c>
      <c r="AL151" s="239">
        <f>'Power Usage Consumption'!$B$16</f>
        <v>18</v>
      </c>
      <c r="AM151" s="235">
        <f>IF('Raw Data'!AL150="YES", 1, 0)</f>
        <v>0</v>
      </c>
      <c r="AN151" s="239">
        <f>'Power Usage Consumption'!$B$17</f>
        <v>1.5</v>
      </c>
      <c r="AO151" s="235">
        <f>IF('Raw Data'!AM150="YES", 1, 0)</f>
        <v>0</v>
      </c>
      <c r="AP151" s="239">
        <f>'Power Usage Consumption'!$B$18</f>
        <v>1.2</v>
      </c>
      <c r="AQ151" s="235">
        <f>IF('Raw Data'!AN150="YES", 1, 0)</f>
        <v>0</v>
      </c>
      <c r="AR151" s="239">
        <f>'Power Usage Consumption'!$B$19</f>
        <v>2</v>
      </c>
      <c r="AS151" s="239">
        <f t="shared" si="5"/>
        <v>595.46</v>
      </c>
      <c r="AT151" s="241">
        <f t="shared" si="6"/>
        <v>1</v>
      </c>
      <c r="AU151" s="241"/>
      <c r="AV151" s="235">
        <f>IF('Raw Data'!AO150="YES", 1, 0)</f>
        <v>1</v>
      </c>
      <c r="AW151" s="241">
        <f>('Power Usage Consumption'!$B$22)*D151*AV151</f>
        <v>336.7</v>
      </c>
      <c r="AX151" s="235">
        <f>IF('Raw Data'!AP150="YES", 1, 0)</f>
        <v>1</v>
      </c>
      <c r="AY151" s="241">
        <f>('Power Usage Consumption'!$B$23)*D151*AX151</f>
        <v>96.2</v>
      </c>
      <c r="AZ151" s="235">
        <f>IF('Raw Data'!AQ150="YES", 1, 0)</f>
        <v>0</v>
      </c>
      <c r="BA151" s="241">
        <f>('Power Usage Consumption'!$B$24)*D151*AZ151</f>
        <v>0</v>
      </c>
      <c r="BB151" s="235">
        <f>IF('Raw Data'!AR150="YES", 1, 0)</f>
        <v>1</v>
      </c>
      <c r="BC151" s="241">
        <f>('Power Usage Consumption'!$B$25)*D151*BB151</f>
        <v>2.5678</v>
      </c>
      <c r="BD151" s="235">
        <f>IF('Raw Data'!AS150="YES", 1, 0)</f>
        <v>1</v>
      </c>
      <c r="BE151" s="235">
        <f>('Power Usage Consumption'!$B$26)*D151*BD151</f>
        <v>41.44</v>
      </c>
      <c r="BF151" s="241">
        <f t="shared" si="7"/>
        <v>476.9078</v>
      </c>
    </row>
    <row r="152" ht="20.25" customHeight="1">
      <c r="A152" s="233" t="str">
        <f>'Raw Data'!R151</f>
        <v>Singapore</v>
      </c>
      <c r="B152" s="234">
        <f>'Raw Data'!S151</f>
        <v>10</v>
      </c>
      <c r="C152" s="235">
        <f>'Raw Data'!W151</f>
        <v>2</v>
      </c>
      <c r="D152" s="236">
        <f t="shared" si="1"/>
        <v>80</v>
      </c>
      <c r="E152" s="237"/>
      <c r="F152" s="238">
        <f>'Raw Data'!X151</f>
        <v>0</v>
      </c>
      <c r="G152" s="239">
        <f>(F152*'Power Usage Consumption'!$B$2)*D152</f>
        <v>0</v>
      </c>
      <c r="H152" s="235">
        <f>'Raw Data'!Y151</f>
        <v>3</v>
      </c>
      <c r="I152" s="239">
        <f>(H152*'Power Usage Consumption'!$B$3)*D152</f>
        <v>16.704</v>
      </c>
      <c r="J152" s="235">
        <f>'Raw Data'!Z151</f>
        <v>0</v>
      </c>
      <c r="K152" s="240">
        <f>(J152*'Power Usage Consumption'!$B$4)*D152</f>
        <v>0</v>
      </c>
      <c r="L152" s="241">
        <f>'Raw Data'!AA151</f>
        <v>0</v>
      </c>
      <c r="M152" s="241">
        <f>(L152*'Power Usage Consumption'!$B$5)*D152</f>
        <v>0</v>
      </c>
      <c r="N152" s="241">
        <f>'Raw Data'!AB151</f>
        <v>0</v>
      </c>
      <c r="O152" s="241">
        <f>(N152*'Power Usage Consumption'!$B$7)*D152</f>
        <v>0</v>
      </c>
      <c r="P152" s="241">
        <f>'Raw Data'!AC151</f>
        <v>1</v>
      </c>
      <c r="Q152" s="241">
        <f>(P152*'Power Usage Consumption'!$B$8)*D152</f>
        <v>3.2</v>
      </c>
      <c r="R152" s="241">
        <f>'Raw Data'!AD151</f>
        <v>0</v>
      </c>
      <c r="S152" s="241">
        <f>(R152*'Power Usage Consumption'!$B$9)*D152</f>
        <v>0</v>
      </c>
      <c r="T152" s="235">
        <f>'Raw Data'!AE151</f>
        <v>3</v>
      </c>
      <c r="U152" s="241">
        <f>(T152*'Power Usage Consumption'!$B$6)*D152</f>
        <v>1.2</v>
      </c>
      <c r="V152" s="235">
        <f>'Raw Data'!AF151</f>
        <v>2</v>
      </c>
      <c r="W152" s="241">
        <f>(V152*'Power Usage Consumption'!$B$11)*D152</f>
        <v>1.92</v>
      </c>
      <c r="X152" s="235">
        <f>'Raw Data'!AG151</f>
        <v>1</v>
      </c>
      <c r="Y152" s="241">
        <f>(X152*'Power Usage Consumption'!$B$12)*D152</f>
        <v>0.96</v>
      </c>
      <c r="Z152" s="235">
        <f>'Raw Data'!AH151</f>
        <v>3</v>
      </c>
      <c r="AA152" s="241">
        <f>(Z152*'Power Usage Consumption'!$B$12)*D152</f>
        <v>2.88</v>
      </c>
      <c r="AB152" s="242">
        <f t="shared" si="2"/>
        <v>26.864</v>
      </c>
      <c r="AC152" s="243" t="str">
        <f>'Raw Data'!AI151</f>
        <v>Renewable Energy (Solar, Wind, etc.)</v>
      </c>
      <c r="AD152" s="244">
        <f t="shared" si="3"/>
        <v>0</v>
      </c>
      <c r="AE152" s="245">
        <f t="shared" si="4"/>
        <v>26.864</v>
      </c>
      <c r="AF152" s="238">
        <f>'Raw Data'!U151</f>
        <v>9</v>
      </c>
      <c r="AG152" s="235">
        <f>'Raw Data'!T151</f>
        <v>1</v>
      </c>
      <c r="AH152" s="235"/>
      <c r="AI152" s="235">
        <f>IF('Raw Data'!AJ151="YES", 1, 0)</f>
        <v>1</v>
      </c>
      <c r="AJ152" s="235">
        <f>('Power Usage Consumption'!$B$15)*D152*AI152</f>
        <v>309.6</v>
      </c>
      <c r="AK152" s="235">
        <f>IF('Raw Data'!AK151="YES", 1, 0)</f>
        <v>1</v>
      </c>
      <c r="AL152" s="239">
        <f>'Power Usage Consumption'!$B$16</f>
        <v>18</v>
      </c>
      <c r="AM152" s="235">
        <f>IF('Raw Data'!AL151="YES", 1, 0)</f>
        <v>1</v>
      </c>
      <c r="AN152" s="239">
        <f>'Power Usage Consumption'!$B$17</f>
        <v>1.5</v>
      </c>
      <c r="AO152" s="235">
        <f>IF('Raw Data'!AM151="YES", 1, 0)</f>
        <v>0</v>
      </c>
      <c r="AP152" s="239">
        <f>'Power Usage Consumption'!$B$18</f>
        <v>1.2</v>
      </c>
      <c r="AQ152" s="235">
        <f>IF('Raw Data'!AN151="YES", 1, 0)</f>
        <v>1</v>
      </c>
      <c r="AR152" s="239">
        <f>'Power Usage Consumption'!$B$19</f>
        <v>2</v>
      </c>
      <c r="AS152" s="239">
        <f t="shared" si="5"/>
        <v>332.3</v>
      </c>
      <c r="AT152" s="241">
        <f t="shared" si="6"/>
        <v>1</v>
      </c>
      <c r="AU152" s="241"/>
      <c r="AV152" s="235">
        <f>IF('Raw Data'!AO151="YES", 1, 0)</f>
        <v>1</v>
      </c>
      <c r="AW152" s="241">
        <f>('Power Usage Consumption'!$B$22)*D152*AV152</f>
        <v>182</v>
      </c>
      <c r="AX152" s="235">
        <f>IF('Raw Data'!AP151="YES", 1, 0)</f>
        <v>1</v>
      </c>
      <c r="AY152" s="241">
        <f>('Power Usage Consumption'!$B$23)*D152*AX152</f>
        <v>52</v>
      </c>
      <c r="AZ152" s="235">
        <f>IF('Raw Data'!AQ151="YES", 1, 0)</f>
        <v>1</v>
      </c>
      <c r="BA152" s="241">
        <f>('Power Usage Consumption'!$B$24)*D152*AZ152</f>
        <v>4.32</v>
      </c>
      <c r="BB152" s="235">
        <f>IF('Raw Data'!AR151="YES", 1, 0)</f>
        <v>0</v>
      </c>
      <c r="BC152" s="241">
        <f>('Power Usage Consumption'!$B$25)*D152*BB152</f>
        <v>0</v>
      </c>
      <c r="BD152" s="235">
        <f>IF('Raw Data'!AS151="YES", 1, 0)</f>
        <v>1</v>
      </c>
      <c r="BE152" s="235">
        <f>('Power Usage Consumption'!$B$26)*D152*BD152</f>
        <v>22.4</v>
      </c>
      <c r="BF152" s="241">
        <f t="shared" si="7"/>
        <v>260.72</v>
      </c>
    </row>
    <row r="153" ht="20.25" customHeight="1">
      <c r="A153" s="233" t="str">
        <f>'Raw Data'!R152</f>
        <v>Japan</v>
      </c>
      <c r="B153" s="234">
        <f>'Raw Data'!S152</f>
        <v>7</v>
      </c>
      <c r="C153" s="235">
        <f>'Raw Data'!W152</f>
        <v>18</v>
      </c>
      <c r="D153" s="236">
        <f t="shared" si="1"/>
        <v>504</v>
      </c>
      <c r="E153" s="237"/>
      <c r="F153" s="238">
        <f>'Raw Data'!X152</f>
        <v>3</v>
      </c>
      <c r="G153" s="239">
        <f>(F153*'Power Usage Consumption'!$B$2)*D153</f>
        <v>90.72</v>
      </c>
      <c r="H153" s="235">
        <f>'Raw Data'!Y152</f>
        <v>0</v>
      </c>
      <c r="I153" s="239">
        <f>(H153*'Power Usage Consumption'!$B$3)*D153</f>
        <v>0</v>
      </c>
      <c r="J153" s="235">
        <f>'Raw Data'!Z152</f>
        <v>1</v>
      </c>
      <c r="K153" s="240">
        <f>(J153*'Power Usage Consumption'!$B$4)*D153</f>
        <v>28.728</v>
      </c>
      <c r="L153" s="241">
        <f>'Raw Data'!AA152</f>
        <v>1</v>
      </c>
      <c r="M153" s="241">
        <f>(L153*'Power Usage Consumption'!$B$5)*D153</f>
        <v>100.8</v>
      </c>
      <c r="N153" s="241">
        <f>'Raw Data'!AB152</f>
        <v>3</v>
      </c>
      <c r="O153" s="241">
        <f>(N153*'Power Usage Consumption'!$B$7)*D153</f>
        <v>3.024</v>
      </c>
      <c r="P153" s="241">
        <f>'Raw Data'!AC152</f>
        <v>3</v>
      </c>
      <c r="Q153" s="241">
        <f>(P153*'Power Usage Consumption'!$B$8)*D153</f>
        <v>60.48</v>
      </c>
      <c r="R153" s="241">
        <f>'Raw Data'!AD152</f>
        <v>2</v>
      </c>
      <c r="S153" s="241">
        <f>(R153*'Power Usage Consumption'!$B$9)*D153</f>
        <v>6.048</v>
      </c>
      <c r="T153" s="235">
        <f>'Raw Data'!AE152</f>
        <v>2</v>
      </c>
      <c r="U153" s="241">
        <f>(T153*'Power Usage Consumption'!$B$6)*D153</f>
        <v>5.04</v>
      </c>
      <c r="V153" s="235">
        <f>'Raw Data'!AF152</f>
        <v>3</v>
      </c>
      <c r="W153" s="241">
        <f>(V153*'Power Usage Consumption'!$B$11)*D153</f>
        <v>18.144</v>
      </c>
      <c r="X153" s="235">
        <f>'Raw Data'!AG152</f>
        <v>1</v>
      </c>
      <c r="Y153" s="241">
        <f>(X153*'Power Usage Consumption'!$B$12)*D153</f>
        <v>6.048</v>
      </c>
      <c r="Z153" s="235">
        <f>'Raw Data'!AH152</f>
        <v>3</v>
      </c>
      <c r="AA153" s="241">
        <f>(Z153*'Power Usage Consumption'!$B$12)*D153</f>
        <v>18.144</v>
      </c>
      <c r="AB153" s="242">
        <f t="shared" si="2"/>
        <v>337.176</v>
      </c>
      <c r="AC153" s="243" t="str">
        <f>'Raw Data'!AI152</f>
        <v>Renewable Energy (Solar, Wind, etc.)</v>
      </c>
      <c r="AD153" s="244">
        <f t="shared" si="3"/>
        <v>0</v>
      </c>
      <c r="AE153" s="245">
        <f t="shared" si="4"/>
        <v>337.176</v>
      </c>
      <c r="AF153" s="238">
        <f>'Raw Data'!U152</f>
        <v>6</v>
      </c>
      <c r="AG153" s="235">
        <f>'Raw Data'!T152</f>
        <v>1</v>
      </c>
      <c r="AH153" s="235"/>
      <c r="AI153" s="235">
        <f>IF('Raw Data'!AJ152="YES", 1, 0)</f>
        <v>1</v>
      </c>
      <c r="AJ153" s="235">
        <f>('Power Usage Consumption'!$B$15)*D153*AI153</f>
        <v>1950.48</v>
      </c>
      <c r="AK153" s="235">
        <f>IF('Raw Data'!AK152="YES", 1, 0)</f>
        <v>0</v>
      </c>
      <c r="AL153" s="239">
        <f>'Power Usage Consumption'!$B$16</f>
        <v>18</v>
      </c>
      <c r="AM153" s="235">
        <f>IF('Raw Data'!AL152="YES", 1, 0)</f>
        <v>1</v>
      </c>
      <c r="AN153" s="239">
        <f>'Power Usage Consumption'!$B$17</f>
        <v>1.5</v>
      </c>
      <c r="AO153" s="235">
        <f>IF('Raw Data'!AM152="YES", 1, 0)</f>
        <v>1</v>
      </c>
      <c r="AP153" s="239">
        <f>'Power Usage Consumption'!$B$18</f>
        <v>1.2</v>
      </c>
      <c r="AQ153" s="235">
        <f>IF('Raw Data'!AN152="YES", 1, 0)</f>
        <v>0</v>
      </c>
      <c r="AR153" s="239">
        <f>'Power Usage Consumption'!$B$19</f>
        <v>2</v>
      </c>
      <c r="AS153" s="239">
        <f t="shared" si="5"/>
        <v>1973.18</v>
      </c>
      <c r="AT153" s="241">
        <f t="shared" si="6"/>
        <v>1</v>
      </c>
      <c r="AU153" s="241"/>
      <c r="AV153" s="235">
        <f>IF('Raw Data'!AO152="YES", 1, 0)</f>
        <v>0</v>
      </c>
      <c r="AW153" s="241">
        <f>('Power Usage Consumption'!$B$22)*D153*AV153</f>
        <v>0</v>
      </c>
      <c r="AX153" s="235">
        <f>IF('Raw Data'!AP152="YES", 1, 0)</f>
        <v>0</v>
      </c>
      <c r="AY153" s="241">
        <f>('Power Usage Consumption'!$B$23)*D153*AX153</f>
        <v>0</v>
      </c>
      <c r="AZ153" s="235">
        <f>IF('Raw Data'!AQ152="YES", 1, 0)</f>
        <v>1</v>
      </c>
      <c r="BA153" s="241">
        <f>('Power Usage Consumption'!$B$24)*D153*AZ153</f>
        <v>27.216</v>
      </c>
      <c r="BB153" s="235">
        <f>IF('Raw Data'!AR152="YES", 1, 0)</f>
        <v>1</v>
      </c>
      <c r="BC153" s="241">
        <f>('Power Usage Consumption'!$B$25)*D153*BB153</f>
        <v>8.7444</v>
      </c>
      <c r="BD153" s="235">
        <f>IF('Raw Data'!AS152="YES", 1, 0)</f>
        <v>1</v>
      </c>
      <c r="BE153" s="235">
        <f>('Power Usage Consumption'!$B$26)*D153*BD153</f>
        <v>141.12</v>
      </c>
      <c r="BF153" s="241">
        <f t="shared" si="7"/>
        <v>177.0804</v>
      </c>
    </row>
    <row r="154" ht="20.25" customHeight="1">
      <c r="A154" s="233" t="str">
        <f>'Raw Data'!R153</f>
        <v>Austria</v>
      </c>
      <c r="B154" s="234">
        <f>'Raw Data'!S153</f>
        <v>2</v>
      </c>
      <c r="C154" s="235">
        <f>'Raw Data'!W153</f>
        <v>2</v>
      </c>
      <c r="D154" s="236">
        <f t="shared" si="1"/>
        <v>16</v>
      </c>
      <c r="E154" s="237"/>
      <c r="F154" s="238">
        <f>'Raw Data'!X153</f>
        <v>3</v>
      </c>
      <c r="G154" s="239">
        <f>(F154*'Power Usage Consumption'!$B$2)*D154</f>
        <v>2.88</v>
      </c>
      <c r="H154" s="235">
        <f>'Raw Data'!Y153</f>
        <v>2</v>
      </c>
      <c r="I154" s="239">
        <f>(H154*'Power Usage Consumption'!$B$3)*D154</f>
        <v>2.2272</v>
      </c>
      <c r="J154" s="235">
        <f>'Raw Data'!Z153</f>
        <v>3</v>
      </c>
      <c r="K154" s="240">
        <f>(J154*'Power Usage Consumption'!$B$4)*D154</f>
        <v>2.736</v>
      </c>
      <c r="L154" s="241">
        <f>'Raw Data'!AA153</f>
        <v>0</v>
      </c>
      <c r="M154" s="241">
        <f>(L154*'Power Usage Consumption'!$B$5)*D154</f>
        <v>0</v>
      </c>
      <c r="N154" s="241">
        <f>'Raw Data'!AB153</f>
        <v>3</v>
      </c>
      <c r="O154" s="241">
        <f>(N154*'Power Usage Consumption'!$B$7)*D154</f>
        <v>0.096</v>
      </c>
      <c r="P154" s="241">
        <f>'Raw Data'!AC153</f>
        <v>1</v>
      </c>
      <c r="Q154" s="241">
        <f>(P154*'Power Usage Consumption'!$B$8)*D154</f>
        <v>0.64</v>
      </c>
      <c r="R154" s="241">
        <f>'Raw Data'!AD153</f>
        <v>2</v>
      </c>
      <c r="S154" s="241">
        <f>(R154*'Power Usage Consumption'!$B$9)*D154</f>
        <v>0.192</v>
      </c>
      <c r="T154" s="235">
        <f>'Raw Data'!AE153</f>
        <v>3</v>
      </c>
      <c r="U154" s="241">
        <f>(T154*'Power Usage Consumption'!$B$6)*D154</f>
        <v>0.24</v>
      </c>
      <c r="V154" s="235">
        <f>'Raw Data'!AF153</f>
        <v>0</v>
      </c>
      <c r="W154" s="241">
        <f>(V154*'Power Usage Consumption'!$B$11)*D154</f>
        <v>0</v>
      </c>
      <c r="X154" s="235">
        <f>'Raw Data'!AG153</f>
        <v>0</v>
      </c>
      <c r="Y154" s="241">
        <f>(X154*'Power Usage Consumption'!$B$12)*D154</f>
        <v>0</v>
      </c>
      <c r="Z154" s="235">
        <f>'Raw Data'!AH153</f>
        <v>2</v>
      </c>
      <c r="AA154" s="241">
        <f>(Z154*'Power Usage Consumption'!$B$12)*D154</f>
        <v>0.384</v>
      </c>
      <c r="AB154" s="242">
        <f t="shared" si="2"/>
        <v>9.3952</v>
      </c>
      <c r="AC154" s="243" t="str">
        <f>'Raw Data'!AI153</f>
        <v>Non-renewable Energy (Grid electricity, Gasoline, etc.)</v>
      </c>
      <c r="AD154" s="244">
        <f t="shared" si="3"/>
        <v>9.3952</v>
      </c>
      <c r="AE154" s="245">
        <f t="shared" si="4"/>
        <v>0</v>
      </c>
      <c r="AF154" s="238">
        <f>'Raw Data'!U153</f>
        <v>0</v>
      </c>
      <c r="AG154" s="235">
        <f>'Raw Data'!T153</f>
        <v>2</v>
      </c>
      <c r="AH154" s="235"/>
      <c r="AI154" s="235">
        <f>IF('Raw Data'!AJ153="YES", 1, 0)</f>
        <v>1</v>
      </c>
      <c r="AJ154" s="235">
        <f>('Power Usage Consumption'!$B$15)*D154*AI154</f>
        <v>61.92</v>
      </c>
      <c r="AK154" s="235">
        <f>IF('Raw Data'!AK153="YES", 1, 0)</f>
        <v>0</v>
      </c>
      <c r="AL154" s="239">
        <f>'Power Usage Consumption'!$B$16</f>
        <v>18</v>
      </c>
      <c r="AM154" s="235">
        <f>IF('Raw Data'!AL153="YES", 1, 0)</f>
        <v>0</v>
      </c>
      <c r="AN154" s="239">
        <f>'Power Usage Consumption'!$B$17</f>
        <v>1.5</v>
      </c>
      <c r="AO154" s="235">
        <f>IF('Raw Data'!AM153="YES", 1, 0)</f>
        <v>1</v>
      </c>
      <c r="AP154" s="239">
        <f>'Power Usage Consumption'!$B$18</f>
        <v>1.2</v>
      </c>
      <c r="AQ154" s="235">
        <f>IF('Raw Data'!AN153="YES", 1, 0)</f>
        <v>0</v>
      </c>
      <c r="AR154" s="239">
        <f>'Power Usage Consumption'!$B$19</f>
        <v>2</v>
      </c>
      <c r="AS154" s="239">
        <f t="shared" si="5"/>
        <v>84.62</v>
      </c>
      <c r="AT154" s="241">
        <f t="shared" si="6"/>
        <v>2</v>
      </c>
      <c r="AU154" s="241"/>
      <c r="AV154" s="235">
        <f>IF('Raw Data'!AO153="YES", 1, 0)</f>
        <v>0</v>
      </c>
      <c r="AW154" s="241">
        <f>('Power Usage Consumption'!$B$22)*D154*AV154</f>
        <v>0</v>
      </c>
      <c r="AX154" s="235">
        <f>IF('Raw Data'!AP153="YES", 1, 0)</f>
        <v>1</v>
      </c>
      <c r="AY154" s="241">
        <f>('Power Usage Consumption'!$B$23)*D154*AX154</f>
        <v>10.4</v>
      </c>
      <c r="AZ154" s="235">
        <f>IF('Raw Data'!AQ153="YES", 1, 0)</f>
        <v>0</v>
      </c>
      <c r="BA154" s="241">
        <f>('Power Usage Consumption'!$B$24)*D154*AZ154</f>
        <v>0</v>
      </c>
      <c r="BB154" s="235">
        <f>IF('Raw Data'!AR153="YES", 1, 0)</f>
        <v>0</v>
      </c>
      <c r="BC154" s="241">
        <f>('Power Usage Consumption'!$B$25)*D154*BB154</f>
        <v>0</v>
      </c>
      <c r="BD154" s="235">
        <f>IF('Raw Data'!AS153="YES", 1, 0)</f>
        <v>1</v>
      </c>
      <c r="BE154" s="235">
        <f>('Power Usage Consumption'!$B$26)*D154*BD154</f>
        <v>4.48</v>
      </c>
      <c r="BF154" s="241">
        <f t="shared" si="7"/>
        <v>14.88</v>
      </c>
    </row>
    <row r="155" ht="20.25" customHeight="1">
      <c r="A155" s="233" t="str">
        <f>'Raw Data'!R154</f>
        <v>Kuwait</v>
      </c>
      <c r="B155" s="234">
        <f>'Raw Data'!S154</f>
        <v>2</v>
      </c>
      <c r="C155" s="235">
        <f>'Raw Data'!W154</f>
        <v>34</v>
      </c>
      <c r="D155" s="236">
        <f t="shared" si="1"/>
        <v>272</v>
      </c>
      <c r="E155" s="237"/>
      <c r="F155" s="238">
        <f>'Raw Data'!X154</f>
        <v>2</v>
      </c>
      <c r="G155" s="239">
        <f>(F155*'Power Usage Consumption'!$B$2)*D155</f>
        <v>32.64</v>
      </c>
      <c r="H155" s="235">
        <f>'Raw Data'!Y154</f>
        <v>3</v>
      </c>
      <c r="I155" s="239">
        <f>(H155*'Power Usage Consumption'!$B$3)*D155</f>
        <v>56.7936</v>
      </c>
      <c r="J155" s="235">
        <f>'Raw Data'!Z154</f>
        <v>3</v>
      </c>
      <c r="K155" s="240">
        <f>(J155*'Power Usage Consumption'!$B$4)*D155</f>
        <v>46.512</v>
      </c>
      <c r="L155" s="241">
        <f>'Raw Data'!AA154</f>
        <v>0</v>
      </c>
      <c r="M155" s="241">
        <f>(L155*'Power Usage Consumption'!$B$5)*D155</f>
        <v>0</v>
      </c>
      <c r="N155" s="241">
        <f>'Raw Data'!AB154</f>
        <v>0</v>
      </c>
      <c r="O155" s="241">
        <f>(N155*'Power Usage Consumption'!$B$7)*D155</f>
        <v>0</v>
      </c>
      <c r="P155" s="241">
        <f>'Raw Data'!AC154</f>
        <v>3</v>
      </c>
      <c r="Q155" s="241">
        <f>(P155*'Power Usage Consumption'!$B$8)*D155</f>
        <v>32.64</v>
      </c>
      <c r="R155" s="241">
        <f>'Raw Data'!AD154</f>
        <v>1</v>
      </c>
      <c r="S155" s="241">
        <f>(R155*'Power Usage Consumption'!$B$9)*D155</f>
        <v>1.632</v>
      </c>
      <c r="T155" s="235">
        <f>'Raw Data'!AE154</f>
        <v>0</v>
      </c>
      <c r="U155" s="241">
        <f>(T155*'Power Usage Consumption'!$B$6)*D155</f>
        <v>0</v>
      </c>
      <c r="V155" s="235">
        <f>'Raw Data'!AF154</f>
        <v>3</v>
      </c>
      <c r="W155" s="241">
        <f>(V155*'Power Usage Consumption'!$B$11)*D155</f>
        <v>9.792</v>
      </c>
      <c r="X155" s="235">
        <f>'Raw Data'!AG154</f>
        <v>2</v>
      </c>
      <c r="Y155" s="241">
        <f>(X155*'Power Usage Consumption'!$B$12)*D155</f>
        <v>6.528</v>
      </c>
      <c r="Z155" s="235">
        <f>'Raw Data'!AH154</f>
        <v>3</v>
      </c>
      <c r="AA155" s="241">
        <f>(Z155*'Power Usage Consumption'!$B$12)*D155</f>
        <v>9.792</v>
      </c>
      <c r="AB155" s="242">
        <f t="shared" si="2"/>
        <v>196.3296</v>
      </c>
      <c r="AC155" s="243" t="str">
        <f>'Raw Data'!AI154</f>
        <v>Renewable Energy (Solar, Wind, etc.)</v>
      </c>
      <c r="AD155" s="244">
        <f t="shared" si="3"/>
        <v>0</v>
      </c>
      <c r="AE155" s="245">
        <f t="shared" si="4"/>
        <v>196.3296</v>
      </c>
      <c r="AF155" s="238">
        <f>'Raw Data'!U154</f>
        <v>0</v>
      </c>
      <c r="AG155" s="235">
        <f>'Raw Data'!T154</f>
        <v>2</v>
      </c>
      <c r="AH155" s="235"/>
      <c r="AI155" s="235">
        <f>IF('Raw Data'!AJ154="YES", 1, 0)</f>
        <v>0</v>
      </c>
      <c r="AJ155" s="235">
        <f>('Power Usage Consumption'!$B$15)*D155*AI155</f>
        <v>0</v>
      </c>
      <c r="AK155" s="235">
        <f>IF('Raw Data'!AK154="YES", 1, 0)</f>
        <v>1</v>
      </c>
      <c r="AL155" s="239">
        <f>'Power Usage Consumption'!$B$16</f>
        <v>18</v>
      </c>
      <c r="AM155" s="235">
        <f>IF('Raw Data'!AL154="YES", 1, 0)</f>
        <v>0</v>
      </c>
      <c r="AN155" s="239">
        <f>'Power Usage Consumption'!$B$17</f>
        <v>1.5</v>
      </c>
      <c r="AO155" s="235">
        <f>IF('Raw Data'!AM154="YES", 1, 0)</f>
        <v>1</v>
      </c>
      <c r="AP155" s="239">
        <f>'Power Usage Consumption'!$B$18</f>
        <v>1.2</v>
      </c>
      <c r="AQ155" s="235">
        <f>IF('Raw Data'!AN154="YES", 1, 0)</f>
        <v>1</v>
      </c>
      <c r="AR155" s="239">
        <f>'Power Usage Consumption'!$B$19</f>
        <v>2</v>
      </c>
      <c r="AS155" s="239">
        <f t="shared" si="5"/>
        <v>22.7</v>
      </c>
      <c r="AT155" s="241">
        <f t="shared" si="6"/>
        <v>2</v>
      </c>
      <c r="AU155" s="241"/>
      <c r="AV155" s="235">
        <f>IF('Raw Data'!AO154="YES", 1, 0)</f>
        <v>1</v>
      </c>
      <c r="AW155" s="241">
        <f>('Power Usage Consumption'!$B$22)*D155*AV155</f>
        <v>618.8</v>
      </c>
      <c r="AX155" s="235">
        <f>IF('Raw Data'!AP154="YES", 1, 0)</f>
        <v>0</v>
      </c>
      <c r="AY155" s="241">
        <f>('Power Usage Consumption'!$B$23)*D155*AX155</f>
        <v>0</v>
      </c>
      <c r="AZ155" s="235">
        <f>IF('Raw Data'!AQ154="YES", 1, 0)</f>
        <v>0</v>
      </c>
      <c r="BA155" s="241">
        <f>('Power Usage Consumption'!$B$24)*D155*AZ155</f>
        <v>0</v>
      </c>
      <c r="BB155" s="235">
        <f>IF('Raw Data'!AR154="YES", 1, 0)</f>
        <v>0</v>
      </c>
      <c r="BC155" s="241">
        <f>('Power Usage Consumption'!$B$25)*D155*BB155</f>
        <v>0</v>
      </c>
      <c r="BD155" s="235">
        <f>IF('Raw Data'!AS154="YES", 1, 0)</f>
        <v>0</v>
      </c>
      <c r="BE155" s="235">
        <f>('Power Usage Consumption'!$B$26)*D155*BD155</f>
        <v>0</v>
      </c>
      <c r="BF155" s="241">
        <f t="shared" si="7"/>
        <v>618.8</v>
      </c>
    </row>
    <row r="156" ht="20.25" customHeight="1">
      <c r="A156" s="233" t="str">
        <f>'Raw Data'!R155</f>
        <v>Bulgaria</v>
      </c>
      <c r="B156" s="234">
        <f>'Raw Data'!S155</f>
        <v>9</v>
      </c>
      <c r="C156" s="235">
        <f>'Raw Data'!W155</f>
        <v>23</v>
      </c>
      <c r="D156" s="236">
        <f t="shared" si="1"/>
        <v>828</v>
      </c>
      <c r="E156" s="237"/>
      <c r="F156" s="238">
        <f>'Raw Data'!X155</f>
        <v>1</v>
      </c>
      <c r="G156" s="239">
        <f>(F156*'Power Usage Consumption'!$B$2)*D156</f>
        <v>49.68</v>
      </c>
      <c r="H156" s="235">
        <f>'Raw Data'!Y155</f>
        <v>1</v>
      </c>
      <c r="I156" s="239">
        <f>(H156*'Power Usage Consumption'!$B$3)*D156</f>
        <v>57.6288</v>
      </c>
      <c r="J156" s="235">
        <f>'Raw Data'!Z155</f>
        <v>2</v>
      </c>
      <c r="K156" s="240">
        <f>(J156*'Power Usage Consumption'!$B$4)*D156</f>
        <v>94.392</v>
      </c>
      <c r="L156" s="241">
        <f>'Raw Data'!AA155</f>
        <v>3</v>
      </c>
      <c r="M156" s="241">
        <f>(L156*'Power Usage Consumption'!$B$5)*D156</f>
        <v>496.8</v>
      </c>
      <c r="N156" s="241">
        <f>'Raw Data'!AB155</f>
        <v>2</v>
      </c>
      <c r="O156" s="241">
        <f>(N156*'Power Usage Consumption'!$B$7)*D156</f>
        <v>3.312</v>
      </c>
      <c r="P156" s="241">
        <f>'Raw Data'!AC155</f>
        <v>3</v>
      </c>
      <c r="Q156" s="241">
        <f>(P156*'Power Usage Consumption'!$B$8)*D156</f>
        <v>99.36</v>
      </c>
      <c r="R156" s="241">
        <f>'Raw Data'!AD155</f>
        <v>3</v>
      </c>
      <c r="S156" s="241">
        <f>(R156*'Power Usage Consumption'!$B$9)*D156</f>
        <v>14.904</v>
      </c>
      <c r="T156" s="235">
        <f>'Raw Data'!AE155</f>
        <v>2</v>
      </c>
      <c r="U156" s="241">
        <f>(T156*'Power Usage Consumption'!$B$6)*D156</f>
        <v>8.28</v>
      </c>
      <c r="V156" s="235">
        <f>'Raw Data'!AF155</f>
        <v>3</v>
      </c>
      <c r="W156" s="241">
        <f>(V156*'Power Usage Consumption'!$B$11)*D156</f>
        <v>29.808</v>
      </c>
      <c r="X156" s="235">
        <f>'Raw Data'!AG155</f>
        <v>2</v>
      </c>
      <c r="Y156" s="241">
        <f>(X156*'Power Usage Consumption'!$B$12)*D156</f>
        <v>19.872</v>
      </c>
      <c r="Z156" s="235">
        <f>'Raw Data'!AH155</f>
        <v>3</v>
      </c>
      <c r="AA156" s="241">
        <f>(Z156*'Power Usage Consumption'!$B$12)*D156</f>
        <v>29.808</v>
      </c>
      <c r="AB156" s="242">
        <f t="shared" si="2"/>
        <v>903.8448</v>
      </c>
      <c r="AC156" s="243" t="str">
        <f>'Raw Data'!AI155</f>
        <v>Renewable Energy (Solar, Wind, etc.)</v>
      </c>
      <c r="AD156" s="244">
        <f t="shared" si="3"/>
        <v>0</v>
      </c>
      <c r="AE156" s="245">
        <f t="shared" si="4"/>
        <v>903.8448</v>
      </c>
      <c r="AF156" s="238">
        <f>'Raw Data'!U155</f>
        <v>4</v>
      </c>
      <c r="AG156" s="235">
        <f>'Raw Data'!T155</f>
        <v>5</v>
      </c>
      <c r="AH156" s="235"/>
      <c r="AI156" s="235">
        <f>IF('Raw Data'!AJ155="YES", 1, 0)</f>
        <v>1</v>
      </c>
      <c r="AJ156" s="235">
        <f>('Power Usage Consumption'!$B$15)*D156*AI156</f>
        <v>3204.36</v>
      </c>
      <c r="AK156" s="235">
        <f>IF('Raw Data'!AK155="YES", 1, 0)</f>
        <v>1</v>
      </c>
      <c r="AL156" s="239">
        <f>'Power Usage Consumption'!$B$16</f>
        <v>18</v>
      </c>
      <c r="AM156" s="235">
        <f>IF('Raw Data'!AL155="YES", 1, 0)</f>
        <v>0</v>
      </c>
      <c r="AN156" s="239">
        <f>'Power Usage Consumption'!$B$17</f>
        <v>1.5</v>
      </c>
      <c r="AO156" s="235">
        <f>IF('Raw Data'!AM155="YES", 1, 0)</f>
        <v>1</v>
      </c>
      <c r="AP156" s="239">
        <f>'Power Usage Consumption'!$B$18</f>
        <v>1.2</v>
      </c>
      <c r="AQ156" s="235">
        <f>IF('Raw Data'!AN155="YES", 1, 0)</f>
        <v>0</v>
      </c>
      <c r="AR156" s="239">
        <f>'Power Usage Consumption'!$B$19</f>
        <v>2</v>
      </c>
      <c r="AS156" s="239">
        <f t="shared" si="5"/>
        <v>3227.06</v>
      </c>
      <c r="AT156" s="241">
        <f t="shared" si="6"/>
        <v>5</v>
      </c>
      <c r="AU156" s="241"/>
      <c r="AV156" s="235">
        <f>IF('Raw Data'!AO155="YES", 1, 0)</f>
        <v>0</v>
      </c>
      <c r="AW156" s="241">
        <f>('Power Usage Consumption'!$B$22)*D156*AV156</f>
        <v>0</v>
      </c>
      <c r="AX156" s="235">
        <f>IF('Raw Data'!AP155="YES", 1, 0)</f>
        <v>1</v>
      </c>
      <c r="AY156" s="241">
        <f>('Power Usage Consumption'!$B$23)*D156*AX156</f>
        <v>538.2</v>
      </c>
      <c r="AZ156" s="235">
        <f>IF('Raw Data'!AQ155="YES", 1, 0)</f>
        <v>0</v>
      </c>
      <c r="BA156" s="241">
        <f>('Power Usage Consumption'!$B$24)*D156*AZ156</f>
        <v>0</v>
      </c>
      <c r="BB156" s="235">
        <f>IF('Raw Data'!AR155="YES", 1, 0)</f>
        <v>0</v>
      </c>
      <c r="BC156" s="241">
        <f>('Power Usage Consumption'!$B$25)*D156*BB156</f>
        <v>0</v>
      </c>
      <c r="BD156" s="235">
        <f>IF('Raw Data'!AS155="YES", 1, 0)</f>
        <v>0</v>
      </c>
      <c r="BE156" s="235">
        <f>('Power Usage Consumption'!$B$26)*D156*BD156</f>
        <v>0</v>
      </c>
      <c r="BF156" s="241">
        <f t="shared" si="7"/>
        <v>538.2</v>
      </c>
    </row>
    <row r="157" ht="20.25" customHeight="1">
      <c r="A157" s="233" t="str">
        <f>'Raw Data'!R156</f>
        <v>United States of America</v>
      </c>
      <c r="B157" s="234">
        <f>'Raw Data'!S156</f>
        <v>12</v>
      </c>
      <c r="C157" s="235">
        <f>'Raw Data'!W156</f>
        <v>17</v>
      </c>
      <c r="D157" s="236">
        <f t="shared" si="1"/>
        <v>816</v>
      </c>
      <c r="E157" s="237"/>
      <c r="F157" s="238">
        <f>'Raw Data'!X156</f>
        <v>0</v>
      </c>
      <c r="G157" s="239">
        <f>(F157*'Power Usage Consumption'!$B$2)*D157</f>
        <v>0</v>
      </c>
      <c r="H157" s="235">
        <f>'Raw Data'!Y156</f>
        <v>0</v>
      </c>
      <c r="I157" s="239">
        <f>(H157*'Power Usage Consumption'!$B$3)*D157</f>
        <v>0</v>
      </c>
      <c r="J157" s="235">
        <f>'Raw Data'!Z156</f>
        <v>3</v>
      </c>
      <c r="K157" s="240">
        <f>(J157*'Power Usage Consumption'!$B$4)*D157</f>
        <v>139.536</v>
      </c>
      <c r="L157" s="241">
        <f>'Raw Data'!AA156</f>
        <v>2</v>
      </c>
      <c r="M157" s="241">
        <f>(L157*'Power Usage Consumption'!$B$5)*D157</f>
        <v>326.4</v>
      </c>
      <c r="N157" s="241">
        <f>'Raw Data'!AB156</f>
        <v>2</v>
      </c>
      <c r="O157" s="241">
        <f>(N157*'Power Usage Consumption'!$B$7)*D157</f>
        <v>3.264</v>
      </c>
      <c r="P157" s="241">
        <f>'Raw Data'!AC156</f>
        <v>3</v>
      </c>
      <c r="Q157" s="241">
        <f>(P157*'Power Usage Consumption'!$B$8)*D157</f>
        <v>97.92</v>
      </c>
      <c r="R157" s="241">
        <f>'Raw Data'!AD156</f>
        <v>3</v>
      </c>
      <c r="S157" s="241">
        <f>(R157*'Power Usage Consumption'!$B$9)*D157</f>
        <v>14.688</v>
      </c>
      <c r="T157" s="235">
        <f>'Raw Data'!AE156</f>
        <v>2</v>
      </c>
      <c r="U157" s="241">
        <f>(T157*'Power Usage Consumption'!$B$6)*D157</f>
        <v>8.16</v>
      </c>
      <c r="V157" s="235">
        <f>'Raw Data'!AF156</f>
        <v>2</v>
      </c>
      <c r="W157" s="241">
        <f>(V157*'Power Usage Consumption'!$B$11)*D157</f>
        <v>19.584</v>
      </c>
      <c r="X157" s="235">
        <f>'Raw Data'!AG156</f>
        <v>0</v>
      </c>
      <c r="Y157" s="241">
        <f>(X157*'Power Usage Consumption'!$B$12)*D157</f>
        <v>0</v>
      </c>
      <c r="Z157" s="235">
        <f>'Raw Data'!AH156</f>
        <v>3</v>
      </c>
      <c r="AA157" s="241">
        <f>(Z157*'Power Usage Consumption'!$B$12)*D157</f>
        <v>29.376</v>
      </c>
      <c r="AB157" s="242">
        <f t="shared" si="2"/>
        <v>638.928</v>
      </c>
      <c r="AC157" s="243" t="str">
        <f>'Raw Data'!AI156</f>
        <v>Renewable Energy (Solar, Wind, etc.)</v>
      </c>
      <c r="AD157" s="244">
        <f t="shared" si="3"/>
        <v>0</v>
      </c>
      <c r="AE157" s="245">
        <f t="shared" si="4"/>
        <v>638.928</v>
      </c>
      <c r="AF157" s="238">
        <f>'Raw Data'!U156</f>
        <v>5</v>
      </c>
      <c r="AG157" s="235">
        <f>'Raw Data'!T156</f>
        <v>7</v>
      </c>
      <c r="AH157" s="235"/>
      <c r="AI157" s="235">
        <f>IF('Raw Data'!AJ156="YES", 1, 0)</f>
        <v>1</v>
      </c>
      <c r="AJ157" s="235">
        <f>('Power Usage Consumption'!$B$15)*D157*AI157</f>
        <v>3157.92</v>
      </c>
      <c r="AK157" s="235">
        <f>IF('Raw Data'!AK156="YES", 1, 0)</f>
        <v>0</v>
      </c>
      <c r="AL157" s="239">
        <f>'Power Usage Consumption'!$B$16</f>
        <v>18</v>
      </c>
      <c r="AM157" s="235">
        <f>IF('Raw Data'!AL156="YES", 1, 0)</f>
        <v>0</v>
      </c>
      <c r="AN157" s="239">
        <f>'Power Usage Consumption'!$B$17</f>
        <v>1.5</v>
      </c>
      <c r="AO157" s="235">
        <f>IF('Raw Data'!AM156="YES", 1, 0)</f>
        <v>0</v>
      </c>
      <c r="AP157" s="239">
        <f>'Power Usage Consumption'!$B$18</f>
        <v>1.2</v>
      </c>
      <c r="AQ157" s="235">
        <f>IF('Raw Data'!AN156="YES", 1, 0)</f>
        <v>1</v>
      </c>
      <c r="AR157" s="239">
        <f>'Power Usage Consumption'!$B$19</f>
        <v>2</v>
      </c>
      <c r="AS157" s="239">
        <f t="shared" si="5"/>
        <v>3180.62</v>
      </c>
      <c r="AT157" s="241">
        <f t="shared" si="6"/>
        <v>7</v>
      </c>
      <c r="AU157" s="241"/>
      <c r="AV157" s="235">
        <f>IF('Raw Data'!AO156="YES", 1, 0)</f>
        <v>0</v>
      </c>
      <c r="AW157" s="241">
        <f>('Power Usage Consumption'!$B$22)*D157*AV157</f>
        <v>0</v>
      </c>
      <c r="AX157" s="235">
        <f>IF('Raw Data'!AP156="YES", 1, 0)</f>
        <v>1</v>
      </c>
      <c r="AY157" s="241">
        <f>('Power Usage Consumption'!$B$23)*D157*AX157</f>
        <v>530.4</v>
      </c>
      <c r="AZ157" s="235">
        <f>IF('Raw Data'!AQ156="YES", 1, 0)</f>
        <v>0</v>
      </c>
      <c r="BA157" s="241">
        <f>('Power Usage Consumption'!$B$24)*D157*AZ157</f>
        <v>0</v>
      </c>
      <c r="BB157" s="235">
        <f>IF('Raw Data'!AR156="YES", 1, 0)</f>
        <v>1</v>
      </c>
      <c r="BC157" s="241">
        <f>('Power Usage Consumption'!$B$25)*D157*BB157</f>
        <v>14.1576</v>
      </c>
      <c r="BD157" s="235">
        <f>IF('Raw Data'!AS156="YES", 1, 0)</f>
        <v>1</v>
      </c>
      <c r="BE157" s="235">
        <f>('Power Usage Consumption'!$B$26)*D157*BD157</f>
        <v>228.48</v>
      </c>
      <c r="BF157" s="241">
        <f t="shared" si="7"/>
        <v>773.0376</v>
      </c>
    </row>
    <row r="158" ht="20.25" customHeight="1">
      <c r="A158" s="233" t="str">
        <f>'Raw Data'!R157</f>
        <v>United States of America</v>
      </c>
      <c r="B158" s="234">
        <f>'Raw Data'!S157</f>
        <v>5</v>
      </c>
      <c r="C158" s="235">
        <f>'Raw Data'!W157</f>
        <v>37</v>
      </c>
      <c r="D158" s="236">
        <f t="shared" si="1"/>
        <v>740</v>
      </c>
      <c r="E158" s="237"/>
      <c r="F158" s="238">
        <f>'Raw Data'!X157</f>
        <v>1</v>
      </c>
      <c r="G158" s="239">
        <f>(F158*'Power Usage Consumption'!$B$2)*D158</f>
        <v>44.4</v>
      </c>
      <c r="H158" s="235">
        <f>'Raw Data'!Y157</f>
        <v>3</v>
      </c>
      <c r="I158" s="239">
        <f>(H158*'Power Usage Consumption'!$B$3)*D158</f>
        <v>154.512</v>
      </c>
      <c r="J158" s="235">
        <f>'Raw Data'!Z157</f>
        <v>2</v>
      </c>
      <c r="K158" s="240">
        <f>(J158*'Power Usage Consumption'!$B$4)*D158</f>
        <v>84.36</v>
      </c>
      <c r="L158" s="241">
        <f>'Raw Data'!AA157</f>
        <v>3</v>
      </c>
      <c r="M158" s="241">
        <f>(L158*'Power Usage Consumption'!$B$5)*D158</f>
        <v>444</v>
      </c>
      <c r="N158" s="241">
        <f>'Raw Data'!AB157</f>
        <v>2</v>
      </c>
      <c r="O158" s="241">
        <f>(N158*'Power Usage Consumption'!$B$7)*D158</f>
        <v>2.96</v>
      </c>
      <c r="P158" s="241">
        <f>'Raw Data'!AC157</f>
        <v>1</v>
      </c>
      <c r="Q158" s="241">
        <f>(P158*'Power Usage Consumption'!$B$8)*D158</f>
        <v>29.6</v>
      </c>
      <c r="R158" s="241">
        <f>'Raw Data'!AD157</f>
        <v>1</v>
      </c>
      <c r="S158" s="241">
        <f>(R158*'Power Usage Consumption'!$B$9)*D158</f>
        <v>4.44</v>
      </c>
      <c r="T158" s="235">
        <f>'Raw Data'!AE157</f>
        <v>3</v>
      </c>
      <c r="U158" s="241">
        <f>(T158*'Power Usage Consumption'!$B$6)*D158</f>
        <v>11.1</v>
      </c>
      <c r="V158" s="235">
        <f>'Raw Data'!AF157</f>
        <v>3</v>
      </c>
      <c r="W158" s="241">
        <f>(V158*'Power Usage Consumption'!$B$11)*D158</f>
        <v>26.64</v>
      </c>
      <c r="X158" s="235">
        <f>'Raw Data'!AG157</f>
        <v>0</v>
      </c>
      <c r="Y158" s="241">
        <f>(X158*'Power Usage Consumption'!$B$12)*D158</f>
        <v>0</v>
      </c>
      <c r="Z158" s="235">
        <f>'Raw Data'!AH157</f>
        <v>0</v>
      </c>
      <c r="AA158" s="241">
        <f>(Z158*'Power Usage Consumption'!$B$12)*D158</f>
        <v>0</v>
      </c>
      <c r="AB158" s="242">
        <f t="shared" si="2"/>
        <v>802.012</v>
      </c>
      <c r="AC158" s="243" t="str">
        <f>'Raw Data'!AI157</f>
        <v>Non-renewable Energy (Grid electricity, Gasoline, etc.)</v>
      </c>
      <c r="AD158" s="244">
        <f t="shared" si="3"/>
        <v>802.012</v>
      </c>
      <c r="AE158" s="245">
        <f t="shared" si="4"/>
        <v>0</v>
      </c>
      <c r="AF158" s="238">
        <f>'Raw Data'!U157</f>
        <v>3</v>
      </c>
      <c r="AG158" s="235">
        <f>'Raw Data'!T157</f>
        <v>2</v>
      </c>
      <c r="AH158" s="235"/>
      <c r="AI158" s="235">
        <f>IF('Raw Data'!AJ157="YES", 1, 0)</f>
        <v>1</v>
      </c>
      <c r="AJ158" s="235">
        <f>('Power Usage Consumption'!$B$15)*D158*AI158</f>
        <v>2863.8</v>
      </c>
      <c r="AK158" s="235">
        <f>IF('Raw Data'!AK157="YES", 1, 0)</f>
        <v>0</v>
      </c>
      <c r="AL158" s="239">
        <f>'Power Usage Consumption'!$B$16</f>
        <v>18</v>
      </c>
      <c r="AM158" s="235">
        <f>IF('Raw Data'!AL157="YES", 1, 0)</f>
        <v>0</v>
      </c>
      <c r="AN158" s="239">
        <f>'Power Usage Consumption'!$B$17</f>
        <v>1.5</v>
      </c>
      <c r="AO158" s="235">
        <f>IF('Raw Data'!AM157="YES", 1, 0)</f>
        <v>0</v>
      </c>
      <c r="AP158" s="239">
        <f>'Power Usage Consumption'!$B$18</f>
        <v>1.2</v>
      </c>
      <c r="AQ158" s="235">
        <f>IF('Raw Data'!AN157="YES", 1, 0)</f>
        <v>0</v>
      </c>
      <c r="AR158" s="239">
        <f>'Power Usage Consumption'!$B$19</f>
        <v>2</v>
      </c>
      <c r="AS158" s="239">
        <f t="shared" si="5"/>
        <v>2886.5</v>
      </c>
      <c r="AT158" s="241">
        <f t="shared" si="6"/>
        <v>2</v>
      </c>
      <c r="AU158" s="241"/>
      <c r="AV158" s="235">
        <f>IF('Raw Data'!AO157="YES", 1, 0)</f>
        <v>0</v>
      </c>
      <c r="AW158" s="241">
        <f>('Power Usage Consumption'!$B$22)*D158*AV158</f>
        <v>0</v>
      </c>
      <c r="AX158" s="235">
        <f>IF('Raw Data'!AP157="YES", 1, 0)</f>
        <v>0</v>
      </c>
      <c r="AY158" s="241">
        <f>('Power Usage Consumption'!$B$23)*D158*AX158</f>
        <v>0</v>
      </c>
      <c r="AZ158" s="235">
        <f>IF('Raw Data'!AQ157="YES", 1, 0)</f>
        <v>1</v>
      </c>
      <c r="BA158" s="241">
        <f>('Power Usage Consumption'!$B$24)*D158*AZ158</f>
        <v>39.96</v>
      </c>
      <c r="BB158" s="235">
        <f>IF('Raw Data'!AR157="YES", 1, 0)</f>
        <v>1</v>
      </c>
      <c r="BC158" s="241">
        <f>('Power Usage Consumption'!$B$25)*D158*BB158</f>
        <v>12.839</v>
      </c>
      <c r="BD158" s="235">
        <f>IF('Raw Data'!AS157="YES", 1, 0)</f>
        <v>0</v>
      </c>
      <c r="BE158" s="235">
        <f>('Power Usage Consumption'!$B$26)*D158*BD158</f>
        <v>0</v>
      </c>
      <c r="BF158" s="241">
        <f t="shared" si="7"/>
        <v>52.799</v>
      </c>
    </row>
    <row r="159" ht="20.25" customHeight="1">
      <c r="A159" s="233" t="str">
        <f>'Raw Data'!R158</f>
        <v>Austria</v>
      </c>
      <c r="B159" s="234">
        <f>'Raw Data'!S158</f>
        <v>1</v>
      </c>
      <c r="C159" s="235">
        <f>'Raw Data'!W158</f>
        <v>17</v>
      </c>
      <c r="D159" s="236">
        <f t="shared" si="1"/>
        <v>68</v>
      </c>
      <c r="E159" s="237"/>
      <c r="F159" s="238">
        <f>'Raw Data'!X158</f>
        <v>0</v>
      </c>
      <c r="G159" s="239">
        <f>(F159*'Power Usage Consumption'!$B$2)*D159</f>
        <v>0</v>
      </c>
      <c r="H159" s="235">
        <f>'Raw Data'!Y158</f>
        <v>2</v>
      </c>
      <c r="I159" s="239">
        <f>(H159*'Power Usage Consumption'!$B$3)*D159</f>
        <v>9.4656</v>
      </c>
      <c r="J159" s="235">
        <f>'Raw Data'!Z158</f>
        <v>1</v>
      </c>
      <c r="K159" s="240">
        <f>(J159*'Power Usage Consumption'!$B$4)*D159</f>
        <v>3.876</v>
      </c>
      <c r="L159" s="241">
        <f>'Raw Data'!AA158</f>
        <v>3</v>
      </c>
      <c r="M159" s="241">
        <f>(L159*'Power Usage Consumption'!$B$5)*D159</f>
        <v>40.8</v>
      </c>
      <c r="N159" s="241">
        <f>'Raw Data'!AB158</f>
        <v>2</v>
      </c>
      <c r="O159" s="241">
        <f>(N159*'Power Usage Consumption'!$B$7)*D159</f>
        <v>0.272</v>
      </c>
      <c r="P159" s="241">
        <f>'Raw Data'!AC158</f>
        <v>2</v>
      </c>
      <c r="Q159" s="241">
        <f>(P159*'Power Usage Consumption'!$B$8)*D159</f>
        <v>5.44</v>
      </c>
      <c r="R159" s="241">
        <f>'Raw Data'!AD158</f>
        <v>0</v>
      </c>
      <c r="S159" s="241">
        <f>(R159*'Power Usage Consumption'!$B$9)*D159</f>
        <v>0</v>
      </c>
      <c r="T159" s="235">
        <f>'Raw Data'!AE158</f>
        <v>0</v>
      </c>
      <c r="U159" s="241">
        <f>(T159*'Power Usage Consumption'!$B$6)*D159</f>
        <v>0</v>
      </c>
      <c r="V159" s="235">
        <f>'Raw Data'!AF158</f>
        <v>2</v>
      </c>
      <c r="W159" s="241">
        <f>(V159*'Power Usage Consumption'!$B$11)*D159</f>
        <v>1.632</v>
      </c>
      <c r="X159" s="235">
        <f>'Raw Data'!AG158</f>
        <v>1</v>
      </c>
      <c r="Y159" s="241">
        <f>(X159*'Power Usage Consumption'!$B$12)*D159</f>
        <v>0.816</v>
      </c>
      <c r="Z159" s="235">
        <f>'Raw Data'!AH158</f>
        <v>0</v>
      </c>
      <c r="AA159" s="241">
        <f>(Z159*'Power Usage Consumption'!$B$12)*D159</f>
        <v>0</v>
      </c>
      <c r="AB159" s="242">
        <f t="shared" si="2"/>
        <v>62.3016</v>
      </c>
      <c r="AC159" s="243" t="str">
        <f>'Raw Data'!AI158</f>
        <v>Renewable Energy (Solar, Wind, etc.)</v>
      </c>
      <c r="AD159" s="244">
        <f t="shared" si="3"/>
        <v>0</v>
      </c>
      <c r="AE159" s="245">
        <f t="shared" si="4"/>
        <v>62.3016</v>
      </c>
      <c r="AF159" s="238">
        <f>'Raw Data'!U158</f>
        <v>0</v>
      </c>
      <c r="AG159" s="235">
        <f>'Raw Data'!T158</f>
        <v>1</v>
      </c>
      <c r="AH159" s="235"/>
      <c r="AI159" s="235">
        <f>IF('Raw Data'!AJ158="YES", 1, 0)</f>
        <v>0</v>
      </c>
      <c r="AJ159" s="235">
        <f>('Power Usage Consumption'!$B$15)*D159*AI159</f>
        <v>0</v>
      </c>
      <c r="AK159" s="235">
        <f>IF('Raw Data'!AK158="YES", 1, 0)</f>
        <v>0</v>
      </c>
      <c r="AL159" s="239">
        <f>'Power Usage Consumption'!$B$16</f>
        <v>18</v>
      </c>
      <c r="AM159" s="235">
        <f>IF('Raw Data'!AL158="YES", 1, 0)</f>
        <v>0</v>
      </c>
      <c r="AN159" s="239">
        <f>'Power Usage Consumption'!$B$17</f>
        <v>1.5</v>
      </c>
      <c r="AO159" s="235">
        <f>IF('Raw Data'!AM158="YES", 1, 0)</f>
        <v>0</v>
      </c>
      <c r="AP159" s="239">
        <f>'Power Usage Consumption'!$B$18</f>
        <v>1.2</v>
      </c>
      <c r="AQ159" s="235">
        <f>IF('Raw Data'!AN158="YES", 1, 0)</f>
        <v>1</v>
      </c>
      <c r="AR159" s="239">
        <f>'Power Usage Consumption'!$B$19</f>
        <v>2</v>
      </c>
      <c r="AS159" s="239">
        <f t="shared" si="5"/>
        <v>22.7</v>
      </c>
      <c r="AT159" s="241">
        <f t="shared" si="6"/>
        <v>1</v>
      </c>
      <c r="AU159" s="241"/>
      <c r="AV159" s="235">
        <f>IF('Raw Data'!AO158="YES", 1, 0)</f>
        <v>1</v>
      </c>
      <c r="AW159" s="241">
        <f>('Power Usage Consumption'!$B$22)*D159*AV159</f>
        <v>154.7</v>
      </c>
      <c r="AX159" s="235">
        <f>IF('Raw Data'!AP158="YES", 1, 0)</f>
        <v>0</v>
      </c>
      <c r="AY159" s="241">
        <f>('Power Usage Consumption'!$B$23)*D159*AX159</f>
        <v>0</v>
      </c>
      <c r="AZ159" s="235">
        <f>IF('Raw Data'!AQ158="YES", 1, 0)</f>
        <v>0</v>
      </c>
      <c r="BA159" s="241">
        <f>('Power Usage Consumption'!$B$24)*D159*AZ159</f>
        <v>0</v>
      </c>
      <c r="BB159" s="235">
        <f>IF('Raw Data'!AR158="YES", 1, 0)</f>
        <v>0</v>
      </c>
      <c r="BC159" s="241">
        <f>('Power Usage Consumption'!$B$25)*D159*BB159</f>
        <v>0</v>
      </c>
      <c r="BD159" s="235">
        <f>IF('Raw Data'!AS158="YES", 1, 0)</f>
        <v>1</v>
      </c>
      <c r="BE159" s="235">
        <f>('Power Usage Consumption'!$B$26)*D159*BD159</f>
        <v>19.04</v>
      </c>
      <c r="BF159" s="241">
        <f t="shared" si="7"/>
        <v>173.74</v>
      </c>
    </row>
    <row r="160" ht="20.25" customHeight="1">
      <c r="A160" s="233" t="str">
        <f>'Raw Data'!R159</f>
        <v>United States of America</v>
      </c>
      <c r="B160" s="234">
        <f>'Raw Data'!S159</f>
        <v>10</v>
      </c>
      <c r="C160" s="235">
        <f>'Raw Data'!W159</f>
        <v>20</v>
      </c>
      <c r="D160" s="236">
        <f t="shared" si="1"/>
        <v>800</v>
      </c>
      <c r="E160" s="237"/>
      <c r="F160" s="238">
        <f>'Raw Data'!X159</f>
        <v>0</v>
      </c>
      <c r="G160" s="239">
        <f>(F160*'Power Usage Consumption'!$B$2)*D160</f>
        <v>0</v>
      </c>
      <c r="H160" s="235">
        <f>'Raw Data'!Y159</f>
        <v>3</v>
      </c>
      <c r="I160" s="239">
        <f>(H160*'Power Usage Consumption'!$B$3)*D160</f>
        <v>167.04</v>
      </c>
      <c r="J160" s="235">
        <f>'Raw Data'!Z159</f>
        <v>1</v>
      </c>
      <c r="K160" s="240">
        <f>(J160*'Power Usage Consumption'!$B$4)*D160</f>
        <v>45.6</v>
      </c>
      <c r="L160" s="241">
        <f>'Raw Data'!AA159</f>
        <v>1</v>
      </c>
      <c r="M160" s="241">
        <f>(L160*'Power Usage Consumption'!$B$5)*D160</f>
        <v>160</v>
      </c>
      <c r="N160" s="241">
        <f>'Raw Data'!AB159</f>
        <v>3</v>
      </c>
      <c r="O160" s="241">
        <f>(N160*'Power Usage Consumption'!$B$7)*D160</f>
        <v>4.8</v>
      </c>
      <c r="P160" s="241">
        <f>'Raw Data'!AC159</f>
        <v>3</v>
      </c>
      <c r="Q160" s="241">
        <f>(P160*'Power Usage Consumption'!$B$8)*D160</f>
        <v>96</v>
      </c>
      <c r="R160" s="241">
        <f>'Raw Data'!AD159</f>
        <v>0</v>
      </c>
      <c r="S160" s="241">
        <f>(R160*'Power Usage Consumption'!$B$9)*D160</f>
        <v>0</v>
      </c>
      <c r="T160" s="235">
        <f>'Raw Data'!AE159</f>
        <v>1</v>
      </c>
      <c r="U160" s="241">
        <f>(T160*'Power Usage Consumption'!$B$6)*D160</f>
        <v>4</v>
      </c>
      <c r="V160" s="235">
        <f>'Raw Data'!AF159</f>
        <v>1</v>
      </c>
      <c r="W160" s="241">
        <f>(V160*'Power Usage Consumption'!$B$11)*D160</f>
        <v>9.6</v>
      </c>
      <c r="X160" s="235">
        <f>'Raw Data'!AG159</f>
        <v>3</v>
      </c>
      <c r="Y160" s="241">
        <f>(X160*'Power Usage Consumption'!$B$12)*D160</f>
        <v>28.8</v>
      </c>
      <c r="Z160" s="235">
        <f>'Raw Data'!AH159</f>
        <v>2</v>
      </c>
      <c r="AA160" s="241">
        <f>(Z160*'Power Usage Consumption'!$B$12)*D160</f>
        <v>19.2</v>
      </c>
      <c r="AB160" s="242">
        <f t="shared" si="2"/>
        <v>535.04</v>
      </c>
      <c r="AC160" s="243" t="str">
        <f>'Raw Data'!AI159</f>
        <v>Renewable Energy (Solar, Wind, etc.)</v>
      </c>
      <c r="AD160" s="244">
        <f t="shared" si="3"/>
        <v>0</v>
      </c>
      <c r="AE160" s="245">
        <f t="shared" si="4"/>
        <v>535.04</v>
      </c>
      <c r="AF160" s="238">
        <f>'Raw Data'!U159</f>
        <v>4</v>
      </c>
      <c r="AG160" s="235">
        <f>'Raw Data'!T159</f>
        <v>6</v>
      </c>
      <c r="AH160" s="235"/>
      <c r="AI160" s="235">
        <f>IF('Raw Data'!AJ159="YES", 1, 0)</f>
        <v>0</v>
      </c>
      <c r="AJ160" s="235">
        <f>('Power Usage Consumption'!$B$15)*D160*AI160</f>
        <v>0</v>
      </c>
      <c r="AK160" s="235">
        <f>IF('Raw Data'!AK159="YES", 1, 0)</f>
        <v>1</v>
      </c>
      <c r="AL160" s="239">
        <f>'Power Usage Consumption'!$B$16</f>
        <v>18</v>
      </c>
      <c r="AM160" s="235">
        <f>IF('Raw Data'!AL159="YES", 1, 0)</f>
        <v>0</v>
      </c>
      <c r="AN160" s="239">
        <f>'Power Usage Consumption'!$B$17</f>
        <v>1.5</v>
      </c>
      <c r="AO160" s="235">
        <f>IF('Raw Data'!AM159="YES", 1, 0)</f>
        <v>1</v>
      </c>
      <c r="AP160" s="239">
        <f>'Power Usage Consumption'!$B$18</f>
        <v>1.2</v>
      </c>
      <c r="AQ160" s="235">
        <f>IF('Raw Data'!AN159="YES", 1, 0)</f>
        <v>1</v>
      </c>
      <c r="AR160" s="239">
        <f>'Power Usage Consumption'!$B$19</f>
        <v>2</v>
      </c>
      <c r="AS160" s="239">
        <f t="shared" si="5"/>
        <v>22.7</v>
      </c>
      <c r="AT160" s="241">
        <f t="shared" si="6"/>
        <v>6</v>
      </c>
      <c r="AU160" s="241"/>
      <c r="AV160" s="235">
        <f>IF('Raw Data'!AO159="YES", 1, 0)</f>
        <v>1</v>
      </c>
      <c r="AW160" s="241">
        <f>('Power Usage Consumption'!$B$22)*D160*AV160</f>
        <v>1820</v>
      </c>
      <c r="AX160" s="235">
        <f>IF('Raw Data'!AP159="YES", 1, 0)</f>
        <v>1</v>
      </c>
      <c r="AY160" s="241">
        <f>('Power Usage Consumption'!$B$23)*D160*AX160</f>
        <v>520</v>
      </c>
      <c r="AZ160" s="235">
        <f>IF('Raw Data'!AQ159="YES", 1, 0)</f>
        <v>1</v>
      </c>
      <c r="BA160" s="241">
        <f>('Power Usage Consumption'!$B$24)*D160*AZ160</f>
        <v>43.2</v>
      </c>
      <c r="BB160" s="235">
        <f>IF('Raw Data'!AR159="YES", 1, 0)</f>
        <v>0</v>
      </c>
      <c r="BC160" s="241">
        <f>('Power Usage Consumption'!$B$25)*D160*BB160</f>
        <v>0</v>
      </c>
      <c r="BD160" s="235">
        <f>IF('Raw Data'!AS159="YES", 1, 0)</f>
        <v>1</v>
      </c>
      <c r="BE160" s="235">
        <f>('Power Usage Consumption'!$B$26)*D160*BD160</f>
        <v>224</v>
      </c>
      <c r="BF160" s="241">
        <f t="shared" si="7"/>
        <v>2607.2</v>
      </c>
    </row>
    <row r="161" ht="20.25" customHeight="1">
      <c r="A161" s="233" t="str">
        <f>'Raw Data'!R160</f>
        <v>Russian Federation</v>
      </c>
      <c r="B161" s="234">
        <f>'Raw Data'!S160</f>
        <v>3</v>
      </c>
      <c r="C161" s="235">
        <f>'Raw Data'!W160</f>
        <v>31</v>
      </c>
      <c r="D161" s="236">
        <f t="shared" si="1"/>
        <v>372</v>
      </c>
      <c r="E161" s="237"/>
      <c r="F161" s="238">
        <f>'Raw Data'!X160</f>
        <v>0</v>
      </c>
      <c r="G161" s="239">
        <f>(F161*'Power Usage Consumption'!$B$2)*D161</f>
        <v>0</v>
      </c>
      <c r="H161" s="235">
        <f>'Raw Data'!Y160</f>
        <v>1</v>
      </c>
      <c r="I161" s="239">
        <f>(H161*'Power Usage Consumption'!$B$3)*D161</f>
        <v>25.8912</v>
      </c>
      <c r="J161" s="235">
        <f>'Raw Data'!Z160</f>
        <v>3</v>
      </c>
      <c r="K161" s="240">
        <f>(J161*'Power Usage Consumption'!$B$4)*D161</f>
        <v>63.612</v>
      </c>
      <c r="L161" s="241">
        <f>'Raw Data'!AA160</f>
        <v>2</v>
      </c>
      <c r="M161" s="241">
        <f>(L161*'Power Usage Consumption'!$B$5)*D161</f>
        <v>148.8</v>
      </c>
      <c r="N161" s="241">
        <f>'Raw Data'!AB160</f>
        <v>3</v>
      </c>
      <c r="O161" s="241">
        <f>(N161*'Power Usage Consumption'!$B$7)*D161</f>
        <v>2.232</v>
      </c>
      <c r="P161" s="241">
        <f>'Raw Data'!AC160</f>
        <v>3</v>
      </c>
      <c r="Q161" s="241">
        <f>(P161*'Power Usage Consumption'!$B$8)*D161</f>
        <v>44.64</v>
      </c>
      <c r="R161" s="241">
        <f>'Raw Data'!AD160</f>
        <v>0</v>
      </c>
      <c r="S161" s="241">
        <f>(R161*'Power Usage Consumption'!$B$9)*D161</f>
        <v>0</v>
      </c>
      <c r="T161" s="235">
        <f>'Raw Data'!AE160</f>
        <v>2</v>
      </c>
      <c r="U161" s="241">
        <f>(T161*'Power Usage Consumption'!$B$6)*D161</f>
        <v>3.72</v>
      </c>
      <c r="V161" s="235">
        <f>'Raw Data'!AF160</f>
        <v>0</v>
      </c>
      <c r="W161" s="241">
        <f>(V161*'Power Usage Consumption'!$B$11)*D161</f>
        <v>0</v>
      </c>
      <c r="X161" s="235">
        <f>'Raw Data'!AG160</f>
        <v>3</v>
      </c>
      <c r="Y161" s="241">
        <f>(X161*'Power Usage Consumption'!$B$12)*D161</f>
        <v>13.392</v>
      </c>
      <c r="Z161" s="235">
        <f>'Raw Data'!AH160</f>
        <v>0</v>
      </c>
      <c r="AA161" s="241">
        <f>(Z161*'Power Usage Consumption'!$B$12)*D161</f>
        <v>0</v>
      </c>
      <c r="AB161" s="242">
        <f t="shared" si="2"/>
        <v>302.2872</v>
      </c>
      <c r="AC161" s="243" t="str">
        <f>'Raw Data'!AI160</f>
        <v>Non-renewable Energy (Grid electricity, Gasoline, etc.)</v>
      </c>
      <c r="AD161" s="244">
        <f t="shared" si="3"/>
        <v>302.2872</v>
      </c>
      <c r="AE161" s="245">
        <f t="shared" si="4"/>
        <v>0</v>
      </c>
      <c r="AF161" s="238">
        <f>'Raw Data'!U160</f>
        <v>0</v>
      </c>
      <c r="AG161" s="235">
        <f>'Raw Data'!T160</f>
        <v>3</v>
      </c>
      <c r="AH161" s="235"/>
      <c r="AI161" s="235">
        <f>IF('Raw Data'!AJ160="YES", 1, 0)</f>
        <v>1</v>
      </c>
      <c r="AJ161" s="235">
        <f>('Power Usage Consumption'!$B$15)*D161*AI161</f>
        <v>1439.64</v>
      </c>
      <c r="AK161" s="235">
        <f>IF('Raw Data'!AK160="YES", 1, 0)</f>
        <v>0</v>
      </c>
      <c r="AL161" s="239">
        <f>'Power Usage Consumption'!$B$16</f>
        <v>18</v>
      </c>
      <c r="AM161" s="235">
        <f>IF('Raw Data'!AL160="YES", 1, 0)</f>
        <v>0</v>
      </c>
      <c r="AN161" s="239">
        <f>'Power Usage Consumption'!$B$17</f>
        <v>1.5</v>
      </c>
      <c r="AO161" s="235">
        <f>IF('Raw Data'!AM160="YES", 1, 0)</f>
        <v>1</v>
      </c>
      <c r="AP161" s="239">
        <f>'Power Usage Consumption'!$B$18</f>
        <v>1.2</v>
      </c>
      <c r="AQ161" s="235">
        <f>IF('Raw Data'!AN160="YES", 1, 0)</f>
        <v>1</v>
      </c>
      <c r="AR161" s="239">
        <f>'Power Usage Consumption'!$B$19</f>
        <v>2</v>
      </c>
      <c r="AS161" s="239">
        <f t="shared" si="5"/>
        <v>1462.34</v>
      </c>
      <c r="AT161" s="241">
        <f t="shared" si="6"/>
        <v>3</v>
      </c>
      <c r="AU161" s="241"/>
      <c r="AV161" s="235">
        <f>IF('Raw Data'!AO160="YES", 1, 0)</f>
        <v>0</v>
      </c>
      <c r="AW161" s="241">
        <f>('Power Usage Consumption'!$B$22)*D161*AV161</f>
        <v>0</v>
      </c>
      <c r="AX161" s="235">
        <f>IF('Raw Data'!AP160="YES", 1, 0)</f>
        <v>1</v>
      </c>
      <c r="AY161" s="241">
        <f>('Power Usage Consumption'!$B$23)*D161*AX161</f>
        <v>241.8</v>
      </c>
      <c r="AZ161" s="235">
        <f>IF('Raw Data'!AQ160="YES", 1, 0)</f>
        <v>1</v>
      </c>
      <c r="BA161" s="241">
        <f>('Power Usage Consumption'!$B$24)*D161*AZ161</f>
        <v>20.088</v>
      </c>
      <c r="BB161" s="235">
        <f>IF('Raw Data'!AR160="YES", 1, 0)</f>
        <v>0</v>
      </c>
      <c r="BC161" s="241">
        <f>('Power Usage Consumption'!$B$25)*D161*BB161</f>
        <v>0</v>
      </c>
      <c r="BD161" s="235">
        <f>IF('Raw Data'!AS160="YES", 1, 0)</f>
        <v>1</v>
      </c>
      <c r="BE161" s="235">
        <f>('Power Usage Consumption'!$B$26)*D161*BD161</f>
        <v>104.16</v>
      </c>
      <c r="BF161" s="241">
        <f t="shared" si="7"/>
        <v>366.048</v>
      </c>
    </row>
    <row r="162" ht="20.25" customHeight="1">
      <c r="A162" s="233" t="str">
        <f>'Raw Data'!R161</f>
        <v>United States of America</v>
      </c>
      <c r="B162" s="234">
        <f>'Raw Data'!S161</f>
        <v>11</v>
      </c>
      <c r="C162" s="235">
        <f>'Raw Data'!W161</f>
        <v>10</v>
      </c>
      <c r="D162" s="236">
        <f t="shared" si="1"/>
        <v>440</v>
      </c>
      <c r="E162" s="237"/>
      <c r="F162" s="238">
        <f>'Raw Data'!X161</f>
        <v>2</v>
      </c>
      <c r="G162" s="239">
        <f>(F162*'Power Usage Consumption'!$B$2)*D162</f>
        <v>52.8</v>
      </c>
      <c r="H162" s="235">
        <f>'Raw Data'!Y161</f>
        <v>3</v>
      </c>
      <c r="I162" s="239">
        <f>(H162*'Power Usage Consumption'!$B$3)*D162</f>
        <v>91.872</v>
      </c>
      <c r="J162" s="235">
        <f>'Raw Data'!Z161</f>
        <v>0</v>
      </c>
      <c r="K162" s="240">
        <f>(J162*'Power Usage Consumption'!$B$4)*D162</f>
        <v>0</v>
      </c>
      <c r="L162" s="241">
        <f>'Raw Data'!AA161</f>
        <v>2</v>
      </c>
      <c r="M162" s="241">
        <f>(L162*'Power Usage Consumption'!$B$5)*D162</f>
        <v>176</v>
      </c>
      <c r="N162" s="241">
        <f>'Raw Data'!AB161</f>
        <v>1</v>
      </c>
      <c r="O162" s="241">
        <f>(N162*'Power Usage Consumption'!$B$7)*D162</f>
        <v>0.88</v>
      </c>
      <c r="P162" s="241">
        <f>'Raw Data'!AC161</f>
        <v>1</v>
      </c>
      <c r="Q162" s="241">
        <f>(P162*'Power Usage Consumption'!$B$8)*D162</f>
        <v>17.6</v>
      </c>
      <c r="R162" s="241">
        <f>'Raw Data'!AD161</f>
        <v>0</v>
      </c>
      <c r="S162" s="241">
        <f>(R162*'Power Usage Consumption'!$B$9)*D162</f>
        <v>0</v>
      </c>
      <c r="T162" s="235">
        <f>'Raw Data'!AE161</f>
        <v>1</v>
      </c>
      <c r="U162" s="241">
        <f>(T162*'Power Usage Consumption'!$B$6)*D162</f>
        <v>2.2</v>
      </c>
      <c r="V162" s="235">
        <f>'Raw Data'!AF161</f>
        <v>0</v>
      </c>
      <c r="W162" s="241">
        <f>(V162*'Power Usage Consumption'!$B$11)*D162</f>
        <v>0</v>
      </c>
      <c r="X162" s="235">
        <f>'Raw Data'!AG161</f>
        <v>0</v>
      </c>
      <c r="Y162" s="241">
        <f>(X162*'Power Usage Consumption'!$B$12)*D162</f>
        <v>0</v>
      </c>
      <c r="Z162" s="235">
        <f>'Raw Data'!AH161</f>
        <v>0</v>
      </c>
      <c r="AA162" s="241">
        <f>(Z162*'Power Usage Consumption'!$B$12)*D162</f>
        <v>0</v>
      </c>
      <c r="AB162" s="242">
        <f t="shared" si="2"/>
        <v>341.352</v>
      </c>
      <c r="AC162" s="243" t="str">
        <f>'Raw Data'!AI161</f>
        <v>Non-renewable Energy (Grid electricity, Gasoline, etc.)</v>
      </c>
      <c r="AD162" s="244">
        <f t="shared" si="3"/>
        <v>341.352</v>
      </c>
      <c r="AE162" s="245">
        <f t="shared" si="4"/>
        <v>0</v>
      </c>
      <c r="AF162" s="238">
        <f>'Raw Data'!U161</f>
        <v>6</v>
      </c>
      <c r="AG162" s="235">
        <f>'Raw Data'!T161</f>
        <v>5</v>
      </c>
      <c r="AH162" s="235"/>
      <c r="AI162" s="235">
        <f>IF('Raw Data'!AJ161="YES", 1, 0)</f>
        <v>1</v>
      </c>
      <c r="AJ162" s="235">
        <f>('Power Usage Consumption'!$B$15)*D162*AI162</f>
        <v>1702.8</v>
      </c>
      <c r="AK162" s="235">
        <f>IF('Raw Data'!AK161="YES", 1, 0)</f>
        <v>1</v>
      </c>
      <c r="AL162" s="239">
        <f>'Power Usage Consumption'!$B$16</f>
        <v>18</v>
      </c>
      <c r="AM162" s="235">
        <f>IF('Raw Data'!AL161="YES", 1, 0)</f>
        <v>0</v>
      </c>
      <c r="AN162" s="239">
        <f>'Power Usage Consumption'!$B$17</f>
        <v>1.5</v>
      </c>
      <c r="AO162" s="235">
        <f>IF('Raw Data'!AM161="YES", 1, 0)</f>
        <v>0</v>
      </c>
      <c r="AP162" s="239">
        <f>'Power Usage Consumption'!$B$18</f>
        <v>1.2</v>
      </c>
      <c r="AQ162" s="235">
        <f>IF('Raw Data'!AN161="YES", 1, 0)</f>
        <v>0</v>
      </c>
      <c r="AR162" s="239">
        <f>'Power Usage Consumption'!$B$19</f>
        <v>2</v>
      </c>
      <c r="AS162" s="239">
        <f t="shared" si="5"/>
        <v>1725.5</v>
      </c>
      <c r="AT162" s="241">
        <f t="shared" si="6"/>
        <v>5</v>
      </c>
      <c r="AU162" s="241"/>
      <c r="AV162" s="235">
        <f>IF('Raw Data'!AO161="YES", 1, 0)</f>
        <v>1</v>
      </c>
      <c r="AW162" s="241">
        <f>('Power Usage Consumption'!$B$22)*D162*AV162</f>
        <v>1001</v>
      </c>
      <c r="AX162" s="235">
        <f>IF('Raw Data'!AP161="YES", 1, 0)</f>
        <v>1</v>
      </c>
      <c r="AY162" s="241">
        <f>('Power Usage Consumption'!$B$23)*D162*AX162</f>
        <v>286</v>
      </c>
      <c r="AZ162" s="235">
        <f>IF('Raw Data'!AQ161="YES", 1, 0)</f>
        <v>1</v>
      </c>
      <c r="BA162" s="241">
        <f>('Power Usage Consumption'!$B$24)*D162*AZ162</f>
        <v>23.76</v>
      </c>
      <c r="BB162" s="235">
        <f>IF('Raw Data'!AR161="YES", 1, 0)</f>
        <v>1</v>
      </c>
      <c r="BC162" s="241">
        <f>('Power Usage Consumption'!$B$25)*D162*BB162</f>
        <v>7.634</v>
      </c>
      <c r="BD162" s="235">
        <f>IF('Raw Data'!AS161="YES", 1, 0)</f>
        <v>0</v>
      </c>
      <c r="BE162" s="235">
        <f>('Power Usage Consumption'!$B$26)*D162*BD162</f>
        <v>0</v>
      </c>
      <c r="BF162" s="241">
        <f t="shared" si="7"/>
        <v>1318.394</v>
      </c>
    </row>
    <row r="163" ht="20.25" customHeight="1">
      <c r="A163" s="233" t="str">
        <f>'Raw Data'!R162</f>
        <v>United States of America</v>
      </c>
      <c r="B163" s="234">
        <f>'Raw Data'!S162</f>
        <v>12</v>
      </c>
      <c r="C163" s="235">
        <f>'Raw Data'!W162</f>
        <v>37</v>
      </c>
      <c r="D163" s="236">
        <f t="shared" si="1"/>
        <v>1776</v>
      </c>
      <c r="E163" s="237"/>
      <c r="F163" s="238">
        <f>'Raw Data'!X162</f>
        <v>1</v>
      </c>
      <c r="G163" s="239">
        <f>(F163*'Power Usage Consumption'!$B$2)*D163</f>
        <v>106.56</v>
      </c>
      <c r="H163" s="235">
        <f>'Raw Data'!Y162</f>
        <v>3</v>
      </c>
      <c r="I163" s="239">
        <f>(H163*'Power Usage Consumption'!$B$3)*D163</f>
        <v>370.8288</v>
      </c>
      <c r="J163" s="235">
        <f>'Raw Data'!Z162</f>
        <v>2</v>
      </c>
      <c r="K163" s="240">
        <f>(J163*'Power Usage Consumption'!$B$4)*D163</f>
        <v>202.464</v>
      </c>
      <c r="L163" s="241">
        <f>'Raw Data'!AA162</f>
        <v>3</v>
      </c>
      <c r="M163" s="241">
        <f>(L163*'Power Usage Consumption'!$B$5)*D163</f>
        <v>1065.6</v>
      </c>
      <c r="N163" s="241">
        <f>'Raw Data'!AB162</f>
        <v>2</v>
      </c>
      <c r="O163" s="241">
        <f>(N163*'Power Usage Consumption'!$B$7)*D163</f>
        <v>7.104</v>
      </c>
      <c r="P163" s="241">
        <f>'Raw Data'!AC162</f>
        <v>3</v>
      </c>
      <c r="Q163" s="241">
        <f>(P163*'Power Usage Consumption'!$B$8)*D163</f>
        <v>213.12</v>
      </c>
      <c r="R163" s="241">
        <f>'Raw Data'!AD162</f>
        <v>2</v>
      </c>
      <c r="S163" s="241">
        <f>(R163*'Power Usage Consumption'!$B$9)*D163</f>
        <v>21.312</v>
      </c>
      <c r="T163" s="235">
        <f>'Raw Data'!AE162</f>
        <v>3</v>
      </c>
      <c r="U163" s="241">
        <f>(T163*'Power Usage Consumption'!$B$6)*D163</f>
        <v>26.64</v>
      </c>
      <c r="V163" s="235">
        <f>'Raw Data'!AF162</f>
        <v>3</v>
      </c>
      <c r="W163" s="241">
        <f>(V163*'Power Usage Consumption'!$B$11)*D163</f>
        <v>63.936</v>
      </c>
      <c r="X163" s="235">
        <f>'Raw Data'!AG162</f>
        <v>1</v>
      </c>
      <c r="Y163" s="241">
        <f>(X163*'Power Usage Consumption'!$B$12)*D163</f>
        <v>21.312</v>
      </c>
      <c r="Z163" s="235">
        <f>'Raw Data'!AH162</f>
        <v>0</v>
      </c>
      <c r="AA163" s="241">
        <f>(Z163*'Power Usage Consumption'!$B$12)*D163</f>
        <v>0</v>
      </c>
      <c r="AB163" s="242">
        <f t="shared" si="2"/>
        <v>2098.8768</v>
      </c>
      <c r="AC163" s="243" t="str">
        <f>'Raw Data'!AI162</f>
        <v>Non-renewable Energy (Grid electricity, Gasoline, etc.)</v>
      </c>
      <c r="AD163" s="244">
        <f t="shared" si="3"/>
        <v>2098.8768</v>
      </c>
      <c r="AE163" s="245">
        <f t="shared" si="4"/>
        <v>0</v>
      </c>
      <c r="AF163" s="238">
        <f>'Raw Data'!U162</f>
        <v>1</v>
      </c>
      <c r="AG163" s="235">
        <f>'Raw Data'!T162</f>
        <v>11</v>
      </c>
      <c r="AH163" s="235"/>
      <c r="AI163" s="235">
        <f>IF('Raw Data'!AJ162="YES", 1, 0)</f>
        <v>0</v>
      </c>
      <c r="AJ163" s="235">
        <f>('Power Usage Consumption'!$B$15)*D163*AI163</f>
        <v>0</v>
      </c>
      <c r="AK163" s="235">
        <f>IF('Raw Data'!AK162="YES", 1, 0)</f>
        <v>0</v>
      </c>
      <c r="AL163" s="239">
        <f>'Power Usage Consumption'!$B$16</f>
        <v>18</v>
      </c>
      <c r="AM163" s="235">
        <f>IF('Raw Data'!AL162="YES", 1, 0)</f>
        <v>1</v>
      </c>
      <c r="AN163" s="239">
        <f>'Power Usage Consumption'!$B$17</f>
        <v>1.5</v>
      </c>
      <c r="AO163" s="235">
        <f>IF('Raw Data'!AM162="YES", 1, 0)</f>
        <v>0</v>
      </c>
      <c r="AP163" s="239">
        <f>'Power Usage Consumption'!$B$18</f>
        <v>1.2</v>
      </c>
      <c r="AQ163" s="235">
        <f>IF('Raw Data'!AN162="YES", 1, 0)</f>
        <v>1</v>
      </c>
      <c r="AR163" s="239">
        <f>'Power Usage Consumption'!$B$19</f>
        <v>2</v>
      </c>
      <c r="AS163" s="239">
        <f t="shared" si="5"/>
        <v>22.7</v>
      </c>
      <c r="AT163" s="241">
        <f t="shared" si="6"/>
        <v>11</v>
      </c>
      <c r="AU163" s="241"/>
      <c r="AV163" s="235">
        <f>IF('Raw Data'!AO162="YES", 1, 0)</f>
        <v>0</v>
      </c>
      <c r="AW163" s="241">
        <f>('Power Usage Consumption'!$B$22)*D163*AV163</f>
        <v>0</v>
      </c>
      <c r="AX163" s="235">
        <f>IF('Raw Data'!AP162="YES", 1, 0)</f>
        <v>0</v>
      </c>
      <c r="AY163" s="241">
        <f>('Power Usage Consumption'!$B$23)*D163*AX163</f>
        <v>0</v>
      </c>
      <c r="AZ163" s="235">
        <f>IF('Raw Data'!AQ162="YES", 1, 0)</f>
        <v>0</v>
      </c>
      <c r="BA163" s="241">
        <f>('Power Usage Consumption'!$B$24)*D163*AZ163</f>
        <v>0</v>
      </c>
      <c r="BB163" s="235">
        <f>IF('Raw Data'!AR162="YES", 1, 0)</f>
        <v>0</v>
      </c>
      <c r="BC163" s="241">
        <f>('Power Usage Consumption'!$B$25)*D163*BB163</f>
        <v>0</v>
      </c>
      <c r="BD163" s="235">
        <f>IF('Raw Data'!AS162="YES", 1, 0)</f>
        <v>0</v>
      </c>
      <c r="BE163" s="235">
        <f>('Power Usage Consumption'!$B$26)*D163*BD163</f>
        <v>0</v>
      </c>
      <c r="BF163" s="241">
        <f t="shared" si="7"/>
        <v>0</v>
      </c>
    </row>
    <row r="164" ht="20.25" customHeight="1">
      <c r="A164" s="233" t="str">
        <f>'Raw Data'!R163</f>
        <v>United States of America</v>
      </c>
      <c r="B164" s="234">
        <f>'Raw Data'!S163</f>
        <v>9</v>
      </c>
      <c r="C164" s="235">
        <f>'Raw Data'!W163</f>
        <v>39</v>
      </c>
      <c r="D164" s="236">
        <f t="shared" si="1"/>
        <v>1404</v>
      </c>
      <c r="E164" s="237"/>
      <c r="F164" s="238">
        <f>'Raw Data'!X163</f>
        <v>2</v>
      </c>
      <c r="G164" s="239">
        <f>(F164*'Power Usage Consumption'!$B$2)*D164</f>
        <v>168.48</v>
      </c>
      <c r="H164" s="235">
        <f>'Raw Data'!Y163</f>
        <v>2</v>
      </c>
      <c r="I164" s="239">
        <f>(H164*'Power Usage Consumption'!$B$3)*D164</f>
        <v>195.4368</v>
      </c>
      <c r="J164" s="235">
        <f>'Raw Data'!Z163</f>
        <v>2</v>
      </c>
      <c r="K164" s="240">
        <f>(J164*'Power Usage Consumption'!$B$4)*D164</f>
        <v>160.056</v>
      </c>
      <c r="L164" s="241">
        <f>'Raw Data'!AA163</f>
        <v>3</v>
      </c>
      <c r="M164" s="241">
        <f>(L164*'Power Usage Consumption'!$B$5)*D164</f>
        <v>842.4</v>
      </c>
      <c r="N164" s="241">
        <f>'Raw Data'!AB163</f>
        <v>2</v>
      </c>
      <c r="O164" s="241">
        <f>(N164*'Power Usage Consumption'!$B$7)*D164</f>
        <v>5.616</v>
      </c>
      <c r="P164" s="241">
        <f>'Raw Data'!AC163</f>
        <v>3</v>
      </c>
      <c r="Q164" s="241">
        <f>(P164*'Power Usage Consumption'!$B$8)*D164</f>
        <v>168.48</v>
      </c>
      <c r="R164" s="241">
        <f>'Raw Data'!AD163</f>
        <v>0</v>
      </c>
      <c r="S164" s="241">
        <f>(R164*'Power Usage Consumption'!$B$9)*D164</f>
        <v>0</v>
      </c>
      <c r="T164" s="235">
        <f>'Raw Data'!AE163</f>
        <v>1</v>
      </c>
      <c r="U164" s="241">
        <f>(T164*'Power Usage Consumption'!$B$6)*D164</f>
        <v>7.02</v>
      </c>
      <c r="V164" s="235">
        <f>'Raw Data'!AF163</f>
        <v>3</v>
      </c>
      <c r="W164" s="241">
        <f>(V164*'Power Usage Consumption'!$B$11)*D164</f>
        <v>50.544</v>
      </c>
      <c r="X164" s="235">
        <f>'Raw Data'!AG163</f>
        <v>1</v>
      </c>
      <c r="Y164" s="241">
        <f>(X164*'Power Usage Consumption'!$B$12)*D164</f>
        <v>16.848</v>
      </c>
      <c r="Z164" s="235">
        <f>'Raw Data'!AH163</f>
        <v>2</v>
      </c>
      <c r="AA164" s="241">
        <f>(Z164*'Power Usage Consumption'!$B$12)*D164</f>
        <v>33.696</v>
      </c>
      <c r="AB164" s="242">
        <f t="shared" si="2"/>
        <v>1648.5768</v>
      </c>
      <c r="AC164" s="243" t="str">
        <f>'Raw Data'!AI163</f>
        <v>Non-renewable Energy (Grid electricity, Gasoline, etc.)</v>
      </c>
      <c r="AD164" s="244">
        <f t="shared" si="3"/>
        <v>1648.5768</v>
      </c>
      <c r="AE164" s="245">
        <f t="shared" si="4"/>
        <v>0</v>
      </c>
      <c r="AF164" s="238">
        <f>'Raw Data'!U163</f>
        <v>8</v>
      </c>
      <c r="AG164" s="235">
        <f>'Raw Data'!T163</f>
        <v>1</v>
      </c>
      <c r="AH164" s="235"/>
      <c r="AI164" s="235">
        <f>IF('Raw Data'!AJ163="YES", 1, 0)</f>
        <v>0</v>
      </c>
      <c r="AJ164" s="235">
        <f>('Power Usage Consumption'!$B$15)*D164*AI164</f>
        <v>0</v>
      </c>
      <c r="AK164" s="235">
        <f>IF('Raw Data'!AK163="YES", 1, 0)</f>
        <v>1</v>
      </c>
      <c r="AL164" s="239">
        <f>'Power Usage Consumption'!$B$16</f>
        <v>18</v>
      </c>
      <c r="AM164" s="235">
        <f>IF('Raw Data'!AL163="YES", 1, 0)</f>
        <v>1</v>
      </c>
      <c r="AN164" s="239">
        <f>'Power Usage Consumption'!$B$17</f>
        <v>1.5</v>
      </c>
      <c r="AO164" s="235">
        <f>IF('Raw Data'!AM163="YES", 1, 0)</f>
        <v>1</v>
      </c>
      <c r="AP164" s="239">
        <f>'Power Usage Consumption'!$B$18</f>
        <v>1.2</v>
      </c>
      <c r="AQ164" s="235">
        <f>IF('Raw Data'!AN163="YES", 1, 0)</f>
        <v>1</v>
      </c>
      <c r="AR164" s="239">
        <f>'Power Usage Consumption'!$B$19</f>
        <v>2</v>
      </c>
      <c r="AS164" s="239">
        <f t="shared" si="5"/>
        <v>22.7</v>
      </c>
      <c r="AT164" s="241">
        <f t="shared" si="6"/>
        <v>1</v>
      </c>
      <c r="AU164" s="241"/>
      <c r="AV164" s="235">
        <f>IF('Raw Data'!AO163="YES", 1, 0)</f>
        <v>0</v>
      </c>
      <c r="AW164" s="241">
        <f>('Power Usage Consumption'!$B$22)*D164*AV164</f>
        <v>0</v>
      </c>
      <c r="AX164" s="235">
        <f>IF('Raw Data'!AP163="YES", 1, 0)</f>
        <v>1</v>
      </c>
      <c r="AY164" s="241">
        <f>('Power Usage Consumption'!$B$23)*D164*AX164</f>
        <v>912.6</v>
      </c>
      <c r="AZ164" s="235">
        <f>IF('Raw Data'!AQ163="YES", 1, 0)</f>
        <v>1</v>
      </c>
      <c r="BA164" s="241">
        <f>('Power Usage Consumption'!$B$24)*D164*AZ164</f>
        <v>75.816</v>
      </c>
      <c r="BB164" s="235">
        <f>IF('Raw Data'!AR163="YES", 1, 0)</f>
        <v>0</v>
      </c>
      <c r="BC164" s="241">
        <f>('Power Usage Consumption'!$B$25)*D164*BB164</f>
        <v>0</v>
      </c>
      <c r="BD164" s="235">
        <f>IF('Raw Data'!AS163="YES", 1, 0)</f>
        <v>1</v>
      </c>
      <c r="BE164" s="235">
        <f>('Power Usage Consumption'!$B$26)*D164*BD164</f>
        <v>393.12</v>
      </c>
      <c r="BF164" s="241">
        <f t="shared" si="7"/>
        <v>1381.536</v>
      </c>
    </row>
    <row r="165" ht="20.25" customHeight="1">
      <c r="A165" s="233" t="str">
        <f>'Raw Data'!R164</f>
        <v>Lebanon</v>
      </c>
      <c r="B165" s="234">
        <f>'Raw Data'!S164</f>
        <v>9</v>
      </c>
      <c r="C165" s="235">
        <f>'Raw Data'!W164</f>
        <v>9</v>
      </c>
      <c r="D165" s="236">
        <f t="shared" si="1"/>
        <v>324</v>
      </c>
      <c r="E165" s="237"/>
      <c r="F165" s="238">
        <f>'Raw Data'!X164</f>
        <v>2</v>
      </c>
      <c r="G165" s="239">
        <f>(F165*'Power Usage Consumption'!$B$2)*D165</f>
        <v>38.88</v>
      </c>
      <c r="H165" s="235">
        <f>'Raw Data'!Y164</f>
        <v>3</v>
      </c>
      <c r="I165" s="239">
        <f>(H165*'Power Usage Consumption'!$B$3)*D165</f>
        <v>67.6512</v>
      </c>
      <c r="J165" s="235">
        <f>'Raw Data'!Z164</f>
        <v>3</v>
      </c>
      <c r="K165" s="240">
        <f>(J165*'Power Usage Consumption'!$B$4)*D165</f>
        <v>55.404</v>
      </c>
      <c r="L165" s="241">
        <f>'Raw Data'!AA164</f>
        <v>3</v>
      </c>
      <c r="M165" s="241">
        <f>(L165*'Power Usage Consumption'!$B$5)*D165</f>
        <v>194.4</v>
      </c>
      <c r="N165" s="241">
        <f>'Raw Data'!AB164</f>
        <v>2</v>
      </c>
      <c r="O165" s="241">
        <f>(N165*'Power Usage Consumption'!$B$7)*D165</f>
        <v>1.296</v>
      </c>
      <c r="P165" s="241">
        <f>'Raw Data'!AC164</f>
        <v>3</v>
      </c>
      <c r="Q165" s="241">
        <f>(P165*'Power Usage Consumption'!$B$8)*D165</f>
        <v>38.88</v>
      </c>
      <c r="R165" s="241">
        <f>'Raw Data'!AD164</f>
        <v>3</v>
      </c>
      <c r="S165" s="241">
        <f>(R165*'Power Usage Consumption'!$B$9)*D165</f>
        <v>5.832</v>
      </c>
      <c r="T165" s="235">
        <f>'Raw Data'!AE164</f>
        <v>1</v>
      </c>
      <c r="U165" s="241">
        <f>(T165*'Power Usage Consumption'!$B$6)*D165</f>
        <v>1.62</v>
      </c>
      <c r="V165" s="235">
        <f>'Raw Data'!AF164</f>
        <v>2</v>
      </c>
      <c r="W165" s="241">
        <f>(V165*'Power Usage Consumption'!$B$11)*D165</f>
        <v>7.776</v>
      </c>
      <c r="X165" s="235">
        <f>'Raw Data'!AG164</f>
        <v>2</v>
      </c>
      <c r="Y165" s="241">
        <f>(X165*'Power Usage Consumption'!$B$12)*D165</f>
        <v>7.776</v>
      </c>
      <c r="Z165" s="235">
        <f>'Raw Data'!AH164</f>
        <v>1</v>
      </c>
      <c r="AA165" s="241">
        <f>(Z165*'Power Usage Consumption'!$B$12)*D165</f>
        <v>3.888</v>
      </c>
      <c r="AB165" s="242">
        <f t="shared" si="2"/>
        <v>423.4032</v>
      </c>
      <c r="AC165" s="243" t="str">
        <f>'Raw Data'!AI164</f>
        <v>Non-renewable Energy (Grid electricity, Gasoline, etc.)</v>
      </c>
      <c r="AD165" s="244">
        <f t="shared" si="3"/>
        <v>423.4032</v>
      </c>
      <c r="AE165" s="245">
        <f t="shared" si="4"/>
        <v>0</v>
      </c>
      <c r="AF165" s="238">
        <f>'Raw Data'!U164</f>
        <v>5</v>
      </c>
      <c r="AG165" s="235">
        <f>'Raw Data'!T164</f>
        <v>4</v>
      </c>
      <c r="AH165" s="235"/>
      <c r="AI165" s="235">
        <f>IF('Raw Data'!AJ164="YES", 1, 0)</f>
        <v>0</v>
      </c>
      <c r="AJ165" s="235">
        <f>('Power Usage Consumption'!$B$15)*D165*AI165</f>
        <v>0</v>
      </c>
      <c r="AK165" s="235">
        <f>IF('Raw Data'!AK164="YES", 1, 0)</f>
        <v>1</v>
      </c>
      <c r="AL165" s="239">
        <f>'Power Usage Consumption'!$B$16</f>
        <v>18</v>
      </c>
      <c r="AM165" s="235">
        <f>IF('Raw Data'!AL164="YES", 1, 0)</f>
        <v>1</v>
      </c>
      <c r="AN165" s="239">
        <f>'Power Usage Consumption'!$B$17</f>
        <v>1.5</v>
      </c>
      <c r="AO165" s="235">
        <f>IF('Raw Data'!AM164="YES", 1, 0)</f>
        <v>1</v>
      </c>
      <c r="AP165" s="239">
        <f>'Power Usage Consumption'!$B$18</f>
        <v>1.2</v>
      </c>
      <c r="AQ165" s="235">
        <f>IF('Raw Data'!AN164="YES", 1, 0)</f>
        <v>1</v>
      </c>
      <c r="AR165" s="239">
        <f>'Power Usage Consumption'!$B$19</f>
        <v>2</v>
      </c>
      <c r="AS165" s="239">
        <f t="shared" si="5"/>
        <v>22.7</v>
      </c>
      <c r="AT165" s="241">
        <f t="shared" si="6"/>
        <v>4</v>
      </c>
      <c r="AU165" s="241"/>
      <c r="AV165" s="235">
        <f>IF('Raw Data'!AO164="YES", 1, 0)</f>
        <v>0</v>
      </c>
      <c r="AW165" s="241">
        <f>('Power Usage Consumption'!$B$22)*D165*AV165</f>
        <v>0</v>
      </c>
      <c r="AX165" s="235">
        <f>IF('Raw Data'!AP164="YES", 1, 0)</f>
        <v>1</v>
      </c>
      <c r="AY165" s="241">
        <f>('Power Usage Consumption'!$B$23)*D165*AX165</f>
        <v>210.6</v>
      </c>
      <c r="AZ165" s="235">
        <f>IF('Raw Data'!AQ164="YES", 1, 0)</f>
        <v>0</v>
      </c>
      <c r="BA165" s="241">
        <f>('Power Usage Consumption'!$B$24)*D165*AZ165</f>
        <v>0</v>
      </c>
      <c r="BB165" s="235">
        <f>IF('Raw Data'!AR164="YES", 1, 0)</f>
        <v>0</v>
      </c>
      <c r="BC165" s="241">
        <f>('Power Usage Consumption'!$B$25)*D165*BB165</f>
        <v>0</v>
      </c>
      <c r="BD165" s="235">
        <f>IF('Raw Data'!AS164="YES", 1, 0)</f>
        <v>1</v>
      </c>
      <c r="BE165" s="235">
        <f>('Power Usage Consumption'!$B$26)*D165*BD165</f>
        <v>90.72</v>
      </c>
      <c r="BF165" s="241">
        <f t="shared" si="7"/>
        <v>301.32</v>
      </c>
    </row>
    <row r="166" ht="20.25" customHeight="1">
      <c r="A166" s="233" t="str">
        <f>'Raw Data'!R165</f>
        <v>United States of America</v>
      </c>
      <c r="B166" s="234">
        <f>'Raw Data'!S165</f>
        <v>11</v>
      </c>
      <c r="C166" s="235">
        <f>'Raw Data'!W165</f>
        <v>31</v>
      </c>
      <c r="D166" s="236">
        <f t="shared" si="1"/>
        <v>1364</v>
      </c>
      <c r="E166" s="237"/>
      <c r="F166" s="238">
        <f>'Raw Data'!X165</f>
        <v>1</v>
      </c>
      <c r="G166" s="239">
        <f>(F166*'Power Usage Consumption'!$B$2)*D166</f>
        <v>81.84</v>
      </c>
      <c r="H166" s="235">
        <f>'Raw Data'!Y165</f>
        <v>1</v>
      </c>
      <c r="I166" s="239">
        <f>(H166*'Power Usage Consumption'!$B$3)*D166</f>
        <v>94.9344</v>
      </c>
      <c r="J166" s="235">
        <f>'Raw Data'!Z165</f>
        <v>2</v>
      </c>
      <c r="K166" s="240">
        <f>(J166*'Power Usage Consumption'!$B$4)*D166</f>
        <v>155.496</v>
      </c>
      <c r="L166" s="241">
        <f>'Raw Data'!AA165</f>
        <v>2</v>
      </c>
      <c r="M166" s="241">
        <f>(L166*'Power Usage Consumption'!$B$5)*D166</f>
        <v>545.6</v>
      </c>
      <c r="N166" s="241">
        <f>'Raw Data'!AB165</f>
        <v>2</v>
      </c>
      <c r="O166" s="241">
        <f>(N166*'Power Usage Consumption'!$B$7)*D166</f>
        <v>5.456</v>
      </c>
      <c r="P166" s="241">
        <f>'Raw Data'!AC165</f>
        <v>1</v>
      </c>
      <c r="Q166" s="241">
        <f>(P166*'Power Usage Consumption'!$B$8)*D166</f>
        <v>54.56</v>
      </c>
      <c r="R166" s="241">
        <f>'Raw Data'!AD165</f>
        <v>3</v>
      </c>
      <c r="S166" s="241">
        <f>(R166*'Power Usage Consumption'!$B$9)*D166</f>
        <v>24.552</v>
      </c>
      <c r="T166" s="235">
        <f>'Raw Data'!AE165</f>
        <v>0</v>
      </c>
      <c r="U166" s="241">
        <f>(T166*'Power Usage Consumption'!$B$6)*D166</f>
        <v>0</v>
      </c>
      <c r="V166" s="235">
        <f>'Raw Data'!AF165</f>
        <v>3</v>
      </c>
      <c r="W166" s="241">
        <f>(V166*'Power Usage Consumption'!$B$11)*D166</f>
        <v>49.104</v>
      </c>
      <c r="X166" s="235">
        <f>'Raw Data'!AG165</f>
        <v>1</v>
      </c>
      <c r="Y166" s="241">
        <f>(X166*'Power Usage Consumption'!$B$12)*D166</f>
        <v>16.368</v>
      </c>
      <c r="Z166" s="235">
        <f>'Raw Data'!AH165</f>
        <v>0</v>
      </c>
      <c r="AA166" s="241">
        <f>(Z166*'Power Usage Consumption'!$B$12)*D166</f>
        <v>0</v>
      </c>
      <c r="AB166" s="242">
        <f t="shared" si="2"/>
        <v>1027.9104</v>
      </c>
      <c r="AC166" s="243" t="str">
        <f>'Raw Data'!AI165</f>
        <v>Non-renewable Energy (Grid electricity, Gasoline, etc.)</v>
      </c>
      <c r="AD166" s="244">
        <f t="shared" si="3"/>
        <v>1027.9104</v>
      </c>
      <c r="AE166" s="245">
        <f t="shared" si="4"/>
        <v>0</v>
      </c>
      <c r="AF166" s="238">
        <f>'Raw Data'!U165</f>
        <v>3</v>
      </c>
      <c r="AG166" s="235">
        <f>'Raw Data'!T165</f>
        <v>8</v>
      </c>
      <c r="AH166" s="235"/>
      <c r="AI166" s="235">
        <f>IF('Raw Data'!AJ165="YES", 1, 0)</f>
        <v>0</v>
      </c>
      <c r="AJ166" s="235">
        <f>('Power Usage Consumption'!$B$15)*D166*AI166</f>
        <v>0</v>
      </c>
      <c r="AK166" s="235">
        <f>IF('Raw Data'!AK165="YES", 1, 0)</f>
        <v>0</v>
      </c>
      <c r="AL166" s="239">
        <f>'Power Usage Consumption'!$B$16</f>
        <v>18</v>
      </c>
      <c r="AM166" s="235">
        <f>IF('Raw Data'!AL165="YES", 1, 0)</f>
        <v>0</v>
      </c>
      <c r="AN166" s="239">
        <f>'Power Usage Consumption'!$B$17</f>
        <v>1.5</v>
      </c>
      <c r="AO166" s="235">
        <f>IF('Raw Data'!AM165="YES", 1, 0)</f>
        <v>1</v>
      </c>
      <c r="AP166" s="239">
        <f>'Power Usage Consumption'!$B$18</f>
        <v>1.2</v>
      </c>
      <c r="AQ166" s="235">
        <f>IF('Raw Data'!AN165="YES", 1, 0)</f>
        <v>0</v>
      </c>
      <c r="AR166" s="239">
        <f>'Power Usage Consumption'!$B$19</f>
        <v>2</v>
      </c>
      <c r="AS166" s="239">
        <f t="shared" si="5"/>
        <v>22.7</v>
      </c>
      <c r="AT166" s="241">
        <f t="shared" si="6"/>
        <v>8</v>
      </c>
      <c r="AU166" s="241"/>
      <c r="AV166" s="235">
        <f>IF('Raw Data'!AO165="YES", 1, 0)</f>
        <v>0</v>
      </c>
      <c r="AW166" s="241">
        <f>('Power Usage Consumption'!$B$22)*D166*AV166</f>
        <v>0</v>
      </c>
      <c r="AX166" s="235">
        <f>IF('Raw Data'!AP165="YES", 1, 0)</f>
        <v>1</v>
      </c>
      <c r="AY166" s="241">
        <f>('Power Usage Consumption'!$B$23)*D166*AX166</f>
        <v>886.6</v>
      </c>
      <c r="AZ166" s="235">
        <f>IF('Raw Data'!AQ165="YES", 1, 0)</f>
        <v>0</v>
      </c>
      <c r="BA166" s="241">
        <f>('Power Usage Consumption'!$B$24)*D166*AZ166</f>
        <v>0</v>
      </c>
      <c r="BB166" s="235">
        <f>IF('Raw Data'!AR165="YES", 1, 0)</f>
        <v>1</v>
      </c>
      <c r="BC166" s="241">
        <f>('Power Usage Consumption'!$B$25)*D166*BB166</f>
        <v>23.6654</v>
      </c>
      <c r="BD166" s="235">
        <f>IF('Raw Data'!AS165="YES", 1, 0)</f>
        <v>0</v>
      </c>
      <c r="BE166" s="235">
        <f>('Power Usage Consumption'!$B$26)*D166*BD166</f>
        <v>0</v>
      </c>
      <c r="BF166" s="241">
        <f t="shared" si="7"/>
        <v>910.2654</v>
      </c>
    </row>
    <row r="167" ht="20.25" customHeight="1">
      <c r="A167" s="233" t="str">
        <f>'Raw Data'!R166</f>
        <v>United States of America</v>
      </c>
      <c r="B167" s="234">
        <f>'Raw Data'!S166</f>
        <v>8</v>
      </c>
      <c r="C167" s="235">
        <f>'Raw Data'!W166</f>
        <v>33</v>
      </c>
      <c r="D167" s="236">
        <f t="shared" si="1"/>
        <v>1056</v>
      </c>
      <c r="E167" s="237"/>
      <c r="F167" s="238">
        <f>'Raw Data'!X166</f>
        <v>0</v>
      </c>
      <c r="G167" s="239">
        <f>(F167*'Power Usage Consumption'!$B$2)*D167</f>
        <v>0</v>
      </c>
      <c r="H167" s="235">
        <f>'Raw Data'!Y166</f>
        <v>1</v>
      </c>
      <c r="I167" s="239">
        <f>(H167*'Power Usage Consumption'!$B$3)*D167</f>
        <v>73.4976</v>
      </c>
      <c r="J167" s="235">
        <f>'Raw Data'!Z166</f>
        <v>1</v>
      </c>
      <c r="K167" s="240">
        <f>(J167*'Power Usage Consumption'!$B$4)*D167</f>
        <v>60.192</v>
      </c>
      <c r="L167" s="241">
        <f>'Raw Data'!AA166</f>
        <v>0</v>
      </c>
      <c r="M167" s="241">
        <f>(L167*'Power Usage Consumption'!$B$5)*D167</f>
        <v>0</v>
      </c>
      <c r="N167" s="241">
        <f>'Raw Data'!AB166</f>
        <v>1</v>
      </c>
      <c r="O167" s="241">
        <f>(N167*'Power Usage Consumption'!$B$7)*D167</f>
        <v>2.112</v>
      </c>
      <c r="P167" s="241">
        <f>'Raw Data'!AC166</f>
        <v>1</v>
      </c>
      <c r="Q167" s="241">
        <f>(P167*'Power Usage Consumption'!$B$8)*D167</f>
        <v>42.24</v>
      </c>
      <c r="R167" s="241">
        <f>'Raw Data'!AD166</f>
        <v>0</v>
      </c>
      <c r="S167" s="241">
        <f>(R167*'Power Usage Consumption'!$B$9)*D167</f>
        <v>0</v>
      </c>
      <c r="T167" s="235">
        <f>'Raw Data'!AE166</f>
        <v>3</v>
      </c>
      <c r="U167" s="241">
        <f>(T167*'Power Usage Consumption'!$B$6)*D167</f>
        <v>15.84</v>
      </c>
      <c r="V167" s="235">
        <f>'Raw Data'!AF166</f>
        <v>3</v>
      </c>
      <c r="W167" s="241">
        <f>(V167*'Power Usage Consumption'!$B$11)*D167</f>
        <v>38.016</v>
      </c>
      <c r="X167" s="235">
        <f>'Raw Data'!AG166</f>
        <v>3</v>
      </c>
      <c r="Y167" s="241">
        <f>(X167*'Power Usage Consumption'!$B$12)*D167</f>
        <v>38.016</v>
      </c>
      <c r="Z167" s="235">
        <f>'Raw Data'!AH166</f>
        <v>3</v>
      </c>
      <c r="AA167" s="241">
        <f>(Z167*'Power Usage Consumption'!$B$12)*D167</f>
        <v>38.016</v>
      </c>
      <c r="AB167" s="242">
        <f t="shared" si="2"/>
        <v>307.9296</v>
      </c>
      <c r="AC167" s="243" t="str">
        <f>'Raw Data'!AI166</f>
        <v>Non-renewable Energy (Grid electricity, Gasoline, etc.)</v>
      </c>
      <c r="AD167" s="244">
        <f t="shared" si="3"/>
        <v>307.9296</v>
      </c>
      <c r="AE167" s="245">
        <f t="shared" si="4"/>
        <v>0</v>
      </c>
      <c r="AF167" s="238">
        <f>'Raw Data'!U166</f>
        <v>4</v>
      </c>
      <c r="AG167" s="235">
        <f>'Raw Data'!T166</f>
        <v>4</v>
      </c>
      <c r="AH167" s="235"/>
      <c r="AI167" s="235">
        <f>IF('Raw Data'!AJ166="YES", 1, 0)</f>
        <v>1</v>
      </c>
      <c r="AJ167" s="235">
        <f>('Power Usage Consumption'!$B$15)*D167*AI167</f>
        <v>4086.72</v>
      </c>
      <c r="AK167" s="235">
        <f>IF('Raw Data'!AK166="YES", 1, 0)</f>
        <v>1</v>
      </c>
      <c r="AL167" s="239">
        <f>'Power Usage Consumption'!$B$16</f>
        <v>18</v>
      </c>
      <c r="AM167" s="235">
        <f>IF('Raw Data'!AL166="YES", 1, 0)</f>
        <v>1</v>
      </c>
      <c r="AN167" s="239">
        <f>'Power Usage Consumption'!$B$17</f>
        <v>1.5</v>
      </c>
      <c r="AO167" s="235">
        <f>IF('Raw Data'!AM166="YES", 1, 0)</f>
        <v>0</v>
      </c>
      <c r="AP167" s="239">
        <f>'Power Usage Consumption'!$B$18</f>
        <v>1.2</v>
      </c>
      <c r="AQ167" s="235">
        <f>IF('Raw Data'!AN166="YES", 1, 0)</f>
        <v>1</v>
      </c>
      <c r="AR167" s="239">
        <f>'Power Usage Consumption'!$B$19</f>
        <v>2</v>
      </c>
      <c r="AS167" s="239">
        <f t="shared" si="5"/>
        <v>4109.42</v>
      </c>
      <c r="AT167" s="241">
        <f t="shared" si="6"/>
        <v>4</v>
      </c>
      <c r="AU167" s="241"/>
      <c r="AV167" s="235">
        <f>IF('Raw Data'!AO166="YES", 1, 0)</f>
        <v>0</v>
      </c>
      <c r="AW167" s="241">
        <f>('Power Usage Consumption'!$B$22)*D167*AV167</f>
        <v>0</v>
      </c>
      <c r="AX167" s="235">
        <f>IF('Raw Data'!AP166="YES", 1, 0)</f>
        <v>1</v>
      </c>
      <c r="AY167" s="241">
        <f>('Power Usage Consumption'!$B$23)*D167*AX167</f>
        <v>686.4</v>
      </c>
      <c r="AZ167" s="235">
        <f>IF('Raw Data'!AQ166="YES", 1, 0)</f>
        <v>0</v>
      </c>
      <c r="BA167" s="241">
        <f>('Power Usage Consumption'!$B$24)*D167*AZ167</f>
        <v>0</v>
      </c>
      <c r="BB167" s="235">
        <f>IF('Raw Data'!AR166="YES", 1, 0)</f>
        <v>1</v>
      </c>
      <c r="BC167" s="241">
        <f>('Power Usage Consumption'!$B$25)*D167*BB167</f>
        <v>18.3216</v>
      </c>
      <c r="BD167" s="235">
        <f>IF('Raw Data'!AS166="YES", 1, 0)</f>
        <v>0</v>
      </c>
      <c r="BE167" s="235">
        <f>('Power Usage Consumption'!$B$26)*D167*BD167</f>
        <v>0</v>
      </c>
      <c r="BF167" s="241">
        <f t="shared" si="7"/>
        <v>704.7216</v>
      </c>
    </row>
    <row r="168" ht="20.25" customHeight="1">
      <c r="A168" s="233" t="str">
        <f>'Raw Data'!R167</f>
        <v>Romania</v>
      </c>
      <c r="B168" s="234">
        <f>'Raw Data'!S167</f>
        <v>9</v>
      </c>
      <c r="C168" s="235">
        <f>'Raw Data'!W167</f>
        <v>4</v>
      </c>
      <c r="D168" s="236">
        <f t="shared" si="1"/>
        <v>144</v>
      </c>
      <c r="E168" s="237"/>
      <c r="F168" s="238">
        <f>'Raw Data'!X167</f>
        <v>0</v>
      </c>
      <c r="G168" s="239">
        <f>(F168*'Power Usage Consumption'!$B$2)*D168</f>
        <v>0</v>
      </c>
      <c r="H168" s="235">
        <f>'Raw Data'!Y167</f>
        <v>3</v>
      </c>
      <c r="I168" s="239">
        <f>(H168*'Power Usage Consumption'!$B$3)*D168</f>
        <v>30.0672</v>
      </c>
      <c r="J168" s="235">
        <f>'Raw Data'!Z167</f>
        <v>2</v>
      </c>
      <c r="K168" s="240">
        <f>(J168*'Power Usage Consumption'!$B$4)*D168</f>
        <v>16.416</v>
      </c>
      <c r="L168" s="241">
        <f>'Raw Data'!AA167</f>
        <v>0</v>
      </c>
      <c r="M168" s="241">
        <f>(L168*'Power Usage Consumption'!$B$5)*D168</f>
        <v>0</v>
      </c>
      <c r="N168" s="241">
        <f>'Raw Data'!AB167</f>
        <v>2</v>
      </c>
      <c r="O168" s="241">
        <f>(N168*'Power Usage Consumption'!$B$7)*D168</f>
        <v>0.576</v>
      </c>
      <c r="P168" s="241">
        <f>'Raw Data'!AC167</f>
        <v>2</v>
      </c>
      <c r="Q168" s="241">
        <f>(P168*'Power Usage Consumption'!$B$8)*D168</f>
        <v>11.52</v>
      </c>
      <c r="R168" s="241">
        <f>'Raw Data'!AD167</f>
        <v>2</v>
      </c>
      <c r="S168" s="241">
        <f>(R168*'Power Usage Consumption'!$B$9)*D168</f>
        <v>1.728</v>
      </c>
      <c r="T168" s="235">
        <f>'Raw Data'!AE167</f>
        <v>1</v>
      </c>
      <c r="U168" s="241">
        <f>(T168*'Power Usage Consumption'!$B$6)*D168</f>
        <v>0.72</v>
      </c>
      <c r="V168" s="235">
        <f>'Raw Data'!AF167</f>
        <v>3</v>
      </c>
      <c r="W168" s="241">
        <f>(V168*'Power Usage Consumption'!$B$11)*D168</f>
        <v>5.184</v>
      </c>
      <c r="X168" s="235">
        <f>'Raw Data'!AG167</f>
        <v>3</v>
      </c>
      <c r="Y168" s="241">
        <f>(X168*'Power Usage Consumption'!$B$12)*D168</f>
        <v>5.184</v>
      </c>
      <c r="Z168" s="235">
        <f>'Raw Data'!AH167</f>
        <v>1</v>
      </c>
      <c r="AA168" s="241">
        <f>(Z168*'Power Usage Consumption'!$B$12)*D168</f>
        <v>1.728</v>
      </c>
      <c r="AB168" s="242">
        <f t="shared" si="2"/>
        <v>73.1232</v>
      </c>
      <c r="AC168" s="243" t="str">
        <f>'Raw Data'!AI167</f>
        <v>Non-renewable Energy (Grid electricity, Gasoline, etc.)</v>
      </c>
      <c r="AD168" s="244">
        <f t="shared" si="3"/>
        <v>73.1232</v>
      </c>
      <c r="AE168" s="245">
        <f t="shared" si="4"/>
        <v>0</v>
      </c>
      <c r="AF168" s="238">
        <f>'Raw Data'!U167</f>
        <v>4</v>
      </c>
      <c r="AG168" s="235">
        <f>'Raw Data'!T167</f>
        <v>5</v>
      </c>
      <c r="AH168" s="235"/>
      <c r="AI168" s="235">
        <f>IF('Raw Data'!AJ167="YES", 1, 0)</f>
        <v>0</v>
      </c>
      <c r="AJ168" s="235">
        <f>('Power Usage Consumption'!$B$15)*D168*AI168</f>
        <v>0</v>
      </c>
      <c r="AK168" s="235">
        <f>IF('Raw Data'!AK167="YES", 1, 0)</f>
        <v>0</v>
      </c>
      <c r="AL168" s="239">
        <f>'Power Usage Consumption'!$B$16</f>
        <v>18</v>
      </c>
      <c r="AM168" s="235">
        <f>IF('Raw Data'!AL167="YES", 1, 0)</f>
        <v>0</v>
      </c>
      <c r="AN168" s="239">
        <f>'Power Usage Consumption'!$B$17</f>
        <v>1.5</v>
      </c>
      <c r="AO168" s="235">
        <f>IF('Raw Data'!AM167="YES", 1, 0)</f>
        <v>0</v>
      </c>
      <c r="AP168" s="239">
        <f>'Power Usage Consumption'!$B$18</f>
        <v>1.2</v>
      </c>
      <c r="AQ168" s="235">
        <f>IF('Raw Data'!AN167="YES", 1, 0)</f>
        <v>0</v>
      </c>
      <c r="AR168" s="239">
        <f>'Power Usage Consumption'!$B$19</f>
        <v>2</v>
      </c>
      <c r="AS168" s="239">
        <f t="shared" si="5"/>
        <v>22.7</v>
      </c>
      <c r="AT168" s="241">
        <f t="shared" si="6"/>
        <v>5</v>
      </c>
      <c r="AU168" s="241"/>
      <c r="AV168" s="235">
        <f>IF('Raw Data'!AO167="YES", 1, 0)</f>
        <v>0</v>
      </c>
      <c r="AW168" s="241">
        <f>('Power Usage Consumption'!$B$22)*D168*AV168</f>
        <v>0</v>
      </c>
      <c r="AX168" s="235">
        <f>IF('Raw Data'!AP167="YES", 1, 0)</f>
        <v>1</v>
      </c>
      <c r="AY168" s="241">
        <f>('Power Usage Consumption'!$B$23)*D168*AX168</f>
        <v>93.6</v>
      </c>
      <c r="AZ168" s="235">
        <f>IF('Raw Data'!AQ167="YES", 1, 0)</f>
        <v>1</v>
      </c>
      <c r="BA168" s="241">
        <f>('Power Usage Consumption'!$B$24)*D168*AZ168</f>
        <v>7.776</v>
      </c>
      <c r="BB168" s="235">
        <f>IF('Raw Data'!AR167="YES", 1, 0)</f>
        <v>1</v>
      </c>
      <c r="BC168" s="241">
        <f>('Power Usage Consumption'!$B$25)*D168*BB168</f>
        <v>2.4984</v>
      </c>
      <c r="BD168" s="235">
        <f>IF('Raw Data'!AS167="YES", 1, 0)</f>
        <v>0</v>
      </c>
      <c r="BE168" s="235">
        <f>('Power Usage Consumption'!$B$26)*D168*BD168</f>
        <v>0</v>
      </c>
      <c r="BF168" s="241">
        <f t="shared" si="7"/>
        <v>103.8744</v>
      </c>
    </row>
    <row r="169" ht="20.25" customHeight="1">
      <c r="A169" s="233" t="str">
        <f>'Raw Data'!R168</f>
        <v>United States of America</v>
      </c>
      <c r="B169" s="234">
        <f>'Raw Data'!S168</f>
        <v>3</v>
      </c>
      <c r="C169" s="235">
        <f>'Raw Data'!W168</f>
        <v>2</v>
      </c>
      <c r="D169" s="236">
        <f t="shared" si="1"/>
        <v>24</v>
      </c>
      <c r="E169" s="237"/>
      <c r="F169" s="238">
        <f>'Raw Data'!X168</f>
        <v>0</v>
      </c>
      <c r="G169" s="239">
        <f>(F169*'Power Usage Consumption'!$B$2)*D169</f>
        <v>0</v>
      </c>
      <c r="H169" s="235">
        <f>'Raw Data'!Y168</f>
        <v>2</v>
      </c>
      <c r="I169" s="239">
        <f>(H169*'Power Usage Consumption'!$B$3)*D169</f>
        <v>3.3408</v>
      </c>
      <c r="J169" s="235">
        <f>'Raw Data'!Z168</f>
        <v>1</v>
      </c>
      <c r="K169" s="240">
        <f>(J169*'Power Usage Consumption'!$B$4)*D169</f>
        <v>1.368</v>
      </c>
      <c r="L169" s="241">
        <f>'Raw Data'!AA168</f>
        <v>0</v>
      </c>
      <c r="M169" s="241">
        <f>(L169*'Power Usage Consumption'!$B$5)*D169</f>
        <v>0</v>
      </c>
      <c r="N169" s="241">
        <f>'Raw Data'!AB168</f>
        <v>1</v>
      </c>
      <c r="O169" s="241">
        <f>(N169*'Power Usage Consumption'!$B$7)*D169</f>
        <v>0.048</v>
      </c>
      <c r="P169" s="241">
        <f>'Raw Data'!AC168</f>
        <v>1</v>
      </c>
      <c r="Q169" s="241">
        <f>(P169*'Power Usage Consumption'!$B$8)*D169</f>
        <v>0.96</v>
      </c>
      <c r="R169" s="241">
        <f>'Raw Data'!AD168</f>
        <v>1</v>
      </c>
      <c r="S169" s="241">
        <f>(R169*'Power Usage Consumption'!$B$9)*D169</f>
        <v>0.144</v>
      </c>
      <c r="T169" s="235">
        <f>'Raw Data'!AE168</f>
        <v>3</v>
      </c>
      <c r="U169" s="241">
        <f>(T169*'Power Usage Consumption'!$B$6)*D169</f>
        <v>0.36</v>
      </c>
      <c r="V169" s="235">
        <f>'Raw Data'!AF168</f>
        <v>1</v>
      </c>
      <c r="W169" s="241">
        <f>(V169*'Power Usage Consumption'!$B$11)*D169</f>
        <v>0.288</v>
      </c>
      <c r="X169" s="235">
        <f>'Raw Data'!AG168</f>
        <v>2</v>
      </c>
      <c r="Y169" s="241">
        <f>(X169*'Power Usage Consumption'!$B$12)*D169</f>
        <v>0.576</v>
      </c>
      <c r="Z169" s="235">
        <f>'Raw Data'!AH168</f>
        <v>0</v>
      </c>
      <c r="AA169" s="241">
        <f>(Z169*'Power Usage Consumption'!$B$12)*D169</f>
        <v>0</v>
      </c>
      <c r="AB169" s="242">
        <f t="shared" si="2"/>
        <v>7.0848</v>
      </c>
      <c r="AC169" s="243" t="str">
        <f>'Raw Data'!AI168</f>
        <v>Renewable Energy (Solar, Wind, etc.)</v>
      </c>
      <c r="AD169" s="244">
        <f t="shared" si="3"/>
        <v>0</v>
      </c>
      <c r="AE169" s="245">
        <f t="shared" si="4"/>
        <v>7.0848</v>
      </c>
      <c r="AF169" s="238">
        <f>'Raw Data'!U168</f>
        <v>0</v>
      </c>
      <c r="AG169" s="235">
        <f>'Raw Data'!T168</f>
        <v>3</v>
      </c>
      <c r="AH169" s="235"/>
      <c r="AI169" s="235">
        <f>IF('Raw Data'!AJ168="YES", 1, 0)</f>
        <v>1</v>
      </c>
      <c r="AJ169" s="235">
        <f>('Power Usage Consumption'!$B$15)*D169*AI169</f>
        <v>92.88</v>
      </c>
      <c r="AK169" s="235">
        <f>IF('Raw Data'!AK168="YES", 1, 0)</f>
        <v>1</v>
      </c>
      <c r="AL169" s="239">
        <f>'Power Usage Consumption'!$B$16</f>
        <v>18</v>
      </c>
      <c r="AM169" s="235">
        <f>IF('Raw Data'!AL168="YES", 1, 0)</f>
        <v>0</v>
      </c>
      <c r="AN169" s="239">
        <f>'Power Usage Consumption'!$B$17</f>
        <v>1.5</v>
      </c>
      <c r="AO169" s="235">
        <f>IF('Raw Data'!AM168="YES", 1, 0)</f>
        <v>1</v>
      </c>
      <c r="AP169" s="239">
        <f>'Power Usage Consumption'!$B$18</f>
        <v>1.2</v>
      </c>
      <c r="AQ169" s="235">
        <f>IF('Raw Data'!AN168="YES", 1, 0)</f>
        <v>1</v>
      </c>
      <c r="AR169" s="239">
        <f>'Power Usage Consumption'!$B$19</f>
        <v>2</v>
      </c>
      <c r="AS169" s="239">
        <f t="shared" si="5"/>
        <v>115.58</v>
      </c>
      <c r="AT169" s="241">
        <f t="shared" si="6"/>
        <v>3</v>
      </c>
      <c r="AU169" s="241"/>
      <c r="AV169" s="235">
        <f>IF('Raw Data'!AO168="YES", 1, 0)</f>
        <v>1</v>
      </c>
      <c r="AW169" s="241">
        <f>('Power Usage Consumption'!$B$22)*D169*AV169</f>
        <v>54.6</v>
      </c>
      <c r="AX169" s="235">
        <f>IF('Raw Data'!AP168="YES", 1, 0)</f>
        <v>1</v>
      </c>
      <c r="AY169" s="241">
        <f>('Power Usage Consumption'!$B$23)*D169*AX169</f>
        <v>15.6</v>
      </c>
      <c r="AZ169" s="235">
        <f>IF('Raw Data'!AQ168="YES", 1, 0)</f>
        <v>1</v>
      </c>
      <c r="BA169" s="241">
        <f>('Power Usage Consumption'!$B$24)*D169*AZ169</f>
        <v>1.296</v>
      </c>
      <c r="BB169" s="235">
        <f>IF('Raw Data'!AR168="YES", 1, 0)</f>
        <v>0</v>
      </c>
      <c r="BC169" s="241">
        <f>('Power Usage Consumption'!$B$25)*D169*BB169</f>
        <v>0</v>
      </c>
      <c r="BD169" s="235">
        <f>IF('Raw Data'!AS168="YES", 1, 0)</f>
        <v>1</v>
      </c>
      <c r="BE169" s="235">
        <f>('Power Usage Consumption'!$B$26)*D169*BD169</f>
        <v>6.72</v>
      </c>
      <c r="BF169" s="241">
        <f t="shared" si="7"/>
        <v>78.216</v>
      </c>
    </row>
    <row r="170" ht="20.25" customHeight="1">
      <c r="A170" s="233" t="str">
        <f>'Raw Data'!R169</f>
        <v>Ireland</v>
      </c>
      <c r="B170" s="234">
        <f>'Raw Data'!S169</f>
        <v>5</v>
      </c>
      <c r="C170" s="235">
        <f>'Raw Data'!W169</f>
        <v>7</v>
      </c>
      <c r="D170" s="236">
        <f t="shared" si="1"/>
        <v>140</v>
      </c>
      <c r="E170" s="237"/>
      <c r="F170" s="238">
        <f>'Raw Data'!X169</f>
        <v>3</v>
      </c>
      <c r="G170" s="239">
        <f>(F170*'Power Usage Consumption'!$B$2)*D170</f>
        <v>25.2</v>
      </c>
      <c r="H170" s="235">
        <f>'Raw Data'!Y169</f>
        <v>1</v>
      </c>
      <c r="I170" s="239">
        <f>(H170*'Power Usage Consumption'!$B$3)*D170</f>
        <v>9.744</v>
      </c>
      <c r="J170" s="235">
        <f>'Raw Data'!Z169</f>
        <v>3</v>
      </c>
      <c r="K170" s="240">
        <f>(J170*'Power Usage Consumption'!$B$4)*D170</f>
        <v>23.94</v>
      </c>
      <c r="L170" s="241">
        <f>'Raw Data'!AA169</f>
        <v>2</v>
      </c>
      <c r="M170" s="241">
        <f>(L170*'Power Usage Consumption'!$B$5)*D170</f>
        <v>56</v>
      </c>
      <c r="N170" s="241">
        <f>'Raw Data'!AB169</f>
        <v>0</v>
      </c>
      <c r="O170" s="241">
        <f>(N170*'Power Usage Consumption'!$B$7)*D170</f>
        <v>0</v>
      </c>
      <c r="P170" s="241">
        <f>'Raw Data'!AC169</f>
        <v>1</v>
      </c>
      <c r="Q170" s="241">
        <f>(P170*'Power Usage Consumption'!$B$8)*D170</f>
        <v>5.6</v>
      </c>
      <c r="R170" s="241">
        <f>'Raw Data'!AD169</f>
        <v>2</v>
      </c>
      <c r="S170" s="241">
        <f>(R170*'Power Usage Consumption'!$B$9)*D170</f>
        <v>1.68</v>
      </c>
      <c r="T170" s="235">
        <f>'Raw Data'!AE169</f>
        <v>2</v>
      </c>
      <c r="U170" s="241">
        <f>(T170*'Power Usage Consumption'!$B$6)*D170</f>
        <v>1.4</v>
      </c>
      <c r="V170" s="235">
        <f>'Raw Data'!AF169</f>
        <v>0</v>
      </c>
      <c r="W170" s="241">
        <f>(V170*'Power Usage Consumption'!$B$11)*D170</f>
        <v>0</v>
      </c>
      <c r="X170" s="235">
        <f>'Raw Data'!AG169</f>
        <v>0</v>
      </c>
      <c r="Y170" s="241">
        <f>(X170*'Power Usage Consumption'!$B$12)*D170</f>
        <v>0</v>
      </c>
      <c r="Z170" s="235">
        <f>'Raw Data'!AH169</f>
        <v>1</v>
      </c>
      <c r="AA170" s="241">
        <f>(Z170*'Power Usage Consumption'!$B$12)*D170</f>
        <v>1.68</v>
      </c>
      <c r="AB170" s="242">
        <f t="shared" si="2"/>
        <v>125.244</v>
      </c>
      <c r="AC170" s="243" t="str">
        <f>'Raw Data'!AI169</f>
        <v>Non-renewable Energy (Grid electricity, Gasoline, etc.)</v>
      </c>
      <c r="AD170" s="244">
        <f t="shared" si="3"/>
        <v>125.244</v>
      </c>
      <c r="AE170" s="245">
        <f t="shared" si="4"/>
        <v>0</v>
      </c>
      <c r="AF170" s="238">
        <f>'Raw Data'!U169</f>
        <v>2</v>
      </c>
      <c r="AG170" s="235">
        <f>'Raw Data'!T169</f>
        <v>3</v>
      </c>
      <c r="AH170" s="235"/>
      <c r="AI170" s="235">
        <f>IF('Raw Data'!AJ169="YES", 1, 0)</f>
        <v>0</v>
      </c>
      <c r="AJ170" s="235">
        <f>('Power Usage Consumption'!$B$15)*D170*AI170</f>
        <v>0</v>
      </c>
      <c r="AK170" s="235">
        <f>IF('Raw Data'!AK169="YES", 1, 0)</f>
        <v>0</v>
      </c>
      <c r="AL170" s="239">
        <f>'Power Usage Consumption'!$B$16</f>
        <v>18</v>
      </c>
      <c r="AM170" s="235">
        <f>IF('Raw Data'!AL169="YES", 1, 0)</f>
        <v>0</v>
      </c>
      <c r="AN170" s="239">
        <f>'Power Usage Consumption'!$B$17</f>
        <v>1.5</v>
      </c>
      <c r="AO170" s="235">
        <f>IF('Raw Data'!AM169="YES", 1, 0)</f>
        <v>1</v>
      </c>
      <c r="AP170" s="239">
        <f>'Power Usage Consumption'!$B$18</f>
        <v>1.2</v>
      </c>
      <c r="AQ170" s="235">
        <f>IF('Raw Data'!AN169="YES", 1, 0)</f>
        <v>1</v>
      </c>
      <c r="AR170" s="239">
        <f>'Power Usage Consumption'!$B$19</f>
        <v>2</v>
      </c>
      <c r="AS170" s="239">
        <f t="shared" si="5"/>
        <v>22.7</v>
      </c>
      <c r="AT170" s="241">
        <f t="shared" si="6"/>
        <v>3</v>
      </c>
      <c r="AU170" s="241"/>
      <c r="AV170" s="235">
        <f>IF('Raw Data'!AO169="YES", 1, 0)</f>
        <v>0</v>
      </c>
      <c r="AW170" s="241">
        <f>('Power Usage Consumption'!$B$22)*D170*AV170</f>
        <v>0</v>
      </c>
      <c r="AX170" s="235">
        <f>IF('Raw Data'!AP169="YES", 1, 0)</f>
        <v>1</v>
      </c>
      <c r="AY170" s="241">
        <f>('Power Usage Consumption'!$B$23)*D170*AX170</f>
        <v>91</v>
      </c>
      <c r="AZ170" s="235">
        <f>IF('Raw Data'!AQ169="YES", 1, 0)</f>
        <v>1</v>
      </c>
      <c r="BA170" s="241">
        <f>('Power Usage Consumption'!$B$24)*D170*AZ170</f>
        <v>7.56</v>
      </c>
      <c r="BB170" s="235">
        <f>IF('Raw Data'!AR169="YES", 1, 0)</f>
        <v>1</v>
      </c>
      <c r="BC170" s="241">
        <f>('Power Usage Consumption'!$B$25)*D170*BB170</f>
        <v>2.429</v>
      </c>
      <c r="BD170" s="235">
        <f>IF('Raw Data'!AS169="YES", 1, 0)</f>
        <v>1</v>
      </c>
      <c r="BE170" s="235">
        <f>('Power Usage Consumption'!$B$26)*D170*BD170</f>
        <v>39.2</v>
      </c>
      <c r="BF170" s="241">
        <f t="shared" si="7"/>
        <v>140.189</v>
      </c>
    </row>
    <row r="171" ht="20.25" customHeight="1">
      <c r="A171" s="233" t="str">
        <f>'Raw Data'!R170</f>
        <v>United States of America</v>
      </c>
      <c r="B171" s="234">
        <f>'Raw Data'!S170</f>
        <v>12</v>
      </c>
      <c r="C171" s="235">
        <f>'Raw Data'!W170</f>
        <v>40</v>
      </c>
      <c r="D171" s="236">
        <f t="shared" si="1"/>
        <v>1920</v>
      </c>
      <c r="E171" s="237"/>
      <c r="F171" s="238">
        <f>'Raw Data'!X170</f>
        <v>2</v>
      </c>
      <c r="G171" s="239">
        <f>(F171*'Power Usage Consumption'!$B$2)*D171</f>
        <v>230.4</v>
      </c>
      <c r="H171" s="235">
        <f>'Raw Data'!Y170</f>
        <v>3</v>
      </c>
      <c r="I171" s="239">
        <f>(H171*'Power Usage Consumption'!$B$3)*D171</f>
        <v>400.896</v>
      </c>
      <c r="J171" s="235">
        <f>'Raw Data'!Z170</f>
        <v>0</v>
      </c>
      <c r="K171" s="240">
        <f>(J171*'Power Usage Consumption'!$B$4)*D171</f>
        <v>0</v>
      </c>
      <c r="L171" s="241">
        <f>'Raw Data'!AA170</f>
        <v>2</v>
      </c>
      <c r="M171" s="241">
        <f>(L171*'Power Usage Consumption'!$B$5)*D171</f>
        <v>768</v>
      </c>
      <c r="N171" s="241">
        <f>'Raw Data'!AB170</f>
        <v>2</v>
      </c>
      <c r="O171" s="241">
        <f>(N171*'Power Usage Consumption'!$B$7)*D171</f>
        <v>7.68</v>
      </c>
      <c r="P171" s="241">
        <f>'Raw Data'!AC170</f>
        <v>2</v>
      </c>
      <c r="Q171" s="241">
        <f>(P171*'Power Usage Consumption'!$B$8)*D171</f>
        <v>153.6</v>
      </c>
      <c r="R171" s="241">
        <f>'Raw Data'!AD170</f>
        <v>2</v>
      </c>
      <c r="S171" s="241">
        <f>(R171*'Power Usage Consumption'!$B$9)*D171</f>
        <v>23.04</v>
      </c>
      <c r="T171" s="235">
        <f>'Raw Data'!AE170</f>
        <v>0</v>
      </c>
      <c r="U171" s="241">
        <f>(T171*'Power Usage Consumption'!$B$6)*D171</f>
        <v>0</v>
      </c>
      <c r="V171" s="235">
        <f>'Raw Data'!AF170</f>
        <v>0</v>
      </c>
      <c r="W171" s="241">
        <f>(V171*'Power Usage Consumption'!$B$11)*D171</f>
        <v>0</v>
      </c>
      <c r="X171" s="235">
        <f>'Raw Data'!AG170</f>
        <v>0</v>
      </c>
      <c r="Y171" s="241">
        <f>(X171*'Power Usage Consumption'!$B$12)*D171</f>
        <v>0</v>
      </c>
      <c r="Z171" s="235">
        <f>'Raw Data'!AH170</f>
        <v>2</v>
      </c>
      <c r="AA171" s="241">
        <f>(Z171*'Power Usage Consumption'!$B$12)*D171</f>
        <v>46.08</v>
      </c>
      <c r="AB171" s="242">
        <f t="shared" si="2"/>
        <v>1629.696</v>
      </c>
      <c r="AC171" s="243" t="str">
        <f>'Raw Data'!AI170</f>
        <v>Non-renewable Energy (Grid electricity, Gasoline, etc.)</v>
      </c>
      <c r="AD171" s="244">
        <f t="shared" si="3"/>
        <v>1629.696</v>
      </c>
      <c r="AE171" s="245">
        <f t="shared" si="4"/>
        <v>0</v>
      </c>
      <c r="AF171" s="238">
        <f>'Raw Data'!U170</f>
        <v>7</v>
      </c>
      <c r="AG171" s="235">
        <f>'Raw Data'!T170</f>
        <v>5</v>
      </c>
      <c r="AH171" s="235"/>
      <c r="AI171" s="235">
        <f>IF('Raw Data'!AJ170="YES", 1, 0)</f>
        <v>1</v>
      </c>
      <c r="AJ171" s="235">
        <f>('Power Usage Consumption'!$B$15)*D171*AI171</f>
        <v>7430.4</v>
      </c>
      <c r="AK171" s="235">
        <f>IF('Raw Data'!AK170="YES", 1, 0)</f>
        <v>1</v>
      </c>
      <c r="AL171" s="239">
        <f>'Power Usage Consumption'!$B$16</f>
        <v>18</v>
      </c>
      <c r="AM171" s="235">
        <f>IF('Raw Data'!AL170="YES", 1, 0)</f>
        <v>1</v>
      </c>
      <c r="AN171" s="239">
        <f>'Power Usage Consumption'!$B$17</f>
        <v>1.5</v>
      </c>
      <c r="AO171" s="235">
        <f>IF('Raw Data'!AM170="YES", 1, 0)</f>
        <v>1</v>
      </c>
      <c r="AP171" s="239">
        <f>'Power Usage Consumption'!$B$18</f>
        <v>1.2</v>
      </c>
      <c r="AQ171" s="235">
        <f>IF('Raw Data'!AN170="YES", 1, 0)</f>
        <v>0</v>
      </c>
      <c r="AR171" s="239">
        <f>'Power Usage Consumption'!$B$19</f>
        <v>2</v>
      </c>
      <c r="AS171" s="239">
        <f t="shared" si="5"/>
        <v>7453.1</v>
      </c>
      <c r="AT171" s="241">
        <f t="shared" si="6"/>
        <v>5</v>
      </c>
      <c r="AU171" s="241"/>
      <c r="AV171" s="235">
        <f>IF('Raw Data'!AO170="YES", 1, 0)</f>
        <v>1</v>
      </c>
      <c r="AW171" s="241">
        <f>('Power Usage Consumption'!$B$22)*D171*AV171</f>
        <v>4368</v>
      </c>
      <c r="AX171" s="235">
        <f>IF('Raw Data'!AP170="YES", 1, 0)</f>
        <v>1</v>
      </c>
      <c r="AY171" s="241">
        <f>('Power Usage Consumption'!$B$23)*D171*AX171</f>
        <v>1248</v>
      </c>
      <c r="AZ171" s="235">
        <f>IF('Raw Data'!AQ170="YES", 1, 0)</f>
        <v>1</v>
      </c>
      <c r="BA171" s="241">
        <f>('Power Usage Consumption'!$B$24)*D171*AZ171</f>
        <v>103.68</v>
      </c>
      <c r="BB171" s="235">
        <f>IF('Raw Data'!AR170="YES", 1, 0)</f>
        <v>0</v>
      </c>
      <c r="BC171" s="241">
        <f>('Power Usage Consumption'!$B$25)*D171*BB171</f>
        <v>0</v>
      </c>
      <c r="BD171" s="235">
        <f>IF('Raw Data'!AS170="YES", 1, 0)</f>
        <v>1</v>
      </c>
      <c r="BE171" s="235">
        <f>('Power Usage Consumption'!$B$26)*D171*BD171</f>
        <v>537.6</v>
      </c>
      <c r="BF171" s="241">
        <f t="shared" si="7"/>
        <v>6257.28</v>
      </c>
    </row>
    <row r="172" ht="20.25" customHeight="1">
      <c r="A172" s="233" t="str">
        <f>'Raw Data'!R171</f>
        <v>United States of America</v>
      </c>
      <c r="B172" s="234">
        <f>'Raw Data'!S171</f>
        <v>5</v>
      </c>
      <c r="C172" s="235">
        <f>'Raw Data'!W171</f>
        <v>34</v>
      </c>
      <c r="D172" s="236">
        <f t="shared" si="1"/>
        <v>680</v>
      </c>
      <c r="E172" s="237"/>
      <c r="F172" s="238">
        <f>'Raw Data'!X171</f>
        <v>0</v>
      </c>
      <c r="G172" s="239">
        <f>(F172*'Power Usage Consumption'!$B$2)*D172</f>
        <v>0</v>
      </c>
      <c r="H172" s="235">
        <f>'Raw Data'!Y171</f>
        <v>2</v>
      </c>
      <c r="I172" s="239">
        <f>(H172*'Power Usage Consumption'!$B$3)*D172</f>
        <v>94.656</v>
      </c>
      <c r="J172" s="235">
        <f>'Raw Data'!Z171</f>
        <v>1</v>
      </c>
      <c r="K172" s="240">
        <f>(J172*'Power Usage Consumption'!$B$4)*D172</f>
        <v>38.76</v>
      </c>
      <c r="L172" s="241">
        <f>'Raw Data'!AA171</f>
        <v>2</v>
      </c>
      <c r="M172" s="241">
        <f>(L172*'Power Usage Consumption'!$B$5)*D172</f>
        <v>272</v>
      </c>
      <c r="N172" s="241">
        <f>'Raw Data'!AB171</f>
        <v>0</v>
      </c>
      <c r="O172" s="241">
        <f>(N172*'Power Usage Consumption'!$B$7)*D172</f>
        <v>0</v>
      </c>
      <c r="P172" s="241">
        <f>'Raw Data'!AC171</f>
        <v>2</v>
      </c>
      <c r="Q172" s="241">
        <f>(P172*'Power Usage Consumption'!$B$8)*D172</f>
        <v>54.4</v>
      </c>
      <c r="R172" s="241">
        <f>'Raw Data'!AD171</f>
        <v>2</v>
      </c>
      <c r="S172" s="241">
        <f>(R172*'Power Usage Consumption'!$B$9)*D172</f>
        <v>8.16</v>
      </c>
      <c r="T172" s="235">
        <f>'Raw Data'!AE171</f>
        <v>0</v>
      </c>
      <c r="U172" s="241">
        <f>(T172*'Power Usage Consumption'!$B$6)*D172</f>
        <v>0</v>
      </c>
      <c r="V172" s="235">
        <f>'Raw Data'!AF171</f>
        <v>2</v>
      </c>
      <c r="W172" s="241">
        <f>(V172*'Power Usage Consumption'!$B$11)*D172</f>
        <v>16.32</v>
      </c>
      <c r="X172" s="235">
        <f>'Raw Data'!AG171</f>
        <v>3</v>
      </c>
      <c r="Y172" s="241">
        <f>(X172*'Power Usage Consumption'!$B$12)*D172</f>
        <v>24.48</v>
      </c>
      <c r="Z172" s="235">
        <f>'Raw Data'!AH171</f>
        <v>0</v>
      </c>
      <c r="AA172" s="241">
        <f>(Z172*'Power Usage Consumption'!$B$12)*D172</f>
        <v>0</v>
      </c>
      <c r="AB172" s="242">
        <f t="shared" si="2"/>
        <v>508.776</v>
      </c>
      <c r="AC172" s="243" t="str">
        <f>'Raw Data'!AI171</f>
        <v>Renewable Energy (Solar, Wind, etc.)</v>
      </c>
      <c r="AD172" s="244">
        <f t="shared" si="3"/>
        <v>0</v>
      </c>
      <c r="AE172" s="245">
        <f t="shared" si="4"/>
        <v>508.776</v>
      </c>
      <c r="AF172" s="238">
        <f>'Raw Data'!U171</f>
        <v>0</v>
      </c>
      <c r="AG172" s="235">
        <f>'Raw Data'!T171</f>
        <v>5</v>
      </c>
      <c r="AH172" s="235"/>
      <c r="AI172" s="235">
        <f>IF('Raw Data'!AJ171="YES", 1, 0)</f>
        <v>0</v>
      </c>
      <c r="AJ172" s="235">
        <f>('Power Usage Consumption'!$B$15)*D172*AI172</f>
        <v>0</v>
      </c>
      <c r="AK172" s="235">
        <f>IF('Raw Data'!AK171="YES", 1, 0)</f>
        <v>1</v>
      </c>
      <c r="AL172" s="239">
        <f>'Power Usage Consumption'!$B$16</f>
        <v>18</v>
      </c>
      <c r="AM172" s="235">
        <f>IF('Raw Data'!AL171="YES", 1, 0)</f>
        <v>1</v>
      </c>
      <c r="AN172" s="239">
        <f>'Power Usage Consumption'!$B$17</f>
        <v>1.5</v>
      </c>
      <c r="AO172" s="235">
        <f>IF('Raw Data'!AM171="YES", 1, 0)</f>
        <v>1</v>
      </c>
      <c r="AP172" s="239">
        <f>'Power Usage Consumption'!$B$18</f>
        <v>1.2</v>
      </c>
      <c r="AQ172" s="235">
        <f>IF('Raw Data'!AN171="YES", 1, 0)</f>
        <v>0</v>
      </c>
      <c r="AR172" s="239">
        <f>'Power Usage Consumption'!$B$19</f>
        <v>2</v>
      </c>
      <c r="AS172" s="239">
        <f t="shared" si="5"/>
        <v>22.7</v>
      </c>
      <c r="AT172" s="241">
        <f t="shared" si="6"/>
        <v>5</v>
      </c>
      <c r="AU172" s="241"/>
      <c r="AV172" s="235">
        <f>IF('Raw Data'!AO171="YES", 1, 0)</f>
        <v>1</v>
      </c>
      <c r="AW172" s="241">
        <f>('Power Usage Consumption'!$B$22)*D172*AV172</f>
        <v>1547</v>
      </c>
      <c r="AX172" s="235">
        <f>IF('Raw Data'!AP171="YES", 1, 0)</f>
        <v>1</v>
      </c>
      <c r="AY172" s="241">
        <f>('Power Usage Consumption'!$B$23)*D172*AX172</f>
        <v>442</v>
      </c>
      <c r="AZ172" s="235">
        <f>IF('Raw Data'!AQ171="YES", 1, 0)</f>
        <v>0</v>
      </c>
      <c r="BA172" s="241">
        <f>('Power Usage Consumption'!$B$24)*D172*AZ172</f>
        <v>0</v>
      </c>
      <c r="BB172" s="235">
        <f>IF('Raw Data'!AR171="YES", 1, 0)</f>
        <v>0</v>
      </c>
      <c r="BC172" s="241">
        <f>('Power Usage Consumption'!$B$25)*D172*BB172</f>
        <v>0</v>
      </c>
      <c r="BD172" s="235">
        <f>IF('Raw Data'!AS171="YES", 1, 0)</f>
        <v>1</v>
      </c>
      <c r="BE172" s="235">
        <f>('Power Usage Consumption'!$B$26)*D172*BD172</f>
        <v>190.4</v>
      </c>
      <c r="BF172" s="241">
        <f t="shared" si="7"/>
        <v>2179.4</v>
      </c>
    </row>
    <row r="173" ht="20.25" customHeight="1">
      <c r="A173" s="233" t="str">
        <f>'Raw Data'!R172</f>
        <v>Colombia</v>
      </c>
      <c r="B173" s="234">
        <f>'Raw Data'!S172</f>
        <v>12</v>
      </c>
      <c r="C173" s="235">
        <f>'Raw Data'!W172</f>
        <v>21</v>
      </c>
      <c r="D173" s="236">
        <f t="shared" si="1"/>
        <v>1008</v>
      </c>
      <c r="E173" s="237"/>
      <c r="F173" s="238">
        <f>'Raw Data'!X172</f>
        <v>1</v>
      </c>
      <c r="G173" s="239">
        <f>(F173*'Power Usage Consumption'!$B$2)*D173</f>
        <v>60.48</v>
      </c>
      <c r="H173" s="235">
        <f>'Raw Data'!Y172</f>
        <v>1</v>
      </c>
      <c r="I173" s="239">
        <f>(H173*'Power Usage Consumption'!$B$3)*D173</f>
        <v>70.1568</v>
      </c>
      <c r="J173" s="235">
        <f>'Raw Data'!Z172</f>
        <v>0</v>
      </c>
      <c r="K173" s="240">
        <f>(J173*'Power Usage Consumption'!$B$4)*D173</f>
        <v>0</v>
      </c>
      <c r="L173" s="241">
        <f>'Raw Data'!AA172</f>
        <v>2</v>
      </c>
      <c r="M173" s="241">
        <f>(L173*'Power Usage Consumption'!$B$5)*D173</f>
        <v>403.2</v>
      </c>
      <c r="N173" s="241">
        <f>'Raw Data'!AB172</f>
        <v>0</v>
      </c>
      <c r="O173" s="241">
        <f>(N173*'Power Usage Consumption'!$B$7)*D173</f>
        <v>0</v>
      </c>
      <c r="P173" s="241">
        <f>'Raw Data'!AC172</f>
        <v>0</v>
      </c>
      <c r="Q173" s="241">
        <f>(P173*'Power Usage Consumption'!$B$8)*D173</f>
        <v>0</v>
      </c>
      <c r="R173" s="241">
        <f>'Raw Data'!AD172</f>
        <v>0</v>
      </c>
      <c r="S173" s="241">
        <f>(R173*'Power Usage Consumption'!$B$9)*D173</f>
        <v>0</v>
      </c>
      <c r="T173" s="235">
        <f>'Raw Data'!AE172</f>
        <v>2</v>
      </c>
      <c r="U173" s="241">
        <f>(T173*'Power Usage Consumption'!$B$6)*D173</f>
        <v>10.08</v>
      </c>
      <c r="V173" s="235">
        <f>'Raw Data'!AF172</f>
        <v>3</v>
      </c>
      <c r="W173" s="241">
        <f>(V173*'Power Usage Consumption'!$B$11)*D173</f>
        <v>36.288</v>
      </c>
      <c r="X173" s="235">
        <f>'Raw Data'!AG172</f>
        <v>3</v>
      </c>
      <c r="Y173" s="241">
        <f>(X173*'Power Usage Consumption'!$B$12)*D173</f>
        <v>36.288</v>
      </c>
      <c r="Z173" s="235">
        <f>'Raw Data'!AH172</f>
        <v>1</v>
      </c>
      <c r="AA173" s="241">
        <f>(Z173*'Power Usage Consumption'!$B$12)*D173</f>
        <v>12.096</v>
      </c>
      <c r="AB173" s="242">
        <f t="shared" si="2"/>
        <v>628.5888</v>
      </c>
      <c r="AC173" s="243" t="str">
        <f>'Raw Data'!AI172</f>
        <v>Renewable Energy (Solar, Wind, etc.)</v>
      </c>
      <c r="AD173" s="244">
        <f t="shared" si="3"/>
        <v>0</v>
      </c>
      <c r="AE173" s="245">
        <f t="shared" si="4"/>
        <v>628.5888</v>
      </c>
      <c r="AF173" s="238">
        <f>'Raw Data'!U172</f>
        <v>10</v>
      </c>
      <c r="AG173" s="235">
        <f>'Raw Data'!T172</f>
        <v>2</v>
      </c>
      <c r="AH173" s="235"/>
      <c r="AI173" s="235">
        <f>IF('Raw Data'!AJ172="YES", 1, 0)</f>
        <v>1</v>
      </c>
      <c r="AJ173" s="235">
        <f>('Power Usage Consumption'!$B$15)*D173*AI173</f>
        <v>3900.96</v>
      </c>
      <c r="AK173" s="235">
        <f>IF('Raw Data'!AK172="YES", 1, 0)</f>
        <v>0</v>
      </c>
      <c r="AL173" s="239">
        <f>'Power Usage Consumption'!$B$16</f>
        <v>18</v>
      </c>
      <c r="AM173" s="235">
        <f>IF('Raw Data'!AL172="YES", 1, 0)</f>
        <v>0</v>
      </c>
      <c r="AN173" s="239">
        <f>'Power Usage Consumption'!$B$17</f>
        <v>1.5</v>
      </c>
      <c r="AO173" s="235">
        <f>IF('Raw Data'!AM172="YES", 1, 0)</f>
        <v>0</v>
      </c>
      <c r="AP173" s="239">
        <f>'Power Usage Consumption'!$B$18</f>
        <v>1.2</v>
      </c>
      <c r="AQ173" s="235">
        <f>IF('Raw Data'!AN172="YES", 1, 0)</f>
        <v>0</v>
      </c>
      <c r="AR173" s="239">
        <f>'Power Usage Consumption'!$B$19</f>
        <v>2</v>
      </c>
      <c r="AS173" s="239">
        <f t="shared" si="5"/>
        <v>3923.66</v>
      </c>
      <c r="AT173" s="241">
        <f t="shared" si="6"/>
        <v>2</v>
      </c>
      <c r="AU173" s="241"/>
      <c r="AV173" s="235">
        <f>IF('Raw Data'!AO172="YES", 1, 0)</f>
        <v>0</v>
      </c>
      <c r="AW173" s="241">
        <f>('Power Usage Consumption'!$B$22)*D173*AV173</f>
        <v>0</v>
      </c>
      <c r="AX173" s="235">
        <f>IF('Raw Data'!AP172="YES", 1, 0)</f>
        <v>1</v>
      </c>
      <c r="AY173" s="241">
        <f>('Power Usage Consumption'!$B$23)*D173*AX173</f>
        <v>655.2</v>
      </c>
      <c r="AZ173" s="235">
        <f>IF('Raw Data'!AQ172="YES", 1, 0)</f>
        <v>1</v>
      </c>
      <c r="BA173" s="241">
        <f>('Power Usage Consumption'!$B$24)*D173*AZ173</f>
        <v>54.432</v>
      </c>
      <c r="BB173" s="235">
        <f>IF('Raw Data'!AR172="YES", 1, 0)</f>
        <v>0</v>
      </c>
      <c r="BC173" s="241">
        <f>('Power Usage Consumption'!$B$25)*D173*BB173</f>
        <v>0</v>
      </c>
      <c r="BD173" s="235">
        <f>IF('Raw Data'!AS172="YES", 1, 0)</f>
        <v>1</v>
      </c>
      <c r="BE173" s="235">
        <f>('Power Usage Consumption'!$B$26)*D173*BD173</f>
        <v>282.24</v>
      </c>
      <c r="BF173" s="241">
        <f t="shared" si="7"/>
        <v>991.872</v>
      </c>
    </row>
    <row r="174" ht="20.25" customHeight="1">
      <c r="A174" s="233" t="str">
        <f>'Raw Data'!R173</f>
        <v>Canada</v>
      </c>
      <c r="B174" s="234">
        <f>'Raw Data'!S173</f>
        <v>5</v>
      </c>
      <c r="C174" s="235">
        <f>'Raw Data'!W173</f>
        <v>17</v>
      </c>
      <c r="D174" s="236">
        <f t="shared" si="1"/>
        <v>340</v>
      </c>
      <c r="E174" s="237"/>
      <c r="F174" s="238">
        <f>'Raw Data'!X173</f>
        <v>3</v>
      </c>
      <c r="G174" s="239">
        <f>(F174*'Power Usage Consumption'!$B$2)*D174</f>
        <v>61.2</v>
      </c>
      <c r="H174" s="235">
        <f>'Raw Data'!Y173</f>
        <v>1</v>
      </c>
      <c r="I174" s="239">
        <f>(H174*'Power Usage Consumption'!$B$3)*D174</f>
        <v>23.664</v>
      </c>
      <c r="J174" s="235">
        <f>'Raw Data'!Z173</f>
        <v>0</v>
      </c>
      <c r="K174" s="240">
        <f>(J174*'Power Usage Consumption'!$B$4)*D174</f>
        <v>0</v>
      </c>
      <c r="L174" s="241">
        <f>'Raw Data'!AA173</f>
        <v>3</v>
      </c>
      <c r="M174" s="241">
        <f>(L174*'Power Usage Consumption'!$B$5)*D174</f>
        <v>204</v>
      </c>
      <c r="N174" s="241">
        <f>'Raw Data'!AB173</f>
        <v>0</v>
      </c>
      <c r="O174" s="241">
        <f>(N174*'Power Usage Consumption'!$B$7)*D174</f>
        <v>0</v>
      </c>
      <c r="P174" s="241">
        <f>'Raw Data'!AC173</f>
        <v>0</v>
      </c>
      <c r="Q174" s="241">
        <f>(P174*'Power Usage Consumption'!$B$8)*D174</f>
        <v>0</v>
      </c>
      <c r="R174" s="241">
        <f>'Raw Data'!AD173</f>
        <v>3</v>
      </c>
      <c r="S174" s="241">
        <f>(R174*'Power Usage Consumption'!$B$9)*D174</f>
        <v>6.12</v>
      </c>
      <c r="T174" s="235">
        <f>'Raw Data'!AE173</f>
        <v>1</v>
      </c>
      <c r="U174" s="241">
        <f>(T174*'Power Usage Consumption'!$B$6)*D174</f>
        <v>1.7</v>
      </c>
      <c r="V174" s="235">
        <f>'Raw Data'!AF173</f>
        <v>1</v>
      </c>
      <c r="W174" s="241">
        <f>(V174*'Power Usage Consumption'!$B$11)*D174</f>
        <v>4.08</v>
      </c>
      <c r="X174" s="235">
        <f>'Raw Data'!AG173</f>
        <v>1</v>
      </c>
      <c r="Y174" s="241">
        <f>(X174*'Power Usage Consumption'!$B$12)*D174</f>
        <v>4.08</v>
      </c>
      <c r="Z174" s="235">
        <f>'Raw Data'!AH173</f>
        <v>2</v>
      </c>
      <c r="AA174" s="241">
        <f>(Z174*'Power Usage Consumption'!$B$12)*D174</f>
        <v>8.16</v>
      </c>
      <c r="AB174" s="242">
        <f t="shared" si="2"/>
        <v>313.004</v>
      </c>
      <c r="AC174" s="243" t="str">
        <f>'Raw Data'!AI173</f>
        <v>Non-renewable Energy (Grid electricity, Gasoline, etc.)</v>
      </c>
      <c r="AD174" s="244">
        <f t="shared" si="3"/>
        <v>313.004</v>
      </c>
      <c r="AE174" s="245">
        <f t="shared" si="4"/>
        <v>0</v>
      </c>
      <c r="AF174" s="238">
        <f>'Raw Data'!U173</f>
        <v>2</v>
      </c>
      <c r="AG174" s="235">
        <f>'Raw Data'!T173</f>
        <v>3</v>
      </c>
      <c r="AH174" s="235"/>
      <c r="AI174" s="235">
        <f>IF('Raw Data'!AJ173="YES", 1, 0)</f>
        <v>0</v>
      </c>
      <c r="AJ174" s="235">
        <f>('Power Usage Consumption'!$B$15)*D174*AI174</f>
        <v>0</v>
      </c>
      <c r="AK174" s="235">
        <f>IF('Raw Data'!AK173="YES", 1, 0)</f>
        <v>0</v>
      </c>
      <c r="AL174" s="239">
        <f>'Power Usage Consumption'!$B$16</f>
        <v>18</v>
      </c>
      <c r="AM174" s="235">
        <f>IF('Raw Data'!AL173="YES", 1, 0)</f>
        <v>1</v>
      </c>
      <c r="AN174" s="239">
        <f>'Power Usage Consumption'!$B$17</f>
        <v>1.5</v>
      </c>
      <c r="AO174" s="235">
        <f>IF('Raw Data'!AM173="YES", 1, 0)</f>
        <v>1</v>
      </c>
      <c r="AP174" s="239">
        <f>'Power Usage Consumption'!$B$18</f>
        <v>1.2</v>
      </c>
      <c r="AQ174" s="235">
        <f>IF('Raw Data'!AN173="YES", 1, 0)</f>
        <v>0</v>
      </c>
      <c r="AR174" s="239">
        <f>'Power Usage Consumption'!$B$19</f>
        <v>2</v>
      </c>
      <c r="AS174" s="239">
        <f t="shared" si="5"/>
        <v>22.7</v>
      </c>
      <c r="AT174" s="241">
        <f t="shared" si="6"/>
        <v>3</v>
      </c>
      <c r="AU174" s="241"/>
      <c r="AV174" s="235">
        <f>IF('Raw Data'!AO173="YES", 1, 0)</f>
        <v>0</v>
      </c>
      <c r="AW174" s="241">
        <f>('Power Usage Consumption'!$B$22)*D174*AV174</f>
        <v>0</v>
      </c>
      <c r="AX174" s="235">
        <f>IF('Raw Data'!AP173="YES", 1, 0)</f>
        <v>1</v>
      </c>
      <c r="AY174" s="241">
        <f>('Power Usage Consumption'!$B$23)*D174*AX174</f>
        <v>221</v>
      </c>
      <c r="AZ174" s="235">
        <f>IF('Raw Data'!AQ173="YES", 1, 0)</f>
        <v>0</v>
      </c>
      <c r="BA174" s="241">
        <f>('Power Usage Consumption'!$B$24)*D174*AZ174</f>
        <v>0</v>
      </c>
      <c r="BB174" s="235">
        <f>IF('Raw Data'!AR173="YES", 1, 0)</f>
        <v>1</v>
      </c>
      <c r="BC174" s="241">
        <f>('Power Usage Consumption'!$B$25)*D174*BB174</f>
        <v>5.899</v>
      </c>
      <c r="BD174" s="235">
        <f>IF('Raw Data'!AS173="YES", 1, 0)</f>
        <v>1</v>
      </c>
      <c r="BE174" s="235">
        <f>('Power Usage Consumption'!$B$26)*D174*BD174</f>
        <v>95.2</v>
      </c>
      <c r="BF174" s="241">
        <f t="shared" si="7"/>
        <v>322.099</v>
      </c>
    </row>
    <row r="175" ht="20.25" customHeight="1">
      <c r="A175" s="233" t="str">
        <f>'Raw Data'!R174</f>
        <v>Peru</v>
      </c>
      <c r="B175" s="234">
        <f>'Raw Data'!S174</f>
        <v>8</v>
      </c>
      <c r="C175" s="235">
        <f>'Raw Data'!W174</f>
        <v>3</v>
      </c>
      <c r="D175" s="236">
        <f t="shared" si="1"/>
        <v>96</v>
      </c>
      <c r="E175" s="237"/>
      <c r="F175" s="238">
        <f>'Raw Data'!X174</f>
        <v>0</v>
      </c>
      <c r="G175" s="239">
        <f>(F175*'Power Usage Consumption'!$B$2)*D175</f>
        <v>0</v>
      </c>
      <c r="H175" s="235">
        <f>'Raw Data'!Y174</f>
        <v>0</v>
      </c>
      <c r="I175" s="239">
        <f>(H175*'Power Usage Consumption'!$B$3)*D175</f>
        <v>0</v>
      </c>
      <c r="J175" s="235">
        <f>'Raw Data'!Z174</f>
        <v>1</v>
      </c>
      <c r="K175" s="240">
        <f>(J175*'Power Usage Consumption'!$B$4)*D175</f>
        <v>5.472</v>
      </c>
      <c r="L175" s="241">
        <f>'Raw Data'!AA174</f>
        <v>0</v>
      </c>
      <c r="M175" s="241">
        <f>(L175*'Power Usage Consumption'!$B$5)*D175</f>
        <v>0</v>
      </c>
      <c r="N175" s="241">
        <f>'Raw Data'!AB174</f>
        <v>0</v>
      </c>
      <c r="O175" s="241">
        <f>(N175*'Power Usage Consumption'!$B$7)*D175</f>
        <v>0</v>
      </c>
      <c r="P175" s="241">
        <f>'Raw Data'!AC174</f>
        <v>0</v>
      </c>
      <c r="Q175" s="241">
        <f>(P175*'Power Usage Consumption'!$B$8)*D175</f>
        <v>0</v>
      </c>
      <c r="R175" s="241">
        <f>'Raw Data'!AD174</f>
        <v>2</v>
      </c>
      <c r="S175" s="241">
        <f>(R175*'Power Usage Consumption'!$B$9)*D175</f>
        <v>1.152</v>
      </c>
      <c r="T175" s="235">
        <f>'Raw Data'!AE174</f>
        <v>0</v>
      </c>
      <c r="U175" s="241">
        <f>(T175*'Power Usage Consumption'!$B$6)*D175</f>
        <v>0</v>
      </c>
      <c r="V175" s="235">
        <f>'Raw Data'!AF174</f>
        <v>0</v>
      </c>
      <c r="W175" s="241">
        <f>(V175*'Power Usage Consumption'!$B$11)*D175</f>
        <v>0</v>
      </c>
      <c r="X175" s="235">
        <f>'Raw Data'!AG174</f>
        <v>0</v>
      </c>
      <c r="Y175" s="241">
        <f>(X175*'Power Usage Consumption'!$B$12)*D175</f>
        <v>0</v>
      </c>
      <c r="Z175" s="235">
        <f>'Raw Data'!AH174</f>
        <v>1</v>
      </c>
      <c r="AA175" s="241">
        <f>(Z175*'Power Usage Consumption'!$B$12)*D175</f>
        <v>1.152</v>
      </c>
      <c r="AB175" s="242">
        <f t="shared" si="2"/>
        <v>7.776</v>
      </c>
      <c r="AC175" s="243" t="str">
        <f>'Raw Data'!AI174</f>
        <v>Non-renewable Energy (Grid electricity, Gasoline, etc.)</v>
      </c>
      <c r="AD175" s="244">
        <f t="shared" si="3"/>
        <v>7.776</v>
      </c>
      <c r="AE175" s="245">
        <f t="shared" si="4"/>
        <v>0</v>
      </c>
      <c r="AF175" s="238">
        <f>'Raw Data'!U174</f>
        <v>0</v>
      </c>
      <c r="AG175" s="235">
        <f>'Raw Data'!T174</f>
        <v>8</v>
      </c>
      <c r="AH175" s="235"/>
      <c r="AI175" s="235">
        <f>IF('Raw Data'!AJ174="YES", 1, 0)</f>
        <v>0</v>
      </c>
      <c r="AJ175" s="235">
        <f>('Power Usage Consumption'!$B$15)*D175*AI175</f>
        <v>0</v>
      </c>
      <c r="AK175" s="235">
        <f>IF('Raw Data'!AK174="YES", 1, 0)</f>
        <v>1</v>
      </c>
      <c r="AL175" s="239">
        <f>'Power Usage Consumption'!$B$16</f>
        <v>18</v>
      </c>
      <c r="AM175" s="235">
        <f>IF('Raw Data'!AL174="YES", 1, 0)</f>
        <v>1</v>
      </c>
      <c r="AN175" s="239">
        <f>'Power Usage Consumption'!$B$17</f>
        <v>1.5</v>
      </c>
      <c r="AO175" s="235">
        <f>IF('Raw Data'!AM174="YES", 1, 0)</f>
        <v>0</v>
      </c>
      <c r="AP175" s="239">
        <f>'Power Usage Consumption'!$B$18</f>
        <v>1.2</v>
      </c>
      <c r="AQ175" s="235">
        <f>IF('Raw Data'!AN174="YES", 1, 0)</f>
        <v>0</v>
      </c>
      <c r="AR175" s="239">
        <f>'Power Usage Consumption'!$B$19</f>
        <v>2</v>
      </c>
      <c r="AS175" s="239">
        <f t="shared" si="5"/>
        <v>22.7</v>
      </c>
      <c r="AT175" s="241">
        <f t="shared" si="6"/>
        <v>8</v>
      </c>
      <c r="AU175" s="241"/>
      <c r="AV175" s="235">
        <f>IF('Raw Data'!AO174="YES", 1, 0)</f>
        <v>1</v>
      </c>
      <c r="AW175" s="241">
        <f>('Power Usage Consumption'!$B$22)*D175*AV175</f>
        <v>218.4</v>
      </c>
      <c r="AX175" s="235">
        <f>IF('Raw Data'!AP174="YES", 1, 0)</f>
        <v>1</v>
      </c>
      <c r="AY175" s="241">
        <f>('Power Usage Consumption'!$B$23)*D175*AX175</f>
        <v>62.4</v>
      </c>
      <c r="AZ175" s="235">
        <f>IF('Raw Data'!AQ174="YES", 1, 0)</f>
        <v>0</v>
      </c>
      <c r="BA175" s="241">
        <f>('Power Usage Consumption'!$B$24)*D175*AZ175</f>
        <v>0</v>
      </c>
      <c r="BB175" s="235">
        <f>IF('Raw Data'!AR174="YES", 1, 0)</f>
        <v>1</v>
      </c>
      <c r="BC175" s="241">
        <f>('Power Usage Consumption'!$B$25)*D175*BB175</f>
        <v>1.6656</v>
      </c>
      <c r="BD175" s="235">
        <f>IF('Raw Data'!AS174="YES", 1, 0)</f>
        <v>0</v>
      </c>
      <c r="BE175" s="235">
        <f>('Power Usage Consumption'!$B$26)*D175*BD175</f>
        <v>0</v>
      </c>
      <c r="BF175" s="241">
        <f t="shared" si="7"/>
        <v>282.4656</v>
      </c>
    </row>
    <row r="176" ht="20.25" customHeight="1">
      <c r="A176" s="233" t="str">
        <f>'Raw Data'!R175</f>
        <v>Serbia</v>
      </c>
      <c r="B176" s="234">
        <f>'Raw Data'!S175</f>
        <v>10</v>
      </c>
      <c r="C176" s="235">
        <f>'Raw Data'!W175</f>
        <v>25</v>
      </c>
      <c r="D176" s="236">
        <f t="shared" si="1"/>
        <v>1000</v>
      </c>
      <c r="E176" s="237"/>
      <c r="F176" s="238">
        <f>'Raw Data'!X175</f>
        <v>1</v>
      </c>
      <c r="G176" s="239">
        <f>(F176*'Power Usage Consumption'!$B$2)*D176</f>
        <v>60</v>
      </c>
      <c r="H176" s="235">
        <f>'Raw Data'!Y175</f>
        <v>2</v>
      </c>
      <c r="I176" s="239">
        <f>(H176*'Power Usage Consumption'!$B$3)*D176</f>
        <v>139.2</v>
      </c>
      <c r="J176" s="235">
        <f>'Raw Data'!Z175</f>
        <v>3</v>
      </c>
      <c r="K176" s="240">
        <f>(J176*'Power Usage Consumption'!$B$4)*D176</f>
        <v>171</v>
      </c>
      <c r="L176" s="241">
        <f>'Raw Data'!AA175</f>
        <v>1</v>
      </c>
      <c r="M176" s="241">
        <f>(L176*'Power Usage Consumption'!$B$5)*D176</f>
        <v>200</v>
      </c>
      <c r="N176" s="241">
        <f>'Raw Data'!AB175</f>
        <v>3</v>
      </c>
      <c r="O176" s="241">
        <f>(N176*'Power Usage Consumption'!$B$7)*D176</f>
        <v>6</v>
      </c>
      <c r="P176" s="241">
        <f>'Raw Data'!AC175</f>
        <v>0</v>
      </c>
      <c r="Q176" s="241">
        <f>(P176*'Power Usage Consumption'!$B$8)*D176</f>
        <v>0</v>
      </c>
      <c r="R176" s="241">
        <f>'Raw Data'!AD175</f>
        <v>2</v>
      </c>
      <c r="S176" s="241">
        <f>(R176*'Power Usage Consumption'!$B$9)*D176</f>
        <v>12</v>
      </c>
      <c r="T176" s="235">
        <f>'Raw Data'!AE175</f>
        <v>0</v>
      </c>
      <c r="U176" s="241">
        <f>(T176*'Power Usage Consumption'!$B$6)*D176</f>
        <v>0</v>
      </c>
      <c r="V176" s="235">
        <f>'Raw Data'!AF175</f>
        <v>0</v>
      </c>
      <c r="W176" s="241">
        <f>(V176*'Power Usage Consumption'!$B$11)*D176</f>
        <v>0</v>
      </c>
      <c r="X176" s="235">
        <f>'Raw Data'!AG175</f>
        <v>3</v>
      </c>
      <c r="Y176" s="241">
        <f>(X176*'Power Usage Consumption'!$B$12)*D176</f>
        <v>36</v>
      </c>
      <c r="Z176" s="235">
        <f>'Raw Data'!AH175</f>
        <v>1</v>
      </c>
      <c r="AA176" s="241">
        <f>(Z176*'Power Usage Consumption'!$B$12)*D176</f>
        <v>12</v>
      </c>
      <c r="AB176" s="242">
        <f t="shared" si="2"/>
        <v>636.2</v>
      </c>
      <c r="AC176" s="243" t="str">
        <f>'Raw Data'!AI175</f>
        <v>Non-renewable Energy (Grid electricity, Gasoline, etc.)</v>
      </c>
      <c r="AD176" s="244">
        <f t="shared" si="3"/>
        <v>636.2</v>
      </c>
      <c r="AE176" s="245">
        <f t="shared" si="4"/>
        <v>0</v>
      </c>
      <c r="AF176" s="238">
        <f>'Raw Data'!U175</f>
        <v>6</v>
      </c>
      <c r="AG176" s="235">
        <f>'Raw Data'!T175</f>
        <v>4</v>
      </c>
      <c r="AH176" s="235"/>
      <c r="AI176" s="235">
        <f>IF('Raw Data'!AJ175="YES", 1, 0)</f>
        <v>0</v>
      </c>
      <c r="AJ176" s="235">
        <f>('Power Usage Consumption'!$B$15)*D176*AI176</f>
        <v>0</v>
      </c>
      <c r="AK176" s="235">
        <f>IF('Raw Data'!AK175="YES", 1, 0)</f>
        <v>1</v>
      </c>
      <c r="AL176" s="239">
        <f>'Power Usage Consumption'!$B$16</f>
        <v>18</v>
      </c>
      <c r="AM176" s="235">
        <f>IF('Raw Data'!AL175="YES", 1, 0)</f>
        <v>0</v>
      </c>
      <c r="AN176" s="239">
        <f>'Power Usage Consumption'!$B$17</f>
        <v>1.5</v>
      </c>
      <c r="AO176" s="235">
        <f>IF('Raw Data'!AM175="YES", 1, 0)</f>
        <v>1</v>
      </c>
      <c r="AP176" s="239">
        <f>'Power Usage Consumption'!$B$18</f>
        <v>1.2</v>
      </c>
      <c r="AQ176" s="235">
        <f>IF('Raw Data'!AN175="YES", 1, 0)</f>
        <v>0</v>
      </c>
      <c r="AR176" s="239">
        <f>'Power Usage Consumption'!$B$19</f>
        <v>2</v>
      </c>
      <c r="AS176" s="239">
        <f t="shared" si="5"/>
        <v>22.7</v>
      </c>
      <c r="AT176" s="241">
        <f t="shared" si="6"/>
        <v>4</v>
      </c>
      <c r="AU176" s="241"/>
      <c r="AV176" s="235">
        <f>IF('Raw Data'!AO175="YES", 1, 0)</f>
        <v>0</v>
      </c>
      <c r="AW176" s="241">
        <f>('Power Usage Consumption'!$B$22)*D176*AV176</f>
        <v>0</v>
      </c>
      <c r="AX176" s="235">
        <f>IF('Raw Data'!AP175="YES", 1, 0)</f>
        <v>1</v>
      </c>
      <c r="AY176" s="241">
        <f>('Power Usage Consumption'!$B$23)*D176*AX176</f>
        <v>650</v>
      </c>
      <c r="AZ176" s="235">
        <f>IF('Raw Data'!AQ175="YES", 1, 0)</f>
        <v>1</v>
      </c>
      <c r="BA176" s="241">
        <f>('Power Usage Consumption'!$B$24)*D176*AZ176</f>
        <v>54</v>
      </c>
      <c r="BB176" s="235">
        <f>IF('Raw Data'!AR175="YES", 1, 0)</f>
        <v>0</v>
      </c>
      <c r="BC176" s="241">
        <f>('Power Usage Consumption'!$B$25)*D176*BB176</f>
        <v>0</v>
      </c>
      <c r="BD176" s="235">
        <f>IF('Raw Data'!AS175="YES", 1, 0)</f>
        <v>0</v>
      </c>
      <c r="BE176" s="235">
        <f>('Power Usage Consumption'!$B$26)*D176*BD176</f>
        <v>0</v>
      </c>
      <c r="BF176" s="241">
        <f t="shared" si="7"/>
        <v>704</v>
      </c>
    </row>
    <row r="177" ht="20.25" customHeight="1">
      <c r="A177" s="233" t="str">
        <f>'Raw Data'!R176</f>
        <v>United States of America</v>
      </c>
      <c r="B177" s="234">
        <f>'Raw Data'!S176</f>
        <v>5</v>
      </c>
      <c r="C177" s="235">
        <f>'Raw Data'!W176</f>
        <v>15</v>
      </c>
      <c r="D177" s="236">
        <f t="shared" si="1"/>
        <v>300</v>
      </c>
      <c r="E177" s="237"/>
      <c r="F177" s="238">
        <f>'Raw Data'!X176</f>
        <v>1</v>
      </c>
      <c r="G177" s="239">
        <f>(F177*'Power Usage Consumption'!$B$2)*D177</f>
        <v>18</v>
      </c>
      <c r="H177" s="235">
        <f>'Raw Data'!Y176</f>
        <v>3</v>
      </c>
      <c r="I177" s="239">
        <f>(H177*'Power Usage Consumption'!$B$3)*D177</f>
        <v>62.64</v>
      </c>
      <c r="J177" s="235">
        <f>'Raw Data'!Z176</f>
        <v>1</v>
      </c>
      <c r="K177" s="240">
        <f>(J177*'Power Usage Consumption'!$B$4)*D177</f>
        <v>17.1</v>
      </c>
      <c r="L177" s="241">
        <f>'Raw Data'!AA176</f>
        <v>2</v>
      </c>
      <c r="M177" s="241">
        <f>(L177*'Power Usage Consumption'!$B$5)*D177</f>
        <v>120</v>
      </c>
      <c r="N177" s="241">
        <f>'Raw Data'!AB176</f>
        <v>2</v>
      </c>
      <c r="O177" s="241">
        <f>(N177*'Power Usage Consumption'!$B$7)*D177</f>
        <v>1.2</v>
      </c>
      <c r="P177" s="241">
        <f>'Raw Data'!AC176</f>
        <v>1</v>
      </c>
      <c r="Q177" s="241">
        <f>(P177*'Power Usage Consumption'!$B$8)*D177</f>
        <v>12</v>
      </c>
      <c r="R177" s="241">
        <f>'Raw Data'!AD176</f>
        <v>3</v>
      </c>
      <c r="S177" s="241">
        <f>(R177*'Power Usage Consumption'!$B$9)*D177</f>
        <v>5.4</v>
      </c>
      <c r="T177" s="235">
        <f>'Raw Data'!AE176</f>
        <v>2</v>
      </c>
      <c r="U177" s="241">
        <f>(T177*'Power Usage Consumption'!$B$6)*D177</f>
        <v>3</v>
      </c>
      <c r="V177" s="235">
        <f>'Raw Data'!AF176</f>
        <v>3</v>
      </c>
      <c r="W177" s="241">
        <f>(V177*'Power Usage Consumption'!$B$11)*D177</f>
        <v>10.8</v>
      </c>
      <c r="X177" s="235">
        <f>'Raw Data'!AG176</f>
        <v>0</v>
      </c>
      <c r="Y177" s="241">
        <f>(X177*'Power Usage Consumption'!$B$12)*D177</f>
        <v>0</v>
      </c>
      <c r="Z177" s="235">
        <f>'Raw Data'!AH176</f>
        <v>3</v>
      </c>
      <c r="AA177" s="241">
        <f>(Z177*'Power Usage Consumption'!$B$12)*D177</f>
        <v>10.8</v>
      </c>
      <c r="AB177" s="242">
        <f t="shared" si="2"/>
        <v>260.94</v>
      </c>
      <c r="AC177" s="243" t="str">
        <f>'Raw Data'!AI176</f>
        <v>Renewable Energy (Solar, Wind, etc.)</v>
      </c>
      <c r="AD177" s="244">
        <f t="shared" si="3"/>
        <v>0</v>
      </c>
      <c r="AE177" s="245">
        <f t="shared" si="4"/>
        <v>260.94</v>
      </c>
      <c r="AF177" s="238">
        <f>'Raw Data'!U176</f>
        <v>2</v>
      </c>
      <c r="AG177" s="235">
        <f>'Raw Data'!T176</f>
        <v>3</v>
      </c>
      <c r="AH177" s="235"/>
      <c r="AI177" s="235">
        <f>IF('Raw Data'!AJ176="YES", 1, 0)</f>
        <v>1</v>
      </c>
      <c r="AJ177" s="235">
        <f>('Power Usage Consumption'!$B$15)*D177*AI177</f>
        <v>1161</v>
      </c>
      <c r="AK177" s="235">
        <f>IF('Raw Data'!AK176="YES", 1, 0)</f>
        <v>0</v>
      </c>
      <c r="AL177" s="239">
        <f>'Power Usage Consumption'!$B$16</f>
        <v>18</v>
      </c>
      <c r="AM177" s="235">
        <f>IF('Raw Data'!AL176="YES", 1, 0)</f>
        <v>1</v>
      </c>
      <c r="AN177" s="239">
        <f>'Power Usage Consumption'!$B$17</f>
        <v>1.5</v>
      </c>
      <c r="AO177" s="235">
        <f>IF('Raw Data'!AM176="YES", 1, 0)</f>
        <v>0</v>
      </c>
      <c r="AP177" s="239">
        <f>'Power Usage Consumption'!$B$18</f>
        <v>1.2</v>
      </c>
      <c r="AQ177" s="235">
        <f>IF('Raw Data'!AN176="YES", 1, 0)</f>
        <v>0</v>
      </c>
      <c r="AR177" s="239">
        <f>'Power Usage Consumption'!$B$19</f>
        <v>2</v>
      </c>
      <c r="AS177" s="239">
        <f t="shared" si="5"/>
        <v>1183.7</v>
      </c>
      <c r="AT177" s="241">
        <f t="shared" si="6"/>
        <v>3</v>
      </c>
      <c r="AU177" s="241"/>
      <c r="AV177" s="235">
        <f>IF('Raw Data'!AO176="YES", 1, 0)</f>
        <v>0</v>
      </c>
      <c r="AW177" s="241">
        <f>('Power Usage Consumption'!$B$22)*D177*AV177</f>
        <v>0</v>
      </c>
      <c r="AX177" s="235">
        <f>IF('Raw Data'!AP176="YES", 1, 0)</f>
        <v>0</v>
      </c>
      <c r="AY177" s="241">
        <f>('Power Usage Consumption'!$B$23)*D177*AX177</f>
        <v>0</v>
      </c>
      <c r="AZ177" s="235">
        <f>IF('Raw Data'!AQ176="YES", 1, 0)</f>
        <v>0</v>
      </c>
      <c r="BA177" s="241">
        <f>('Power Usage Consumption'!$B$24)*D177*AZ177</f>
        <v>0</v>
      </c>
      <c r="BB177" s="235">
        <f>IF('Raw Data'!AR176="YES", 1, 0)</f>
        <v>1</v>
      </c>
      <c r="BC177" s="241">
        <f>('Power Usage Consumption'!$B$25)*D177*BB177</f>
        <v>5.205</v>
      </c>
      <c r="BD177" s="235">
        <f>IF('Raw Data'!AS176="YES", 1, 0)</f>
        <v>0</v>
      </c>
      <c r="BE177" s="235">
        <f>('Power Usage Consumption'!$B$26)*D177*BD177</f>
        <v>0</v>
      </c>
      <c r="BF177" s="241">
        <f t="shared" si="7"/>
        <v>5.205</v>
      </c>
    </row>
    <row r="178" ht="20.25" customHeight="1">
      <c r="A178" s="233" t="str">
        <f>'Raw Data'!R177</f>
        <v>Kenya</v>
      </c>
      <c r="B178" s="234">
        <f>'Raw Data'!S177</f>
        <v>5</v>
      </c>
      <c r="C178" s="235">
        <f>'Raw Data'!W177</f>
        <v>35</v>
      </c>
      <c r="D178" s="236">
        <f t="shared" si="1"/>
        <v>700</v>
      </c>
      <c r="E178" s="237"/>
      <c r="F178" s="238">
        <f>'Raw Data'!X177</f>
        <v>1</v>
      </c>
      <c r="G178" s="239">
        <f>(F178*'Power Usage Consumption'!$B$2)*D178</f>
        <v>42</v>
      </c>
      <c r="H178" s="235">
        <f>'Raw Data'!Y177</f>
        <v>0</v>
      </c>
      <c r="I178" s="239">
        <f>(H178*'Power Usage Consumption'!$B$3)*D178</f>
        <v>0</v>
      </c>
      <c r="J178" s="235">
        <f>'Raw Data'!Z177</f>
        <v>2</v>
      </c>
      <c r="K178" s="240">
        <f>(J178*'Power Usage Consumption'!$B$4)*D178</f>
        <v>79.8</v>
      </c>
      <c r="L178" s="241">
        <f>'Raw Data'!AA177</f>
        <v>3</v>
      </c>
      <c r="M178" s="241">
        <f>(L178*'Power Usage Consumption'!$B$5)*D178</f>
        <v>420</v>
      </c>
      <c r="N178" s="241">
        <f>'Raw Data'!AB177</f>
        <v>1</v>
      </c>
      <c r="O178" s="241">
        <f>(N178*'Power Usage Consumption'!$B$7)*D178</f>
        <v>1.4</v>
      </c>
      <c r="P178" s="241">
        <f>'Raw Data'!AC177</f>
        <v>1</v>
      </c>
      <c r="Q178" s="241">
        <f>(P178*'Power Usage Consumption'!$B$8)*D178</f>
        <v>28</v>
      </c>
      <c r="R178" s="241">
        <f>'Raw Data'!AD177</f>
        <v>2</v>
      </c>
      <c r="S178" s="241">
        <f>(R178*'Power Usage Consumption'!$B$9)*D178</f>
        <v>8.4</v>
      </c>
      <c r="T178" s="235">
        <f>'Raw Data'!AE177</f>
        <v>0</v>
      </c>
      <c r="U178" s="241">
        <f>(T178*'Power Usage Consumption'!$B$6)*D178</f>
        <v>0</v>
      </c>
      <c r="V178" s="235">
        <f>'Raw Data'!AF177</f>
        <v>1</v>
      </c>
      <c r="W178" s="241">
        <f>(V178*'Power Usage Consumption'!$B$11)*D178</f>
        <v>8.4</v>
      </c>
      <c r="X178" s="235">
        <f>'Raw Data'!AG177</f>
        <v>3</v>
      </c>
      <c r="Y178" s="241">
        <f>(X178*'Power Usage Consumption'!$B$12)*D178</f>
        <v>25.2</v>
      </c>
      <c r="Z178" s="235">
        <f>'Raw Data'!AH177</f>
        <v>1</v>
      </c>
      <c r="AA178" s="241">
        <f>(Z178*'Power Usage Consumption'!$B$12)*D178</f>
        <v>8.4</v>
      </c>
      <c r="AB178" s="242">
        <f t="shared" si="2"/>
        <v>621.6</v>
      </c>
      <c r="AC178" s="243" t="str">
        <f>'Raw Data'!AI177</f>
        <v>Renewable Energy (Solar, Wind, etc.)</v>
      </c>
      <c r="AD178" s="244">
        <f t="shared" si="3"/>
        <v>0</v>
      </c>
      <c r="AE178" s="245">
        <f t="shared" si="4"/>
        <v>621.6</v>
      </c>
      <c r="AF178" s="238">
        <f>'Raw Data'!U177</f>
        <v>0</v>
      </c>
      <c r="AG178" s="235">
        <f>'Raw Data'!T177</f>
        <v>5</v>
      </c>
      <c r="AH178" s="235"/>
      <c r="AI178" s="235">
        <f>IF('Raw Data'!AJ177="YES", 1, 0)</f>
        <v>1</v>
      </c>
      <c r="AJ178" s="235">
        <f>('Power Usage Consumption'!$B$15)*D178*AI178</f>
        <v>2709</v>
      </c>
      <c r="AK178" s="235">
        <f>IF('Raw Data'!AK177="YES", 1, 0)</f>
        <v>1</v>
      </c>
      <c r="AL178" s="239">
        <f>'Power Usage Consumption'!$B$16</f>
        <v>18</v>
      </c>
      <c r="AM178" s="235">
        <f>IF('Raw Data'!AL177="YES", 1, 0)</f>
        <v>0</v>
      </c>
      <c r="AN178" s="239">
        <f>'Power Usage Consumption'!$B$17</f>
        <v>1.5</v>
      </c>
      <c r="AO178" s="235">
        <f>IF('Raw Data'!AM177="YES", 1, 0)</f>
        <v>1</v>
      </c>
      <c r="AP178" s="239">
        <f>'Power Usage Consumption'!$B$18</f>
        <v>1.2</v>
      </c>
      <c r="AQ178" s="235">
        <f>IF('Raw Data'!AN177="YES", 1, 0)</f>
        <v>1</v>
      </c>
      <c r="AR178" s="239">
        <f>'Power Usage Consumption'!$B$19</f>
        <v>2</v>
      </c>
      <c r="AS178" s="239">
        <f t="shared" si="5"/>
        <v>2731.7</v>
      </c>
      <c r="AT178" s="241">
        <f t="shared" si="6"/>
        <v>5</v>
      </c>
      <c r="AU178" s="241"/>
      <c r="AV178" s="235">
        <f>IF('Raw Data'!AO177="YES", 1, 0)</f>
        <v>1</v>
      </c>
      <c r="AW178" s="241">
        <f>('Power Usage Consumption'!$B$22)*D178*AV178</f>
        <v>1592.5</v>
      </c>
      <c r="AX178" s="235">
        <f>IF('Raw Data'!AP177="YES", 1, 0)</f>
        <v>1</v>
      </c>
      <c r="AY178" s="241">
        <f>('Power Usage Consumption'!$B$23)*D178*AX178</f>
        <v>455</v>
      </c>
      <c r="AZ178" s="235">
        <f>IF('Raw Data'!AQ177="YES", 1, 0)</f>
        <v>1</v>
      </c>
      <c r="BA178" s="241">
        <f>('Power Usage Consumption'!$B$24)*D178*AZ178</f>
        <v>37.8</v>
      </c>
      <c r="BB178" s="235">
        <f>IF('Raw Data'!AR177="YES", 1, 0)</f>
        <v>0</v>
      </c>
      <c r="BC178" s="241">
        <f>('Power Usage Consumption'!$B$25)*D178*BB178</f>
        <v>0</v>
      </c>
      <c r="BD178" s="235">
        <f>IF('Raw Data'!AS177="YES", 1, 0)</f>
        <v>1</v>
      </c>
      <c r="BE178" s="235">
        <f>('Power Usage Consumption'!$B$26)*D178*BD178</f>
        <v>196</v>
      </c>
      <c r="BF178" s="241">
        <f t="shared" si="7"/>
        <v>2281.3</v>
      </c>
    </row>
    <row r="179" ht="20.25" customHeight="1">
      <c r="A179" s="233" t="str">
        <f>'Raw Data'!R178</f>
        <v>United States of America</v>
      </c>
      <c r="B179" s="234">
        <f>'Raw Data'!S178</f>
        <v>12</v>
      </c>
      <c r="C179" s="235">
        <f>'Raw Data'!W178</f>
        <v>15</v>
      </c>
      <c r="D179" s="236">
        <f t="shared" si="1"/>
        <v>720</v>
      </c>
      <c r="E179" s="237"/>
      <c r="F179" s="238">
        <f>'Raw Data'!X178</f>
        <v>1</v>
      </c>
      <c r="G179" s="239">
        <f>(F179*'Power Usage Consumption'!$B$2)*D179</f>
        <v>43.2</v>
      </c>
      <c r="H179" s="235">
        <f>'Raw Data'!Y178</f>
        <v>3</v>
      </c>
      <c r="I179" s="239">
        <f>(H179*'Power Usage Consumption'!$B$3)*D179</f>
        <v>150.336</v>
      </c>
      <c r="J179" s="235">
        <f>'Raw Data'!Z178</f>
        <v>3</v>
      </c>
      <c r="K179" s="240">
        <f>(J179*'Power Usage Consumption'!$B$4)*D179</f>
        <v>123.12</v>
      </c>
      <c r="L179" s="241">
        <f>'Raw Data'!AA178</f>
        <v>2</v>
      </c>
      <c r="M179" s="241">
        <f>(L179*'Power Usage Consumption'!$B$5)*D179</f>
        <v>288</v>
      </c>
      <c r="N179" s="241">
        <f>'Raw Data'!AB178</f>
        <v>3</v>
      </c>
      <c r="O179" s="241">
        <f>(N179*'Power Usage Consumption'!$B$7)*D179</f>
        <v>4.32</v>
      </c>
      <c r="P179" s="241">
        <f>'Raw Data'!AC178</f>
        <v>0</v>
      </c>
      <c r="Q179" s="241">
        <f>(P179*'Power Usage Consumption'!$B$8)*D179</f>
        <v>0</v>
      </c>
      <c r="R179" s="241">
        <f>'Raw Data'!AD178</f>
        <v>2</v>
      </c>
      <c r="S179" s="241">
        <f>(R179*'Power Usage Consumption'!$B$9)*D179</f>
        <v>8.64</v>
      </c>
      <c r="T179" s="235">
        <f>'Raw Data'!AE178</f>
        <v>3</v>
      </c>
      <c r="U179" s="241">
        <f>(T179*'Power Usage Consumption'!$B$6)*D179</f>
        <v>10.8</v>
      </c>
      <c r="V179" s="235">
        <f>'Raw Data'!AF178</f>
        <v>1</v>
      </c>
      <c r="W179" s="241">
        <f>(V179*'Power Usage Consumption'!$B$11)*D179</f>
        <v>8.64</v>
      </c>
      <c r="X179" s="235">
        <f>'Raw Data'!AG178</f>
        <v>2</v>
      </c>
      <c r="Y179" s="241">
        <f>(X179*'Power Usage Consumption'!$B$12)*D179</f>
        <v>17.28</v>
      </c>
      <c r="Z179" s="235">
        <f>'Raw Data'!AH178</f>
        <v>2</v>
      </c>
      <c r="AA179" s="241">
        <f>(Z179*'Power Usage Consumption'!$B$12)*D179</f>
        <v>17.28</v>
      </c>
      <c r="AB179" s="242">
        <f t="shared" si="2"/>
        <v>671.616</v>
      </c>
      <c r="AC179" s="243" t="str">
        <f>'Raw Data'!AI178</f>
        <v>Renewable Energy (Solar, Wind, etc.)</v>
      </c>
      <c r="AD179" s="244">
        <f t="shared" si="3"/>
        <v>0</v>
      </c>
      <c r="AE179" s="245">
        <f t="shared" si="4"/>
        <v>671.616</v>
      </c>
      <c r="AF179" s="238">
        <f>'Raw Data'!U178</f>
        <v>2</v>
      </c>
      <c r="AG179" s="235">
        <f>'Raw Data'!T178</f>
        <v>10</v>
      </c>
      <c r="AH179" s="235"/>
      <c r="AI179" s="235">
        <f>IF('Raw Data'!AJ178="YES", 1, 0)</f>
        <v>0</v>
      </c>
      <c r="AJ179" s="235">
        <f>('Power Usage Consumption'!$B$15)*D179*AI179</f>
        <v>0</v>
      </c>
      <c r="AK179" s="235">
        <f>IF('Raw Data'!AK178="YES", 1, 0)</f>
        <v>1</v>
      </c>
      <c r="AL179" s="239">
        <f>'Power Usage Consumption'!$B$16</f>
        <v>18</v>
      </c>
      <c r="AM179" s="235">
        <f>IF('Raw Data'!AL178="YES", 1, 0)</f>
        <v>1</v>
      </c>
      <c r="AN179" s="239">
        <f>'Power Usage Consumption'!$B$17</f>
        <v>1.5</v>
      </c>
      <c r="AO179" s="235">
        <f>IF('Raw Data'!AM178="YES", 1, 0)</f>
        <v>0</v>
      </c>
      <c r="AP179" s="239">
        <f>'Power Usage Consumption'!$B$18</f>
        <v>1.2</v>
      </c>
      <c r="AQ179" s="235">
        <f>IF('Raw Data'!AN178="YES", 1, 0)</f>
        <v>0</v>
      </c>
      <c r="AR179" s="239">
        <f>'Power Usage Consumption'!$B$19</f>
        <v>2</v>
      </c>
      <c r="AS179" s="239">
        <f t="shared" si="5"/>
        <v>22.7</v>
      </c>
      <c r="AT179" s="241">
        <f t="shared" si="6"/>
        <v>10</v>
      </c>
      <c r="AU179" s="241"/>
      <c r="AV179" s="235">
        <f>IF('Raw Data'!AO178="YES", 1, 0)</f>
        <v>1</v>
      </c>
      <c r="AW179" s="241">
        <f>('Power Usage Consumption'!$B$22)*D179*AV179</f>
        <v>1638</v>
      </c>
      <c r="AX179" s="235">
        <f>IF('Raw Data'!AP178="YES", 1, 0)</f>
        <v>1</v>
      </c>
      <c r="AY179" s="241">
        <f>('Power Usage Consumption'!$B$23)*D179*AX179</f>
        <v>468</v>
      </c>
      <c r="AZ179" s="235">
        <f>IF('Raw Data'!AQ178="YES", 1, 0)</f>
        <v>1</v>
      </c>
      <c r="BA179" s="241">
        <f>('Power Usage Consumption'!$B$24)*D179*AZ179</f>
        <v>38.88</v>
      </c>
      <c r="BB179" s="235">
        <f>IF('Raw Data'!AR178="YES", 1, 0)</f>
        <v>1</v>
      </c>
      <c r="BC179" s="241">
        <f>('Power Usage Consumption'!$B$25)*D179*BB179</f>
        <v>12.492</v>
      </c>
      <c r="BD179" s="235">
        <f>IF('Raw Data'!AS178="YES", 1, 0)</f>
        <v>0</v>
      </c>
      <c r="BE179" s="235">
        <f>('Power Usage Consumption'!$B$26)*D179*BD179</f>
        <v>0</v>
      </c>
      <c r="BF179" s="241">
        <f t="shared" si="7"/>
        <v>2157.372</v>
      </c>
    </row>
    <row r="180" ht="20.25" customHeight="1">
      <c r="A180" s="233" t="str">
        <f>'Raw Data'!R179</f>
        <v>Vietnam</v>
      </c>
      <c r="B180" s="234">
        <f>'Raw Data'!S179</f>
        <v>12</v>
      </c>
      <c r="C180" s="235">
        <f>'Raw Data'!W179</f>
        <v>19</v>
      </c>
      <c r="D180" s="236">
        <f t="shared" si="1"/>
        <v>912</v>
      </c>
      <c r="E180" s="237"/>
      <c r="F180" s="238">
        <f>'Raw Data'!X179</f>
        <v>1</v>
      </c>
      <c r="G180" s="239">
        <f>(F180*'Power Usage Consumption'!$B$2)*D180</f>
        <v>54.72</v>
      </c>
      <c r="H180" s="235">
        <f>'Raw Data'!Y179</f>
        <v>0</v>
      </c>
      <c r="I180" s="239">
        <f>(H180*'Power Usage Consumption'!$B$3)*D180</f>
        <v>0</v>
      </c>
      <c r="J180" s="235">
        <f>'Raw Data'!Z179</f>
        <v>1</v>
      </c>
      <c r="K180" s="240">
        <f>(J180*'Power Usage Consumption'!$B$4)*D180</f>
        <v>51.984</v>
      </c>
      <c r="L180" s="241">
        <f>'Raw Data'!AA179</f>
        <v>3</v>
      </c>
      <c r="M180" s="241">
        <f>(L180*'Power Usage Consumption'!$B$5)*D180</f>
        <v>547.2</v>
      </c>
      <c r="N180" s="241">
        <f>'Raw Data'!AB179</f>
        <v>1</v>
      </c>
      <c r="O180" s="241">
        <f>(N180*'Power Usage Consumption'!$B$7)*D180</f>
        <v>1.824</v>
      </c>
      <c r="P180" s="241">
        <f>'Raw Data'!AC179</f>
        <v>1</v>
      </c>
      <c r="Q180" s="241">
        <f>(P180*'Power Usage Consumption'!$B$8)*D180</f>
        <v>36.48</v>
      </c>
      <c r="R180" s="241">
        <f>'Raw Data'!AD179</f>
        <v>3</v>
      </c>
      <c r="S180" s="241">
        <f>(R180*'Power Usage Consumption'!$B$9)*D180</f>
        <v>16.416</v>
      </c>
      <c r="T180" s="235">
        <f>'Raw Data'!AE179</f>
        <v>1</v>
      </c>
      <c r="U180" s="241">
        <f>(T180*'Power Usage Consumption'!$B$6)*D180</f>
        <v>4.56</v>
      </c>
      <c r="V180" s="235">
        <f>'Raw Data'!AF179</f>
        <v>2</v>
      </c>
      <c r="W180" s="241">
        <f>(V180*'Power Usage Consumption'!$B$11)*D180</f>
        <v>21.888</v>
      </c>
      <c r="X180" s="235">
        <f>'Raw Data'!AG179</f>
        <v>1</v>
      </c>
      <c r="Y180" s="241">
        <f>(X180*'Power Usage Consumption'!$B$12)*D180</f>
        <v>10.944</v>
      </c>
      <c r="Z180" s="235">
        <f>'Raw Data'!AH179</f>
        <v>1</v>
      </c>
      <c r="AA180" s="241">
        <f>(Z180*'Power Usage Consumption'!$B$12)*D180</f>
        <v>10.944</v>
      </c>
      <c r="AB180" s="242">
        <f t="shared" si="2"/>
        <v>756.96</v>
      </c>
      <c r="AC180" s="243" t="str">
        <f>'Raw Data'!AI179</f>
        <v>Renewable Energy (Solar, Wind, etc.)</v>
      </c>
      <c r="AD180" s="244">
        <f t="shared" si="3"/>
        <v>0</v>
      </c>
      <c r="AE180" s="245">
        <f t="shared" si="4"/>
        <v>756.96</v>
      </c>
      <c r="AF180" s="238">
        <f>'Raw Data'!U179</f>
        <v>2</v>
      </c>
      <c r="AG180" s="235">
        <f>'Raw Data'!T179</f>
        <v>10</v>
      </c>
      <c r="AH180" s="235"/>
      <c r="AI180" s="235">
        <f>IF('Raw Data'!AJ179="YES", 1, 0)</f>
        <v>0</v>
      </c>
      <c r="AJ180" s="235">
        <f>('Power Usage Consumption'!$B$15)*D180*AI180</f>
        <v>0</v>
      </c>
      <c r="AK180" s="235">
        <f>IF('Raw Data'!AK179="YES", 1, 0)</f>
        <v>0</v>
      </c>
      <c r="AL180" s="239">
        <f>'Power Usage Consumption'!$B$16</f>
        <v>18</v>
      </c>
      <c r="AM180" s="235">
        <f>IF('Raw Data'!AL179="YES", 1, 0)</f>
        <v>0</v>
      </c>
      <c r="AN180" s="239">
        <f>'Power Usage Consumption'!$B$17</f>
        <v>1.5</v>
      </c>
      <c r="AO180" s="235">
        <f>IF('Raw Data'!AM179="YES", 1, 0)</f>
        <v>1</v>
      </c>
      <c r="AP180" s="239">
        <f>'Power Usage Consumption'!$B$18</f>
        <v>1.2</v>
      </c>
      <c r="AQ180" s="235">
        <f>IF('Raw Data'!AN179="YES", 1, 0)</f>
        <v>0</v>
      </c>
      <c r="AR180" s="239">
        <f>'Power Usage Consumption'!$B$19</f>
        <v>2</v>
      </c>
      <c r="AS180" s="239">
        <f t="shared" si="5"/>
        <v>22.7</v>
      </c>
      <c r="AT180" s="241">
        <f t="shared" si="6"/>
        <v>10</v>
      </c>
      <c r="AU180" s="241"/>
      <c r="AV180" s="235">
        <f>IF('Raw Data'!AO179="YES", 1, 0)</f>
        <v>0</v>
      </c>
      <c r="AW180" s="241">
        <f>('Power Usage Consumption'!$B$22)*D180*AV180</f>
        <v>0</v>
      </c>
      <c r="AX180" s="235">
        <f>IF('Raw Data'!AP179="YES", 1, 0)</f>
        <v>1</v>
      </c>
      <c r="AY180" s="241">
        <f>('Power Usage Consumption'!$B$23)*D180*AX180</f>
        <v>592.8</v>
      </c>
      <c r="AZ180" s="235">
        <f>IF('Raw Data'!AQ179="YES", 1, 0)</f>
        <v>1</v>
      </c>
      <c r="BA180" s="241">
        <f>('Power Usage Consumption'!$B$24)*D180*AZ180</f>
        <v>49.248</v>
      </c>
      <c r="BB180" s="235">
        <f>IF('Raw Data'!AR179="YES", 1, 0)</f>
        <v>0</v>
      </c>
      <c r="BC180" s="241">
        <f>('Power Usage Consumption'!$B$25)*D180*BB180</f>
        <v>0</v>
      </c>
      <c r="BD180" s="235">
        <f>IF('Raw Data'!AS179="YES", 1, 0)</f>
        <v>0</v>
      </c>
      <c r="BE180" s="235">
        <f>('Power Usage Consumption'!$B$26)*D180*BD180</f>
        <v>0</v>
      </c>
      <c r="BF180" s="241">
        <f t="shared" si="7"/>
        <v>642.048</v>
      </c>
    </row>
    <row r="181" ht="20.25" customHeight="1">
      <c r="A181" s="233" t="str">
        <f>'Raw Data'!R180</f>
        <v>Denmark</v>
      </c>
      <c r="B181" s="234">
        <f>'Raw Data'!S180</f>
        <v>3</v>
      </c>
      <c r="C181" s="235">
        <f>'Raw Data'!W180</f>
        <v>39</v>
      </c>
      <c r="D181" s="236">
        <f t="shared" si="1"/>
        <v>468</v>
      </c>
      <c r="E181" s="237"/>
      <c r="F181" s="238">
        <f>'Raw Data'!X180</f>
        <v>0</v>
      </c>
      <c r="G181" s="239">
        <f>(F181*'Power Usage Consumption'!$B$2)*D181</f>
        <v>0</v>
      </c>
      <c r="H181" s="235">
        <f>'Raw Data'!Y180</f>
        <v>1</v>
      </c>
      <c r="I181" s="239">
        <f>(H181*'Power Usage Consumption'!$B$3)*D181</f>
        <v>32.5728</v>
      </c>
      <c r="J181" s="235">
        <f>'Raw Data'!Z180</f>
        <v>0</v>
      </c>
      <c r="K181" s="240">
        <f>(J181*'Power Usage Consumption'!$B$4)*D181</f>
        <v>0</v>
      </c>
      <c r="L181" s="241">
        <f>'Raw Data'!AA180</f>
        <v>1</v>
      </c>
      <c r="M181" s="241">
        <f>(L181*'Power Usage Consumption'!$B$5)*D181</f>
        <v>93.6</v>
      </c>
      <c r="N181" s="241">
        <f>'Raw Data'!AB180</f>
        <v>3</v>
      </c>
      <c r="O181" s="241">
        <f>(N181*'Power Usage Consumption'!$B$7)*D181</f>
        <v>2.808</v>
      </c>
      <c r="P181" s="241">
        <f>'Raw Data'!AC180</f>
        <v>0</v>
      </c>
      <c r="Q181" s="241">
        <f>(P181*'Power Usage Consumption'!$B$8)*D181</f>
        <v>0</v>
      </c>
      <c r="R181" s="241">
        <f>'Raw Data'!AD180</f>
        <v>3</v>
      </c>
      <c r="S181" s="241">
        <f>(R181*'Power Usage Consumption'!$B$9)*D181</f>
        <v>8.424</v>
      </c>
      <c r="T181" s="235">
        <f>'Raw Data'!AE180</f>
        <v>0</v>
      </c>
      <c r="U181" s="241">
        <f>(T181*'Power Usage Consumption'!$B$6)*D181</f>
        <v>0</v>
      </c>
      <c r="V181" s="235">
        <f>'Raw Data'!AF180</f>
        <v>3</v>
      </c>
      <c r="W181" s="241">
        <f>(V181*'Power Usage Consumption'!$B$11)*D181</f>
        <v>16.848</v>
      </c>
      <c r="X181" s="235">
        <f>'Raw Data'!AG180</f>
        <v>2</v>
      </c>
      <c r="Y181" s="241">
        <f>(X181*'Power Usage Consumption'!$B$12)*D181</f>
        <v>11.232</v>
      </c>
      <c r="Z181" s="235">
        <f>'Raw Data'!AH180</f>
        <v>1</v>
      </c>
      <c r="AA181" s="241">
        <f>(Z181*'Power Usage Consumption'!$B$12)*D181</f>
        <v>5.616</v>
      </c>
      <c r="AB181" s="242">
        <f t="shared" si="2"/>
        <v>171.1008</v>
      </c>
      <c r="AC181" s="243" t="str">
        <f>'Raw Data'!AI180</f>
        <v>Renewable Energy (Solar, Wind, etc.)</v>
      </c>
      <c r="AD181" s="244">
        <f t="shared" si="3"/>
        <v>0</v>
      </c>
      <c r="AE181" s="245">
        <f t="shared" si="4"/>
        <v>171.1008</v>
      </c>
      <c r="AF181" s="238">
        <f>'Raw Data'!U180</f>
        <v>1</v>
      </c>
      <c r="AG181" s="235">
        <f>'Raw Data'!T180</f>
        <v>2</v>
      </c>
      <c r="AH181" s="235"/>
      <c r="AI181" s="235">
        <f>IF('Raw Data'!AJ180="YES", 1, 0)</f>
        <v>0</v>
      </c>
      <c r="AJ181" s="235">
        <f>('Power Usage Consumption'!$B$15)*D181*AI181</f>
        <v>0</v>
      </c>
      <c r="AK181" s="235">
        <f>IF('Raw Data'!AK180="YES", 1, 0)</f>
        <v>1</v>
      </c>
      <c r="AL181" s="239">
        <f>'Power Usage Consumption'!$B$16</f>
        <v>18</v>
      </c>
      <c r="AM181" s="235">
        <f>IF('Raw Data'!AL180="YES", 1, 0)</f>
        <v>1</v>
      </c>
      <c r="AN181" s="239">
        <f>'Power Usage Consumption'!$B$17</f>
        <v>1.5</v>
      </c>
      <c r="AO181" s="235">
        <f>IF('Raw Data'!AM180="YES", 1, 0)</f>
        <v>0</v>
      </c>
      <c r="AP181" s="239">
        <f>'Power Usage Consumption'!$B$18</f>
        <v>1.2</v>
      </c>
      <c r="AQ181" s="235">
        <f>IF('Raw Data'!AN180="YES", 1, 0)</f>
        <v>1</v>
      </c>
      <c r="AR181" s="239">
        <f>'Power Usage Consumption'!$B$19</f>
        <v>2</v>
      </c>
      <c r="AS181" s="239">
        <f t="shared" si="5"/>
        <v>22.7</v>
      </c>
      <c r="AT181" s="241">
        <f t="shared" si="6"/>
        <v>2</v>
      </c>
      <c r="AU181" s="241"/>
      <c r="AV181" s="235">
        <f>IF('Raw Data'!AO180="YES", 1, 0)</f>
        <v>0</v>
      </c>
      <c r="AW181" s="241">
        <f>('Power Usage Consumption'!$B$22)*D181*AV181</f>
        <v>0</v>
      </c>
      <c r="AX181" s="235">
        <f>IF('Raw Data'!AP180="YES", 1, 0)</f>
        <v>0</v>
      </c>
      <c r="AY181" s="241">
        <f>('Power Usage Consumption'!$B$23)*D181*AX181</f>
        <v>0</v>
      </c>
      <c r="AZ181" s="235">
        <f>IF('Raw Data'!AQ180="YES", 1, 0)</f>
        <v>0</v>
      </c>
      <c r="BA181" s="241">
        <f>('Power Usage Consumption'!$B$24)*D181*AZ181</f>
        <v>0</v>
      </c>
      <c r="BB181" s="235">
        <f>IF('Raw Data'!AR180="YES", 1, 0)</f>
        <v>0</v>
      </c>
      <c r="BC181" s="241">
        <f>('Power Usage Consumption'!$B$25)*D181*BB181</f>
        <v>0</v>
      </c>
      <c r="BD181" s="235">
        <f>IF('Raw Data'!AS180="YES", 1, 0)</f>
        <v>0</v>
      </c>
      <c r="BE181" s="235">
        <f>('Power Usage Consumption'!$B$26)*D181*BD181</f>
        <v>0</v>
      </c>
      <c r="BF181" s="241">
        <f t="shared" si="7"/>
        <v>0</v>
      </c>
    </row>
    <row r="182" ht="20.25" customHeight="1">
      <c r="A182" s="233" t="str">
        <f>'Raw Data'!R181</f>
        <v>Italy</v>
      </c>
      <c r="B182" s="234">
        <f>'Raw Data'!S181</f>
        <v>12</v>
      </c>
      <c r="C182" s="235">
        <f>'Raw Data'!W181</f>
        <v>18</v>
      </c>
      <c r="D182" s="236">
        <f t="shared" si="1"/>
        <v>864</v>
      </c>
      <c r="E182" s="237"/>
      <c r="F182" s="238">
        <f>'Raw Data'!X181</f>
        <v>1</v>
      </c>
      <c r="G182" s="239">
        <f>(F182*'Power Usage Consumption'!$B$2)*D182</f>
        <v>51.84</v>
      </c>
      <c r="H182" s="235">
        <f>'Raw Data'!Y181</f>
        <v>3</v>
      </c>
      <c r="I182" s="239">
        <f>(H182*'Power Usage Consumption'!$B$3)*D182</f>
        <v>180.4032</v>
      </c>
      <c r="J182" s="235">
        <f>'Raw Data'!Z181</f>
        <v>1</v>
      </c>
      <c r="K182" s="240">
        <f>(J182*'Power Usage Consumption'!$B$4)*D182</f>
        <v>49.248</v>
      </c>
      <c r="L182" s="241">
        <f>'Raw Data'!AA181</f>
        <v>1</v>
      </c>
      <c r="M182" s="241">
        <f>(L182*'Power Usage Consumption'!$B$5)*D182</f>
        <v>172.8</v>
      </c>
      <c r="N182" s="241">
        <f>'Raw Data'!AB181</f>
        <v>1</v>
      </c>
      <c r="O182" s="241">
        <f>(N182*'Power Usage Consumption'!$B$7)*D182</f>
        <v>1.728</v>
      </c>
      <c r="P182" s="241">
        <f>'Raw Data'!AC181</f>
        <v>1</v>
      </c>
      <c r="Q182" s="241">
        <f>(P182*'Power Usage Consumption'!$B$8)*D182</f>
        <v>34.56</v>
      </c>
      <c r="R182" s="241">
        <f>'Raw Data'!AD181</f>
        <v>3</v>
      </c>
      <c r="S182" s="241">
        <f>(R182*'Power Usage Consumption'!$B$9)*D182</f>
        <v>15.552</v>
      </c>
      <c r="T182" s="235">
        <f>'Raw Data'!AE181</f>
        <v>0</v>
      </c>
      <c r="U182" s="241">
        <f>(T182*'Power Usage Consumption'!$B$6)*D182</f>
        <v>0</v>
      </c>
      <c r="V182" s="235">
        <f>'Raw Data'!AF181</f>
        <v>0</v>
      </c>
      <c r="W182" s="241">
        <f>(V182*'Power Usage Consumption'!$B$11)*D182</f>
        <v>0</v>
      </c>
      <c r="X182" s="235">
        <f>'Raw Data'!AG181</f>
        <v>0</v>
      </c>
      <c r="Y182" s="241">
        <f>(X182*'Power Usage Consumption'!$B$12)*D182</f>
        <v>0</v>
      </c>
      <c r="Z182" s="235">
        <f>'Raw Data'!AH181</f>
        <v>3</v>
      </c>
      <c r="AA182" s="241">
        <f>(Z182*'Power Usage Consumption'!$B$12)*D182</f>
        <v>31.104</v>
      </c>
      <c r="AB182" s="242">
        <f t="shared" si="2"/>
        <v>537.2352</v>
      </c>
      <c r="AC182" s="243" t="str">
        <f>'Raw Data'!AI181</f>
        <v>Renewable Energy (Solar, Wind, etc.)</v>
      </c>
      <c r="AD182" s="244">
        <f t="shared" si="3"/>
        <v>0</v>
      </c>
      <c r="AE182" s="245">
        <f t="shared" si="4"/>
        <v>537.2352</v>
      </c>
      <c r="AF182" s="238">
        <f>'Raw Data'!U181</f>
        <v>6</v>
      </c>
      <c r="AG182" s="235">
        <f>'Raw Data'!T181</f>
        <v>6</v>
      </c>
      <c r="AH182" s="235"/>
      <c r="AI182" s="235">
        <f>IF('Raw Data'!AJ181="YES", 1, 0)</f>
        <v>0</v>
      </c>
      <c r="AJ182" s="235">
        <f>('Power Usage Consumption'!$B$15)*D182*AI182</f>
        <v>0</v>
      </c>
      <c r="AK182" s="235">
        <f>IF('Raw Data'!AK181="YES", 1, 0)</f>
        <v>0</v>
      </c>
      <c r="AL182" s="239">
        <f>'Power Usage Consumption'!$B$16</f>
        <v>18</v>
      </c>
      <c r="AM182" s="235">
        <f>IF('Raw Data'!AL181="YES", 1, 0)</f>
        <v>0</v>
      </c>
      <c r="AN182" s="239">
        <f>'Power Usage Consumption'!$B$17</f>
        <v>1.5</v>
      </c>
      <c r="AO182" s="235">
        <f>IF('Raw Data'!AM181="YES", 1, 0)</f>
        <v>0</v>
      </c>
      <c r="AP182" s="239">
        <f>'Power Usage Consumption'!$B$18</f>
        <v>1.2</v>
      </c>
      <c r="AQ182" s="235">
        <f>IF('Raw Data'!AN181="YES", 1, 0)</f>
        <v>0</v>
      </c>
      <c r="AR182" s="239">
        <f>'Power Usage Consumption'!$B$19</f>
        <v>2</v>
      </c>
      <c r="AS182" s="239">
        <f t="shared" si="5"/>
        <v>22.7</v>
      </c>
      <c r="AT182" s="241">
        <f t="shared" si="6"/>
        <v>6</v>
      </c>
      <c r="AU182" s="241"/>
      <c r="AV182" s="235">
        <f>IF('Raw Data'!AO181="YES", 1, 0)</f>
        <v>0</v>
      </c>
      <c r="AW182" s="241">
        <f>('Power Usage Consumption'!$B$22)*D182*AV182</f>
        <v>0</v>
      </c>
      <c r="AX182" s="235">
        <f>IF('Raw Data'!AP181="YES", 1, 0)</f>
        <v>1</v>
      </c>
      <c r="AY182" s="241">
        <f>('Power Usage Consumption'!$B$23)*D182*AX182</f>
        <v>561.6</v>
      </c>
      <c r="AZ182" s="235">
        <f>IF('Raw Data'!AQ181="YES", 1, 0)</f>
        <v>0</v>
      </c>
      <c r="BA182" s="241">
        <f>('Power Usage Consumption'!$B$24)*D182*AZ182</f>
        <v>0</v>
      </c>
      <c r="BB182" s="235">
        <f>IF('Raw Data'!AR181="YES", 1, 0)</f>
        <v>0</v>
      </c>
      <c r="BC182" s="241">
        <f>('Power Usage Consumption'!$B$25)*D182*BB182</f>
        <v>0</v>
      </c>
      <c r="BD182" s="235">
        <f>IF('Raw Data'!AS181="YES", 1, 0)</f>
        <v>0</v>
      </c>
      <c r="BE182" s="235">
        <f>('Power Usage Consumption'!$B$26)*D182*BD182</f>
        <v>0</v>
      </c>
      <c r="BF182" s="241">
        <f t="shared" si="7"/>
        <v>561.6</v>
      </c>
    </row>
    <row r="183" ht="20.25" customHeight="1">
      <c r="A183" s="233" t="str">
        <f>'Raw Data'!R182</f>
        <v>Australia</v>
      </c>
      <c r="B183" s="234">
        <f>'Raw Data'!S182</f>
        <v>6</v>
      </c>
      <c r="C183" s="235">
        <f>'Raw Data'!W182</f>
        <v>18</v>
      </c>
      <c r="D183" s="236">
        <f t="shared" si="1"/>
        <v>432</v>
      </c>
      <c r="E183" s="237"/>
      <c r="F183" s="238">
        <f>'Raw Data'!X182</f>
        <v>2</v>
      </c>
      <c r="G183" s="239">
        <f>(F183*'Power Usage Consumption'!$B$2)*D183</f>
        <v>51.84</v>
      </c>
      <c r="H183" s="235">
        <f>'Raw Data'!Y182</f>
        <v>3</v>
      </c>
      <c r="I183" s="239">
        <f>(H183*'Power Usage Consumption'!$B$3)*D183</f>
        <v>90.2016</v>
      </c>
      <c r="J183" s="235">
        <f>'Raw Data'!Z182</f>
        <v>0</v>
      </c>
      <c r="K183" s="240">
        <f>(J183*'Power Usage Consumption'!$B$4)*D183</f>
        <v>0</v>
      </c>
      <c r="L183" s="241">
        <f>'Raw Data'!AA182</f>
        <v>2</v>
      </c>
      <c r="M183" s="241">
        <f>(L183*'Power Usage Consumption'!$B$5)*D183</f>
        <v>172.8</v>
      </c>
      <c r="N183" s="241">
        <f>'Raw Data'!AB182</f>
        <v>0</v>
      </c>
      <c r="O183" s="241">
        <f>(N183*'Power Usage Consumption'!$B$7)*D183</f>
        <v>0</v>
      </c>
      <c r="P183" s="241">
        <f>'Raw Data'!AC182</f>
        <v>0</v>
      </c>
      <c r="Q183" s="241">
        <f>(P183*'Power Usage Consumption'!$B$8)*D183</f>
        <v>0</v>
      </c>
      <c r="R183" s="241">
        <f>'Raw Data'!AD182</f>
        <v>2</v>
      </c>
      <c r="S183" s="241">
        <f>(R183*'Power Usage Consumption'!$B$9)*D183</f>
        <v>5.184</v>
      </c>
      <c r="T183" s="235">
        <f>'Raw Data'!AE182</f>
        <v>3</v>
      </c>
      <c r="U183" s="241">
        <f>(T183*'Power Usage Consumption'!$B$6)*D183</f>
        <v>6.48</v>
      </c>
      <c r="V183" s="235">
        <f>'Raw Data'!AF182</f>
        <v>2</v>
      </c>
      <c r="W183" s="241">
        <f>(V183*'Power Usage Consumption'!$B$11)*D183</f>
        <v>10.368</v>
      </c>
      <c r="X183" s="235">
        <f>'Raw Data'!AG182</f>
        <v>1</v>
      </c>
      <c r="Y183" s="241">
        <f>(X183*'Power Usage Consumption'!$B$12)*D183</f>
        <v>5.184</v>
      </c>
      <c r="Z183" s="235">
        <f>'Raw Data'!AH182</f>
        <v>3</v>
      </c>
      <c r="AA183" s="241">
        <f>(Z183*'Power Usage Consumption'!$B$12)*D183</f>
        <v>15.552</v>
      </c>
      <c r="AB183" s="242">
        <f t="shared" si="2"/>
        <v>357.6096</v>
      </c>
      <c r="AC183" s="243" t="str">
        <f>'Raw Data'!AI182</f>
        <v>Non-renewable Energy (Grid electricity, Gasoline, etc.)</v>
      </c>
      <c r="AD183" s="244">
        <f t="shared" si="3"/>
        <v>357.6096</v>
      </c>
      <c r="AE183" s="245">
        <f t="shared" si="4"/>
        <v>0</v>
      </c>
      <c r="AF183" s="238">
        <f>'Raw Data'!U182</f>
        <v>1</v>
      </c>
      <c r="AG183" s="235">
        <f>'Raw Data'!T182</f>
        <v>5</v>
      </c>
      <c r="AH183" s="235"/>
      <c r="AI183" s="235">
        <f>IF('Raw Data'!AJ182="YES", 1, 0)</f>
        <v>1</v>
      </c>
      <c r="AJ183" s="235">
        <f>('Power Usage Consumption'!$B$15)*D183*AI183</f>
        <v>1671.84</v>
      </c>
      <c r="AK183" s="235">
        <f>IF('Raw Data'!AK182="YES", 1, 0)</f>
        <v>1</v>
      </c>
      <c r="AL183" s="239">
        <f>'Power Usage Consumption'!$B$16</f>
        <v>18</v>
      </c>
      <c r="AM183" s="235">
        <f>IF('Raw Data'!AL182="YES", 1, 0)</f>
        <v>1</v>
      </c>
      <c r="AN183" s="239">
        <f>'Power Usage Consumption'!$B$17</f>
        <v>1.5</v>
      </c>
      <c r="AO183" s="235">
        <f>IF('Raw Data'!AM182="YES", 1, 0)</f>
        <v>1</v>
      </c>
      <c r="AP183" s="239">
        <f>'Power Usage Consumption'!$B$18</f>
        <v>1.2</v>
      </c>
      <c r="AQ183" s="235">
        <f>IF('Raw Data'!AN182="YES", 1, 0)</f>
        <v>0</v>
      </c>
      <c r="AR183" s="239">
        <f>'Power Usage Consumption'!$B$19</f>
        <v>2</v>
      </c>
      <c r="AS183" s="239">
        <f t="shared" si="5"/>
        <v>1694.54</v>
      </c>
      <c r="AT183" s="241">
        <f t="shared" si="6"/>
        <v>5</v>
      </c>
      <c r="AU183" s="241"/>
      <c r="AV183" s="235">
        <f>IF('Raw Data'!AO182="YES", 1, 0)</f>
        <v>1</v>
      </c>
      <c r="AW183" s="241">
        <f>('Power Usage Consumption'!$B$22)*D183*AV183</f>
        <v>982.8</v>
      </c>
      <c r="AX183" s="235">
        <f>IF('Raw Data'!AP182="YES", 1, 0)</f>
        <v>1</v>
      </c>
      <c r="AY183" s="241">
        <f>('Power Usage Consumption'!$B$23)*D183*AX183</f>
        <v>280.8</v>
      </c>
      <c r="AZ183" s="235">
        <f>IF('Raw Data'!AQ182="YES", 1, 0)</f>
        <v>0</v>
      </c>
      <c r="BA183" s="241">
        <f>('Power Usage Consumption'!$B$24)*D183*AZ183</f>
        <v>0</v>
      </c>
      <c r="BB183" s="235">
        <f>IF('Raw Data'!AR182="YES", 1, 0)</f>
        <v>0</v>
      </c>
      <c r="BC183" s="241">
        <f>('Power Usage Consumption'!$B$25)*D183*BB183</f>
        <v>0</v>
      </c>
      <c r="BD183" s="235">
        <f>IF('Raw Data'!AS182="YES", 1, 0)</f>
        <v>1</v>
      </c>
      <c r="BE183" s="235">
        <f>('Power Usage Consumption'!$B$26)*D183*BD183</f>
        <v>120.96</v>
      </c>
      <c r="BF183" s="241">
        <f t="shared" si="7"/>
        <v>1384.56</v>
      </c>
    </row>
    <row r="184" ht="20.25" customHeight="1">
      <c r="A184" s="233" t="str">
        <f>'Raw Data'!R183</f>
        <v>United States of America</v>
      </c>
      <c r="B184" s="234">
        <f>'Raw Data'!S183</f>
        <v>7</v>
      </c>
      <c r="C184" s="235">
        <f>'Raw Data'!W183</f>
        <v>23</v>
      </c>
      <c r="D184" s="236">
        <f t="shared" si="1"/>
        <v>644</v>
      </c>
      <c r="E184" s="237"/>
      <c r="F184" s="238">
        <f>'Raw Data'!X183</f>
        <v>1</v>
      </c>
      <c r="G184" s="239">
        <f>(F184*'Power Usage Consumption'!$B$2)*D184</f>
        <v>38.64</v>
      </c>
      <c r="H184" s="235">
        <f>'Raw Data'!Y183</f>
        <v>2</v>
      </c>
      <c r="I184" s="239">
        <f>(H184*'Power Usage Consumption'!$B$3)*D184</f>
        <v>89.6448</v>
      </c>
      <c r="J184" s="235">
        <f>'Raw Data'!Z183</f>
        <v>0</v>
      </c>
      <c r="K184" s="240">
        <f>(J184*'Power Usage Consumption'!$B$4)*D184</f>
        <v>0</v>
      </c>
      <c r="L184" s="241">
        <f>'Raw Data'!AA183</f>
        <v>3</v>
      </c>
      <c r="M184" s="241">
        <f>(L184*'Power Usage Consumption'!$B$5)*D184</f>
        <v>386.4</v>
      </c>
      <c r="N184" s="241">
        <f>'Raw Data'!AB183</f>
        <v>1</v>
      </c>
      <c r="O184" s="241">
        <f>(N184*'Power Usage Consumption'!$B$7)*D184</f>
        <v>1.288</v>
      </c>
      <c r="P184" s="241">
        <f>'Raw Data'!AC183</f>
        <v>3</v>
      </c>
      <c r="Q184" s="241">
        <f>(P184*'Power Usage Consumption'!$B$8)*D184</f>
        <v>77.28</v>
      </c>
      <c r="R184" s="241">
        <f>'Raw Data'!AD183</f>
        <v>3</v>
      </c>
      <c r="S184" s="241">
        <f>(R184*'Power Usage Consumption'!$B$9)*D184</f>
        <v>11.592</v>
      </c>
      <c r="T184" s="235">
        <f>'Raw Data'!AE183</f>
        <v>2</v>
      </c>
      <c r="U184" s="241">
        <f>(T184*'Power Usage Consumption'!$B$6)*D184</f>
        <v>6.44</v>
      </c>
      <c r="V184" s="235">
        <f>'Raw Data'!AF183</f>
        <v>3</v>
      </c>
      <c r="W184" s="241">
        <f>(V184*'Power Usage Consumption'!$B$11)*D184</f>
        <v>23.184</v>
      </c>
      <c r="X184" s="235">
        <f>'Raw Data'!AG183</f>
        <v>1</v>
      </c>
      <c r="Y184" s="241">
        <f>(X184*'Power Usage Consumption'!$B$12)*D184</f>
        <v>7.728</v>
      </c>
      <c r="Z184" s="235">
        <f>'Raw Data'!AH183</f>
        <v>1</v>
      </c>
      <c r="AA184" s="241">
        <f>(Z184*'Power Usage Consumption'!$B$12)*D184</f>
        <v>7.728</v>
      </c>
      <c r="AB184" s="242">
        <f t="shared" si="2"/>
        <v>649.9248</v>
      </c>
      <c r="AC184" s="243" t="str">
        <f>'Raw Data'!AI183</f>
        <v>Non-renewable Energy (Grid electricity, Gasoline, etc.)</v>
      </c>
      <c r="AD184" s="244">
        <f t="shared" si="3"/>
        <v>649.9248</v>
      </c>
      <c r="AE184" s="245">
        <f t="shared" si="4"/>
        <v>0</v>
      </c>
      <c r="AF184" s="238">
        <f>'Raw Data'!U183</f>
        <v>6</v>
      </c>
      <c r="AG184" s="235">
        <f>'Raw Data'!T183</f>
        <v>1</v>
      </c>
      <c r="AH184" s="235"/>
      <c r="AI184" s="235">
        <f>IF('Raw Data'!AJ183="YES", 1, 0)</f>
        <v>0</v>
      </c>
      <c r="AJ184" s="235">
        <f>('Power Usage Consumption'!$B$15)*D184*AI184</f>
        <v>0</v>
      </c>
      <c r="AK184" s="235">
        <f>IF('Raw Data'!AK183="YES", 1, 0)</f>
        <v>0</v>
      </c>
      <c r="AL184" s="239">
        <f>'Power Usage Consumption'!$B$16</f>
        <v>18</v>
      </c>
      <c r="AM184" s="235">
        <f>IF('Raw Data'!AL183="YES", 1, 0)</f>
        <v>1</v>
      </c>
      <c r="AN184" s="239">
        <f>'Power Usage Consumption'!$B$17</f>
        <v>1.5</v>
      </c>
      <c r="AO184" s="235">
        <f>IF('Raw Data'!AM183="YES", 1, 0)</f>
        <v>0</v>
      </c>
      <c r="AP184" s="239">
        <f>'Power Usage Consumption'!$B$18</f>
        <v>1.2</v>
      </c>
      <c r="AQ184" s="235">
        <f>IF('Raw Data'!AN183="YES", 1, 0)</f>
        <v>1</v>
      </c>
      <c r="AR184" s="239">
        <f>'Power Usage Consumption'!$B$19</f>
        <v>2</v>
      </c>
      <c r="AS184" s="239">
        <f t="shared" si="5"/>
        <v>22.7</v>
      </c>
      <c r="AT184" s="241">
        <f t="shared" si="6"/>
        <v>1</v>
      </c>
      <c r="AU184" s="241"/>
      <c r="AV184" s="235">
        <f>IF('Raw Data'!AO183="YES", 1, 0)</f>
        <v>0</v>
      </c>
      <c r="AW184" s="241">
        <f>('Power Usage Consumption'!$B$22)*D184*AV184</f>
        <v>0</v>
      </c>
      <c r="AX184" s="235">
        <f>IF('Raw Data'!AP183="YES", 1, 0)</f>
        <v>1</v>
      </c>
      <c r="AY184" s="241">
        <f>('Power Usage Consumption'!$B$23)*D184*AX184</f>
        <v>418.6</v>
      </c>
      <c r="AZ184" s="235">
        <f>IF('Raw Data'!AQ183="YES", 1, 0)</f>
        <v>1</v>
      </c>
      <c r="BA184" s="241">
        <f>('Power Usage Consumption'!$B$24)*D184*AZ184</f>
        <v>34.776</v>
      </c>
      <c r="BB184" s="235">
        <f>IF('Raw Data'!AR183="YES", 1, 0)</f>
        <v>1</v>
      </c>
      <c r="BC184" s="241">
        <f>('Power Usage Consumption'!$B$25)*D184*BB184</f>
        <v>11.1734</v>
      </c>
      <c r="BD184" s="235">
        <f>IF('Raw Data'!AS183="YES", 1, 0)</f>
        <v>1</v>
      </c>
      <c r="BE184" s="235">
        <f>('Power Usage Consumption'!$B$26)*D184*BD184</f>
        <v>180.32</v>
      </c>
      <c r="BF184" s="241">
        <f t="shared" si="7"/>
        <v>644.8694</v>
      </c>
    </row>
    <row r="185" ht="20.25" customHeight="1">
      <c r="A185" s="233" t="str">
        <f>'Raw Data'!R184</f>
        <v>New Zealand</v>
      </c>
      <c r="B185" s="234">
        <f>'Raw Data'!S184</f>
        <v>2</v>
      </c>
      <c r="C185" s="235">
        <f>'Raw Data'!W184</f>
        <v>36</v>
      </c>
      <c r="D185" s="236">
        <f t="shared" si="1"/>
        <v>288</v>
      </c>
      <c r="E185" s="237"/>
      <c r="F185" s="238">
        <f>'Raw Data'!X184</f>
        <v>2</v>
      </c>
      <c r="G185" s="239">
        <f>(F185*'Power Usage Consumption'!$B$2)*D185</f>
        <v>34.56</v>
      </c>
      <c r="H185" s="235">
        <f>'Raw Data'!Y184</f>
        <v>3</v>
      </c>
      <c r="I185" s="239">
        <f>(H185*'Power Usage Consumption'!$B$3)*D185</f>
        <v>60.1344</v>
      </c>
      <c r="J185" s="235">
        <f>'Raw Data'!Z184</f>
        <v>3</v>
      </c>
      <c r="K185" s="240">
        <f>(J185*'Power Usage Consumption'!$B$4)*D185</f>
        <v>49.248</v>
      </c>
      <c r="L185" s="241">
        <f>'Raw Data'!AA184</f>
        <v>1</v>
      </c>
      <c r="M185" s="241">
        <f>(L185*'Power Usage Consumption'!$B$5)*D185</f>
        <v>57.6</v>
      </c>
      <c r="N185" s="241">
        <f>'Raw Data'!AB184</f>
        <v>0</v>
      </c>
      <c r="O185" s="241">
        <f>(N185*'Power Usage Consumption'!$B$7)*D185</f>
        <v>0</v>
      </c>
      <c r="P185" s="241">
        <f>'Raw Data'!AC184</f>
        <v>3</v>
      </c>
      <c r="Q185" s="241">
        <f>(P185*'Power Usage Consumption'!$B$8)*D185</f>
        <v>34.56</v>
      </c>
      <c r="R185" s="241">
        <f>'Raw Data'!AD184</f>
        <v>1</v>
      </c>
      <c r="S185" s="241">
        <f>(R185*'Power Usage Consumption'!$B$9)*D185</f>
        <v>1.728</v>
      </c>
      <c r="T185" s="235">
        <f>'Raw Data'!AE184</f>
        <v>1</v>
      </c>
      <c r="U185" s="241">
        <f>(T185*'Power Usage Consumption'!$B$6)*D185</f>
        <v>1.44</v>
      </c>
      <c r="V185" s="235">
        <f>'Raw Data'!AF184</f>
        <v>1</v>
      </c>
      <c r="W185" s="241">
        <f>(V185*'Power Usage Consumption'!$B$11)*D185</f>
        <v>3.456</v>
      </c>
      <c r="X185" s="235">
        <f>'Raw Data'!AG184</f>
        <v>0</v>
      </c>
      <c r="Y185" s="241">
        <f>(X185*'Power Usage Consumption'!$B$12)*D185</f>
        <v>0</v>
      </c>
      <c r="Z185" s="235">
        <f>'Raw Data'!AH184</f>
        <v>1</v>
      </c>
      <c r="AA185" s="241">
        <f>(Z185*'Power Usage Consumption'!$B$12)*D185</f>
        <v>3.456</v>
      </c>
      <c r="AB185" s="242">
        <f t="shared" si="2"/>
        <v>246.1824</v>
      </c>
      <c r="AC185" s="243" t="str">
        <f>'Raw Data'!AI184</f>
        <v>Renewable Energy (Solar, Wind, etc.)</v>
      </c>
      <c r="AD185" s="244">
        <f t="shared" si="3"/>
        <v>0</v>
      </c>
      <c r="AE185" s="245">
        <f t="shared" si="4"/>
        <v>246.1824</v>
      </c>
      <c r="AF185" s="238">
        <f>'Raw Data'!U184</f>
        <v>1</v>
      </c>
      <c r="AG185" s="235">
        <f>'Raw Data'!T184</f>
        <v>1</v>
      </c>
      <c r="AH185" s="235"/>
      <c r="AI185" s="235">
        <f>IF('Raw Data'!AJ184="YES", 1, 0)</f>
        <v>1</v>
      </c>
      <c r="AJ185" s="235">
        <f>('Power Usage Consumption'!$B$15)*D185*AI185</f>
        <v>1114.56</v>
      </c>
      <c r="AK185" s="235">
        <f>IF('Raw Data'!AK184="YES", 1, 0)</f>
        <v>1</v>
      </c>
      <c r="AL185" s="239">
        <f>'Power Usage Consumption'!$B$16</f>
        <v>18</v>
      </c>
      <c r="AM185" s="235">
        <f>IF('Raw Data'!AL184="YES", 1, 0)</f>
        <v>0</v>
      </c>
      <c r="AN185" s="239">
        <f>'Power Usage Consumption'!$B$17</f>
        <v>1.5</v>
      </c>
      <c r="AO185" s="235">
        <f>IF('Raw Data'!AM184="YES", 1, 0)</f>
        <v>1</v>
      </c>
      <c r="AP185" s="239">
        <f>'Power Usage Consumption'!$B$18</f>
        <v>1.2</v>
      </c>
      <c r="AQ185" s="235">
        <f>IF('Raw Data'!AN184="YES", 1, 0)</f>
        <v>1</v>
      </c>
      <c r="AR185" s="239">
        <f>'Power Usage Consumption'!$B$19</f>
        <v>2</v>
      </c>
      <c r="AS185" s="239">
        <f t="shared" si="5"/>
        <v>1137.26</v>
      </c>
      <c r="AT185" s="241">
        <f t="shared" si="6"/>
        <v>1</v>
      </c>
      <c r="AU185" s="241"/>
      <c r="AV185" s="235">
        <f>IF('Raw Data'!AO184="YES", 1, 0)</f>
        <v>1</v>
      </c>
      <c r="AW185" s="241">
        <f>('Power Usage Consumption'!$B$22)*D185*AV185</f>
        <v>655.2</v>
      </c>
      <c r="AX185" s="235">
        <f>IF('Raw Data'!AP184="YES", 1, 0)</f>
        <v>1</v>
      </c>
      <c r="AY185" s="241">
        <f>('Power Usage Consumption'!$B$23)*D185*AX185</f>
        <v>187.2</v>
      </c>
      <c r="AZ185" s="235">
        <f>IF('Raw Data'!AQ184="YES", 1, 0)</f>
        <v>0</v>
      </c>
      <c r="BA185" s="241">
        <f>('Power Usage Consumption'!$B$24)*D185*AZ185</f>
        <v>0</v>
      </c>
      <c r="BB185" s="235">
        <f>IF('Raw Data'!AR184="YES", 1, 0)</f>
        <v>0</v>
      </c>
      <c r="BC185" s="241">
        <f>('Power Usage Consumption'!$B$25)*D185*BB185</f>
        <v>0</v>
      </c>
      <c r="BD185" s="235">
        <f>IF('Raw Data'!AS184="YES", 1, 0)</f>
        <v>1</v>
      </c>
      <c r="BE185" s="235">
        <f>('Power Usage Consumption'!$B$26)*D185*BD185</f>
        <v>80.64</v>
      </c>
      <c r="BF185" s="241">
        <f t="shared" si="7"/>
        <v>923.04</v>
      </c>
    </row>
    <row r="186" ht="20.25" customHeight="1">
      <c r="A186" s="233" t="str">
        <f>'Raw Data'!R185</f>
        <v>Mexico</v>
      </c>
      <c r="B186" s="234">
        <f>'Raw Data'!S185</f>
        <v>7</v>
      </c>
      <c r="C186" s="235" t="str">
        <f>'Raw Data'!W185</f>
        <v/>
      </c>
      <c r="D186" s="236">
        <f t="shared" si="1"/>
        <v>0</v>
      </c>
      <c r="E186" s="237"/>
      <c r="F186" s="238">
        <f>'Raw Data'!X185</f>
        <v>0</v>
      </c>
      <c r="G186" s="239">
        <f>(F186*'Power Usage Consumption'!$B$2)*D186</f>
        <v>0</v>
      </c>
      <c r="H186" s="235">
        <f>'Raw Data'!Y185</f>
        <v>0</v>
      </c>
      <c r="I186" s="239">
        <f>(H186*'Power Usage Consumption'!$B$3)*D186</f>
        <v>0</v>
      </c>
      <c r="J186" s="235">
        <f>'Raw Data'!Z185</f>
        <v>2</v>
      </c>
      <c r="K186" s="240">
        <f>(J186*'Power Usage Consumption'!$B$4)*D186</f>
        <v>0</v>
      </c>
      <c r="L186" s="241">
        <f>'Raw Data'!AA185</f>
        <v>0</v>
      </c>
      <c r="M186" s="241">
        <f>(L186*'Power Usage Consumption'!$B$5)*D186</f>
        <v>0</v>
      </c>
      <c r="N186" s="241">
        <f>'Raw Data'!AB185</f>
        <v>1</v>
      </c>
      <c r="O186" s="241">
        <f>(N186*'Power Usage Consumption'!$B$7)*D186</f>
        <v>0</v>
      </c>
      <c r="P186" s="241">
        <f>'Raw Data'!AC185</f>
        <v>1</v>
      </c>
      <c r="Q186" s="241">
        <f>(P186*'Power Usage Consumption'!$B$8)*D186</f>
        <v>0</v>
      </c>
      <c r="R186" s="241">
        <f>'Raw Data'!AD185</f>
        <v>2</v>
      </c>
      <c r="S186" s="241">
        <f>(R186*'Power Usage Consumption'!$B$9)*D186</f>
        <v>0</v>
      </c>
      <c r="T186" s="235">
        <f>'Raw Data'!AE185</f>
        <v>2</v>
      </c>
      <c r="U186" s="241">
        <f>(T186*'Power Usage Consumption'!$B$6)*D186</f>
        <v>0</v>
      </c>
      <c r="V186" s="235">
        <f>'Raw Data'!AF185</f>
        <v>3</v>
      </c>
      <c r="W186" s="241">
        <f>(V186*'Power Usage Consumption'!$B$11)*D186</f>
        <v>0</v>
      </c>
      <c r="X186" s="235">
        <f>'Raw Data'!AG185</f>
        <v>0</v>
      </c>
      <c r="Y186" s="241">
        <f>(X186*'Power Usage Consumption'!$B$12)*D186</f>
        <v>0</v>
      </c>
      <c r="Z186" s="235">
        <f>'Raw Data'!AH185</f>
        <v>0</v>
      </c>
      <c r="AA186" s="241">
        <f>(Z186*'Power Usage Consumption'!$B$12)*D186</f>
        <v>0</v>
      </c>
      <c r="AB186" s="242">
        <f t="shared" si="2"/>
        <v>0</v>
      </c>
      <c r="AC186" s="243" t="str">
        <f>'Raw Data'!AI185</f>
        <v>Renewable Energy (Solar, Wind, etc.)</v>
      </c>
      <c r="AD186" s="244">
        <f t="shared" si="3"/>
        <v>0</v>
      </c>
      <c r="AE186" s="245">
        <f t="shared" si="4"/>
        <v>0</v>
      </c>
      <c r="AF186" s="238">
        <f>'Raw Data'!U185</f>
        <v>4</v>
      </c>
      <c r="AG186" s="235">
        <f>'Raw Data'!T185</f>
        <v>3</v>
      </c>
      <c r="AH186" s="235"/>
      <c r="AI186" s="235">
        <f>IF('Raw Data'!AJ185="YES", 1, 0)</f>
        <v>0</v>
      </c>
      <c r="AJ186" s="235">
        <f>('Power Usage Consumption'!$B$15)*D186*AI186</f>
        <v>0</v>
      </c>
      <c r="AK186" s="235">
        <f>IF('Raw Data'!AK185="YES", 1, 0)</f>
        <v>0</v>
      </c>
      <c r="AL186" s="239">
        <f>'Power Usage Consumption'!$B$16</f>
        <v>18</v>
      </c>
      <c r="AM186" s="235">
        <f>IF('Raw Data'!AL185="YES", 1, 0)</f>
        <v>1</v>
      </c>
      <c r="AN186" s="239">
        <f>'Power Usage Consumption'!$B$17</f>
        <v>1.5</v>
      </c>
      <c r="AO186" s="235">
        <f>IF('Raw Data'!AM185="YES", 1, 0)</f>
        <v>0</v>
      </c>
      <c r="AP186" s="239">
        <f>'Power Usage Consumption'!$B$18</f>
        <v>1.2</v>
      </c>
      <c r="AQ186" s="235">
        <f>IF('Raw Data'!AN185="YES", 1, 0)</f>
        <v>1</v>
      </c>
      <c r="AR186" s="239">
        <f>'Power Usage Consumption'!$B$19</f>
        <v>2</v>
      </c>
      <c r="AS186" s="239">
        <f t="shared" si="5"/>
        <v>22.7</v>
      </c>
      <c r="AT186" s="241">
        <f t="shared" si="6"/>
        <v>3</v>
      </c>
      <c r="AU186" s="241"/>
      <c r="AV186" s="235">
        <f>IF('Raw Data'!AO185="YES", 1, 0)</f>
        <v>1</v>
      </c>
      <c r="AW186" s="241">
        <f>('Power Usage Consumption'!$B$22)*D186*AV186</f>
        <v>0</v>
      </c>
      <c r="AX186" s="235">
        <f>IF('Raw Data'!AP185="YES", 1, 0)</f>
        <v>1</v>
      </c>
      <c r="AY186" s="241">
        <f>('Power Usage Consumption'!$B$23)*D186*AX186</f>
        <v>0</v>
      </c>
      <c r="AZ186" s="235">
        <f>IF('Raw Data'!AQ185="YES", 1, 0)</f>
        <v>1</v>
      </c>
      <c r="BA186" s="241">
        <f>('Power Usage Consumption'!$B$24)*D186*AZ186</f>
        <v>0</v>
      </c>
      <c r="BB186" s="235">
        <f>IF('Raw Data'!AR185="YES", 1, 0)</f>
        <v>1</v>
      </c>
      <c r="BC186" s="241">
        <f>('Power Usage Consumption'!$B$25)*D186*BB186</f>
        <v>0</v>
      </c>
      <c r="BD186" s="235">
        <f>IF('Raw Data'!AS185="YES", 1, 0)</f>
        <v>1</v>
      </c>
      <c r="BE186" s="235">
        <f>('Power Usage Consumption'!$B$26)*D186*BD186</f>
        <v>0</v>
      </c>
      <c r="BF186" s="241">
        <f t="shared" si="7"/>
        <v>0</v>
      </c>
    </row>
    <row r="187" ht="20.25" customHeight="1">
      <c r="A187" s="233" t="str">
        <f>'Raw Data'!R186</f>
        <v>Morocco</v>
      </c>
      <c r="B187" s="234">
        <f>'Raw Data'!S186</f>
        <v>9</v>
      </c>
      <c r="C187" s="235">
        <f>'Raw Data'!W186</f>
        <v>31</v>
      </c>
      <c r="D187" s="236">
        <f t="shared" si="1"/>
        <v>1116</v>
      </c>
      <c r="E187" s="237"/>
      <c r="F187" s="238">
        <f>'Raw Data'!X186</f>
        <v>2</v>
      </c>
      <c r="G187" s="239">
        <f>(F187*'Power Usage Consumption'!$B$2)*D187</f>
        <v>133.92</v>
      </c>
      <c r="H187" s="235">
        <f>'Raw Data'!Y186</f>
        <v>0</v>
      </c>
      <c r="I187" s="239">
        <f>(H187*'Power Usage Consumption'!$B$3)*D187</f>
        <v>0</v>
      </c>
      <c r="J187" s="235">
        <f>'Raw Data'!Z186</f>
        <v>2</v>
      </c>
      <c r="K187" s="240">
        <f>(J187*'Power Usage Consumption'!$B$4)*D187</f>
        <v>127.224</v>
      </c>
      <c r="L187" s="241">
        <f>'Raw Data'!AA186</f>
        <v>3</v>
      </c>
      <c r="M187" s="241">
        <f>(L187*'Power Usage Consumption'!$B$5)*D187</f>
        <v>669.6</v>
      </c>
      <c r="N187" s="241">
        <f>'Raw Data'!AB186</f>
        <v>2</v>
      </c>
      <c r="O187" s="241">
        <f>(N187*'Power Usage Consumption'!$B$7)*D187</f>
        <v>4.464</v>
      </c>
      <c r="P187" s="241">
        <f>'Raw Data'!AC186</f>
        <v>1</v>
      </c>
      <c r="Q187" s="241">
        <f>(P187*'Power Usage Consumption'!$B$8)*D187</f>
        <v>44.64</v>
      </c>
      <c r="R187" s="241">
        <f>'Raw Data'!AD186</f>
        <v>2</v>
      </c>
      <c r="S187" s="241">
        <f>(R187*'Power Usage Consumption'!$B$9)*D187</f>
        <v>13.392</v>
      </c>
      <c r="T187" s="235">
        <f>'Raw Data'!AE186</f>
        <v>2</v>
      </c>
      <c r="U187" s="241">
        <f>(T187*'Power Usage Consumption'!$B$6)*D187</f>
        <v>11.16</v>
      </c>
      <c r="V187" s="235">
        <f>'Raw Data'!AF186</f>
        <v>0</v>
      </c>
      <c r="W187" s="241">
        <f>(V187*'Power Usage Consumption'!$B$11)*D187</f>
        <v>0</v>
      </c>
      <c r="X187" s="235">
        <f>'Raw Data'!AG186</f>
        <v>0</v>
      </c>
      <c r="Y187" s="241">
        <f>(X187*'Power Usage Consumption'!$B$12)*D187</f>
        <v>0</v>
      </c>
      <c r="Z187" s="235">
        <f>'Raw Data'!AH186</f>
        <v>2</v>
      </c>
      <c r="AA187" s="241">
        <f>(Z187*'Power Usage Consumption'!$B$12)*D187</f>
        <v>26.784</v>
      </c>
      <c r="AB187" s="242">
        <f t="shared" si="2"/>
        <v>1031.184</v>
      </c>
      <c r="AC187" s="243" t="str">
        <f>'Raw Data'!AI186</f>
        <v>Renewable Energy (Solar, Wind, etc.)</v>
      </c>
      <c r="AD187" s="244">
        <f t="shared" si="3"/>
        <v>0</v>
      </c>
      <c r="AE187" s="245">
        <f t="shared" si="4"/>
        <v>1031.184</v>
      </c>
      <c r="AF187" s="238">
        <f>'Raw Data'!U186</f>
        <v>2</v>
      </c>
      <c r="AG187" s="235">
        <f>'Raw Data'!T186</f>
        <v>7</v>
      </c>
      <c r="AH187" s="235"/>
      <c r="AI187" s="235">
        <f>IF('Raw Data'!AJ186="YES", 1, 0)</f>
        <v>0</v>
      </c>
      <c r="AJ187" s="235">
        <f>('Power Usage Consumption'!$B$15)*D187*AI187</f>
        <v>0</v>
      </c>
      <c r="AK187" s="235">
        <f>IF('Raw Data'!AK186="YES", 1, 0)</f>
        <v>1</v>
      </c>
      <c r="AL187" s="239">
        <f>'Power Usage Consumption'!$B$16</f>
        <v>18</v>
      </c>
      <c r="AM187" s="235">
        <f>IF('Raw Data'!AL186="YES", 1, 0)</f>
        <v>1</v>
      </c>
      <c r="AN187" s="239">
        <f>'Power Usage Consumption'!$B$17</f>
        <v>1.5</v>
      </c>
      <c r="AO187" s="235">
        <f>IF('Raw Data'!AM186="YES", 1, 0)</f>
        <v>0</v>
      </c>
      <c r="AP187" s="239">
        <f>'Power Usage Consumption'!$B$18</f>
        <v>1.2</v>
      </c>
      <c r="AQ187" s="235">
        <f>IF('Raw Data'!AN186="YES", 1, 0)</f>
        <v>1</v>
      </c>
      <c r="AR187" s="239">
        <f>'Power Usage Consumption'!$B$19</f>
        <v>2</v>
      </c>
      <c r="AS187" s="239">
        <f t="shared" si="5"/>
        <v>22.7</v>
      </c>
      <c r="AT187" s="241">
        <f t="shared" si="6"/>
        <v>7</v>
      </c>
      <c r="AU187" s="241"/>
      <c r="AV187" s="235">
        <f>IF('Raw Data'!AO186="YES", 1, 0)</f>
        <v>0</v>
      </c>
      <c r="AW187" s="241">
        <f>('Power Usage Consumption'!$B$22)*D187*AV187</f>
        <v>0</v>
      </c>
      <c r="AX187" s="235">
        <f>IF('Raw Data'!AP186="YES", 1, 0)</f>
        <v>0</v>
      </c>
      <c r="AY187" s="241">
        <f>('Power Usage Consumption'!$B$23)*D187*AX187</f>
        <v>0</v>
      </c>
      <c r="AZ187" s="235">
        <f>IF('Raw Data'!AQ186="YES", 1, 0)</f>
        <v>1</v>
      </c>
      <c r="BA187" s="241">
        <f>('Power Usage Consumption'!$B$24)*D187*AZ187</f>
        <v>60.264</v>
      </c>
      <c r="BB187" s="235">
        <f>IF('Raw Data'!AR186="YES", 1, 0)</f>
        <v>1</v>
      </c>
      <c r="BC187" s="241">
        <f>('Power Usage Consumption'!$B$25)*D187*BB187</f>
        <v>19.3626</v>
      </c>
      <c r="BD187" s="235">
        <f>IF('Raw Data'!AS186="YES", 1, 0)</f>
        <v>1</v>
      </c>
      <c r="BE187" s="235">
        <f>('Power Usage Consumption'!$B$26)*D187*BD187</f>
        <v>312.48</v>
      </c>
      <c r="BF187" s="241">
        <f t="shared" si="7"/>
        <v>392.1066</v>
      </c>
    </row>
    <row r="188" ht="20.25" customHeight="1">
      <c r="A188" s="233" t="str">
        <f>'Raw Data'!R187</f>
        <v>United States of America</v>
      </c>
      <c r="B188" s="234">
        <f>'Raw Data'!S187</f>
        <v>5</v>
      </c>
      <c r="C188" s="235">
        <f>'Raw Data'!W187</f>
        <v>28</v>
      </c>
      <c r="D188" s="236">
        <f t="shared" si="1"/>
        <v>560</v>
      </c>
      <c r="E188" s="237"/>
      <c r="F188" s="238">
        <f>'Raw Data'!X187</f>
        <v>2</v>
      </c>
      <c r="G188" s="239">
        <f>(F188*'Power Usage Consumption'!$B$2)*D188</f>
        <v>67.2</v>
      </c>
      <c r="H188" s="235">
        <f>'Raw Data'!Y187</f>
        <v>2</v>
      </c>
      <c r="I188" s="239">
        <f>(H188*'Power Usage Consumption'!$B$3)*D188</f>
        <v>77.952</v>
      </c>
      <c r="J188" s="235">
        <f>'Raw Data'!Z187</f>
        <v>2</v>
      </c>
      <c r="K188" s="240">
        <f>(J188*'Power Usage Consumption'!$B$4)*D188</f>
        <v>63.84</v>
      </c>
      <c r="L188" s="241">
        <f>'Raw Data'!AA187</f>
        <v>1</v>
      </c>
      <c r="M188" s="241">
        <f>(L188*'Power Usage Consumption'!$B$5)*D188</f>
        <v>112</v>
      </c>
      <c r="N188" s="241">
        <f>'Raw Data'!AB187</f>
        <v>2</v>
      </c>
      <c r="O188" s="241">
        <f>(N188*'Power Usage Consumption'!$B$7)*D188</f>
        <v>2.24</v>
      </c>
      <c r="P188" s="241">
        <f>'Raw Data'!AC187</f>
        <v>1</v>
      </c>
      <c r="Q188" s="241">
        <f>(P188*'Power Usage Consumption'!$B$8)*D188</f>
        <v>22.4</v>
      </c>
      <c r="R188" s="241">
        <f>'Raw Data'!AD187</f>
        <v>3</v>
      </c>
      <c r="S188" s="241">
        <f>(R188*'Power Usage Consumption'!$B$9)*D188</f>
        <v>10.08</v>
      </c>
      <c r="T188" s="235">
        <f>'Raw Data'!AE187</f>
        <v>0</v>
      </c>
      <c r="U188" s="241">
        <f>(T188*'Power Usage Consumption'!$B$6)*D188</f>
        <v>0</v>
      </c>
      <c r="V188" s="235">
        <f>'Raw Data'!AF187</f>
        <v>2</v>
      </c>
      <c r="W188" s="241">
        <f>(V188*'Power Usage Consumption'!$B$11)*D188</f>
        <v>13.44</v>
      </c>
      <c r="X188" s="235">
        <f>'Raw Data'!AG187</f>
        <v>3</v>
      </c>
      <c r="Y188" s="241">
        <f>(X188*'Power Usage Consumption'!$B$12)*D188</f>
        <v>20.16</v>
      </c>
      <c r="Z188" s="235">
        <f>'Raw Data'!AH187</f>
        <v>3</v>
      </c>
      <c r="AA188" s="241">
        <f>(Z188*'Power Usage Consumption'!$B$12)*D188</f>
        <v>20.16</v>
      </c>
      <c r="AB188" s="242">
        <f t="shared" si="2"/>
        <v>409.472</v>
      </c>
      <c r="AC188" s="243" t="str">
        <f>'Raw Data'!AI187</f>
        <v>Renewable Energy (Solar, Wind, etc.)</v>
      </c>
      <c r="AD188" s="244">
        <f t="shared" si="3"/>
        <v>0</v>
      </c>
      <c r="AE188" s="245">
        <f t="shared" si="4"/>
        <v>409.472</v>
      </c>
      <c r="AF188" s="238">
        <f>'Raw Data'!U187</f>
        <v>2</v>
      </c>
      <c r="AG188" s="235">
        <f>'Raw Data'!T187</f>
        <v>3</v>
      </c>
      <c r="AH188" s="235"/>
      <c r="AI188" s="235">
        <f>IF('Raw Data'!AJ187="YES", 1, 0)</f>
        <v>1</v>
      </c>
      <c r="AJ188" s="235">
        <f>('Power Usage Consumption'!$B$15)*D188*AI188</f>
        <v>2167.2</v>
      </c>
      <c r="AK188" s="235">
        <f>IF('Raw Data'!AK187="YES", 1, 0)</f>
        <v>0</v>
      </c>
      <c r="AL188" s="239">
        <f>'Power Usage Consumption'!$B$16</f>
        <v>18</v>
      </c>
      <c r="AM188" s="235">
        <f>IF('Raw Data'!AL187="YES", 1, 0)</f>
        <v>0</v>
      </c>
      <c r="AN188" s="239">
        <f>'Power Usage Consumption'!$B$17</f>
        <v>1.5</v>
      </c>
      <c r="AO188" s="235">
        <f>IF('Raw Data'!AM187="YES", 1, 0)</f>
        <v>1</v>
      </c>
      <c r="AP188" s="239">
        <f>'Power Usage Consumption'!$B$18</f>
        <v>1.2</v>
      </c>
      <c r="AQ188" s="235">
        <f>IF('Raw Data'!AN187="YES", 1, 0)</f>
        <v>0</v>
      </c>
      <c r="AR188" s="239">
        <f>'Power Usage Consumption'!$B$19</f>
        <v>2</v>
      </c>
      <c r="AS188" s="239">
        <f t="shared" si="5"/>
        <v>2189.9</v>
      </c>
      <c r="AT188" s="241">
        <f t="shared" si="6"/>
        <v>3</v>
      </c>
      <c r="AU188" s="241"/>
      <c r="AV188" s="235">
        <f>IF('Raw Data'!AO187="YES", 1, 0)</f>
        <v>0</v>
      </c>
      <c r="AW188" s="241">
        <f>('Power Usage Consumption'!$B$22)*D188*AV188</f>
        <v>0</v>
      </c>
      <c r="AX188" s="235">
        <f>IF('Raw Data'!AP187="YES", 1, 0)</f>
        <v>1</v>
      </c>
      <c r="AY188" s="241">
        <f>('Power Usage Consumption'!$B$23)*D188*AX188</f>
        <v>364</v>
      </c>
      <c r="AZ188" s="235">
        <f>IF('Raw Data'!AQ187="YES", 1, 0)</f>
        <v>1</v>
      </c>
      <c r="BA188" s="241">
        <f>('Power Usage Consumption'!$B$24)*D188*AZ188</f>
        <v>30.24</v>
      </c>
      <c r="BB188" s="235">
        <f>IF('Raw Data'!AR187="YES", 1, 0)</f>
        <v>1</v>
      </c>
      <c r="BC188" s="241">
        <f>('Power Usage Consumption'!$B$25)*D188*BB188</f>
        <v>9.716</v>
      </c>
      <c r="BD188" s="235">
        <f>IF('Raw Data'!AS187="YES", 1, 0)</f>
        <v>0</v>
      </c>
      <c r="BE188" s="235">
        <f>('Power Usage Consumption'!$B$26)*D188*BD188</f>
        <v>0</v>
      </c>
      <c r="BF188" s="241">
        <f t="shared" si="7"/>
        <v>403.956</v>
      </c>
    </row>
    <row r="189" ht="20.25" customHeight="1">
      <c r="A189" s="233" t="str">
        <f>'Raw Data'!R188</f>
        <v>United States of America</v>
      </c>
      <c r="B189" s="234">
        <f>'Raw Data'!S188</f>
        <v>2</v>
      </c>
      <c r="C189" s="235">
        <f>'Raw Data'!W188</f>
        <v>17</v>
      </c>
      <c r="D189" s="236">
        <f t="shared" si="1"/>
        <v>136</v>
      </c>
      <c r="E189" s="237"/>
      <c r="F189" s="238">
        <f>'Raw Data'!X188</f>
        <v>1</v>
      </c>
      <c r="G189" s="239">
        <f>(F189*'Power Usage Consumption'!$B$2)*D189</f>
        <v>8.16</v>
      </c>
      <c r="H189" s="235">
        <f>'Raw Data'!Y188</f>
        <v>3</v>
      </c>
      <c r="I189" s="239">
        <f>(H189*'Power Usage Consumption'!$B$3)*D189</f>
        <v>28.3968</v>
      </c>
      <c r="J189" s="235">
        <f>'Raw Data'!Z188</f>
        <v>1</v>
      </c>
      <c r="K189" s="240">
        <f>(J189*'Power Usage Consumption'!$B$4)*D189</f>
        <v>7.752</v>
      </c>
      <c r="L189" s="241">
        <f>'Raw Data'!AA188</f>
        <v>2</v>
      </c>
      <c r="M189" s="241">
        <f>(L189*'Power Usage Consumption'!$B$5)*D189</f>
        <v>54.4</v>
      </c>
      <c r="N189" s="241">
        <f>'Raw Data'!AB188</f>
        <v>3</v>
      </c>
      <c r="O189" s="241">
        <f>(N189*'Power Usage Consumption'!$B$7)*D189</f>
        <v>0.816</v>
      </c>
      <c r="P189" s="241">
        <f>'Raw Data'!AC188</f>
        <v>2</v>
      </c>
      <c r="Q189" s="241">
        <f>(P189*'Power Usage Consumption'!$B$8)*D189</f>
        <v>10.88</v>
      </c>
      <c r="R189" s="241">
        <f>'Raw Data'!AD188</f>
        <v>3</v>
      </c>
      <c r="S189" s="241">
        <f>(R189*'Power Usage Consumption'!$B$9)*D189</f>
        <v>2.448</v>
      </c>
      <c r="T189" s="235">
        <f>'Raw Data'!AE188</f>
        <v>3</v>
      </c>
      <c r="U189" s="241">
        <f>(T189*'Power Usage Consumption'!$B$6)*D189</f>
        <v>2.04</v>
      </c>
      <c r="V189" s="235">
        <f>'Raw Data'!AF188</f>
        <v>2</v>
      </c>
      <c r="W189" s="241">
        <f>(V189*'Power Usage Consumption'!$B$11)*D189</f>
        <v>3.264</v>
      </c>
      <c r="X189" s="235">
        <f>'Raw Data'!AG188</f>
        <v>0</v>
      </c>
      <c r="Y189" s="241">
        <f>(X189*'Power Usage Consumption'!$B$12)*D189</f>
        <v>0</v>
      </c>
      <c r="Z189" s="235">
        <f>'Raw Data'!AH188</f>
        <v>3</v>
      </c>
      <c r="AA189" s="241">
        <f>(Z189*'Power Usage Consumption'!$B$12)*D189</f>
        <v>4.896</v>
      </c>
      <c r="AB189" s="242">
        <f t="shared" si="2"/>
        <v>123.0528</v>
      </c>
      <c r="AC189" s="243" t="str">
        <f>'Raw Data'!AI188</f>
        <v>Non-renewable Energy (Grid electricity, Gasoline, etc.)</v>
      </c>
      <c r="AD189" s="244">
        <f t="shared" si="3"/>
        <v>123.0528</v>
      </c>
      <c r="AE189" s="245">
        <f t="shared" si="4"/>
        <v>0</v>
      </c>
      <c r="AF189" s="238">
        <f>'Raw Data'!U188</f>
        <v>0</v>
      </c>
      <c r="AG189" s="235">
        <f>'Raw Data'!T188</f>
        <v>2</v>
      </c>
      <c r="AH189" s="235"/>
      <c r="AI189" s="235">
        <f>IF('Raw Data'!AJ188="YES", 1, 0)</f>
        <v>1</v>
      </c>
      <c r="AJ189" s="235">
        <f>('Power Usage Consumption'!$B$15)*D189*AI189</f>
        <v>526.32</v>
      </c>
      <c r="AK189" s="235">
        <f>IF('Raw Data'!AK188="YES", 1, 0)</f>
        <v>1</v>
      </c>
      <c r="AL189" s="239">
        <f>'Power Usage Consumption'!$B$16</f>
        <v>18</v>
      </c>
      <c r="AM189" s="235">
        <f>IF('Raw Data'!AL188="YES", 1, 0)</f>
        <v>1</v>
      </c>
      <c r="AN189" s="239">
        <f>'Power Usage Consumption'!$B$17</f>
        <v>1.5</v>
      </c>
      <c r="AO189" s="235">
        <f>IF('Raw Data'!AM188="YES", 1, 0)</f>
        <v>0</v>
      </c>
      <c r="AP189" s="239">
        <f>'Power Usage Consumption'!$B$18</f>
        <v>1.2</v>
      </c>
      <c r="AQ189" s="235">
        <f>IF('Raw Data'!AN188="YES", 1, 0)</f>
        <v>1</v>
      </c>
      <c r="AR189" s="239">
        <f>'Power Usage Consumption'!$B$19</f>
        <v>2</v>
      </c>
      <c r="AS189" s="239">
        <f t="shared" si="5"/>
        <v>549.02</v>
      </c>
      <c r="AT189" s="241">
        <f t="shared" si="6"/>
        <v>2</v>
      </c>
      <c r="AU189" s="241"/>
      <c r="AV189" s="235">
        <f>IF('Raw Data'!AO188="YES", 1, 0)</f>
        <v>0</v>
      </c>
      <c r="AW189" s="241">
        <f>('Power Usage Consumption'!$B$22)*D189*AV189</f>
        <v>0</v>
      </c>
      <c r="AX189" s="235">
        <f>IF('Raw Data'!AP188="YES", 1, 0)</f>
        <v>0</v>
      </c>
      <c r="AY189" s="241">
        <f>('Power Usage Consumption'!$B$23)*D189*AX189</f>
        <v>0</v>
      </c>
      <c r="AZ189" s="235">
        <f>IF('Raw Data'!AQ188="YES", 1, 0)</f>
        <v>0</v>
      </c>
      <c r="BA189" s="241">
        <f>('Power Usage Consumption'!$B$24)*D189*AZ189</f>
        <v>0</v>
      </c>
      <c r="BB189" s="235">
        <f>IF('Raw Data'!AR188="YES", 1, 0)</f>
        <v>0</v>
      </c>
      <c r="BC189" s="241">
        <f>('Power Usage Consumption'!$B$25)*D189*BB189</f>
        <v>0</v>
      </c>
      <c r="BD189" s="235">
        <f>IF('Raw Data'!AS188="YES", 1, 0)</f>
        <v>0</v>
      </c>
      <c r="BE189" s="235">
        <f>('Power Usage Consumption'!$B$26)*D189*BD189</f>
        <v>0</v>
      </c>
      <c r="BF189" s="241">
        <f t="shared" si="7"/>
        <v>0</v>
      </c>
    </row>
    <row r="190" ht="20.25" customHeight="1">
      <c r="A190" s="233" t="str">
        <f>'Raw Data'!R189</f>
        <v>United States of America</v>
      </c>
      <c r="B190" s="234">
        <f>'Raw Data'!S189</f>
        <v>12</v>
      </c>
      <c r="C190" s="235">
        <f>'Raw Data'!W189</f>
        <v>13</v>
      </c>
      <c r="D190" s="236">
        <f t="shared" si="1"/>
        <v>624</v>
      </c>
      <c r="E190" s="237"/>
      <c r="F190" s="238">
        <f>'Raw Data'!X189</f>
        <v>3</v>
      </c>
      <c r="G190" s="239">
        <f>(F190*'Power Usage Consumption'!$B$2)*D190</f>
        <v>112.32</v>
      </c>
      <c r="H190" s="235">
        <f>'Raw Data'!Y189</f>
        <v>0</v>
      </c>
      <c r="I190" s="239">
        <f>(H190*'Power Usage Consumption'!$B$3)*D190</f>
        <v>0</v>
      </c>
      <c r="J190" s="235">
        <f>'Raw Data'!Z189</f>
        <v>1</v>
      </c>
      <c r="K190" s="240">
        <f>(J190*'Power Usage Consumption'!$B$4)*D190</f>
        <v>35.568</v>
      </c>
      <c r="L190" s="241">
        <f>'Raw Data'!AA189</f>
        <v>1</v>
      </c>
      <c r="M190" s="241">
        <f>(L190*'Power Usage Consumption'!$B$5)*D190</f>
        <v>124.8</v>
      </c>
      <c r="N190" s="241">
        <f>'Raw Data'!AB189</f>
        <v>3</v>
      </c>
      <c r="O190" s="241">
        <f>(N190*'Power Usage Consumption'!$B$7)*D190</f>
        <v>3.744</v>
      </c>
      <c r="P190" s="241">
        <f>'Raw Data'!AC189</f>
        <v>2</v>
      </c>
      <c r="Q190" s="241">
        <f>(P190*'Power Usage Consumption'!$B$8)*D190</f>
        <v>49.92</v>
      </c>
      <c r="R190" s="241">
        <f>'Raw Data'!AD189</f>
        <v>2</v>
      </c>
      <c r="S190" s="241">
        <f>(R190*'Power Usage Consumption'!$B$9)*D190</f>
        <v>7.488</v>
      </c>
      <c r="T190" s="235">
        <f>'Raw Data'!AE189</f>
        <v>0</v>
      </c>
      <c r="U190" s="241">
        <f>(T190*'Power Usage Consumption'!$B$6)*D190</f>
        <v>0</v>
      </c>
      <c r="V190" s="235">
        <f>'Raw Data'!AF189</f>
        <v>3</v>
      </c>
      <c r="W190" s="241">
        <f>(V190*'Power Usage Consumption'!$B$11)*D190</f>
        <v>22.464</v>
      </c>
      <c r="X190" s="235">
        <f>'Raw Data'!AG189</f>
        <v>1</v>
      </c>
      <c r="Y190" s="241">
        <f>(X190*'Power Usage Consumption'!$B$12)*D190</f>
        <v>7.488</v>
      </c>
      <c r="Z190" s="235">
        <f>'Raw Data'!AH189</f>
        <v>3</v>
      </c>
      <c r="AA190" s="241">
        <f>(Z190*'Power Usage Consumption'!$B$12)*D190</f>
        <v>22.464</v>
      </c>
      <c r="AB190" s="242">
        <f t="shared" si="2"/>
        <v>386.256</v>
      </c>
      <c r="AC190" s="243" t="str">
        <f>'Raw Data'!AI189</f>
        <v>Non-renewable Energy (Grid electricity, Gasoline, etc.)</v>
      </c>
      <c r="AD190" s="244">
        <f t="shared" si="3"/>
        <v>386.256</v>
      </c>
      <c r="AE190" s="245">
        <f t="shared" si="4"/>
        <v>0</v>
      </c>
      <c r="AF190" s="238">
        <f>'Raw Data'!U189</f>
        <v>0</v>
      </c>
      <c r="AG190" s="235">
        <f>'Raw Data'!T189</f>
        <v>12</v>
      </c>
      <c r="AH190" s="235"/>
      <c r="AI190" s="235">
        <f>IF('Raw Data'!AJ189="YES", 1, 0)</f>
        <v>1</v>
      </c>
      <c r="AJ190" s="235">
        <f>('Power Usage Consumption'!$B$15)*D190*AI190</f>
        <v>2414.88</v>
      </c>
      <c r="AK190" s="235">
        <f>IF('Raw Data'!AK189="YES", 1, 0)</f>
        <v>0</v>
      </c>
      <c r="AL190" s="239">
        <f>'Power Usage Consumption'!$B$16</f>
        <v>18</v>
      </c>
      <c r="AM190" s="235">
        <f>IF('Raw Data'!AL189="YES", 1, 0)</f>
        <v>1</v>
      </c>
      <c r="AN190" s="239">
        <f>'Power Usage Consumption'!$B$17</f>
        <v>1.5</v>
      </c>
      <c r="AO190" s="235">
        <f>IF('Raw Data'!AM189="YES", 1, 0)</f>
        <v>1</v>
      </c>
      <c r="AP190" s="239">
        <f>'Power Usage Consumption'!$B$18</f>
        <v>1.2</v>
      </c>
      <c r="AQ190" s="235">
        <f>IF('Raw Data'!AN189="YES", 1, 0)</f>
        <v>1</v>
      </c>
      <c r="AR190" s="239">
        <f>'Power Usage Consumption'!$B$19</f>
        <v>2</v>
      </c>
      <c r="AS190" s="239">
        <f t="shared" si="5"/>
        <v>2437.58</v>
      </c>
      <c r="AT190" s="241">
        <f t="shared" si="6"/>
        <v>12</v>
      </c>
      <c r="AU190" s="241"/>
      <c r="AV190" s="235">
        <f>IF('Raw Data'!AO189="YES", 1, 0)</f>
        <v>1</v>
      </c>
      <c r="AW190" s="241">
        <f>('Power Usage Consumption'!$B$22)*D190*AV190</f>
        <v>1419.6</v>
      </c>
      <c r="AX190" s="235">
        <f>IF('Raw Data'!AP189="YES", 1, 0)</f>
        <v>1</v>
      </c>
      <c r="AY190" s="241">
        <f>('Power Usage Consumption'!$B$23)*D190*AX190</f>
        <v>405.6</v>
      </c>
      <c r="AZ190" s="235">
        <f>IF('Raw Data'!AQ189="YES", 1, 0)</f>
        <v>1</v>
      </c>
      <c r="BA190" s="241">
        <f>('Power Usage Consumption'!$B$24)*D190*AZ190</f>
        <v>33.696</v>
      </c>
      <c r="BB190" s="235">
        <f>IF('Raw Data'!AR189="YES", 1, 0)</f>
        <v>1</v>
      </c>
      <c r="BC190" s="241">
        <f>('Power Usage Consumption'!$B$25)*D190*BB190</f>
        <v>10.8264</v>
      </c>
      <c r="BD190" s="235">
        <f>IF('Raw Data'!AS189="YES", 1, 0)</f>
        <v>0</v>
      </c>
      <c r="BE190" s="235">
        <f>('Power Usage Consumption'!$B$26)*D190*BD190</f>
        <v>0</v>
      </c>
      <c r="BF190" s="241">
        <f t="shared" si="7"/>
        <v>1869.7224</v>
      </c>
    </row>
    <row r="191" ht="20.25" customHeight="1">
      <c r="A191" s="233" t="str">
        <f>'Raw Data'!R190</f>
        <v>Korea, Republic of</v>
      </c>
      <c r="B191" s="234">
        <f>'Raw Data'!S190</f>
        <v>8</v>
      </c>
      <c r="C191" s="235">
        <f>'Raw Data'!W190</f>
        <v>19</v>
      </c>
      <c r="D191" s="236">
        <f t="shared" si="1"/>
        <v>608</v>
      </c>
      <c r="E191" s="237"/>
      <c r="F191" s="238">
        <f>'Raw Data'!X190</f>
        <v>1</v>
      </c>
      <c r="G191" s="239">
        <f>(F191*'Power Usage Consumption'!$B$2)*D191</f>
        <v>36.48</v>
      </c>
      <c r="H191" s="235">
        <f>'Raw Data'!Y190</f>
        <v>2</v>
      </c>
      <c r="I191" s="239">
        <f>(H191*'Power Usage Consumption'!$B$3)*D191</f>
        <v>84.6336</v>
      </c>
      <c r="J191" s="235">
        <f>'Raw Data'!Z190</f>
        <v>2</v>
      </c>
      <c r="K191" s="240">
        <f>(J191*'Power Usage Consumption'!$B$4)*D191</f>
        <v>69.312</v>
      </c>
      <c r="L191" s="241">
        <f>'Raw Data'!AA190</f>
        <v>2</v>
      </c>
      <c r="M191" s="241">
        <f>(L191*'Power Usage Consumption'!$B$5)*D191</f>
        <v>243.2</v>
      </c>
      <c r="N191" s="241">
        <f>'Raw Data'!AB190</f>
        <v>3</v>
      </c>
      <c r="O191" s="241">
        <f>(N191*'Power Usage Consumption'!$B$7)*D191</f>
        <v>3.648</v>
      </c>
      <c r="P191" s="241">
        <f>'Raw Data'!AC190</f>
        <v>2</v>
      </c>
      <c r="Q191" s="241">
        <f>(P191*'Power Usage Consumption'!$B$8)*D191</f>
        <v>48.64</v>
      </c>
      <c r="R191" s="241">
        <f>'Raw Data'!AD190</f>
        <v>0</v>
      </c>
      <c r="S191" s="241">
        <f>(R191*'Power Usage Consumption'!$B$9)*D191</f>
        <v>0</v>
      </c>
      <c r="T191" s="235">
        <f>'Raw Data'!AE190</f>
        <v>2</v>
      </c>
      <c r="U191" s="241">
        <f>(T191*'Power Usage Consumption'!$B$6)*D191</f>
        <v>6.08</v>
      </c>
      <c r="V191" s="235">
        <f>'Raw Data'!AF190</f>
        <v>0</v>
      </c>
      <c r="W191" s="241">
        <f>(V191*'Power Usage Consumption'!$B$11)*D191</f>
        <v>0</v>
      </c>
      <c r="X191" s="235">
        <f>'Raw Data'!AG190</f>
        <v>1</v>
      </c>
      <c r="Y191" s="241">
        <f>(X191*'Power Usage Consumption'!$B$12)*D191</f>
        <v>7.296</v>
      </c>
      <c r="Z191" s="235">
        <f>'Raw Data'!AH190</f>
        <v>1</v>
      </c>
      <c r="AA191" s="241">
        <f>(Z191*'Power Usage Consumption'!$B$12)*D191</f>
        <v>7.296</v>
      </c>
      <c r="AB191" s="242">
        <f t="shared" si="2"/>
        <v>506.5856</v>
      </c>
      <c r="AC191" s="243" t="str">
        <f>'Raw Data'!AI190</f>
        <v>Non-renewable Energy (Grid electricity, Gasoline, etc.)</v>
      </c>
      <c r="AD191" s="244">
        <f t="shared" si="3"/>
        <v>506.5856</v>
      </c>
      <c r="AE191" s="245">
        <f t="shared" si="4"/>
        <v>0</v>
      </c>
      <c r="AF191" s="238">
        <f>'Raw Data'!U190</f>
        <v>1</v>
      </c>
      <c r="AG191" s="235">
        <f>'Raw Data'!T190</f>
        <v>7</v>
      </c>
      <c r="AH191" s="235"/>
      <c r="AI191" s="235">
        <f>IF('Raw Data'!AJ190="YES", 1, 0)</f>
        <v>1</v>
      </c>
      <c r="AJ191" s="235">
        <f>('Power Usage Consumption'!$B$15)*D191*AI191</f>
        <v>2352.96</v>
      </c>
      <c r="AK191" s="235">
        <f>IF('Raw Data'!AK190="YES", 1, 0)</f>
        <v>1</v>
      </c>
      <c r="AL191" s="239">
        <f>'Power Usage Consumption'!$B$16</f>
        <v>18</v>
      </c>
      <c r="AM191" s="235">
        <f>IF('Raw Data'!AL190="YES", 1, 0)</f>
        <v>1</v>
      </c>
      <c r="AN191" s="239">
        <f>'Power Usage Consumption'!$B$17</f>
        <v>1.5</v>
      </c>
      <c r="AO191" s="235">
        <f>IF('Raw Data'!AM190="YES", 1, 0)</f>
        <v>0</v>
      </c>
      <c r="AP191" s="239">
        <f>'Power Usage Consumption'!$B$18</f>
        <v>1.2</v>
      </c>
      <c r="AQ191" s="235">
        <f>IF('Raw Data'!AN190="YES", 1, 0)</f>
        <v>0</v>
      </c>
      <c r="AR191" s="239">
        <f>'Power Usage Consumption'!$B$19</f>
        <v>2</v>
      </c>
      <c r="AS191" s="239">
        <f t="shared" si="5"/>
        <v>2375.66</v>
      </c>
      <c r="AT191" s="241">
        <f t="shared" si="6"/>
        <v>7</v>
      </c>
      <c r="AU191" s="241"/>
      <c r="AV191" s="235">
        <f>IF('Raw Data'!AO190="YES", 1, 0)</f>
        <v>1</v>
      </c>
      <c r="AW191" s="241">
        <f>('Power Usage Consumption'!$B$22)*D191*AV191</f>
        <v>1383.2</v>
      </c>
      <c r="AX191" s="235">
        <f>IF('Raw Data'!AP190="YES", 1, 0)</f>
        <v>1</v>
      </c>
      <c r="AY191" s="241">
        <f>('Power Usage Consumption'!$B$23)*D191*AX191</f>
        <v>395.2</v>
      </c>
      <c r="AZ191" s="235">
        <f>IF('Raw Data'!AQ190="YES", 1, 0)</f>
        <v>0</v>
      </c>
      <c r="BA191" s="241">
        <f>('Power Usage Consumption'!$B$24)*D191*AZ191</f>
        <v>0</v>
      </c>
      <c r="BB191" s="235">
        <f>IF('Raw Data'!AR190="YES", 1, 0)</f>
        <v>1</v>
      </c>
      <c r="BC191" s="241">
        <f>('Power Usage Consumption'!$B$25)*D191*BB191</f>
        <v>10.5488</v>
      </c>
      <c r="BD191" s="235">
        <f>IF('Raw Data'!AS190="YES", 1, 0)</f>
        <v>1</v>
      </c>
      <c r="BE191" s="235">
        <f>('Power Usage Consumption'!$B$26)*D191*BD191</f>
        <v>170.24</v>
      </c>
      <c r="BF191" s="241">
        <f t="shared" si="7"/>
        <v>1959.1888</v>
      </c>
    </row>
    <row r="192" ht="20.25" customHeight="1">
      <c r="A192" s="233" t="str">
        <f>'Raw Data'!R191</f>
        <v>Germany</v>
      </c>
      <c r="B192" s="234">
        <f>'Raw Data'!S191</f>
        <v>12</v>
      </c>
      <c r="C192" s="235">
        <f>'Raw Data'!W191</f>
        <v>24</v>
      </c>
      <c r="D192" s="236">
        <f t="shared" si="1"/>
        <v>1152</v>
      </c>
      <c r="E192" s="237"/>
      <c r="F192" s="238">
        <f>'Raw Data'!X191</f>
        <v>1</v>
      </c>
      <c r="G192" s="239">
        <f>(F192*'Power Usage Consumption'!$B$2)*D192</f>
        <v>69.12</v>
      </c>
      <c r="H192" s="235">
        <f>'Raw Data'!Y191</f>
        <v>3</v>
      </c>
      <c r="I192" s="239">
        <f>(H192*'Power Usage Consumption'!$B$3)*D192</f>
        <v>240.5376</v>
      </c>
      <c r="J192" s="235">
        <f>'Raw Data'!Z191</f>
        <v>0</v>
      </c>
      <c r="K192" s="240">
        <f>(J192*'Power Usage Consumption'!$B$4)*D192</f>
        <v>0</v>
      </c>
      <c r="L192" s="241">
        <f>'Raw Data'!AA191</f>
        <v>2</v>
      </c>
      <c r="M192" s="241">
        <f>(L192*'Power Usage Consumption'!$B$5)*D192</f>
        <v>460.8</v>
      </c>
      <c r="N192" s="241">
        <f>'Raw Data'!AB191</f>
        <v>3</v>
      </c>
      <c r="O192" s="241">
        <f>(N192*'Power Usage Consumption'!$B$7)*D192</f>
        <v>6.912</v>
      </c>
      <c r="P192" s="241">
        <f>'Raw Data'!AC191</f>
        <v>2</v>
      </c>
      <c r="Q192" s="241">
        <f>(P192*'Power Usage Consumption'!$B$8)*D192</f>
        <v>92.16</v>
      </c>
      <c r="R192" s="241">
        <f>'Raw Data'!AD191</f>
        <v>1</v>
      </c>
      <c r="S192" s="241">
        <f>(R192*'Power Usage Consumption'!$B$9)*D192</f>
        <v>6.912</v>
      </c>
      <c r="T192" s="235">
        <f>'Raw Data'!AE191</f>
        <v>0</v>
      </c>
      <c r="U192" s="241">
        <f>(T192*'Power Usage Consumption'!$B$6)*D192</f>
        <v>0</v>
      </c>
      <c r="V192" s="235">
        <f>'Raw Data'!AF191</f>
        <v>2</v>
      </c>
      <c r="W192" s="241">
        <f>(V192*'Power Usage Consumption'!$B$11)*D192</f>
        <v>27.648</v>
      </c>
      <c r="X192" s="235">
        <f>'Raw Data'!AG191</f>
        <v>0</v>
      </c>
      <c r="Y192" s="241">
        <f>(X192*'Power Usage Consumption'!$B$12)*D192</f>
        <v>0</v>
      </c>
      <c r="Z192" s="235">
        <f>'Raw Data'!AH191</f>
        <v>2</v>
      </c>
      <c r="AA192" s="241">
        <f>(Z192*'Power Usage Consumption'!$B$12)*D192</f>
        <v>27.648</v>
      </c>
      <c r="AB192" s="242">
        <f t="shared" si="2"/>
        <v>931.7376</v>
      </c>
      <c r="AC192" s="243" t="str">
        <f>'Raw Data'!AI191</f>
        <v>Renewable Energy (Solar, Wind, etc.)</v>
      </c>
      <c r="AD192" s="244">
        <f t="shared" si="3"/>
        <v>0</v>
      </c>
      <c r="AE192" s="245">
        <f t="shared" si="4"/>
        <v>931.7376</v>
      </c>
      <c r="AF192" s="238">
        <f>'Raw Data'!U191</f>
        <v>11</v>
      </c>
      <c r="AG192" s="235">
        <f>'Raw Data'!T191</f>
        <v>1</v>
      </c>
      <c r="AH192" s="235"/>
      <c r="AI192" s="235">
        <f>IF('Raw Data'!AJ191="YES", 1, 0)</f>
        <v>1</v>
      </c>
      <c r="AJ192" s="235">
        <f>('Power Usage Consumption'!$B$15)*D192*AI192</f>
        <v>4458.24</v>
      </c>
      <c r="AK192" s="235">
        <f>IF('Raw Data'!AK191="YES", 1, 0)</f>
        <v>1</v>
      </c>
      <c r="AL192" s="239">
        <f>'Power Usage Consumption'!$B$16</f>
        <v>18</v>
      </c>
      <c r="AM192" s="235">
        <f>IF('Raw Data'!AL191="YES", 1, 0)</f>
        <v>1</v>
      </c>
      <c r="AN192" s="239">
        <f>'Power Usage Consumption'!$B$17</f>
        <v>1.5</v>
      </c>
      <c r="AO192" s="235">
        <f>IF('Raw Data'!AM191="YES", 1, 0)</f>
        <v>1</v>
      </c>
      <c r="AP192" s="239">
        <f>'Power Usage Consumption'!$B$18</f>
        <v>1.2</v>
      </c>
      <c r="AQ192" s="235">
        <f>IF('Raw Data'!AN191="YES", 1, 0)</f>
        <v>0</v>
      </c>
      <c r="AR192" s="239">
        <f>'Power Usage Consumption'!$B$19</f>
        <v>2</v>
      </c>
      <c r="AS192" s="239">
        <f t="shared" si="5"/>
        <v>4480.94</v>
      </c>
      <c r="AT192" s="241">
        <f t="shared" si="6"/>
        <v>1</v>
      </c>
      <c r="AU192" s="241"/>
      <c r="AV192" s="235">
        <f>IF('Raw Data'!AO191="YES", 1, 0)</f>
        <v>1</v>
      </c>
      <c r="AW192" s="241">
        <f>('Power Usage Consumption'!$B$22)*D192*AV192</f>
        <v>2620.8</v>
      </c>
      <c r="AX192" s="235">
        <f>IF('Raw Data'!AP191="YES", 1, 0)</f>
        <v>0</v>
      </c>
      <c r="AY192" s="241">
        <f>('Power Usage Consumption'!$B$23)*D192*AX192</f>
        <v>0</v>
      </c>
      <c r="AZ192" s="235">
        <f>IF('Raw Data'!AQ191="YES", 1, 0)</f>
        <v>1</v>
      </c>
      <c r="BA192" s="241">
        <f>('Power Usage Consumption'!$B$24)*D192*AZ192</f>
        <v>62.208</v>
      </c>
      <c r="BB192" s="235">
        <f>IF('Raw Data'!AR191="YES", 1, 0)</f>
        <v>1</v>
      </c>
      <c r="BC192" s="241">
        <f>('Power Usage Consumption'!$B$25)*D192*BB192</f>
        <v>19.9872</v>
      </c>
      <c r="BD192" s="235">
        <f>IF('Raw Data'!AS191="YES", 1, 0)</f>
        <v>1</v>
      </c>
      <c r="BE192" s="235">
        <f>('Power Usage Consumption'!$B$26)*D192*BD192</f>
        <v>322.56</v>
      </c>
      <c r="BF192" s="241">
        <f t="shared" si="7"/>
        <v>3025.5552</v>
      </c>
    </row>
    <row r="193" ht="20.25" customHeight="1">
      <c r="A193" s="233" t="str">
        <f>'Raw Data'!R192</f>
        <v>United States of America</v>
      </c>
      <c r="B193" s="234">
        <f>'Raw Data'!S192</f>
        <v>8</v>
      </c>
      <c r="C193" s="235">
        <f>'Raw Data'!W192</f>
        <v>27</v>
      </c>
      <c r="D193" s="236">
        <f t="shared" si="1"/>
        <v>864</v>
      </c>
      <c r="E193" s="237"/>
      <c r="F193" s="238">
        <f>'Raw Data'!X192</f>
        <v>0</v>
      </c>
      <c r="G193" s="239">
        <f>(F193*'Power Usage Consumption'!$B$2)*D193</f>
        <v>0</v>
      </c>
      <c r="H193" s="235">
        <f>'Raw Data'!Y192</f>
        <v>0</v>
      </c>
      <c r="I193" s="239">
        <f>(H193*'Power Usage Consumption'!$B$3)*D193</f>
        <v>0</v>
      </c>
      <c r="J193" s="235">
        <f>'Raw Data'!Z192</f>
        <v>0</v>
      </c>
      <c r="K193" s="240">
        <f>(J193*'Power Usage Consumption'!$B$4)*D193</f>
        <v>0</v>
      </c>
      <c r="L193" s="241">
        <f>'Raw Data'!AA192</f>
        <v>2</v>
      </c>
      <c r="M193" s="241">
        <f>(L193*'Power Usage Consumption'!$B$5)*D193</f>
        <v>345.6</v>
      </c>
      <c r="N193" s="241">
        <f>'Raw Data'!AB192</f>
        <v>1</v>
      </c>
      <c r="O193" s="241">
        <f>(N193*'Power Usage Consumption'!$B$7)*D193</f>
        <v>1.728</v>
      </c>
      <c r="P193" s="241">
        <f>'Raw Data'!AC192</f>
        <v>0</v>
      </c>
      <c r="Q193" s="241">
        <f>(P193*'Power Usage Consumption'!$B$8)*D193</f>
        <v>0</v>
      </c>
      <c r="R193" s="241">
        <f>'Raw Data'!AD192</f>
        <v>3</v>
      </c>
      <c r="S193" s="241">
        <f>(R193*'Power Usage Consumption'!$B$9)*D193</f>
        <v>15.552</v>
      </c>
      <c r="T193" s="235">
        <f>'Raw Data'!AE192</f>
        <v>2</v>
      </c>
      <c r="U193" s="241">
        <f>(T193*'Power Usage Consumption'!$B$6)*D193</f>
        <v>8.64</v>
      </c>
      <c r="V193" s="235">
        <f>'Raw Data'!AF192</f>
        <v>1</v>
      </c>
      <c r="W193" s="241">
        <f>(V193*'Power Usage Consumption'!$B$11)*D193</f>
        <v>10.368</v>
      </c>
      <c r="X193" s="235">
        <f>'Raw Data'!AG192</f>
        <v>1</v>
      </c>
      <c r="Y193" s="241">
        <f>(X193*'Power Usage Consumption'!$B$12)*D193</f>
        <v>10.368</v>
      </c>
      <c r="Z193" s="235">
        <f>'Raw Data'!AH192</f>
        <v>3</v>
      </c>
      <c r="AA193" s="241">
        <f>(Z193*'Power Usage Consumption'!$B$12)*D193</f>
        <v>31.104</v>
      </c>
      <c r="AB193" s="242">
        <f t="shared" si="2"/>
        <v>423.36</v>
      </c>
      <c r="AC193" s="243" t="str">
        <f>'Raw Data'!AI192</f>
        <v>Renewable Energy (Solar, Wind, etc.)</v>
      </c>
      <c r="AD193" s="244">
        <f t="shared" si="3"/>
        <v>0</v>
      </c>
      <c r="AE193" s="245">
        <f t="shared" si="4"/>
        <v>423.36</v>
      </c>
      <c r="AF193" s="238">
        <f>'Raw Data'!U192</f>
        <v>0</v>
      </c>
      <c r="AG193" s="235">
        <f>'Raw Data'!T192</f>
        <v>8</v>
      </c>
      <c r="AH193" s="235"/>
      <c r="AI193" s="235">
        <f>IF('Raw Data'!AJ192="YES", 1, 0)</f>
        <v>0</v>
      </c>
      <c r="AJ193" s="235">
        <f>('Power Usage Consumption'!$B$15)*D193*AI193</f>
        <v>0</v>
      </c>
      <c r="AK193" s="235">
        <f>IF('Raw Data'!AK192="YES", 1, 0)</f>
        <v>1</v>
      </c>
      <c r="AL193" s="239">
        <f>'Power Usage Consumption'!$B$16</f>
        <v>18</v>
      </c>
      <c r="AM193" s="235">
        <f>IF('Raw Data'!AL192="YES", 1, 0)</f>
        <v>0</v>
      </c>
      <c r="AN193" s="239">
        <f>'Power Usage Consumption'!$B$17</f>
        <v>1.5</v>
      </c>
      <c r="AO193" s="235">
        <f>IF('Raw Data'!AM192="YES", 1, 0)</f>
        <v>1</v>
      </c>
      <c r="AP193" s="239">
        <f>'Power Usage Consumption'!$B$18</f>
        <v>1.2</v>
      </c>
      <c r="AQ193" s="235">
        <f>IF('Raw Data'!AN192="YES", 1, 0)</f>
        <v>1</v>
      </c>
      <c r="AR193" s="239">
        <f>'Power Usage Consumption'!$B$19</f>
        <v>2</v>
      </c>
      <c r="AS193" s="239">
        <f t="shared" si="5"/>
        <v>22.7</v>
      </c>
      <c r="AT193" s="241">
        <f t="shared" si="6"/>
        <v>8</v>
      </c>
      <c r="AU193" s="241"/>
      <c r="AV193" s="235">
        <f>IF('Raw Data'!AO192="YES", 1, 0)</f>
        <v>1</v>
      </c>
      <c r="AW193" s="241">
        <f>('Power Usage Consumption'!$B$22)*D193*AV193</f>
        <v>1965.6</v>
      </c>
      <c r="AX193" s="235">
        <f>IF('Raw Data'!AP192="YES", 1, 0)</f>
        <v>0</v>
      </c>
      <c r="AY193" s="241">
        <f>('Power Usage Consumption'!$B$23)*D193*AX193</f>
        <v>0</v>
      </c>
      <c r="AZ193" s="235">
        <f>IF('Raw Data'!AQ192="YES", 1, 0)</f>
        <v>0</v>
      </c>
      <c r="BA193" s="241">
        <f>('Power Usage Consumption'!$B$24)*D193*AZ193</f>
        <v>0</v>
      </c>
      <c r="BB193" s="235">
        <f>IF('Raw Data'!AR192="YES", 1, 0)</f>
        <v>1</v>
      </c>
      <c r="BC193" s="241">
        <f>('Power Usage Consumption'!$B$25)*D193*BB193</f>
        <v>14.9904</v>
      </c>
      <c r="BD193" s="235">
        <f>IF('Raw Data'!AS192="YES", 1, 0)</f>
        <v>1</v>
      </c>
      <c r="BE193" s="235">
        <f>('Power Usage Consumption'!$B$26)*D193*BD193</f>
        <v>241.92</v>
      </c>
      <c r="BF193" s="241">
        <f t="shared" si="7"/>
        <v>2222.5104</v>
      </c>
    </row>
    <row r="194" ht="20.25" customHeight="1">
      <c r="A194" s="233" t="str">
        <f>'Raw Data'!R193</f>
        <v>Brazil</v>
      </c>
      <c r="B194" s="234">
        <f>'Raw Data'!S193</f>
        <v>1</v>
      </c>
      <c r="C194" s="235">
        <f>'Raw Data'!W193</f>
        <v>33</v>
      </c>
      <c r="D194" s="236">
        <f t="shared" si="1"/>
        <v>132</v>
      </c>
      <c r="E194" s="237"/>
      <c r="F194" s="238">
        <f>'Raw Data'!X193</f>
        <v>1</v>
      </c>
      <c r="G194" s="239">
        <f>(F194*'Power Usage Consumption'!$B$2)*D194</f>
        <v>7.92</v>
      </c>
      <c r="H194" s="235">
        <f>'Raw Data'!Y193</f>
        <v>0</v>
      </c>
      <c r="I194" s="239">
        <f>(H194*'Power Usage Consumption'!$B$3)*D194</f>
        <v>0</v>
      </c>
      <c r="J194" s="235">
        <f>'Raw Data'!Z193</f>
        <v>2</v>
      </c>
      <c r="K194" s="240">
        <f>(J194*'Power Usage Consumption'!$B$4)*D194</f>
        <v>15.048</v>
      </c>
      <c r="L194" s="241">
        <f>'Raw Data'!AA193</f>
        <v>0</v>
      </c>
      <c r="M194" s="241">
        <f>(L194*'Power Usage Consumption'!$B$5)*D194</f>
        <v>0</v>
      </c>
      <c r="N194" s="241">
        <f>'Raw Data'!AB193</f>
        <v>1</v>
      </c>
      <c r="O194" s="241">
        <f>(N194*'Power Usage Consumption'!$B$7)*D194</f>
        <v>0.264</v>
      </c>
      <c r="P194" s="241">
        <f>'Raw Data'!AC193</f>
        <v>1</v>
      </c>
      <c r="Q194" s="241">
        <f>(P194*'Power Usage Consumption'!$B$8)*D194</f>
        <v>5.28</v>
      </c>
      <c r="R194" s="241">
        <f>'Raw Data'!AD193</f>
        <v>3</v>
      </c>
      <c r="S194" s="241">
        <f>(R194*'Power Usage Consumption'!$B$9)*D194</f>
        <v>2.376</v>
      </c>
      <c r="T194" s="235">
        <f>'Raw Data'!AE193</f>
        <v>3</v>
      </c>
      <c r="U194" s="241">
        <f>(T194*'Power Usage Consumption'!$B$6)*D194</f>
        <v>1.98</v>
      </c>
      <c r="V194" s="235">
        <f>'Raw Data'!AF193</f>
        <v>2</v>
      </c>
      <c r="W194" s="241">
        <f>(V194*'Power Usage Consumption'!$B$11)*D194</f>
        <v>3.168</v>
      </c>
      <c r="X194" s="235">
        <f>'Raw Data'!AG193</f>
        <v>0</v>
      </c>
      <c r="Y194" s="241">
        <f>(X194*'Power Usage Consumption'!$B$12)*D194</f>
        <v>0</v>
      </c>
      <c r="Z194" s="235">
        <f>'Raw Data'!AH193</f>
        <v>1</v>
      </c>
      <c r="AA194" s="241">
        <f>(Z194*'Power Usage Consumption'!$B$12)*D194</f>
        <v>1.584</v>
      </c>
      <c r="AB194" s="242">
        <f t="shared" si="2"/>
        <v>37.62</v>
      </c>
      <c r="AC194" s="243" t="str">
        <f>'Raw Data'!AI193</f>
        <v>Renewable Energy (Solar, Wind, etc.)</v>
      </c>
      <c r="AD194" s="244">
        <f t="shared" si="3"/>
        <v>0</v>
      </c>
      <c r="AE194" s="245">
        <f t="shared" si="4"/>
        <v>37.62</v>
      </c>
      <c r="AF194" s="238">
        <f>'Raw Data'!U193</f>
        <v>0</v>
      </c>
      <c r="AG194" s="235">
        <f>'Raw Data'!T193</f>
        <v>1</v>
      </c>
      <c r="AH194" s="235"/>
      <c r="AI194" s="235">
        <f>IF('Raw Data'!AJ193="YES", 1, 0)</f>
        <v>1</v>
      </c>
      <c r="AJ194" s="235">
        <f>('Power Usage Consumption'!$B$15)*D194*AI194</f>
        <v>510.84</v>
      </c>
      <c r="AK194" s="235">
        <f>IF('Raw Data'!AK193="YES", 1, 0)</f>
        <v>0</v>
      </c>
      <c r="AL194" s="239">
        <f>'Power Usage Consumption'!$B$16</f>
        <v>18</v>
      </c>
      <c r="AM194" s="235">
        <f>IF('Raw Data'!AL193="YES", 1, 0)</f>
        <v>1</v>
      </c>
      <c r="AN194" s="239">
        <f>'Power Usage Consumption'!$B$17</f>
        <v>1.5</v>
      </c>
      <c r="AO194" s="235">
        <f>IF('Raw Data'!AM193="YES", 1, 0)</f>
        <v>1</v>
      </c>
      <c r="AP194" s="239">
        <f>'Power Usage Consumption'!$B$18</f>
        <v>1.2</v>
      </c>
      <c r="AQ194" s="235">
        <f>IF('Raw Data'!AN193="YES", 1, 0)</f>
        <v>0</v>
      </c>
      <c r="AR194" s="239">
        <f>'Power Usage Consumption'!$B$19</f>
        <v>2</v>
      </c>
      <c r="AS194" s="239">
        <f t="shared" si="5"/>
        <v>533.54</v>
      </c>
      <c r="AT194" s="241">
        <f t="shared" si="6"/>
        <v>1</v>
      </c>
      <c r="AU194" s="241"/>
      <c r="AV194" s="235">
        <f>IF('Raw Data'!AO193="YES", 1, 0)</f>
        <v>0</v>
      </c>
      <c r="AW194" s="241">
        <f>('Power Usage Consumption'!$B$22)*D194*AV194</f>
        <v>0</v>
      </c>
      <c r="AX194" s="235">
        <f>IF('Raw Data'!AP193="YES", 1, 0)</f>
        <v>0</v>
      </c>
      <c r="AY194" s="241">
        <f>('Power Usage Consumption'!$B$23)*D194*AX194</f>
        <v>0</v>
      </c>
      <c r="AZ194" s="235">
        <f>IF('Raw Data'!AQ193="YES", 1, 0)</f>
        <v>0</v>
      </c>
      <c r="BA194" s="241">
        <f>('Power Usage Consumption'!$B$24)*D194*AZ194</f>
        <v>0</v>
      </c>
      <c r="BB194" s="235">
        <f>IF('Raw Data'!AR193="YES", 1, 0)</f>
        <v>0</v>
      </c>
      <c r="BC194" s="241">
        <f>('Power Usage Consumption'!$B$25)*D194*BB194</f>
        <v>0</v>
      </c>
      <c r="BD194" s="235">
        <f>IF('Raw Data'!AS193="YES", 1, 0)</f>
        <v>0</v>
      </c>
      <c r="BE194" s="235">
        <f>('Power Usage Consumption'!$B$26)*D194*BD194</f>
        <v>0</v>
      </c>
      <c r="BF194" s="241">
        <f t="shared" si="7"/>
        <v>0</v>
      </c>
    </row>
    <row r="195" ht="20.25" customHeight="1">
      <c r="A195" s="233" t="str">
        <f>'Raw Data'!R194</f>
        <v>Indonesia</v>
      </c>
      <c r="B195" s="234">
        <f>'Raw Data'!S194</f>
        <v>8</v>
      </c>
      <c r="C195" s="235">
        <f>'Raw Data'!W194</f>
        <v>7</v>
      </c>
      <c r="D195" s="236">
        <f t="shared" si="1"/>
        <v>224</v>
      </c>
      <c r="E195" s="237"/>
      <c r="F195" s="238">
        <f>'Raw Data'!X194</f>
        <v>3</v>
      </c>
      <c r="G195" s="239">
        <f>(F195*'Power Usage Consumption'!$B$2)*D195</f>
        <v>40.32</v>
      </c>
      <c r="H195" s="235">
        <f>'Raw Data'!Y194</f>
        <v>0</v>
      </c>
      <c r="I195" s="239">
        <f>(H195*'Power Usage Consumption'!$B$3)*D195</f>
        <v>0</v>
      </c>
      <c r="J195" s="235">
        <f>'Raw Data'!Z194</f>
        <v>3</v>
      </c>
      <c r="K195" s="240">
        <f>(J195*'Power Usage Consumption'!$B$4)*D195</f>
        <v>38.304</v>
      </c>
      <c r="L195" s="241">
        <f>'Raw Data'!AA194</f>
        <v>0</v>
      </c>
      <c r="M195" s="241">
        <f>(L195*'Power Usage Consumption'!$B$5)*D195</f>
        <v>0</v>
      </c>
      <c r="N195" s="241">
        <f>'Raw Data'!AB194</f>
        <v>0</v>
      </c>
      <c r="O195" s="241">
        <f>(N195*'Power Usage Consumption'!$B$7)*D195</f>
        <v>0</v>
      </c>
      <c r="P195" s="241">
        <f>'Raw Data'!AC194</f>
        <v>2</v>
      </c>
      <c r="Q195" s="241">
        <f>(P195*'Power Usage Consumption'!$B$8)*D195</f>
        <v>17.92</v>
      </c>
      <c r="R195" s="241">
        <f>'Raw Data'!AD194</f>
        <v>1</v>
      </c>
      <c r="S195" s="241">
        <f>(R195*'Power Usage Consumption'!$B$9)*D195</f>
        <v>1.344</v>
      </c>
      <c r="T195" s="235">
        <f>'Raw Data'!AE194</f>
        <v>1</v>
      </c>
      <c r="U195" s="241">
        <f>(T195*'Power Usage Consumption'!$B$6)*D195</f>
        <v>1.12</v>
      </c>
      <c r="V195" s="235">
        <f>'Raw Data'!AF194</f>
        <v>2</v>
      </c>
      <c r="W195" s="241">
        <f>(V195*'Power Usage Consumption'!$B$11)*D195</f>
        <v>5.376</v>
      </c>
      <c r="X195" s="235">
        <f>'Raw Data'!AG194</f>
        <v>2</v>
      </c>
      <c r="Y195" s="241">
        <f>(X195*'Power Usage Consumption'!$B$12)*D195</f>
        <v>5.376</v>
      </c>
      <c r="Z195" s="235">
        <f>'Raw Data'!AH194</f>
        <v>2</v>
      </c>
      <c r="AA195" s="241">
        <f>(Z195*'Power Usage Consumption'!$B$12)*D195</f>
        <v>5.376</v>
      </c>
      <c r="AB195" s="242">
        <f t="shared" si="2"/>
        <v>115.136</v>
      </c>
      <c r="AC195" s="243" t="str">
        <f>'Raw Data'!AI194</f>
        <v>Renewable Energy (Solar, Wind, etc.)</v>
      </c>
      <c r="AD195" s="244">
        <f t="shared" si="3"/>
        <v>0</v>
      </c>
      <c r="AE195" s="245">
        <f t="shared" si="4"/>
        <v>115.136</v>
      </c>
      <c r="AF195" s="238">
        <f>'Raw Data'!U194</f>
        <v>0</v>
      </c>
      <c r="AG195" s="235">
        <f>'Raw Data'!T194</f>
        <v>8</v>
      </c>
      <c r="AH195" s="235"/>
      <c r="AI195" s="235">
        <f>IF('Raw Data'!AJ194="YES", 1, 0)</f>
        <v>0</v>
      </c>
      <c r="AJ195" s="235">
        <f>('Power Usage Consumption'!$B$15)*D195*AI195</f>
        <v>0</v>
      </c>
      <c r="AK195" s="235">
        <f>IF('Raw Data'!AK194="YES", 1, 0)</f>
        <v>0</v>
      </c>
      <c r="AL195" s="239">
        <f>'Power Usage Consumption'!$B$16</f>
        <v>18</v>
      </c>
      <c r="AM195" s="235">
        <f>IF('Raw Data'!AL194="YES", 1, 0)</f>
        <v>1</v>
      </c>
      <c r="AN195" s="239">
        <f>'Power Usage Consumption'!$B$17</f>
        <v>1.5</v>
      </c>
      <c r="AO195" s="235">
        <f>IF('Raw Data'!AM194="YES", 1, 0)</f>
        <v>1</v>
      </c>
      <c r="AP195" s="239">
        <f>'Power Usage Consumption'!$B$18</f>
        <v>1.2</v>
      </c>
      <c r="AQ195" s="235">
        <f>IF('Raw Data'!AN194="YES", 1, 0)</f>
        <v>1</v>
      </c>
      <c r="AR195" s="239">
        <f>'Power Usage Consumption'!$B$19</f>
        <v>2</v>
      </c>
      <c r="AS195" s="239">
        <f t="shared" si="5"/>
        <v>22.7</v>
      </c>
      <c r="AT195" s="241">
        <f t="shared" si="6"/>
        <v>8</v>
      </c>
      <c r="AU195" s="241"/>
      <c r="AV195" s="235">
        <f>IF('Raw Data'!AO194="YES", 1, 0)</f>
        <v>1</v>
      </c>
      <c r="AW195" s="241">
        <f>('Power Usage Consumption'!$B$22)*D195*AV195</f>
        <v>509.6</v>
      </c>
      <c r="AX195" s="235">
        <f>IF('Raw Data'!AP194="YES", 1, 0)</f>
        <v>0</v>
      </c>
      <c r="AY195" s="241">
        <f>('Power Usage Consumption'!$B$23)*D195*AX195</f>
        <v>0</v>
      </c>
      <c r="AZ195" s="235">
        <f>IF('Raw Data'!AQ194="YES", 1, 0)</f>
        <v>1</v>
      </c>
      <c r="BA195" s="241">
        <f>('Power Usage Consumption'!$B$24)*D195*AZ195</f>
        <v>12.096</v>
      </c>
      <c r="BB195" s="235">
        <f>IF('Raw Data'!AR194="YES", 1, 0)</f>
        <v>0</v>
      </c>
      <c r="BC195" s="241">
        <f>('Power Usage Consumption'!$B$25)*D195*BB195</f>
        <v>0</v>
      </c>
      <c r="BD195" s="235">
        <f>IF('Raw Data'!AS194="YES", 1, 0)</f>
        <v>0</v>
      </c>
      <c r="BE195" s="235">
        <f>('Power Usage Consumption'!$B$26)*D195*BD195</f>
        <v>0</v>
      </c>
      <c r="BF195" s="241">
        <f t="shared" si="7"/>
        <v>521.696</v>
      </c>
    </row>
    <row r="196" ht="20.25" customHeight="1">
      <c r="A196" s="233" t="str">
        <f>'Raw Data'!R195</f>
        <v>Brazil</v>
      </c>
      <c r="B196" s="234">
        <f>'Raw Data'!S195</f>
        <v>3</v>
      </c>
      <c r="C196" s="235">
        <f>'Raw Data'!W195</f>
        <v>16</v>
      </c>
      <c r="D196" s="236">
        <f t="shared" si="1"/>
        <v>192</v>
      </c>
      <c r="E196" s="237"/>
      <c r="F196" s="238">
        <f>'Raw Data'!X195</f>
        <v>3</v>
      </c>
      <c r="G196" s="239">
        <f>(F196*'Power Usage Consumption'!$B$2)*D196</f>
        <v>34.56</v>
      </c>
      <c r="H196" s="235">
        <f>'Raw Data'!Y195</f>
        <v>3</v>
      </c>
      <c r="I196" s="239">
        <f>(H196*'Power Usage Consumption'!$B$3)*D196</f>
        <v>40.0896</v>
      </c>
      <c r="J196" s="235">
        <f>'Raw Data'!Z195</f>
        <v>2</v>
      </c>
      <c r="K196" s="240">
        <f>(J196*'Power Usage Consumption'!$B$4)*D196</f>
        <v>21.888</v>
      </c>
      <c r="L196" s="241">
        <f>'Raw Data'!AA195</f>
        <v>1</v>
      </c>
      <c r="M196" s="241">
        <f>(L196*'Power Usage Consumption'!$B$5)*D196</f>
        <v>38.4</v>
      </c>
      <c r="N196" s="241">
        <f>'Raw Data'!AB195</f>
        <v>3</v>
      </c>
      <c r="O196" s="241">
        <f>(N196*'Power Usage Consumption'!$B$7)*D196</f>
        <v>1.152</v>
      </c>
      <c r="P196" s="241">
        <f>'Raw Data'!AC195</f>
        <v>3</v>
      </c>
      <c r="Q196" s="241">
        <f>(P196*'Power Usage Consumption'!$B$8)*D196</f>
        <v>23.04</v>
      </c>
      <c r="R196" s="241">
        <f>'Raw Data'!AD195</f>
        <v>3</v>
      </c>
      <c r="S196" s="241">
        <f>(R196*'Power Usage Consumption'!$B$9)*D196</f>
        <v>3.456</v>
      </c>
      <c r="T196" s="235">
        <f>'Raw Data'!AE195</f>
        <v>3</v>
      </c>
      <c r="U196" s="241">
        <f>(T196*'Power Usage Consumption'!$B$6)*D196</f>
        <v>2.88</v>
      </c>
      <c r="V196" s="235">
        <f>'Raw Data'!AF195</f>
        <v>1</v>
      </c>
      <c r="W196" s="241">
        <f>(V196*'Power Usage Consumption'!$B$11)*D196</f>
        <v>2.304</v>
      </c>
      <c r="X196" s="235">
        <f>'Raw Data'!AG195</f>
        <v>2</v>
      </c>
      <c r="Y196" s="241">
        <f>(X196*'Power Usage Consumption'!$B$12)*D196</f>
        <v>4.608</v>
      </c>
      <c r="Z196" s="235">
        <f>'Raw Data'!AH195</f>
        <v>1</v>
      </c>
      <c r="AA196" s="241">
        <f>(Z196*'Power Usage Consumption'!$B$12)*D196</f>
        <v>2.304</v>
      </c>
      <c r="AB196" s="242">
        <f t="shared" si="2"/>
        <v>174.6816</v>
      </c>
      <c r="AC196" s="243" t="str">
        <f>'Raw Data'!AI195</f>
        <v>Renewable Energy (Solar, Wind, etc.)</v>
      </c>
      <c r="AD196" s="244">
        <f t="shared" si="3"/>
        <v>0</v>
      </c>
      <c r="AE196" s="245">
        <f t="shared" si="4"/>
        <v>174.6816</v>
      </c>
      <c r="AF196" s="238">
        <f>'Raw Data'!U195</f>
        <v>2</v>
      </c>
      <c r="AG196" s="235">
        <f>'Raw Data'!T195</f>
        <v>1</v>
      </c>
      <c r="AH196" s="235"/>
      <c r="AI196" s="235">
        <f>IF('Raw Data'!AJ195="YES", 1, 0)</f>
        <v>0</v>
      </c>
      <c r="AJ196" s="235">
        <f>('Power Usage Consumption'!$B$15)*D196*AI196</f>
        <v>0</v>
      </c>
      <c r="AK196" s="235">
        <f>IF('Raw Data'!AK195="YES", 1, 0)</f>
        <v>0</v>
      </c>
      <c r="AL196" s="239">
        <f>'Power Usage Consumption'!$B$16</f>
        <v>18</v>
      </c>
      <c r="AM196" s="235">
        <f>IF('Raw Data'!AL195="YES", 1, 0)</f>
        <v>0</v>
      </c>
      <c r="AN196" s="239">
        <f>'Power Usage Consumption'!$B$17</f>
        <v>1.5</v>
      </c>
      <c r="AO196" s="235">
        <f>IF('Raw Data'!AM195="YES", 1, 0)</f>
        <v>0</v>
      </c>
      <c r="AP196" s="239">
        <f>'Power Usage Consumption'!$B$18</f>
        <v>1.2</v>
      </c>
      <c r="AQ196" s="235">
        <f>IF('Raw Data'!AN195="YES", 1, 0)</f>
        <v>0</v>
      </c>
      <c r="AR196" s="239">
        <f>'Power Usage Consumption'!$B$19</f>
        <v>2</v>
      </c>
      <c r="AS196" s="239">
        <f t="shared" si="5"/>
        <v>22.7</v>
      </c>
      <c r="AT196" s="241">
        <f t="shared" si="6"/>
        <v>1</v>
      </c>
      <c r="AU196" s="241"/>
      <c r="AV196" s="235">
        <f>IF('Raw Data'!AO195="YES", 1, 0)</f>
        <v>0</v>
      </c>
      <c r="AW196" s="241">
        <f>('Power Usage Consumption'!$B$22)*D196*AV196</f>
        <v>0</v>
      </c>
      <c r="AX196" s="235">
        <f>IF('Raw Data'!AP195="YES", 1, 0)</f>
        <v>0</v>
      </c>
      <c r="AY196" s="241">
        <f>('Power Usage Consumption'!$B$23)*D196*AX196</f>
        <v>0</v>
      </c>
      <c r="AZ196" s="235">
        <f>IF('Raw Data'!AQ195="YES", 1, 0)</f>
        <v>0</v>
      </c>
      <c r="BA196" s="241">
        <f>('Power Usage Consumption'!$B$24)*D196*AZ196</f>
        <v>0</v>
      </c>
      <c r="BB196" s="235">
        <f>IF('Raw Data'!AR195="YES", 1, 0)</f>
        <v>1</v>
      </c>
      <c r="BC196" s="241">
        <f>('Power Usage Consumption'!$B$25)*D196*BB196</f>
        <v>3.3312</v>
      </c>
      <c r="BD196" s="235">
        <f>IF('Raw Data'!AS195="YES", 1, 0)</f>
        <v>0</v>
      </c>
      <c r="BE196" s="235">
        <f>('Power Usage Consumption'!$B$26)*D196*BD196</f>
        <v>0</v>
      </c>
      <c r="BF196" s="241">
        <f t="shared" si="7"/>
        <v>3.3312</v>
      </c>
    </row>
    <row r="197" ht="20.25" customHeight="1">
      <c r="A197" s="233" t="str">
        <f>'Raw Data'!R196</f>
        <v>Thailand</v>
      </c>
      <c r="B197" s="234">
        <f>'Raw Data'!S196</f>
        <v>8</v>
      </c>
      <c r="C197" s="235">
        <f>'Raw Data'!W196</f>
        <v>15</v>
      </c>
      <c r="D197" s="236">
        <f t="shared" si="1"/>
        <v>480</v>
      </c>
      <c r="E197" s="237"/>
      <c r="F197" s="238">
        <f>'Raw Data'!X196</f>
        <v>3</v>
      </c>
      <c r="G197" s="239">
        <f>(F197*'Power Usage Consumption'!$B$2)*D197</f>
        <v>86.4</v>
      </c>
      <c r="H197" s="235">
        <f>'Raw Data'!Y196</f>
        <v>1</v>
      </c>
      <c r="I197" s="239">
        <f>(H197*'Power Usage Consumption'!$B$3)*D197</f>
        <v>33.408</v>
      </c>
      <c r="J197" s="235">
        <f>'Raw Data'!Z196</f>
        <v>0</v>
      </c>
      <c r="K197" s="240">
        <f>(J197*'Power Usage Consumption'!$B$4)*D197</f>
        <v>0</v>
      </c>
      <c r="L197" s="241">
        <f>'Raw Data'!AA196</f>
        <v>3</v>
      </c>
      <c r="M197" s="241">
        <f>(L197*'Power Usage Consumption'!$B$5)*D197</f>
        <v>288</v>
      </c>
      <c r="N197" s="241">
        <f>'Raw Data'!AB196</f>
        <v>3</v>
      </c>
      <c r="O197" s="241">
        <f>(N197*'Power Usage Consumption'!$B$7)*D197</f>
        <v>2.88</v>
      </c>
      <c r="P197" s="241">
        <f>'Raw Data'!AC196</f>
        <v>0</v>
      </c>
      <c r="Q197" s="241">
        <f>(P197*'Power Usage Consumption'!$B$8)*D197</f>
        <v>0</v>
      </c>
      <c r="R197" s="241">
        <f>'Raw Data'!AD196</f>
        <v>3</v>
      </c>
      <c r="S197" s="241">
        <f>(R197*'Power Usage Consumption'!$B$9)*D197</f>
        <v>8.64</v>
      </c>
      <c r="T197" s="235">
        <f>'Raw Data'!AE196</f>
        <v>2</v>
      </c>
      <c r="U197" s="241">
        <f>(T197*'Power Usage Consumption'!$B$6)*D197</f>
        <v>4.8</v>
      </c>
      <c r="V197" s="235">
        <f>'Raw Data'!AF196</f>
        <v>3</v>
      </c>
      <c r="W197" s="241">
        <f>(V197*'Power Usage Consumption'!$B$11)*D197</f>
        <v>17.28</v>
      </c>
      <c r="X197" s="235">
        <f>'Raw Data'!AG196</f>
        <v>0</v>
      </c>
      <c r="Y197" s="241">
        <f>(X197*'Power Usage Consumption'!$B$12)*D197</f>
        <v>0</v>
      </c>
      <c r="Z197" s="235">
        <f>'Raw Data'!AH196</f>
        <v>3</v>
      </c>
      <c r="AA197" s="241">
        <f>(Z197*'Power Usage Consumption'!$B$12)*D197</f>
        <v>17.28</v>
      </c>
      <c r="AB197" s="242">
        <f t="shared" si="2"/>
        <v>458.688</v>
      </c>
      <c r="AC197" s="243" t="str">
        <f>'Raw Data'!AI196</f>
        <v>Renewable Energy (Solar, Wind, etc.)</v>
      </c>
      <c r="AD197" s="244">
        <f t="shared" si="3"/>
        <v>0</v>
      </c>
      <c r="AE197" s="245">
        <f t="shared" si="4"/>
        <v>458.688</v>
      </c>
      <c r="AF197" s="238">
        <f>'Raw Data'!U196</f>
        <v>5</v>
      </c>
      <c r="AG197" s="235">
        <f>'Raw Data'!T196</f>
        <v>3</v>
      </c>
      <c r="AH197" s="235"/>
      <c r="AI197" s="235">
        <f>IF('Raw Data'!AJ196="YES", 1, 0)</f>
        <v>1</v>
      </c>
      <c r="AJ197" s="235">
        <f>('Power Usage Consumption'!$B$15)*D197*AI197</f>
        <v>1857.6</v>
      </c>
      <c r="AK197" s="235">
        <f>IF('Raw Data'!AK196="YES", 1, 0)</f>
        <v>0</v>
      </c>
      <c r="AL197" s="239">
        <f>'Power Usage Consumption'!$B$16</f>
        <v>18</v>
      </c>
      <c r="AM197" s="235">
        <f>IF('Raw Data'!AL196="YES", 1, 0)</f>
        <v>1</v>
      </c>
      <c r="AN197" s="239">
        <f>'Power Usage Consumption'!$B$17</f>
        <v>1.5</v>
      </c>
      <c r="AO197" s="235">
        <f>IF('Raw Data'!AM196="YES", 1, 0)</f>
        <v>1</v>
      </c>
      <c r="AP197" s="239">
        <f>'Power Usage Consumption'!$B$18</f>
        <v>1.2</v>
      </c>
      <c r="AQ197" s="235">
        <f>IF('Raw Data'!AN196="YES", 1, 0)</f>
        <v>0</v>
      </c>
      <c r="AR197" s="239">
        <f>'Power Usage Consumption'!$B$19</f>
        <v>2</v>
      </c>
      <c r="AS197" s="239">
        <f t="shared" si="5"/>
        <v>1880.3</v>
      </c>
      <c r="AT197" s="241">
        <f t="shared" si="6"/>
        <v>3</v>
      </c>
      <c r="AU197" s="241"/>
      <c r="AV197" s="235">
        <f>IF('Raw Data'!AO196="YES", 1, 0)</f>
        <v>1</v>
      </c>
      <c r="AW197" s="241">
        <f>('Power Usage Consumption'!$B$22)*D197*AV197</f>
        <v>1092</v>
      </c>
      <c r="AX197" s="235">
        <f>IF('Raw Data'!AP196="YES", 1, 0)</f>
        <v>0</v>
      </c>
      <c r="AY197" s="241">
        <f>('Power Usage Consumption'!$B$23)*D197*AX197</f>
        <v>0</v>
      </c>
      <c r="AZ197" s="235">
        <f>IF('Raw Data'!AQ196="YES", 1, 0)</f>
        <v>0</v>
      </c>
      <c r="BA197" s="241">
        <f>('Power Usage Consumption'!$B$24)*D197*AZ197</f>
        <v>0</v>
      </c>
      <c r="BB197" s="235">
        <f>IF('Raw Data'!AR196="YES", 1, 0)</f>
        <v>0</v>
      </c>
      <c r="BC197" s="241">
        <f>('Power Usage Consumption'!$B$25)*D197*BB197</f>
        <v>0</v>
      </c>
      <c r="BD197" s="235">
        <f>IF('Raw Data'!AS196="YES", 1, 0)</f>
        <v>0</v>
      </c>
      <c r="BE197" s="235">
        <f>('Power Usage Consumption'!$B$26)*D197*BD197</f>
        <v>0</v>
      </c>
      <c r="BF197" s="241">
        <f t="shared" si="7"/>
        <v>1092</v>
      </c>
    </row>
    <row r="198" ht="20.25" customHeight="1">
      <c r="A198" s="233" t="str">
        <f>'Raw Data'!R197</f>
        <v>United States of America</v>
      </c>
      <c r="B198" s="234">
        <f>'Raw Data'!S197</f>
        <v>2</v>
      </c>
      <c r="C198" s="235">
        <f>'Raw Data'!W197</f>
        <v>37</v>
      </c>
      <c r="D198" s="236">
        <f t="shared" si="1"/>
        <v>296</v>
      </c>
      <c r="E198" s="237"/>
      <c r="F198" s="238">
        <f>'Raw Data'!X197</f>
        <v>3</v>
      </c>
      <c r="G198" s="239">
        <f>(F198*'Power Usage Consumption'!$B$2)*D198</f>
        <v>53.28</v>
      </c>
      <c r="H198" s="235">
        <f>'Raw Data'!Y197</f>
        <v>3</v>
      </c>
      <c r="I198" s="239">
        <f>(H198*'Power Usage Consumption'!$B$3)*D198</f>
        <v>61.8048</v>
      </c>
      <c r="J198" s="235">
        <f>'Raw Data'!Z197</f>
        <v>1</v>
      </c>
      <c r="K198" s="240">
        <f>(J198*'Power Usage Consumption'!$B$4)*D198</f>
        <v>16.872</v>
      </c>
      <c r="L198" s="241">
        <f>'Raw Data'!AA197</f>
        <v>1</v>
      </c>
      <c r="M198" s="241">
        <f>(L198*'Power Usage Consumption'!$B$5)*D198</f>
        <v>59.2</v>
      </c>
      <c r="N198" s="241">
        <f>'Raw Data'!AB197</f>
        <v>0</v>
      </c>
      <c r="O198" s="241">
        <f>(N198*'Power Usage Consumption'!$B$7)*D198</f>
        <v>0</v>
      </c>
      <c r="P198" s="241">
        <f>'Raw Data'!AC197</f>
        <v>0</v>
      </c>
      <c r="Q198" s="241">
        <f>(P198*'Power Usage Consumption'!$B$8)*D198</f>
        <v>0</v>
      </c>
      <c r="R198" s="241">
        <f>'Raw Data'!AD197</f>
        <v>3</v>
      </c>
      <c r="S198" s="241">
        <f>(R198*'Power Usage Consumption'!$B$9)*D198</f>
        <v>5.328</v>
      </c>
      <c r="T198" s="235">
        <f>'Raw Data'!AE197</f>
        <v>0</v>
      </c>
      <c r="U198" s="241">
        <f>(T198*'Power Usage Consumption'!$B$6)*D198</f>
        <v>0</v>
      </c>
      <c r="V198" s="235">
        <f>'Raw Data'!AF197</f>
        <v>0</v>
      </c>
      <c r="W198" s="241">
        <f>(V198*'Power Usage Consumption'!$B$11)*D198</f>
        <v>0</v>
      </c>
      <c r="X198" s="235">
        <f>'Raw Data'!AG197</f>
        <v>0</v>
      </c>
      <c r="Y198" s="241">
        <f>(X198*'Power Usage Consumption'!$B$12)*D198</f>
        <v>0</v>
      </c>
      <c r="Z198" s="235">
        <f>'Raw Data'!AH197</f>
        <v>3</v>
      </c>
      <c r="AA198" s="241">
        <f>(Z198*'Power Usage Consumption'!$B$12)*D198</f>
        <v>10.656</v>
      </c>
      <c r="AB198" s="242">
        <f t="shared" si="2"/>
        <v>207.1408</v>
      </c>
      <c r="AC198" s="243" t="str">
        <f>'Raw Data'!AI197</f>
        <v>Renewable Energy (Solar, Wind, etc.)</v>
      </c>
      <c r="AD198" s="244">
        <f t="shared" si="3"/>
        <v>0</v>
      </c>
      <c r="AE198" s="245">
        <f t="shared" si="4"/>
        <v>207.1408</v>
      </c>
      <c r="AF198" s="238">
        <f>'Raw Data'!U197</f>
        <v>0</v>
      </c>
      <c r="AG198" s="235">
        <f>'Raw Data'!T197</f>
        <v>2</v>
      </c>
      <c r="AH198" s="235"/>
      <c r="AI198" s="235">
        <f>IF('Raw Data'!AJ197="YES", 1, 0)</f>
        <v>0</v>
      </c>
      <c r="AJ198" s="235">
        <f>('Power Usage Consumption'!$B$15)*D198*AI198</f>
        <v>0</v>
      </c>
      <c r="AK198" s="235">
        <f>IF('Raw Data'!AK197="YES", 1, 0)</f>
        <v>0</v>
      </c>
      <c r="AL198" s="239">
        <f>'Power Usage Consumption'!$B$16</f>
        <v>18</v>
      </c>
      <c r="AM198" s="235">
        <f>IF('Raw Data'!AL197="YES", 1, 0)</f>
        <v>1</v>
      </c>
      <c r="AN198" s="239">
        <f>'Power Usage Consumption'!$B$17</f>
        <v>1.5</v>
      </c>
      <c r="AO198" s="235">
        <f>IF('Raw Data'!AM197="YES", 1, 0)</f>
        <v>1</v>
      </c>
      <c r="AP198" s="239">
        <f>'Power Usage Consumption'!$B$18</f>
        <v>1.2</v>
      </c>
      <c r="AQ198" s="235">
        <f>IF('Raw Data'!AN197="YES", 1, 0)</f>
        <v>1</v>
      </c>
      <c r="AR198" s="239">
        <f>'Power Usage Consumption'!$B$19</f>
        <v>2</v>
      </c>
      <c r="AS198" s="239">
        <f t="shared" si="5"/>
        <v>22.7</v>
      </c>
      <c r="AT198" s="241">
        <f t="shared" si="6"/>
        <v>2</v>
      </c>
      <c r="AU198" s="241"/>
      <c r="AV198" s="235">
        <f>IF('Raw Data'!AO197="YES", 1, 0)</f>
        <v>1</v>
      </c>
      <c r="AW198" s="241">
        <f>('Power Usage Consumption'!$B$22)*D198*AV198</f>
        <v>673.4</v>
      </c>
      <c r="AX198" s="235">
        <f>IF('Raw Data'!AP197="YES", 1, 0)</f>
        <v>1</v>
      </c>
      <c r="AY198" s="241">
        <f>('Power Usage Consumption'!$B$23)*D198*AX198</f>
        <v>192.4</v>
      </c>
      <c r="AZ198" s="235">
        <f>IF('Raw Data'!AQ197="YES", 1, 0)</f>
        <v>0</v>
      </c>
      <c r="BA198" s="241">
        <f>('Power Usage Consumption'!$B$24)*D198*AZ198</f>
        <v>0</v>
      </c>
      <c r="BB198" s="235">
        <f>IF('Raw Data'!AR197="YES", 1, 0)</f>
        <v>1</v>
      </c>
      <c r="BC198" s="241">
        <f>('Power Usage Consumption'!$B$25)*D198*BB198</f>
        <v>5.1356</v>
      </c>
      <c r="BD198" s="235">
        <f>IF('Raw Data'!AS197="YES", 1, 0)</f>
        <v>0</v>
      </c>
      <c r="BE198" s="235">
        <f>('Power Usage Consumption'!$B$26)*D198*BD198</f>
        <v>0</v>
      </c>
      <c r="BF198" s="241">
        <f t="shared" si="7"/>
        <v>870.9356</v>
      </c>
    </row>
    <row r="199" ht="20.25" customHeight="1">
      <c r="A199" s="233" t="str">
        <f>'Raw Data'!R198</f>
        <v>United States of America</v>
      </c>
      <c r="B199" s="234">
        <f>'Raw Data'!S198</f>
        <v>4</v>
      </c>
      <c r="C199" s="235">
        <f>'Raw Data'!W198</f>
        <v>34</v>
      </c>
      <c r="D199" s="236">
        <f t="shared" si="1"/>
        <v>544</v>
      </c>
      <c r="E199" s="237"/>
      <c r="F199" s="238">
        <f>'Raw Data'!X198</f>
        <v>0</v>
      </c>
      <c r="G199" s="239">
        <f>(F199*'Power Usage Consumption'!$B$2)*D199</f>
        <v>0</v>
      </c>
      <c r="H199" s="235">
        <f>'Raw Data'!Y198</f>
        <v>1</v>
      </c>
      <c r="I199" s="239">
        <f>(H199*'Power Usage Consumption'!$B$3)*D199</f>
        <v>37.8624</v>
      </c>
      <c r="J199" s="235">
        <f>'Raw Data'!Z198</f>
        <v>3</v>
      </c>
      <c r="K199" s="240">
        <f>(J199*'Power Usage Consumption'!$B$4)*D199</f>
        <v>93.024</v>
      </c>
      <c r="L199" s="241">
        <f>'Raw Data'!AA198</f>
        <v>2</v>
      </c>
      <c r="M199" s="241">
        <f>(L199*'Power Usage Consumption'!$B$5)*D199</f>
        <v>217.6</v>
      </c>
      <c r="N199" s="241">
        <f>'Raw Data'!AB198</f>
        <v>0</v>
      </c>
      <c r="O199" s="241">
        <f>(N199*'Power Usage Consumption'!$B$7)*D199</f>
        <v>0</v>
      </c>
      <c r="P199" s="241">
        <f>'Raw Data'!AC198</f>
        <v>1</v>
      </c>
      <c r="Q199" s="241">
        <f>(P199*'Power Usage Consumption'!$B$8)*D199</f>
        <v>21.76</v>
      </c>
      <c r="R199" s="241">
        <f>'Raw Data'!AD198</f>
        <v>2</v>
      </c>
      <c r="S199" s="241">
        <f>(R199*'Power Usage Consumption'!$B$9)*D199</f>
        <v>6.528</v>
      </c>
      <c r="T199" s="235">
        <f>'Raw Data'!AE198</f>
        <v>2</v>
      </c>
      <c r="U199" s="241">
        <f>(T199*'Power Usage Consumption'!$B$6)*D199</f>
        <v>5.44</v>
      </c>
      <c r="V199" s="235">
        <f>'Raw Data'!AF198</f>
        <v>3</v>
      </c>
      <c r="W199" s="241">
        <f>(V199*'Power Usage Consumption'!$B$11)*D199</f>
        <v>19.584</v>
      </c>
      <c r="X199" s="235">
        <f>'Raw Data'!AG198</f>
        <v>3</v>
      </c>
      <c r="Y199" s="241">
        <f>(X199*'Power Usage Consumption'!$B$12)*D199</f>
        <v>19.584</v>
      </c>
      <c r="Z199" s="235">
        <f>'Raw Data'!AH198</f>
        <v>3</v>
      </c>
      <c r="AA199" s="241">
        <f>(Z199*'Power Usage Consumption'!$B$12)*D199</f>
        <v>19.584</v>
      </c>
      <c r="AB199" s="242">
        <f t="shared" si="2"/>
        <v>440.9664</v>
      </c>
      <c r="AC199" s="243" t="str">
        <f>'Raw Data'!AI198</f>
        <v>Non-renewable Energy (Grid electricity, Gasoline, etc.)</v>
      </c>
      <c r="AD199" s="244">
        <f t="shared" si="3"/>
        <v>440.9664</v>
      </c>
      <c r="AE199" s="245">
        <f t="shared" si="4"/>
        <v>0</v>
      </c>
      <c r="AF199" s="238">
        <f>'Raw Data'!U198</f>
        <v>1</v>
      </c>
      <c r="AG199" s="235">
        <f>'Raw Data'!T198</f>
        <v>3</v>
      </c>
      <c r="AH199" s="235"/>
      <c r="AI199" s="235">
        <f>IF('Raw Data'!AJ198="YES", 1, 0)</f>
        <v>1</v>
      </c>
      <c r="AJ199" s="235">
        <f>('Power Usage Consumption'!$B$15)*D199*AI199</f>
        <v>2105.28</v>
      </c>
      <c r="AK199" s="235">
        <f>IF('Raw Data'!AK198="YES", 1, 0)</f>
        <v>0</v>
      </c>
      <c r="AL199" s="239">
        <f>'Power Usage Consumption'!$B$16</f>
        <v>18</v>
      </c>
      <c r="AM199" s="235">
        <f>IF('Raw Data'!AL198="YES", 1, 0)</f>
        <v>0</v>
      </c>
      <c r="AN199" s="239">
        <f>'Power Usage Consumption'!$B$17</f>
        <v>1.5</v>
      </c>
      <c r="AO199" s="235">
        <f>IF('Raw Data'!AM198="YES", 1, 0)</f>
        <v>0</v>
      </c>
      <c r="AP199" s="239">
        <f>'Power Usage Consumption'!$B$18</f>
        <v>1.2</v>
      </c>
      <c r="AQ199" s="235">
        <f>IF('Raw Data'!AN198="YES", 1, 0)</f>
        <v>0</v>
      </c>
      <c r="AR199" s="239">
        <f>'Power Usage Consumption'!$B$19</f>
        <v>2</v>
      </c>
      <c r="AS199" s="239">
        <f t="shared" si="5"/>
        <v>2127.98</v>
      </c>
      <c r="AT199" s="241">
        <f t="shared" si="6"/>
        <v>3</v>
      </c>
      <c r="AU199" s="241"/>
      <c r="AV199" s="235">
        <f>IF('Raw Data'!AO198="YES", 1, 0)</f>
        <v>1</v>
      </c>
      <c r="AW199" s="241">
        <f>('Power Usage Consumption'!$B$22)*D199*AV199</f>
        <v>1237.6</v>
      </c>
      <c r="AX199" s="235">
        <f>IF('Raw Data'!AP198="YES", 1, 0)</f>
        <v>1</v>
      </c>
      <c r="AY199" s="241">
        <f>('Power Usage Consumption'!$B$23)*D199*AX199</f>
        <v>353.6</v>
      </c>
      <c r="AZ199" s="235">
        <f>IF('Raw Data'!AQ198="YES", 1, 0)</f>
        <v>0</v>
      </c>
      <c r="BA199" s="241">
        <f>('Power Usage Consumption'!$B$24)*D199*AZ199</f>
        <v>0</v>
      </c>
      <c r="BB199" s="235">
        <f>IF('Raw Data'!AR198="YES", 1, 0)</f>
        <v>1</v>
      </c>
      <c r="BC199" s="241">
        <f>('Power Usage Consumption'!$B$25)*D199*BB199</f>
        <v>9.4384</v>
      </c>
      <c r="BD199" s="235">
        <f>IF('Raw Data'!AS198="YES", 1, 0)</f>
        <v>0</v>
      </c>
      <c r="BE199" s="235">
        <f>('Power Usage Consumption'!$B$26)*D199*BD199</f>
        <v>0</v>
      </c>
      <c r="BF199" s="241">
        <f t="shared" si="7"/>
        <v>1600.6384</v>
      </c>
    </row>
    <row r="200" ht="20.25" customHeight="1">
      <c r="A200" s="233" t="str">
        <f>'Raw Data'!R199</f>
        <v>United States of America</v>
      </c>
      <c r="B200" s="234">
        <f>'Raw Data'!S199</f>
        <v>8</v>
      </c>
      <c r="C200" s="235">
        <f>'Raw Data'!W199</f>
        <v>36</v>
      </c>
      <c r="D200" s="236">
        <f t="shared" si="1"/>
        <v>1152</v>
      </c>
      <c r="E200" s="237"/>
      <c r="F200" s="238">
        <f>'Raw Data'!X199</f>
        <v>3</v>
      </c>
      <c r="G200" s="239">
        <f>(F200*'Power Usage Consumption'!$B$2)*D200</f>
        <v>207.36</v>
      </c>
      <c r="H200" s="235">
        <f>'Raw Data'!Y199</f>
        <v>0</v>
      </c>
      <c r="I200" s="239">
        <f>(H200*'Power Usage Consumption'!$B$3)*D200</f>
        <v>0</v>
      </c>
      <c r="J200" s="235">
        <f>'Raw Data'!Z199</f>
        <v>2</v>
      </c>
      <c r="K200" s="240">
        <f>(J200*'Power Usage Consumption'!$B$4)*D200</f>
        <v>131.328</v>
      </c>
      <c r="L200" s="241">
        <f>'Raw Data'!AA199</f>
        <v>1</v>
      </c>
      <c r="M200" s="241">
        <f>(L200*'Power Usage Consumption'!$B$5)*D200</f>
        <v>230.4</v>
      </c>
      <c r="N200" s="241">
        <f>'Raw Data'!AB199</f>
        <v>0</v>
      </c>
      <c r="O200" s="241">
        <f>(N200*'Power Usage Consumption'!$B$7)*D200</f>
        <v>0</v>
      </c>
      <c r="P200" s="241">
        <f>'Raw Data'!AC199</f>
        <v>0</v>
      </c>
      <c r="Q200" s="241">
        <f>(P200*'Power Usage Consumption'!$B$8)*D200</f>
        <v>0</v>
      </c>
      <c r="R200" s="241">
        <f>'Raw Data'!AD199</f>
        <v>2</v>
      </c>
      <c r="S200" s="241">
        <f>(R200*'Power Usage Consumption'!$B$9)*D200</f>
        <v>13.824</v>
      </c>
      <c r="T200" s="235">
        <f>'Raw Data'!AE199</f>
        <v>0</v>
      </c>
      <c r="U200" s="241">
        <f>(T200*'Power Usage Consumption'!$B$6)*D200</f>
        <v>0</v>
      </c>
      <c r="V200" s="235">
        <f>'Raw Data'!AF199</f>
        <v>1</v>
      </c>
      <c r="W200" s="241">
        <f>(V200*'Power Usage Consumption'!$B$11)*D200</f>
        <v>13.824</v>
      </c>
      <c r="X200" s="235">
        <f>'Raw Data'!AG199</f>
        <v>2</v>
      </c>
      <c r="Y200" s="241">
        <f>(X200*'Power Usage Consumption'!$B$12)*D200</f>
        <v>27.648</v>
      </c>
      <c r="Z200" s="235">
        <f>'Raw Data'!AH199</f>
        <v>2</v>
      </c>
      <c r="AA200" s="241">
        <f>(Z200*'Power Usage Consumption'!$B$12)*D200</f>
        <v>27.648</v>
      </c>
      <c r="AB200" s="242">
        <f t="shared" si="2"/>
        <v>652.032</v>
      </c>
      <c r="AC200" s="243" t="str">
        <f>'Raw Data'!AI199</f>
        <v>Renewable Energy (Solar, Wind, etc.)</v>
      </c>
      <c r="AD200" s="244">
        <f t="shared" si="3"/>
        <v>0</v>
      </c>
      <c r="AE200" s="245">
        <f t="shared" si="4"/>
        <v>652.032</v>
      </c>
      <c r="AF200" s="238">
        <f>'Raw Data'!U199</f>
        <v>7</v>
      </c>
      <c r="AG200" s="235">
        <f>'Raw Data'!T199</f>
        <v>1</v>
      </c>
      <c r="AH200" s="235"/>
      <c r="AI200" s="235">
        <f>IF('Raw Data'!AJ199="YES", 1, 0)</f>
        <v>1</v>
      </c>
      <c r="AJ200" s="235">
        <f>('Power Usage Consumption'!$B$15)*D200*AI200</f>
        <v>4458.24</v>
      </c>
      <c r="AK200" s="235">
        <f>IF('Raw Data'!AK199="YES", 1, 0)</f>
        <v>0</v>
      </c>
      <c r="AL200" s="239">
        <f>'Power Usage Consumption'!$B$16</f>
        <v>18</v>
      </c>
      <c r="AM200" s="235">
        <f>IF('Raw Data'!AL199="YES", 1, 0)</f>
        <v>1</v>
      </c>
      <c r="AN200" s="239">
        <f>'Power Usage Consumption'!$B$17</f>
        <v>1.5</v>
      </c>
      <c r="AO200" s="235">
        <f>IF('Raw Data'!AM199="YES", 1, 0)</f>
        <v>1</v>
      </c>
      <c r="AP200" s="239">
        <f>'Power Usage Consumption'!$B$18</f>
        <v>1.2</v>
      </c>
      <c r="AQ200" s="235">
        <f>IF('Raw Data'!AN199="YES", 1, 0)</f>
        <v>0</v>
      </c>
      <c r="AR200" s="239">
        <f>'Power Usage Consumption'!$B$19</f>
        <v>2</v>
      </c>
      <c r="AS200" s="239">
        <f t="shared" si="5"/>
        <v>4480.94</v>
      </c>
      <c r="AT200" s="241">
        <f t="shared" si="6"/>
        <v>1</v>
      </c>
      <c r="AU200" s="241"/>
      <c r="AV200" s="235">
        <f>IF('Raw Data'!AO199="YES", 1, 0)</f>
        <v>1</v>
      </c>
      <c r="AW200" s="241">
        <f>('Power Usage Consumption'!$B$22)*D200*AV200</f>
        <v>2620.8</v>
      </c>
      <c r="AX200" s="235">
        <f>IF('Raw Data'!AP199="YES", 1, 0)</f>
        <v>1</v>
      </c>
      <c r="AY200" s="241">
        <f>('Power Usage Consumption'!$B$23)*D200*AX200</f>
        <v>748.8</v>
      </c>
      <c r="AZ200" s="235">
        <f>IF('Raw Data'!AQ199="YES", 1, 0)</f>
        <v>1</v>
      </c>
      <c r="BA200" s="241">
        <f>('Power Usage Consumption'!$B$24)*D200*AZ200</f>
        <v>62.208</v>
      </c>
      <c r="BB200" s="235">
        <f>IF('Raw Data'!AR199="YES", 1, 0)</f>
        <v>1</v>
      </c>
      <c r="BC200" s="241">
        <f>('Power Usage Consumption'!$B$25)*D200*BB200</f>
        <v>19.9872</v>
      </c>
      <c r="BD200" s="235">
        <f>IF('Raw Data'!AS199="YES", 1, 0)</f>
        <v>0</v>
      </c>
      <c r="BE200" s="235">
        <f>('Power Usage Consumption'!$B$26)*D200*BD200</f>
        <v>0</v>
      </c>
      <c r="BF200" s="241">
        <f t="shared" si="7"/>
        <v>3451.7952</v>
      </c>
    </row>
    <row r="201" ht="20.25" customHeight="1">
      <c r="A201" s="233" t="str">
        <f>'Raw Data'!R200</f>
        <v>Qatar</v>
      </c>
      <c r="B201" s="234">
        <f>'Raw Data'!S200</f>
        <v>2</v>
      </c>
      <c r="C201" s="235">
        <f>'Raw Data'!W200</f>
        <v>15</v>
      </c>
      <c r="D201" s="236">
        <f t="shared" si="1"/>
        <v>120</v>
      </c>
      <c r="E201" s="237"/>
      <c r="F201" s="238">
        <f>'Raw Data'!X200</f>
        <v>3</v>
      </c>
      <c r="G201" s="239">
        <f>(F201*'Power Usage Consumption'!$B$2)*D201</f>
        <v>21.6</v>
      </c>
      <c r="H201" s="235">
        <f>'Raw Data'!Y200</f>
        <v>0</v>
      </c>
      <c r="I201" s="239">
        <f>(H201*'Power Usage Consumption'!$B$3)*D201</f>
        <v>0</v>
      </c>
      <c r="J201" s="235">
        <f>'Raw Data'!Z200</f>
        <v>3</v>
      </c>
      <c r="K201" s="240">
        <f>(J201*'Power Usage Consumption'!$B$4)*D201</f>
        <v>20.52</v>
      </c>
      <c r="L201" s="241">
        <f>'Raw Data'!AA200</f>
        <v>0</v>
      </c>
      <c r="M201" s="241">
        <f>(L201*'Power Usage Consumption'!$B$5)*D201</f>
        <v>0</v>
      </c>
      <c r="N201" s="241">
        <f>'Raw Data'!AB200</f>
        <v>3</v>
      </c>
      <c r="O201" s="241">
        <f>(N201*'Power Usage Consumption'!$B$7)*D201</f>
        <v>0.72</v>
      </c>
      <c r="P201" s="241">
        <f>'Raw Data'!AC200</f>
        <v>3</v>
      </c>
      <c r="Q201" s="241">
        <f>(P201*'Power Usage Consumption'!$B$8)*D201</f>
        <v>14.4</v>
      </c>
      <c r="R201" s="241">
        <f>'Raw Data'!AD200</f>
        <v>1</v>
      </c>
      <c r="S201" s="241">
        <f>(R201*'Power Usage Consumption'!$B$9)*D201</f>
        <v>0.72</v>
      </c>
      <c r="T201" s="235">
        <f>'Raw Data'!AE200</f>
        <v>1</v>
      </c>
      <c r="U201" s="241">
        <f>(T201*'Power Usage Consumption'!$B$6)*D201</f>
        <v>0.6</v>
      </c>
      <c r="V201" s="235">
        <f>'Raw Data'!AF200</f>
        <v>1</v>
      </c>
      <c r="W201" s="241">
        <f>(V201*'Power Usage Consumption'!$B$11)*D201</f>
        <v>1.44</v>
      </c>
      <c r="X201" s="235">
        <f>'Raw Data'!AG200</f>
        <v>1</v>
      </c>
      <c r="Y201" s="241">
        <f>(X201*'Power Usage Consumption'!$B$12)*D201</f>
        <v>1.44</v>
      </c>
      <c r="Z201" s="235">
        <f>'Raw Data'!AH200</f>
        <v>3</v>
      </c>
      <c r="AA201" s="241">
        <f>(Z201*'Power Usage Consumption'!$B$12)*D201</f>
        <v>4.32</v>
      </c>
      <c r="AB201" s="242">
        <f t="shared" si="2"/>
        <v>65.76</v>
      </c>
      <c r="AC201" s="243" t="str">
        <f>'Raw Data'!AI200</f>
        <v>Renewable Energy (Solar, Wind, etc.)</v>
      </c>
      <c r="AD201" s="244">
        <f t="shared" si="3"/>
        <v>0</v>
      </c>
      <c r="AE201" s="245">
        <f t="shared" si="4"/>
        <v>65.76</v>
      </c>
      <c r="AF201" s="238">
        <f>'Raw Data'!U200</f>
        <v>0</v>
      </c>
      <c r="AG201" s="235">
        <f>'Raw Data'!T200</f>
        <v>2</v>
      </c>
      <c r="AH201" s="235"/>
      <c r="AI201" s="235">
        <f>IF('Raw Data'!AJ200="YES", 1, 0)</f>
        <v>1</v>
      </c>
      <c r="AJ201" s="235">
        <f>('Power Usage Consumption'!$B$15)*D201*AI201</f>
        <v>464.4</v>
      </c>
      <c r="AK201" s="235">
        <f>IF('Raw Data'!AK200="YES", 1, 0)</f>
        <v>0</v>
      </c>
      <c r="AL201" s="239">
        <f>'Power Usage Consumption'!$B$16</f>
        <v>18</v>
      </c>
      <c r="AM201" s="235">
        <f>IF('Raw Data'!AL200="YES", 1, 0)</f>
        <v>0</v>
      </c>
      <c r="AN201" s="239">
        <f>'Power Usage Consumption'!$B$17</f>
        <v>1.5</v>
      </c>
      <c r="AO201" s="235">
        <f>IF('Raw Data'!AM200="YES", 1, 0)</f>
        <v>0</v>
      </c>
      <c r="AP201" s="239">
        <f>'Power Usage Consumption'!$B$18</f>
        <v>1.2</v>
      </c>
      <c r="AQ201" s="235">
        <f>IF('Raw Data'!AN200="YES", 1, 0)</f>
        <v>1</v>
      </c>
      <c r="AR201" s="239">
        <f>'Power Usage Consumption'!$B$19</f>
        <v>2</v>
      </c>
      <c r="AS201" s="239">
        <f t="shared" si="5"/>
        <v>487.1</v>
      </c>
      <c r="AT201" s="241">
        <f t="shared" si="6"/>
        <v>2</v>
      </c>
      <c r="AU201" s="241"/>
      <c r="AV201" s="235">
        <f>IF('Raw Data'!AO200="YES", 1, 0)</f>
        <v>1</v>
      </c>
      <c r="AW201" s="241">
        <f>('Power Usage Consumption'!$B$22)*D201*AV201</f>
        <v>273</v>
      </c>
      <c r="AX201" s="235">
        <f>IF('Raw Data'!AP200="YES", 1, 0)</f>
        <v>1</v>
      </c>
      <c r="AY201" s="241">
        <f>('Power Usage Consumption'!$B$23)*D201*AX201</f>
        <v>78</v>
      </c>
      <c r="AZ201" s="235">
        <f>IF('Raw Data'!AQ200="YES", 1, 0)</f>
        <v>1</v>
      </c>
      <c r="BA201" s="241">
        <f>('Power Usage Consumption'!$B$24)*D201*AZ201</f>
        <v>6.48</v>
      </c>
      <c r="BB201" s="235">
        <f>IF('Raw Data'!AR200="YES", 1, 0)</f>
        <v>1</v>
      </c>
      <c r="BC201" s="241">
        <f>('Power Usage Consumption'!$B$25)*D201*BB201</f>
        <v>2.082</v>
      </c>
      <c r="BD201" s="235">
        <f>IF('Raw Data'!AS200="YES", 1, 0)</f>
        <v>1</v>
      </c>
      <c r="BE201" s="235">
        <f>('Power Usage Consumption'!$B$26)*D201*BD201</f>
        <v>33.6</v>
      </c>
      <c r="BF201" s="241">
        <f t="shared" si="7"/>
        <v>393.162</v>
      </c>
    </row>
    <row r="202" ht="20.25" customHeight="1">
      <c r="A202" s="233" t="str">
        <f>'Raw Data'!R201</f>
        <v>United States of America</v>
      </c>
      <c r="B202" s="234">
        <f>'Raw Data'!S201</f>
        <v>2</v>
      </c>
      <c r="C202" s="235">
        <f>'Raw Data'!W201</f>
        <v>19</v>
      </c>
      <c r="D202" s="236">
        <f t="shared" si="1"/>
        <v>152</v>
      </c>
      <c r="E202" s="237"/>
      <c r="F202" s="238">
        <f>'Raw Data'!X201</f>
        <v>3</v>
      </c>
      <c r="G202" s="239">
        <f>(F202*'Power Usage Consumption'!$B$2)*D202</f>
        <v>27.36</v>
      </c>
      <c r="H202" s="235">
        <f>'Raw Data'!Y201</f>
        <v>1</v>
      </c>
      <c r="I202" s="239">
        <f>(H202*'Power Usage Consumption'!$B$3)*D202</f>
        <v>10.5792</v>
      </c>
      <c r="J202" s="235">
        <f>'Raw Data'!Z201</f>
        <v>3</v>
      </c>
      <c r="K202" s="240">
        <f>(J202*'Power Usage Consumption'!$B$4)*D202</f>
        <v>25.992</v>
      </c>
      <c r="L202" s="241">
        <f>'Raw Data'!AA201</f>
        <v>2</v>
      </c>
      <c r="M202" s="241">
        <f>(L202*'Power Usage Consumption'!$B$5)*D202</f>
        <v>60.8</v>
      </c>
      <c r="N202" s="241">
        <f>'Raw Data'!AB201</f>
        <v>0</v>
      </c>
      <c r="O202" s="241">
        <f>(N202*'Power Usage Consumption'!$B$7)*D202</f>
        <v>0</v>
      </c>
      <c r="P202" s="241">
        <f>'Raw Data'!AC201</f>
        <v>0</v>
      </c>
      <c r="Q202" s="241">
        <f>(P202*'Power Usage Consumption'!$B$8)*D202</f>
        <v>0</v>
      </c>
      <c r="R202" s="241">
        <f>'Raw Data'!AD201</f>
        <v>1</v>
      </c>
      <c r="S202" s="241">
        <f>(R202*'Power Usage Consumption'!$B$9)*D202</f>
        <v>0.912</v>
      </c>
      <c r="T202" s="235">
        <f>'Raw Data'!AE201</f>
        <v>1</v>
      </c>
      <c r="U202" s="241">
        <f>(T202*'Power Usage Consumption'!$B$6)*D202</f>
        <v>0.76</v>
      </c>
      <c r="V202" s="235">
        <f>'Raw Data'!AF201</f>
        <v>3</v>
      </c>
      <c r="W202" s="241">
        <f>(V202*'Power Usage Consumption'!$B$11)*D202</f>
        <v>5.472</v>
      </c>
      <c r="X202" s="235">
        <f>'Raw Data'!AG201</f>
        <v>0</v>
      </c>
      <c r="Y202" s="241">
        <f>(X202*'Power Usage Consumption'!$B$12)*D202</f>
        <v>0</v>
      </c>
      <c r="Z202" s="235">
        <f>'Raw Data'!AH201</f>
        <v>1</v>
      </c>
      <c r="AA202" s="241">
        <f>(Z202*'Power Usage Consumption'!$B$12)*D202</f>
        <v>1.824</v>
      </c>
      <c r="AB202" s="242">
        <f t="shared" si="2"/>
        <v>133.6992</v>
      </c>
      <c r="AC202" s="243" t="str">
        <f>'Raw Data'!AI201</f>
        <v>Non-renewable Energy (Grid electricity, Gasoline, etc.)</v>
      </c>
      <c r="AD202" s="244">
        <f t="shared" si="3"/>
        <v>133.6992</v>
      </c>
      <c r="AE202" s="245">
        <f t="shared" si="4"/>
        <v>0</v>
      </c>
      <c r="AF202" s="238">
        <f>'Raw Data'!U201</f>
        <v>1</v>
      </c>
      <c r="AG202" s="235">
        <f>'Raw Data'!T201</f>
        <v>1</v>
      </c>
      <c r="AH202" s="235"/>
      <c r="AI202" s="235">
        <f>IF('Raw Data'!AJ201="YES", 1, 0)</f>
        <v>0</v>
      </c>
      <c r="AJ202" s="235">
        <f>('Power Usage Consumption'!$B$15)*D202*AI202</f>
        <v>0</v>
      </c>
      <c r="AK202" s="235">
        <f>IF('Raw Data'!AK201="YES", 1, 0)</f>
        <v>0</v>
      </c>
      <c r="AL202" s="239">
        <f>'Power Usage Consumption'!$B$16</f>
        <v>18</v>
      </c>
      <c r="AM202" s="235">
        <f>IF('Raw Data'!AL201="YES", 1, 0)</f>
        <v>1</v>
      </c>
      <c r="AN202" s="239">
        <f>'Power Usage Consumption'!$B$17</f>
        <v>1.5</v>
      </c>
      <c r="AO202" s="235">
        <f>IF('Raw Data'!AM201="YES", 1, 0)</f>
        <v>0</v>
      </c>
      <c r="AP202" s="239">
        <f>'Power Usage Consumption'!$B$18</f>
        <v>1.2</v>
      </c>
      <c r="AQ202" s="235">
        <f>IF('Raw Data'!AN201="YES", 1, 0)</f>
        <v>1</v>
      </c>
      <c r="AR202" s="239">
        <f>'Power Usage Consumption'!$B$19</f>
        <v>2</v>
      </c>
      <c r="AS202" s="239">
        <f t="shared" si="5"/>
        <v>22.7</v>
      </c>
      <c r="AT202" s="241">
        <f t="shared" si="6"/>
        <v>1</v>
      </c>
      <c r="AU202" s="241"/>
      <c r="AV202" s="235">
        <f>IF('Raw Data'!AO201="YES", 1, 0)</f>
        <v>1</v>
      </c>
      <c r="AW202" s="241">
        <f>('Power Usage Consumption'!$B$22)*D202*AV202</f>
        <v>345.8</v>
      </c>
      <c r="AX202" s="235">
        <f>IF('Raw Data'!AP201="YES", 1, 0)</f>
        <v>0</v>
      </c>
      <c r="AY202" s="241">
        <f>('Power Usage Consumption'!$B$23)*D202*AX202</f>
        <v>0</v>
      </c>
      <c r="AZ202" s="235">
        <f>IF('Raw Data'!AQ201="YES", 1, 0)</f>
        <v>0</v>
      </c>
      <c r="BA202" s="241">
        <f>('Power Usage Consumption'!$B$24)*D202*AZ202</f>
        <v>0</v>
      </c>
      <c r="BB202" s="235">
        <f>IF('Raw Data'!AR201="YES", 1, 0)</f>
        <v>1</v>
      </c>
      <c r="BC202" s="241">
        <f>('Power Usage Consumption'!$B$25)*D202*BB202</f>
        <v>2.6372</v>
      </c>
      <c r="BD202" s="235">
        <f>IF('Raw Data'!AS201="YES", 1, 0)</f>
        <v>0</v>
      </c>
      <c r="BE202" s="235">
        <f>('Power Usage Consumption'!$B$26)*D202*BD202</f>
        <v>0</v>
      </c>
      <c r="BF202" s="241">
        <f t="shared" si="7"/>
        <v>348.4372</v>
      </c>
    </row>
    <row r="203" ht="20.25" customHeight="1">
      <c r="A203" s="233" t="str">
        <f>'Raw Data'!R202</f>
        <v>Czech Republic</v>
      </c>
      <c r="B203" s="234">
        <f>'Raw Data'!S202</f>
        <v>3</v>
      </c>
      <c r="C203" s="235">
        <f>'Raw Data'!W202</f>
        <v>1</v>
      </c>
      <c r="D203" s="236">
        <f t="shared" si="1"/>
        <v>12</v>
      </c>
      <c r="E203" s="237"/>
      <c r="F203" s="238">
        <f>'Raw Data'!X202</f>
        <v>1</v>
      </c>
      <c r="G203" s="239">
        <f>(F203*'Power Usage Consumption'!$B$2)*D203</f>
        <v>0.72</v>
      </c>
      <c r="H203" s="235">
        <f>'Raw Data'!Y202</f>
        <v>3</v>
      </c>
      <c r="I203" s="239">
        <f>(H203*'Power Usage Consumption'!$B$3)*D203</f>
        <v>2.5056</v>
      </c>
      <c r="J203" s="235">
        <f>'Raw Data'!Z202</f>
        <v>1</v>
      </c>
      <c r="K203" s="240">
        <f>(J203*'Power Usage Consumption'!$B$4)*D203</f>
        <v>0.684</v>
      </c>
      <c r="L203" s="241">
        <f>'Raw Data'!AA202</f>
        <v>0</v>
      </c>
      <c r="M203" s="241">
        <f>(L203*'Power Usage Consumption'!$B$5)*D203</f>
        <v>0</v>
      </c>
      <c r="N203" s="241">
        <f>'Raw Data'!AB202</f>
        <v>2</v>
      </c>
      <c r="O203" s="241">
        <f>(N203*'Power Usage Consumption'!$B$7)*D203</f>
        <v>0.048</v>
      </c>
      <c r="P203" s="241">
        <f>'Raw Data'!AC202</f>
        <v>2</v>
      </c>
      <c r="Q203" s="241">
        <f>(P203*'Power Usage Consumption'!$B$8)*D203</f>
        <v>0.96</v>
      </c>
      <c r="R203" s="241">
        <f>'Raw Data'!AD202</f>
        <v>0</v>
      </c>
      <c r="S203" s="241">
        <f>(R203*'Power Usage Consumption'!$B$9)*D203</f>
        <v>0</v>
      </c>
      <c r="T203" s="235">
        <f>'Raw Data'!AE202</f>
        <v>3</v>
      </c>
      <c r="U203" s="241">
        <f>(T203*'Power Usage Consumption'!$B$6)*D203</f>
        <v>0.18</v>
      </c>
      <c r="V203" s="235">
        <f>'Raw Data'!AF202</f>
        <v>3</v>
      </c>
      <c r="W203" s="241">
        <f>(V203*'Power Usage Consumption'!$B$11)*D203</f>
        <v>0.432</v>
      </c>
      <c r="X203" s="235">
        <f>'Raw Data'!AG202</f>
        <v>0</v>
      </c>
      <c r="Y203" s="241">
        <f>(X203*'Power Usage Consumption'!$B$12)*D203</f>
        <v>0</v>
      </c>
      <c r="Z203" s="235">
        <f>'Raw Data'!AH202</f>
        <v>0</v>
      </c>
      <c r="AA203" s="241">
        <f>(Z203*'Power Usage Consumption'!$B$12)*D203</f>
        <v>0</v>
      </c>
      <c r="AB203" s="242">
        <f t="shared" si="2"/>
        <v>5.5296</v>
      </c>
      <c r="AC203" s="243" t="str">
        <f>'Raw Data'!AI202</f>
        <v>Non-renewable Energy (Grid electricity, Gasoline, etc.)</v>
      </c>
      <c r="AD203" s="244">
        <f t="shared" si="3"/>
        <v>5.5296</v>
      </c>
      <c r="AE203" s="245">
        <f t="shared" si="4"/>
        <v>0</v>
      </c>
      <c r="AF203" s="238">
        <f>'Raw Data'!U202</f>
        <v>1</v>
      </c>
      <c r="AG203" s="235">
        <f>'Raw Data'!T202</f>
        <v>2</v>
      </c>
      <c r="AH203" s="235"/>
      <c r="AI203" s="235">
        <f>IF('Raw Data'!AJ202="YES", 1, 0)</f>
        <v>0</v>
      </c>
      <c r="AJ203" s="235">
        <f>('Power Usage Consumption'!$B$15)*D203*AI203</f>
        <v>0</v>
      </c>
      <c r="AK203" s="235">
        <f>IF('Raw Data'!AK202="YES", 1, 0)</f>
        <v>0</v>
      </c>
      <c r="AL203" s="239">
        <f>'Power Usage Consumption'!$B$16</f>
        <v>18</v>
      </c>
      <c r="AM203" s="235">
        <f>IF('Raw Data'!AL202="YES", 1, 0)</f>
        <v>0</v>
      </c>
      <c r="AN203" s="239">
        <f>'Power Usage Consumption'!$B$17</f>
        <v>1.5</v>
      </c>
      <c r="AO203" s="235">
        <f>IF('Raw Data'!AM202="YES", 1, 0)</f>
        <v>0</v>
      </c>
      <c r="AP203" s="239">
        <f>'Power Usage Consumption'!$B$18</f>
        <v>1.2</v>
      </c>
      <c r="AQ203" s="235">
        <f>IF('Raw Data'!AN202="YES", 1, 0)</f>
        <v>1</v>
      </c>
      <c r="AR203" s="239">
        <f>'Power Usage Consumption'!$B$19</f>
        <v>2</v>
      </c>
      <c r="AS203" s="239">
        <f t="shared" si="5"/>
        <v>22.7</v>
      </c>
      <c r="AT203" s="241">
        <f t="shared" si="6"/>
        <v>2</v>
      </c>
      <c r="AU203" s="241"/>
      <c r="AV203" s="235">
        <f>IF('Raw Data'!AO202="YES", 1, 0)</f>
        <v>1</v>
      </c>
      <c r="AW203" s="241">
        <f>('Power Usage Consumption'!$B$22)*D203*AV203</f>
        <v>27.3</v>
      </c>
      <c r="AX203" s="235">
        <f>IF('Raw Data'!AP202="YES", 1, 0)</f>
        <v>1</v>
      </c>
      <c r="AY203" s="241">
        <f>('Power Usage Consumption'!$B$23)*D203*AX203</f>
        <v>7.8</v>
      </c>
      <c r="AZ203" s="235">
        <f>IF('Raw Data'!AQ202="YES", 1, 0)</f>
        <v>1</v>
      </c>
      <c r="BA203" s="241">
        <f>('Power Usage Consumption'!$B$24)*D203*AZ203</f>
        <v>0.648</v>
      </c>
      <c r="BB203" s="235">
        <f>IF('Raw Data'!AR202="YES", 1, 0)</f>
        <v>0</v>
      </c>
      <c r="BC203" s="241">
        <f>('Power Usage Consumption'!$B$25)*D203*BB203</f>
        <v>0</v>
      </c>
      <c r="BD203" s="235">
        <f>IF('Raw Data'!AS202="YES", 1, 0)</f>
        <v>0</v>
      </c>
      <c r="BE203" s="235">
        <f>('Power Usage Consumption'!$B$26)*D203*BD203</f>
        <v>0</v>
      </c>
      <c r="BF203" s="241">
        <f t="shared" si="7"/>
        <v>35.748</v>
      </c>
    </row>
    <row r="204" ht="20.25" customHeight="1">
      <c r="A204" s="233" t="str">
        <f>'Raw Data'!R203</f>
        <v>Egypt</v>
      </c>
      <c r="B204" s="234">
        <f>'Raw Data'!S203</f>
        <v>2</v>
      </c>
      <c r="C204" s="235">
        <f>'Raw Data'!W203</f>
        <v>9</v>
      </c>
      <c r="D204" s="236">
        <f t="shared" si="1"/>
        <v>72</v>
      </c>
      <c r="E204" s="237"/>
      <c r="F204" s="238">
        <f>'Raw Data'!X203</f>
        <v>1</v>
      </c>
      <c r="G204" s="239">
        <f>(F204*'Power Usage Consumption'!$B$2)*D204</f>
        <v>4.32</v>
      </c>
      <c r="H204" s="235">
        <f>'Raw Data'!Y203</f>
        <v>1</v>
      </c>
      <c r="I204" s="239">
        <f>(H204*'Power Usage Consumption'!$B$3)*D204</f>
        <v>5.0112</v>
      </c>
      <c r="J204" s="235">
        <f>'Raw Data'!Z203</f>
        <v>3</v>
      </c>
      <c r="K204" s="240">
        <f>(J204*'Power Usage Consumption'!$B$4)*D204</f>
        <v>12.312</v>
      </c>
      <c r="L204" s="241">
        <f>'Raw Data'!AA203</f>
        <v>3</v>
      </c>
      <c r="M204" s="241">
        <f>(L204*'Power Usage Consumption'!$B$5)*D204</f>
        <v>43.2</v>
      </c>
      <c r="N204" s="241">
        <f>'Raw Data'!AB203</f>
        <v>1</v>
      </c>
      <c r="O204" s="241">
        <f>(N204*'Power Usage Consumption'!$B$7)*D204</f>
        <v>0.144</v>
      </c>
      <c r="P204" s="241">
        <f>'Raw Data'!AC203</f>
        <v>0</v>
      </c>
      <c r="Q204" s="241">
        <f>(P204*'Power Usage Consumption'!$B$8)*D204</f>
        <v>0</v>
      </c>
      <c r="R204" s="241">
        <f>'Raw Data'!AD203</f>
        <v>1</v>
      </c>
      <c r="S204" s="241">
        <f>(R204*'Power Usage Consumption'!$B$9)*D204</f>
        <v>0.432</v>
      </c>
      <c r="T204" s="235">
        <f>'Raw Data'!AE203</f>
        <v>1</v>
      </c>
      <c r="U204" s="241">
        <f>(T204*'Power Usage Consumption'!$B$6)*D204</f>
        <v>0.36</v>
      </c>
      <c r="V204" s="235">
        <f>'Raw Data'!AF203</f>
        <v>0</v>
      </c>
      <c r="W204" s="241">
        <f>(V204*'Power Usage Consumption'!$B$11)*D204</f>
        <v>0</v>
      </c>
      <c r="X204" s="235">
        <f>'Raw Data'!AG203</f>
        <v>0</v>
      </c>
      <c r="Y204" s="241">
        <f>(X204*'Power Usage Consumption'!$B$12)*D204</f>
        <v>0</v>
      </c>
      <c r="Z204" s="235">
        <f>'Raw Data'!AH203</f>
        <v>0</v>
      </c>
      <c r="AA204" s="241">
        <f>(Z204*'Power Usage Consumption'!$B$12)*D204</f>
        <v>0</v>
      </c>
      <c r="AB204" s="242">
        <f t="shared" si="2"/>
        <v>65.7792</v>
      </c>
      <c r="AC204" s="243" t="str">
        <f>'Raw Data'!AI203</f>
        <v>Renewable Energy (Solar, Wind, etc.)</v>
      </c>
      <c r="AD204" s="244">
        <f t="shared" si="3"/>
        <v>0</v>
      </c>
      <c r="AE204" s="245">
        <f t="shared" si="4"/>
        <v>65.7792</v>
      </c>
      <c r="AF204" s="238">
        <f>'Raw Data'!U203</f>
        <v>0</v>
      </c>
      <c r="AG204" s="235">
        <f>'Raw Data'!T203</f>
        <v>2</v>
      </c>
      <c r="AH204" s="235"/>
      <c r="AI204" s="235">
        <f>IF('Raw Data'!AJ203="YES", 1, 0)</f>
        <v>1</v>
      </c>
      <c r="AJ204" s="235">
        <f>('Power Usage Consumption'!$B$15)*D204*AI204</f>
        <v>278.64</v>
      </c>
      <c r="AK204" s="235">
        <f>IF('Raw Data'!AK203="YES", 1, 0)</f>
        <v>1</v>
      </c>
      <c r="AL204" s="239">
        <f>'Power Usage Consumption'!$B$16</f>
        <v>18</v>
      </c>
      <c r="AM204" s="235">
        <f>IF('Raw Data'!AL203="YES", 1, 0)</f>
        <v>0</v>
      </c>
      <c r="AN204" s="239">
        <f>'Power Usage Consumption'!$B$17</f>
        <v>1.5</v>
      </c>
      <c r="AO204" s="235">
        <f>IF('Raw Data'!AM203="YES", 1, 0)</f>
        <v>0</v>
      </c>
      <c r="AP204" s="239">
        <f>'Power Usage Consumption'!$B$18</f>
        <v>1.2</v>
      </c>
      <c r="AQ204" s="235">
        <f>IF('Raw Data'!AN203="YES", 1, 0)</f>
        <v>0</v>
      </c>
      <c r="AR204" s="239">
        <f>'Power Usage Consumption'!$B$19</f>
        <v>2</v>
      </c>
      <c r="AS204" s="239">
        <f t="shared" si="5"/>
        <v>301.34</v>
      </c>
      <c r="AT204" s="241">
        <f t="shared" si="6"/>
        <v>2</v>
      </c>
      <c r="AU204" s="241"/>
      <c r="AV204" s="235">
        <f>IF('Raw Data'!AO203="YES", 1, 0)</f>
        <v>0</v>
      </c>
      <c r="AW204" s="241">
        <f>('Power Usage Consumption'!$B$22)*D204*AV204</f>
        <v>0</v>
      </c>
      <c r="AX204" s="235">
        <f>IF('Raw Data'!AP203="YES", 1, 0)</f>
        <v>1</v>
      </c>
      <c r="AY204" s="241">
        <f>('Power Usage Consumption'!$B$23)*D204*AX204</f>
        <v>46.8</v>
      </c>
      <c r="AZ204" s="235">
        <f>IF('Raw Data'!AQ203="YES", 1, 0)</f>
        <v>1</v>
      </c>
      <c r="BA204" s="241">
        <f>('Power Usage Consumption'!$B$24)*D204*AZ204</f>
        <v>3.888</v>
      </c>
      <c r="BB204" s="235">
        <f>IF('Raw Data'!AR203="YES", 1, 0)</f>
        <v>1</v>
      </c>
      <c r="BC204" s="241">
        <f>('Power Usage Consumption'!$B$25)*D204*BB204</f>
        <v>1.2492</v>
      </c>
      <c r="BD204" s="235">
        <f>IF('Raw Data'!AS203="YES", 1, 0)</f>
        <v>0</v>
      </c>
      <c r="BE204" s="235">
        <f>('Power Usage Consumption'!$B$26)*D204*BD204</f>
        <v>0</v>
      </c>
      <c r="BF204" s="241">
        <f t="shared" si="7"/>
        <v>51.9372</v>
      </c>
    </row>
    <row r="205" ht="20.25" customHeight="1">
      <c r="A205" s="233" t="str">
        <f>'Raw Data'!R204</f>
        <v>United States of America</v>
      </c>
      <c r="B205" s="234">
        <f>'Raw Data'!S204</f>
        <v>8</v>
      </c>
      <c r="C205" s="235">
        <f>'Raw Data'!W204</f>
        <v>34</v>
      </c>
      <c r="D205" s="236">
        <f t="shared" si="1"/>
        <v>1088</v>
      </c>
      <c r="E205" s="237"/>
      <c r="F205" s="238">
        <f>'Raw Data'!X204</f>
        <v>1</v>
      </c>
      <c r="G205" s="239">
        <f>(F205*'Power Usage Consumption'!$B$2)*D205</f>
        <v>65.28</v>
      </c>
      <c r="H205" s="235">
        <f>'Raw Data'!Y204</f>
        <v>1</v>
      </c>
      <c r="I205" s="239">
        <f>(H205*'Power Usage Consumption'!$B$3)*D205</f>
        <v>75.7248</v>
      </c>
      <c r="J205" s="235">
        <f>'Raw Data'!Z204</f>
        <v>3</v>
      </c>
      <c r="K205" s="240">
        <f>(J205*'Power Usage Consumption'!$B$4)*D205</f>
        <v>186.048</v>
      </c>
      <c r="L205" s="241">
        <f>'Raw Data'!AA204</f>
        <v>3</v>
      </c>
      <c r="M205" s="241">
        <f>(L205*'Power Usage Consumption'!$B$5)*D205</f>
        <v>652.8</v>
      </c>
      <c r="N205" s="241">
        <f>'Raw Data'!AB204</f>
        <v>3</v>
      </c>
      <c r="O205" s="241">
        <f>(N205*'Power Usage Consumption'!$B$7)*D205</f>
        <v>6.528</v>
      </c>
      <c r="P205" s="241">
        <f>'Raw Data'!AC204</f>
        <v>0</v>
      </c>
      <c r="Q205" s="241">
        <f>(P205*'Power Usage Consumption'!$B$8)*D205</f>
        <v>0</v>
      </c>
      <c r="R205" s="241">
        <f>'Raw Data'!AD204</f>
        <v>0</v>
      </c>
      <c r="S205" s="241">
        <f>(R205*'Power Usage Consumption'!$B$9)*D205</f>
        <v>0</v>
      </c>
      <c r="T205" s="235">
        <f>'Raw Data'!AE204</f>
        <v>1</v>
      </c>
      <c r="U205" s="241">
        <f>(T205*'Power Usage Consumption'!$B$6)*D205</f>
        <v>5.44</v>
      </c>
      <c r="V205" s="235">
        <f>'Raw Data'!AF204</f>
        <v>0</v>
      </c>
      <c r="W205" s="241">
        <f>(V205*'Power Usage Consumption'!$B$11)*D205</f>
        <v>0</v>
      </c>
      <c r="X205" s="235">
        <f>'Raw Data'!AG204</f>
        <v>0</v>
      </c>
      <c r="Y205" s="241">
        <f>(X205*'Power Usage Consumption'!$B$12)*D205</f>
        <v>0</v>
      </c>
      <c r="Z205" s="235">
        <f>'Raw Data'!AH204</f>
        <v>3</v>
      </c>
      <c r="AA205" s="241">
        <f>(Z205*'Power Usage Consumption'!$B$12)*D205</f>
        <v>39.168</v>
      </c>
      <c r="AB205" s="242">
        <f t="shared" si="2"/>
        <v>1030.9888</v>
      </c>
      <c r="AC205" s="243" t="str">
        <f>'Raw Data'!AI204</f>
        <v>Non-renewable Energy (Grid electricity, Gasoline, etc.)</v>
      </c>
      <c r="AD205" s="244">
        <f t="shared" si="3"/>
        <v>1030.9888</v>
      </c>
      <c r="AE205" s="245">
        <f t="shared" si="4"/>
        <v>0</v>
      </c>
      <c r="AF205" s="238">
        <f>'Raw Data'!U204</f>
        <v>5</v>
      </c>
      <c r="AG205" s="235">
        <f>'Raw Data'!T204</f>
        <v>3</v>
      </c>
      <c r="AH205" s="235"/>
      <c r="AI205" s="235">
        <f>IF('Raw Data'!AJ204="YES", 1, 0)</f>
        <v>1</v>
      </c>
      <c r="AJ205" s="235">
        <f>('Power Usage Consumption'!$B$15)*D205*AI205</f>
        <v>4210.56</v>
      </c>
      <c r="AK205" s="235">
        <f>IF('Raw Data'!AK204="YES", 1, 0)</f>
        <v>0</v>
      </c>
      <c r="AL205" s="239">
        <f>'Power Usage Consumption'!$B$16</f>
        <v>18</v>
      </c>
      <c r="AM205" s="235">
        <f>IF('Raw Data'!AL204="YES", 1, 0)</f>
        <v>1</v>
      </c>
      <c r="AN205" s="239">
        <f>'Power Usage Consumption'!$B$17</f>
        <v>1.5</v>
      </c>
      <c r="AO205" s="235">
        <f>IF('Raw Data'!AM204="YES", 1, 0)</f>
        <v>1</v>
      </c>
      <c r="AP205" s="239">
        <f>'Power Usage Consumption'!$B$18</f>
        <v>1.2</v>
      </c>
      <c r="AQ205" s="235">
        <f>IF('Raw Data'!AN204="YES", 1, 0)</f>
        <v>0</v>
      </c>
      <c r="AR205" s="239">
        <f>'Power Usage Consumption'!$B$19</f>
        <v>2</v>
      </c>
      <c r="AS205" s="239">
        <f t="shared" si="5"/>
        <v>4233.26</v>
      </c>
      <c r="AT205" s="241">
        <f t="shared" si="6"/>
        <v>3</v>
      </c>
      <c r="AU205" s="241"/>
      <c r="AV205" s="235">
        <f>IF('Raw Data'!AO204="YES", 1, 0)</f>
        <v>1</v>
      </c>
      <c r="AW205" s="241">
        <f>('Power Usage Consumption'!$B$22)*D205*AV205</f>
        <v>2475.2</v>
      </c>
      <c r="AX205" s="235">
        <f>IF('Raw Data'!AP204="YES", 1, 0)</f>
        <v>1</v>
      </c>
      <c r="AY205" s="241">
        <f>('Power Usage Consumption'!$B$23)*D205*AX205</f>
        <v>707.2</v>
      </c>
      <c r="AZ205" s="235">
        <f>IF('Raw Data'!AQ204="YES", 1, 0)</f>
        <v>1</v>
      </c>
      <c r="BA205" s="241">
        <f>('Power Usage Consumption'!$B$24)*D205*AZ205</f>
        <v>58.752</v>
      </c>
      <c r="BB205" s="235">
        <f>IF('Raw Data'!AR204="YES", 1, 0)</f>
        <v>0</v>
      </c>
      <c r="BC205" s="241">
        <f>('Power Usage Consumption'!$B$25)*D205*BB205</f>
        <v>0</v>
      </c>
      <c r="BD205" s="235">
        <f>IF('Raw Data'!AS204="YES", 1, 0)</f>
        <v>1</v>
      </c>
      <c r="BE205" s="235">
        <f>('Power Usage Consumption'!$B$26)*D205*BD205</f>
        <v>304.64</v>
      </c>
      <c r="BF205" s="241">
        <f t="shared" si="7"/>
        <v>3545.792</v>
      </c>
    </row>
    <row r="206" ht="20.25" customHeight="1">
      <c r="A206" s="233" t="str">
        <f>'Raw Data'!R205</f>
        <v>United States of America</v>
      </c>
      <c r="B206" s="234">
        <f>'Raw Data'!S205</f>
        <v>5</v>
      </c>
      <c r="C206" s="235">
        <f>'Raw Data'!W205</f>
        <v>13</v>
      </c>
      <c r="D206" s="236">
        <f t="shared" si="1"/>
        <v>260</v>
      </c>
      <c r="E206" s="237"/>
      <c r="F206" s="238">
        <f>'Raw Data'!X205</f>
        <v>1</v>
      </c>
      <c r="G206" s="239">
        <f>(F206*'Power Usage Consumption'!$B$2)*D206</f>
        <v>15.6</v>
      </c>
      <c r="H206" s="235">
        <f>'Raw Data'!Y205</f>
        <v>0</v>
      </c>
      <c r="I206" s="239">
        <f>(H206*'Power Usage Consumption'!$B$3)*D206</f>
        <v>0</v>
      </c>
      <c r="J206" s="235">
        <f>'Raw Data'!Z205</f>
        <v>3</v>
      </c>
      <c r="K206" s="240">
        <f>(J206*'Power Usage Consumption'!$B$4)*D206</f>
        <v>44.46</v>
      </c>
      <c r="L206" s="241">
        <f>'Raw Data'!AA205</f>
        <v>0</v>
      </c>
      <c r="M206" s="241">
        <f>(L206*'Power Usage Consumption'!$B$5)*D206</f>
        <v>0</v>
      </c>
      <c r="N206" s="241">
        <f>'Raw Data'!AB205</f>
        <v>2</v>
      </c>
      <c r="O206" s="241">
        <f>(N206*'Power Usage Consumption'!$B$7)*D206</f>
        <v>1.04</v>
      </c>
      <c r="P206" s="241">
        <f>'Raw Data'!AC205</f>
        <v>1</v>
      </c>
      <c r="Q206" s="241">
        <f>(P206*'Power Usage Consumption'!$B$8)*D206</f>
        <v>10.4</v>
      </c>
      <c r="R206" s="241">
        <f>'Raw Data'!AD205</f>
        <v>1</v>
      </c>
      <c r="S206" s="241">
        <f>(R206*'Power Usage Consumption'!$B$9)*D206</f>
        <v>1.56</v>
      </c>
      <c r="T206" s="235">
        <f>'Raw Data'!AE205</f>
        <v>1</v>
      </c>
      <c r="U206" s="241">
        <f>(T206*'Power Usage Consumption'!$B$6)*D206</f>
        <v>1.3</v>
      </c>
      <c r="V206" s="235">
        <f>'Raw Data'!AF205</f>
        <v>3</v>
      </c>
      <c r="W206" s="241">
        <f>(V206*'Power Usage Consumption'!$B$11)*D206</f>
        <v>9.36</v>
      </c>
      <c r="X206" s="235">
        <f>'Raw Data'!AG205</f>
        <v>0</v>
      </c>
      <c r="Y206" s="241">
        <f>(X206*'Power Usage Consumption'!$B$12)*D206</f>
        <v>0</v>
      </c>
      <c r="Z206" s="235">
        <f>'Raw Data'!AH205</f>
        <v>0</v>
      </c>
      <c r="AA206" s="241">
        <f>(Z206*'Power Usage Consumption'!$B$12)*D206</f>
        <v>0</v>
      </c>
      <c r="AB206" s="242">
        <f t="shared" si="2"/>
        <v>83.72</v>
      </c>
      <c r="AC206" s="243" t="str">
        <f>'Raw Data'!AI205</f>
        <v>Non-renewable Energy (Grid electricity, Gasoline, etc.)</v>
      </c>
      <c r="AD206" s="244">
        <f t="shared" si="3"/>
        <v>83.72</v>
      </c>
      <c r="AE206" s="245">
        <f t="shared" si="4"/>
        <v>0</v>
      </c>
      <c r="AF206" s="238">
        <f>'Raw Data'!U205</f>
        <v>3</v>
      </c>
      <c r="AG206" s="235">
        <f>'Raw Data'!T205</f>
        <v>2</v>
      </c>
      <c r="AH206" s="235"/>
      <c r="AI206" s="235">
        <f>IF('Raw Data'!AJ205="YES", 1, 0)</f>
        <v>0</v>
      </c>
      <c r="AJ206" s="235">
        <f>('Power Usage Consumption'!$B$15)*D206*AI206</f>
        <v>0</v>
      </c>
      <c r="AK206" s="235">
        <f>IF('Raw Data'!AK205="YES", 1, 0)</f>
        <v>1</v>
      </c>
      <c r="AL206" s="239">
        <f>'Power Usage Consumption'!$B$16</f>
        <v>18</v>
      </c>
      <c r="AM206" s="235">
        <f>IF('Raw Data'!AL205="YES", 1, 0)</f>
        <v>1</v>
      </c>
      <c r="AN206" s="239">
        <f>'Power Usage Consumption'!$B$17</f>
        <v>1.5</v>
      </c>
      <c r="AO206" s="235">
        <f>IF('Raw Data'!AM205="YES", 1, 0)</f>
        <v>1</v>
      </c>
      <c r="AP206" s="239">
        <f>'Power Usage Consumption'!$B$18</f>
        <v>1.2</v>
      </c>
      <c r="AQ206" s="235">
        <f>IF('Raw Data'!AN205="YES", 1, 0)</f>
        <v>0</v>
      </c>
      <c r="AR206" s="239">
        <f>'Power Usage Consumption'!$B$19</f>
        <v>2</v>
      </c>
      <c r="AS206" s="239">
        <f t="shared" si="5"/>
        <v>22.7</v>
      </c>
      <c r="AT206" s="241">
        <f t="shared" si="6"/>
        <v>2</v>
      </c>
      <c r="AU206" s="241"/>
      <c r="AV206" s="235">
        <f>IF('Raw Data'!AO205="YES", 1, 0)</f>
        <v>1</v>
      </c>
      <c r="AW206" s="241">
        <f>('Power Usage Consumption'!$B$22)*D206*AV206</f>
        <v>591.5</v>
      </c>
      <c r="AX206" s="235">
        <f>IF('Raw Data'!AP205="YES", 1, 0)</f>
        <v>0</v>
      </c>
      <c r="AY206" s="241">
        <f>('Power Usage Consumption'!$B$23)*D206*AX206</f>
        <v>0</v>
      </c>
      <c r="AZ206" s="235">
        <f>IF('Raw Data'!AQ205="YES", 1, 0)</f>
        <v>0</v>
      </c>
      <c r="BA206" s="241">
        <f>('Power Usage Consumption'!$B$24)*D206*AZ206</f>
        <v>0</v>
      </c>
      <c r="BB206" s="235">
        <f>IF('Raw Data'!AR205="YES", 1, 0)</f>
        <v>1</v>
      </c>
      <c r="BC206" s="241">
        <f>('Power Usage Consumption'!$B$25)*D206*BB206</f>
        <v>4.511</v>
      </c>
      <c r="BD206" s="235">
        <f>IF('Raw Data'!AS205="YES", 1, 0)</f>
        <v>0</v>
      </c>
      <c r="BE206" s="235">
        <f>('Power Usage Consumption'!$B$26)*D206*BD206</f>
        <v>0</v>
      </c>
      <c r="BF206" s="241">
        <f t="shared" si="7"/>
        <v>596.011</v>
      </c>
    </row>
    <row r="207" ht="20.25" customHeight="1">
      <c r="A207" s="233" t="str">
        <f>'Raw Data'!R206</f>
        <v>Japan</v>
      </c>
      <c r="B207" s="234">
        <f>'Raw Data'!S206</f>
        <v>11</v>
      </c>
      <c r="C207" s="235">
        <f>'Raw Data'!W206</f>
        <v>28</v>
      </c>
      <c r="D207" s="236">
        <f t="shared" si="1"/>
        <v>1232</v>
      </c>
      <c r="E207" s="237"/>
      <c r="F207" s="238">
        <f>'Raw Data'!X206</f>
        <v>1</v>
      </c>
      <c r="G207" s="239">
        <f>(F207*'Power Usage Consumption'!$B$2)*D207</f>
        <v>73.92</v>
      </c>
      <c r="H207" s="235">
        <f>'Raw Data'!Y206</f>
        <v>2</v>
      </c>
      <c r="I207" s="239">
        <f>(H207*'Power Usage Consumption'!$B$3)*D207</f>
        <v>171.4944</v>
      </c>
      <c r="J207" s="235">
        <f>'Raw Data'!Z206</f>
        <v>0</v>
      </c>
      <c r="K207" s="240">
        <f>(J207*'Power Usage Consumption'!$B$4)*D207</f>
        <v>0</v>
      </c>
      <c r="L207" s="241">
        <f>'Raw Data'!AA206</f>
        <v>3</v>
      </c>
      <c r="M207" s="241">
        <f>(L207*'Power Usage Consumption'!$B$5)*D207</f>
        <v>739.2</v>
      </c>
      <c r="N207" s="241">
        <f>'Raw Data'!AB206</f>
        <v>0</v>
      </c>
      <c r="O207" s="241">
        <f>(N207*'Power Usage Consumption'!$B$7)*D207</f>
        <v>0</v>
      </c>
      <c r="P207" s="241">
        <f>'Raw Data'!AC206</f>
        <v>2</v>
      </c>
      <c r="Q207" s="241">
        <f>(P207*'Power Usage Consumption'!$B$8)*D207</f>
        <v>98.56</v>
      </c>
      <c r="R207" s="241">
        <f>'Raw Data'!AD206</f>
        <v>1</v>
      </c>
      <c r="S207" s="241">
        <f>(R207*'Power Usage Consumption'!$B$9)*D207</f>
        <v>7.392</v>
      </c>
      <c r="T207" s="235">
        <f>'Raw Data'!AE206</f>
        <v>1</v>
      </c>
      <c r="U207" s="241">
        <f>(T207*'Power Usage Consumption'!$B$6)*D207</f>
        <v>6.16</v>
      </c>
      <c r="V207" s="235">
        <f>'Raw Data'!AF206</f>
        <v>2</v>
      </c>
      <c r="W207" s="241">
        <f>(V207*'Power Usage Consumption'!$B$11)*D207</f>
        <v>29.568</v>
      </c>
      <c r="X207" s="235">
        <f>'Raw Data'!AG206</f>
        <v>1</v>
      </c>
      <c r="Y207" s="241">
        <f>(X207*'Power Usage Consumption'!$B$12)*D207</f>
        <v>14.784</v>
      </c>
      <c r="Z207" s="235">
        <f>'Raw Data'!AH206</f>
        <v>2</v>
      </c>
      <c r="AA207" s="241">
        <f>(Z207*'Power Usage Consumption'!$B$12)*D207</f>
        <v>29.568</v>
      </c>
      <c r="AB207" s="242">
        <f t="shared" si="2"/>
        <v>1170.6464</v>
      </c>
      <c r="AC207" s="243" t="str">
        <f>'Raw Data'!AI206</f>
        <v>Renewable Energy (Solar, Wind, etc.)</v>
      </c>
      <c r="AD207" s="244">
        <f t="shared" si="3"/>
        <v>0</v>
      </c>
      <c r="AE207" s="245">
        <f t="shared" si="4"/>
        <v>1170.6464</v>
      </c>
      <c r="AF207" s="238">
        <f>'Raw Data'!U206</f>
        <v>5</v>
      </c>
      <c r="AG207" s="235">
        <f>'Raw Data'!T206</f>
        <v>6</v>
      </c>
      <c r="AH207" s="235"/>
      <c r="AI207" s="235">
        <f>IF('Raw Data'!AJ206="YES", 1, 0)</f>
        <v>1</v>
      </c>
      <c r="AJ207" s="235">
        <f>('Power Usage Consumption'!$B$15)*D207*AI207</f>
        <v>4767.84</v>
      </c>
      <c r="AK207" s="235">
        <f>IF('Raw Data'!AK206="YES", 1, 0)</f>
        <v>0</v>
      </c>
      <c r="AL207" s="239">
        <f>'Power Usage Consumption'!$B$16</f>
        <v>18</v>
      </c>
      <c r="AM207" s="235">
        <f>IF('Raw Data'!AL206="YES", 1, 0)</f>
        <v>1</v>
      </c>
      <c r="AN207" s="239">
        <f>'Power Usage Consumption'!$B$17</f>
        <v>1.5</v>
      </c>
      <c r="AO207" s="235">
        <f>IF('Raw Data'!AM206="YES", 1, 0)</f>
        <v>0</v>
      </c>
      <c r="AP207" s="239">
        <f>'Power Usage Consumption'!$B$18</f>
        <v>1.2</v>
      </c>
      <c r="AQ207" s="235">
        <f>IF('Raw Data'!AN206="YES", 1, 0)</f>
        <v>1</v>
      </c>
      <c r="AR207" s="239">
        <f>'Power Usage Consumption'!$B$19</f>
        <v>2</v>
      </c>
      <c r="AS207" s="239">
        <f t="shared" si="5"/>
        <v>4790.54</v>
      </c>
      <c r="AT207" s="241">
        <f t="shared" si="6"/>
        <v>6</v>
      </c>
      <c r="AU207" s="241"/>
      <c r="AV207" s="235">
        <f>IF('Raw Data'!AO206="YES", 1, 0)</f>
        <v>0</v>
      </c>
      <c r="AW207" s="241">
        <f>('Power Usage Consumption'!$B$22)*D207*AV207</f>
        <v>0</v>
      </c>
      <c r="AX207" s="235">
        <f>IF('Raw Data'!AP206="YES", 1, 0)</f>
        <v>1</v>
      </c>
      <c r="AY207" s="241">
        <f>('Power Usage Consumption'!$B$23)*D207*AX207</f>
        <v>800.8</v>
      </c>
      <c r="AZ207" s="235">
        <f>IF('Raw Data'!AQ206="YES", 1, 0)</f>
        <v>0</v>
      </c>
      <c r="BA207" s="241">
        <f>('Power Usage Consumption'!$B$24)*D207*AZ207</f>
        <v>0</v>
      </c>
      <c r="BB207" s="235">
        <f>IF('Raw Data'!AR206="YES", 1, 0)</f>
        <v>0</v>
      </c>
      <c r="BC207" s="241">
        <f>('Power Usage Consumption'!$B$25)*D207*BB207</f>
        <v>0</v>
      </c>
      <c r="BD207" s="235">
        <f>IF('Raw Data'!AS206="YES", 1, 0)</f>
        <v>1</v>
      </c>
      <c r="BE207" s="235">
        <f>('Power Usage Consumption'!$B$26)*D207*BD207</f>
        <v>344.96</v>
      </c>
      <c r="BF207" s="241">
        <f t="shared" si="7"/>
        <v>1145.76</v>
      </c>
    </row>
    <row r="208" ht="20.25" customHeight="1">
      <c r="A208" s="233" t="str">
        <f>'Raw Data'!R207</f>
        <v>Vietnam</v>
      </c>
      <c r="B208" s="234">
        <f>'Raw Data'!S207</f>
        <v>7</v>
      </c>
      <c r="C208" s="235">
        <f>'Raw Data'!W207</f>
        <v>19</v>
      </c>
      <c r="D208" s="236">
        <f t="shared" si="1"/>
        <v>532</v>
      </c>
      <c r="E208" s="237"/>
      <c r="F208" s="238">
        <f>'Raw Data'!X207</f>
        <v>3</v>
      </c>
      <c r="G208" s="239">
        <f>(F208*'Power Usage Consumption'!$B$2)*D208</f>
        <v>95.76</v>
      </c>
      <c r="H208" s="235">
        <f>'Raw Data'!Y207</f>
        <v>3</v>
      </c>
      <c r="I208" s="239">
        <f>(H208*'Power Usage Consumption'!$B$3)*D208</f>
        <v>111.0816</v>
      </c>
      <c r="J208" s="235">
        <f>'Raw Data'!Z207</f>
        <v>3</v>
      </c>
      <c r="K208" s="240">
        <f>(J208*'Power Usage Consumption'!$B$4)*D208</f>
        <v>90.972</v>
      </c>
      <c r="L208" s="241">
        <f>'Raw Data'!AA207</f>
        <v>2</v>
      </c>
      <c r="M208" s="241">
        <f>(L208*'Power Usage Consumption'!$B$5)*D208</f>
        <v>212.8</v>
      </c>
      <c r="N208" s="241">
        <f>'Raw Data'!AB207</f>
        <v>2</v>
      </c>
      <c r="O208" s="241">
        <f>(N208*'Power Usage Consumption'!$B$7)*D208</f>
        <v>2.128</v>
      </c>
      <c r="P208" s="241">
        <f>'Raw Data'!AC207</f>
        <v>2</v>
      </c>
      <c r="Q208" s="241">
        <f>(P208*'Power Usage Consumption'!$B$8)*D208</f>
        <v>42.56</v>
      </c>
      <c r="R208" s="241">
        <f>'Raw Data'!AD207</f>
        <v>1</v>
      </c>
      <c r="S208" s="241">
        <f>(R208*'Power Usage Consumption'!$B$9)*D208</f>
        <v>3.192</v>
      </c>
      <c r="T208" s="235">
        <f>'Raw Data'!AE207</f>
        <v>2</v>
      </c>
      <c r="U208" s="241">
        <f>(T208*'Power Usage Consumption'!$B$6)*D208</f>
        <v>5.32</v>
      </c>
      <c r="V208" s="235">
        <f>'Raw Data'!AF207</f>
        <v>1</v>
      </c>
      <c r="W208" s="241">
        <f>(V208*'Power Usage Consumption'!$B$11)*D208</f>
        <v>6.384</v>
      </c>
      <c r="X208" s="235">
        <f>'Raw Data'!AG207</f>
        <v>2</v>
      </c>
      <c r="Y208" s="241">
        <f>(X208*'Power Usage Consumption'!$B$12)*D208</f>
        <v>12.768</v>
      </c>
      <c r="Z208" s="235">
        <f>'Raw Data'!AH207</f>
        <v>3</v>
      </c>
      <c r="AA208" s="241">
        <f>(Z208*'Power Usage Consumption'!$B$12)*D208</f>
        <v>19.152</v>
      </c>
      <c r="AB208" s="242">
        <f t="shared" si="2"/>
        <v>602.1176</v>
      </c>
      <c r="AC208" s="243" t="str">
        <f>'Raw Data'!AI207</f>
        <v>Renewable Energy (Solar, Wind, etc.)</v>
      </c>
      <c r="AD208" s="244">
        <f t="shared" si="3"/>
        <v>0</v>
      </c>
      <c r="AE208" s="245">
        <f t="shared" si="4"/>
        <v>602.1176</v>
      </c>
      <c r="AF208" s="238">
        <f>'Raw Data'!U207</f>
        <v>5</v>
      </c>
      <c r="AG208" s="235">
        <f>'Raw Data'!T207</f>
        <v>2</v>
      </c>
      <c r="AH208" s="235"/>
      <c r="AI208" s="235">
        <f>IF('Raw Data'!AJ207="YES", 1, 0)</f>
        <v>0</v>
      </c>
      <c r="AJ208" s="235">
        <f>('Power Usage Consumption'!$B$15)*D208*AI208</f>
        <v>0</v>
      </c>
      <c r="AK208" s="235">
        <f>IF('Raw Data'!AK207="YES", 1, 0)</f>
        <v>0</v>
      </c>
      <c r="AL208" s="239">
        <f>'Power Usage Consumption'!$B$16</f>
        <v>18</v>
      </c>
      <c r="AM208" s="235">
        <f>IF('Raw Data'!AL207="YES", 1, 0)</f>
        <v>1</v>
      </c>
      <c r="AN208" s="239">
        <f>'Power Usage Consumption'!$B$17</f>
        <v>1.5</v>
      </c>
      <c r="AO208" s="235">
        <f>IF('Raw Data'!AM207="YES", 1, 0)</f>
        <v>0</v>
      </c>
      <c r="AP208" s="239">
        <f>'Power Usage Consumption'!$B$18</f>
        <v>1.2</v>
      </c>
      <c r="AQ208" s="235">
        <f>IF('Raw Data'!AN207="YES", 1, 0)</f>
        <v>0</v>
      </c>
      <c r="AR208" s="239">
        <f>'Power Usage Consumption'!$B$19</f>
        <v>2</v>
      </c>
      <c r="AS208" s="239">
        <f t="shared" si="5"/>
        <v>22.7</v>
      </c>
      <c r="AT208" s="241">
        <f t="shared" si="6"/>
        <v>2</v>
      </c>
      <c r="AU208" s="241"/>
      <c r="AV208" s="235">
        <f>IF('Raw Data'!AO207="YES", 1, 0)</f>
        <v>0</v>
      </c>
      <c r="AW208" s="241">
        <f>('Power Usage Consumption'!$B$22)*D208*AV208</f>
        <v>0</v>
      </c>
      <c r="AX208" s="235">
        <f>IF('Raw Data'!AP207="YES", 1, 0)</f>
        <v>0</v>
      </c>
      <c r="AY208" s="241">
        <f>('Power Usage Consumption'!$B$23)*D208*AX208</f>
        <v>0</v>
      </c>
      <c r="AZ208" s="235">
        <f>IF('Raw Data'!AQ207="YES", 1, 0)</f>
        <v>1</v>
      </c>
      <c r="BA208" s="241">
        <f>('Power Usage Consumption'!$B$24)*D208*AZ208</f>
        <v>28.728</v>
      </c>
      <c r="BB208" s="235">
        <f>IF('Raw Data'!AR207="YES", 1, 0)</f>
        <v>0</v>
      </c>
      <c r="BC208" s="241">
        <f>('Power Usage Consumption'!$B$25)*D208*BB208</f>
        <v>0</v>
      </c>
      <c r="BD208" s="235">
        <f>IF('Raw Data'!AS207="YES", 1, 0)</f>
        <v>1</v>
      </c>
      <c r="BE208" s="235">
        <f>('Power Usage Consumption'!$B$26)*D208*BD208</f>
        <v>148.96</v>
      </c>
      <c r="BF208" s="241">
        <f t="shared" si="7"/>
        <v>177.688</v>
      </c>
    </row>
    <row r="209" ht="20.25" customHeight="1">
      <c r="A209" s="233" t="str">
        <f>'Raw Data'!R208</f>
        <v>Croatia</v>
      </c>
      <c r="B209" s="234">
        <f>'Raw Data'!S208</f>
        <v>9</v>
      </c>
      <c r="C209" s="235">
        <f>'Raw Data'!W208</f>
        <v>6</v>
      </c>
      <c r="D209" s="236">
        <f t="shared" si="1"/>
        <v>216</v>
      </c>
      <c r="E209" s="237"/>
      <c r="F209" s="238">
        <f>'Raw Data'!X208</f>
        <v>2</v>
      </c>
      <c r="G209" s="239">
        <f>(F209*'Power Usage Consumption'!$B$2)*D209</f>
        <v>25.92</v>
      </c>
      <c r="H209" s="235">
        <f>'Raw Data'!Y208</f>
        <v>0</v>
      </c>
      <c r="I209" s="239">
        <f>(H209*'Power Usage Consumption'!$B$3)*D209</f>
        <v>0</v>
      </c>
      <c r="J209" s="235">
        <f>'Raw Data'!Z208</f>
        <v>0</v>
      </c>
      <c r="K209" s="240">
        <f>(J209*'Power Usage Consumption'!$B$4)*D209</f>
        <v>0</v>
      </c>
      <c r="L209" s="241">
        <f>'Raw Data'!AA208</f>
        <v>1</v>
      </c>
      <c r="M209" s="241">
        <f>(L209*'Power Usage Consumption'!$B$5)*D209</f>
        <v>43.2</v>
      </c>
      <c r="N209" s="241">
        <f>'Raw Data'!AB208</f>
        <v>2</v>
      </c>
      <c r="O209" s="241">
        <f>(N209*'Power Usage Consumption'!$B$7)*D209</f>
        <v>0.864</v>
      </c>
      <c r="P209" s="241">
        <f>'Raw Data'!AC208</f>
        <v>0</v>
      </c>
      <c r="Q209" s="241">
        <f>(P209*'Power Usage Consumption'!$B$8)*D209</f>
        <v>0</v>
      </c>
      <c r="R209" s="241">
        <f>'Raw Data'!AD208</f>
        <v>3</v>
      </c>
      <c r="S209" s="241">
        <f>(R209*'Power Usage Consumption'!$B$9)*D209</f>
        <v>3.888</v>
      </c>
      <c r="T209" s="235">
        <f>'Raw Data'!AE208</f>
        <v>0</v>
      </c>
      <c r="U209" s="241">
        <f>(T209*'Power Usage Consumption'!$B$6)*D209</f>
        <v>0</v>
      </c>
      <c r="V209" s="235">
        <f>'Raw Data'!AF208</f>
        <v>1</v>
      </c>
      <c r="W209" s="241">
        <f>(V209*'Power Usage Consumption'!$B$11)*D209</f>
        <v>2.592</v>
      </c>
      <c r="X209" s="235">
        <f>'Raw Data'!AG208</f>
        <v>0</v>
      </c>
      <c r="Y209" s="241">
        <f>(X209*'Power Usage Consumption'!$B$12)*D209</f>
        <v>0</v>
      </c>
      <c r="Z209" s="235">
        <f>'Raw Data'!AH208</f>
        <v>2</v>
      </c>
      <c r="AA209" s="241">
        <f>(Z209*'Power Usage Consumption'!$B$12)*D209</f>
        <v>5.184</v>
      </c>
      <c r="AB209" s="242">
        <f t="shared" si="2"/>
        <v>81.648</v>
      </c>
      <c r="AC209" s="243" t="str">
        <f>'Raw Data'!AI208</f>
        <v>Renewable Energy (Solar, Wind, etc.)</v>
      </c>
      <c r="AD209" s="244">
        <f t="shared" si="3"/>
        <v>0</v>
      </c>
      <c r="AE209" s="245">
        <f t="shared" si="4"/>
        <v>81.648</v>
      </c>
      <c r="AF209" s="238">
        <f>'Raw Data'!U208</f>
        <v>4</v>
      </c>
      <c r="AG209" s="235">
        <f>'Raw Data'!T208</f>
        <v>5</v>
      </c>
      <c r="AH209" s="235"/>
      <c r="AI209" s="235">
        <f>IF('Raw Data'!AJ208="YES", 1, 0)</f>
        <v>1</v>
      </c>
      <c r="AJ209" s="235">
        <f>('Power Usage Consumption'!$B$15)*D209*AI209</f>
        <v>835.92</v>
      </c>
      <c r="AK209" s="235">
        <f>IF('Raw Data'!AK208="YES", 1, 0)</f>
        <v>0</v>
      </c>
      <c r="AL209" s="239">
        <f>'Power Usage Consumption'!$B$16</f>
        <v>18</v>
      </c>
      <c r="AM209" s="235">
        <f>IF('Raw Data'!AL208="YES", 1, 0)</f>
        <v>1</v>
      </c>
      <c r="AN209" s="239">
        <f>'Power Usage Consumption'!$B$17</f>
        <v>1.5</v>
      </c>
      <c r="AO209" s="235">
        <f>IF('Raw Data'!AM208="YES", 1, 0)</f>
        <v>0</v>
      </c>
      <c r="AP209" s="239">
        <f>'Power Usage Consumption'!$B$18</f>
        <v>1.2</v>
      </c>
      <c r="AQ209" s="235">
        <f>IF('Raw Data'!AN208="YES", 1, 0)</f>
        <v>0</v>
      </c>
      <c r="AR209" s="239">
        <f>'Power Usage Consumption'!$B$19</f>
        <v>2</v>
      </c>
      <c r="AS209" s="239">
        <f t="shared" si="5"/>
        <v>858.62</v>
      </c>
      <c r="AT209" s="241">
        <f t="shared" si="6"/>
        <v>5</v>
      </c>
      <c r="AU209" s="241"/>
      <c r="AV209" s="235">
        <f>IF('Raw Data'!AO208="YES", 1, 0)</f>
        <v>1</v>
      </c>
      <c r="AW209" s="241">
        <f>('Power Usage Consumption'!$B$22)*D209*AV209</f>
        <v>491.4</v>
      </c>
      <c r="AX209" s="235">
        <f>IF('Raw Data'!AP208="YES", 1, 0)</f>
        <v>0</v>
      </c>
      <c r="AY209" s="241">
        <f>('Power Usage Consumption'!$B$23)*D209*AX209</f>
        <v>0</v>
      </c>
      <c r="AZ209" s="235">
        <f>IF('Raw Data'!AQ208="YES", 1, 0)</f>
        <v>0</v>
      </c>
      <c r="BA209" s="241">
        <f>('Power Usage Consumption'!$B$24)*D209*AZ209</f>
        <v>0</v>
      </c>
      <c r="BB209" s="235">
        <f>IF('Raw Data'!AR208="YES", 1, 0)</f>
        <v>1</v>
      </c>
      <c r="BC209" s="241">
        <f>('Power Usage Consumption'!$B$25)*D209*BB209</f>
        <v>3.7476</v>
      </c>
      <c r="BD209" s="235">
        <f>IF('Raw Data'!AS208="YES", 1, 0)</f>
        <v>0</v>
      </c>
      <c r="BE209" s="235">
        <f>('Power Usage Consumption'!$B$26)*D209*BD209</f>
        <v>0</v>
      </c>
      <c r="BF209" s="241">
        <f t="shared" si="7"/>
        <v>495.1476</v>
      </c>
    </row>
    <row r="210" ht="20.25" customHeight="1">
      <c r="A210" s="233" t="str">
        <f>'Raw Data'!R209</f>
        <v>Kazakhstan</v>
      </c>
      <c r="B210" s="234">
        <f>'Raw Data'!S209</f>
        <v>9</v>
      </c>
      <c r="C210" s="235">
        <f>'Raw Data'!W209</f>
        <v>7</v>
      </c>
      <c r="D210" s="236">
        <f t="shared" si="1"/>
        <v>252</v>
      </c>
      <c r="E210" s="237"/>
      <c r="F210" s="238">
        <f>'Raw Data'!X209</f>
        <v>3</v>
      </c>
      <c r="G210" s="239">
        <f>(F210*'Power Usage Consumption'!$B$2)*D210</f>
        <v>45.36</v>
      </c>
      <c r="H210" s="235">
        <f>'Raw Data'!Y209</f>
        <v>1</v>
      </c>
      <c r="I210" s="239">
        <f>(H210*'Power Usage Consumption'!$B$3)*D210</f>
        <v>17.5392</v>
      </c>
      <c r="J210" s="235">
        <f>'Raw Data'!Z209</f>
        <v>2</v>
      </c>
      <c r="K210" s="240">
        <f>(J210*'Power Usage Consumption'!$B$4)*D210</f>
        <v>28.728</v>
      </c>
      <c r="L210" s="241">
        <f>'Raw Data'!AA209</f>
        <v>2</v>
      </c>
      <c r="M210" s="241">
        <f>(L210*'Power Usage Consumption'!$B$5)*D210</f>
        <v>100.8</v>
      </c>
      <c r="N210" s="241">
        <f>'Raw Data'!AB209</f>
        <v>1</v>
      </c>
      <c r="O210" s="241">
        <f>(N210*'Power Usage Consumption'!$B$7)*D210</f>
        <v>0.504</v>
      </c>
      <c r="P210" s="241">
        <f>'Raw Data'!AC209</f>
        <v>1</v>
      </c>
      <c r="Q210" s="241">
        <f>(P210*'Power Usage Consumption'!$B$8)*D210</f>
        <v>10.08</v>
      </c>
      <c r="R210" s="241">
        <f>'Raw Data'!AD209</f>
        <v>3</v>
      </c>
      <c r="S210" s="241">
        <f>(R210*'Power Usage Consumption'!$B$9)*D210</f>
        <v>4.536</v>
      </c>
      <c r="T210" s="235">
        <f>'Raw Data'!AE209</f>
        <v>0</v>
      </c>
      <c r="U210" s="241">
        <f>(T210*'Power Usage Consumption'!$B$6)*D210</f>
        <v>0</v>
      </c>
      <c r="V210" s="235">
        <f>'Raw Data'!AF209</f>
        <v>1</v>
      </c>
      <c r="W210" s="241">
        <f>(V210*'Power Usage Consumption'!$B$11)*D210</f>
        <v>3.024</v>
      </c>
      <c r="X210" s="235">
        <f>'Raw Data'!AG209</f>
        <v>3</v>
      </c>
      <c r="Y210" s="241">
        <f>(X210*'Power Usage Consumption'!$B$12)*D210</f>
        <v>9.072</v>
      </c>
      <c r="Z210" s="235">
        <f>'Raw Data'!AH209</f>
        <v>0</v>
      </c>
      <c r="AA210" s="241">
        <f>(Z210*'Power Usage Consumption'!$B$12)*D210</f>
        <v>0</v>
      </c>
      <c r="AB210" s="242">
        <f t="shared" si="2"/>
        <v>219.6432</v>
      </c>
      <c r="AC210" s="243" t="str">
        <f>'Raw Data'!AI209</f>
        <v>Non-renewable Energy (Grid electricity, Gasoline, etc.)</v>
      </c>
      <c r="AD210" s="244">
        <f t="shared" si="3"/>
        <v>219.6432</v>
      </c>
      <c r="AE210" s="245">
        <f t="shared" si="4"/>
        <v>0</v>
      </c>
      <c r="AF210" s="238">
        <f>'Raw Data'!U209</f>
        <v>7</v>
      </c>
      <c r="AG210" s="235">
        <f>'Raw Data'!T209</f>
        <v>2</v>
      </c>
      <c r="AH210" s="235"/>
      <c r="AI210" s="235">
        <f>IF('Raw Data'!AJ209="YES", 1, 0)</f>
        <v>1</v>
      </c>
      <c r="AJ210" s="235">
        <f>('Power Usage Consumption'!$B$15)*D210*AI210</f>
        <v>975.24</v>
      </c>
      <c r="AK210" s="235">
        <f>IF('Raw Data'!AK209="YES", 1, 0)</f>
        <v>1</v>
      </c>
      <c r="AL210" s="239">
        <f>'Power Usage Consumption'!$B$16</f>
        <v>18</v>
      </c>
      <c r="AM210" s="235">
        <f>IF('Raw Data'!AL209="YES", 1, 0)</f>
        <v>1</v>
      </c>
      <c r="AN210" s="239">
        <f>'Power Usage Consumption'!$B$17</f>
        <v>1.5</v>
      </c>
      <c r="AO210" s="235">
        <f>IF('Raw Data'!AM209="YES", 1, 0)</f>
        <v>1</v>
      </c>
      <c r="AP210" s="239">
        <f>'Power Usage Consumption'!$B$18</f>
        <v>1.2</v>
      </c>
      <c r="AQ210" s="235">
        <f>IF('Raw Data'!AN209="YES", 1, 0)</f>
        <v>0</v>
      </c>
      <c r="AR210" s="239">
        <f>'Power Usage Consumption'!$B$19</f>
        <v>2</v>
      </c>
      <c r="AS210" s="239">
        <f t="shared" si="5"/>
        <v>997.94</v>
      </c>
      <c r="AT210" s="241">
        <f t="shared" si="6"/>
        <v>2</v>
      </c>
      <c r="AU210" s="241"/>
      <c r="AV210" s="235">
        <f>IF('Raw Data'!AO209="YES", 1, 0)</f>
        <v>1</v>
      </c>
      <c r="AW210" s="241">
        <f>('Power Usage Consumption'!$B$22)*D210*AV210</f>
        <v>573.3</v>
      </c>
      <c r="AX210" s="235">
        <f>IF('Raw Data'!AP209="YES", 1, 0)</f>
        <v>0</v>
      </c>
      <c r="AY210" s="241">
        <f>('Power Usage Consumption'!$B$23)*D210*AX210</f>
        <v>0</v>
      </c>
      <c r="AZ210" s="235">
        <f>IF('Raw Data'!AQ209="YES", 1, 0)</f>
        <v>0</v>
      </c>
      <c r="BA210" s="241">
        <f>('Power Usage Consumption'!$B$24)*D210*AZ210</f>
        <v>0</v>
      </c>
      <c r="BB210" s="235">
        <f>IF('Raw Data'!AR209="YES", 1, 0)</f>
        <v>0</v>
      </c>
      <c r="BC210" s="241">
        <f>('Power Usage Consumption'!$B$25)*D210*BB210</f>
        <v>0</v>
      </c>
      <c r="BD210" s="235">
        <f>IF('Raw Data'!AS209="YES", 1, 0)</f>
        <v>0</v>
      </c>
      <c r="BE210" s="235">
        <f>('Power Usage Consumption'!$B$26)*D210*BD210</f>
        <v>0</v>
      </c>
      <c r="BF210" s="241">
        <f t="shared" si="7"/>
        <v>573.3</v>
      </c>
    </row>
    <row r="211" ht="20.25" customHeight="1">
      <c r="A211" s="233" t="str">
        <f>'Raw Data'!R210</f>
        <v>United States of America</v>
      </c>
      <c r="B211" s="234">
        <f>'Raw Data'!S210</f>
        <v>3</v>
      </c>
      <c r="C211" s="235">
        <f>'Raw Data'!W210</f>
        <v>29</v>
      </c>
      <c r="D211" s="236">
        <f t="shared" si="1"/>
        <v>348</v>
      </c>
      <c r="E211" s="237"/>
      <c r="F211" s="238">
        <f>'Raw Data'!X210</f>
        <v>1</v>
      </c>
      <c r="G211" s="239">
        <f>(F211*'Power Usage Consumption'!$B$2)*D211</f>
        <v>20.88</v>
      </c>
      <c r="H211" s="235">
        <f>'Raw Data'!Y210</f>
        <v>2</v>
      </c>
      <c r="I211" s="239">
        <f>(H211*'Power Usage Consumption'!$B$3)*D211</f>
        <v>48.4416</v>
      </c>
      <c r="J211" s="235">
        <f>'Raw Data'!Z210</f>
        <v>2</v>
      </c>
      <c r="K211" s="240">
        <f>(J211*'Power Usage Consumption'!$B$4)*D211</f>
        <v>39.672</v>
      </c>
      <c r="L211" s="241">
        <f>'Raw Data'!AA210</f>
        <v>3</v>
      </c>
      <c r="M211" s="241">
        <f>(L211*'Power Usage Consumption'!$B$5)*D211</f>
        <v>208.8</v>
      </c>
      <c r="N211" s="241">
        <f>'Raw Data'!AB210</f>
        <v>3</v>
      </c>
      <c r="O211" s="241">
        <f>(N211*'Power Usage Consumption'!$B$7)*D211</f>
        <v>2.088</v>
      </c>
      <c r="P211" s="241">
        <f>'Raw Data'!AC210</f>
        <v>1</v>
      </c>
      <c r="Q211" s="241">
        <f>(P211*'Power Usage Consumption'!$B$8)*D211</f>
        <v>13.92</v>
      </c>
      <c r="R211" s="241">
        <f>'Raw Data'!AD210</f>
        <v>2</v>
      </c>
      <c r="S211" s="241">
        <f>(R211*'Power Usage Consumption'!$B$9)*D211</f>
        <v>4.176</v>
      </c>
      <c r="T211" s="235">
        <f>'Raw Data'!AE210</f>
        <v>2</v>
      </c>
      <c r="U211" s="241">
        <f>(T211*'Power Usage Consumption'!$B$6)*D211</f>
        <v>3.48</v>
      </c>
      <c r="V211" s="235">
        <f>'Raw Data'!AF210</f>
        <v>1</v>
      </c>
      <c r="W211" s="241">
        <f>(V211*'Power Usage Consumption'!$B$11)*D211</f>
        <v>4.176</v>
      </c>
      <c r="X211" s="235">
        <f>'Raw Data'!AG210</f>
        <v>1</v>
      </c>
      <c r="Y211" s="241">
        <f>(X211*'Power Usage Consumption'!$B$12)*D211</f>
        <v>4.176</v>
      </c>
      <c r="Z211" s="235">
        <f>'Raw Data'!AH210</f>
        <v>2</v>
      </c>
      <c r="AA211" s="241">
        <f>(Z211*'Power Usage Consumption'!$B$12)*D211</f>
        <v>8.352</v>
      </c>
      <c r="AB211" s="242">
        <f t="shared" si="2"/>
        <v>358.1616</v>
      </c>
      <c r="AC211" s="243" t="str">
        <f>'Raw Data'!AI210</f>
        <v>Renewable Energy (Solar, Wind, etc.)</v>
      </c>
      <c r="AD211" s="244">
        <f t="shared" si="3"/>
        <v>0</v>
      </c>
      <c r="AE211" s="245">
        <f t="shared" si="4"/>
        <v>358.1616</v>
      </c>
      <c r="AF211" s="238">
        <f>'Raw Data'!U210</f>
        <v>2</v>
      </c>
      <c r="AG211" s="235">
        <f>'Raw Data'!T210</f>
        <v>1</v>
      </c>
      <c r="AH211" s="235"/>
      <c r="AI211" s="235">
        <f>IF('Raw Data'!AJ210="YES", 1, 0)</f>
        <v>1</v>
      </c>
      <c r="AJ211" s="235">
        <f>('Power Usage Consumption'!$B$15)*D211*AI211</f>
        <v>1346.76</v>
      </c>
      <c r="AK211" s="235">
        <f>IF('Raw Data'!AK210="YES", 1, 0)</f>
        <v>1</v>
      </c>
      <c r="AL211" s="239">
        <f>'Power Usage Consumption'!$B$16</f>
        <v>18</v>
      </c>
      <c r="AM211" s="235">
        <f>IF('Raw Data'!AL210="YES", 1, 0)</f>
        <v>0</v>
      </c>
      <c r="AN211" s="239">
        <f>'Power Usage Consumption'!$B$17</f>
        <v>1.5</v>
      </c>
      <c r="AO211" s="235">
        <f>IF('Raw Data'!AM210="YES", 1, 0)</f>
        <v>1</v>
      </c>
      <c r="AP211" s="239">
        <f>'Power Usage Consumption'!$B$18</f>
        <v>1.2</v>
      </c>
      <c r="AQ211" s="235">
        <f>IF('Raw Data'!AN210="YES", 1, 0)</f>
        <v>0</v>
      </c>
      <c r="AR211" s="239">
        <f>'Power Usage Consumption'!$B$19</f>
        <v>2</v>
      </c>
      <c r="AS211" s="239">
        <f t="shared" si="5"/>
        <v>1369.46</v>
      </c>
      <c r="AT211" s="241">
        <f t="shared" si="6"/>
        <v>1</v>
      </c>
      <c r="AU211" s="241"/>
      <c r="AV211" s="235">
        <f>IF('Raw Data'!AO210="YES", 1, 0)</f>
        <v>1</v>
      </c>
      <c r="AW211" s="241">
        <f>('Power Usage Consumption'!$B$22)*D211*AV211</f>
        <v>791.7</v>
      </c>
      <c r="AX211" s="235">
        <f>IF('Raw Data'!AP210="YES", 1, 0)</f>
        <v>1</v>
      </c>
      <c r="AY211" s="241">
        <f>('Power Usage Consumption'!$B$23)*D211*AX211</f>
        <v>226.2</v>
      </c>
      <c r="AZ211" s="235">
        <f>IF('Raw Data'!AQ210="YES", 1, 0)</f>
        <v>0</v>
      </c>
      <c r="BA211" s="241">
        <f>('Power Usage Consumption'!$B$24)*D211*AZ211</f>
        <v>0</v>
      </c>
      <c r="BB211" s="235">
        <f>IF('Raw Data'!AR210="YES", 1, 0)</f>
        <v>1</v>
      </c>
      <c r="BC211" s="241">
        <f>('Power Usage Consumption'!$B$25)*D211*BB211</f>
        <v>6.0378</v>
      </c>
      <c r="BD211" s="235">
        <f>IF('Raw Data'!AS210="YES", 1, 0)</f>
        <v>1</v>
      </c>
      <c r="BE211" s="235">
        <f>('Power Usage Consumption'!$B$26)*D211*BD211</f>
        <v>97.44</v>
      </c>
      <c r="BF211" s="241">
        <f t="shared" si="7"/>
        <v>1121.3778</v>
      </c>
    </row>
    <row r="212" ht="20.25" customHeight="1">
      <c r="A212" s="233" t="str">
        <f>'Raw Data'!R211</f>
        <v>United States of America</v>
      </c>
      <c r="B212" s="234">
        <f>'Raw Data'!S211</f>
        <v>12</v>
      </c>
      <c r="C212" s="235">
        <f>'Raw Data'!W211</f>
        <v>29</v>
      </c>
      <c r="D212" s="236">
        <f t="shared" si="1"/>
        <v>1392</v>
      </c>
      <c r="E212" s="237"/>
      <c r="F212" s="238">
        <f>'Raw Data'!X211</f>
        <v>1</v>
      </c>
      <c r="G212" s="239">
        <f>(F212*'Power Usage Consumption'!$B$2)*D212</f>
        <v>83.52</v>
      </c>
      <c r="H212" s="235">
        <f>'Raw Data'!Y211</f>
        <v>0</v>
      </c>
      <c r="I212" s="239">
        <f>(H212*'Power Usage Consumption'!$B$3)*D212</f>
        <v>0</v>
      </c>
      <c r="J212" s="235">
        <f>'Raw Data'!Z211</f>
        <v>0</v>
      </c>
      <c r="K212" s="240">
        <f>(J212*'Power Usage Consumption'!$B$4)*D212</f>
        <v>0</v>
      </c>
      <c r="L212" s="241">
        <f>'Raw Data'!AA211</f>
        <v>3</v>
      </c>
      <c r="M212" s="241">
        <f>(L212*'Power Usage Consumption'!$B$5)*D212</f>
        <v>835.2</v>
      </c>
      <c r="N212" s="241">
        <f>'Raw Data'!AB211</f>
        <v>2</v>
      </c>
      <c r="O212" s="241">
        <f>(N212*'Power Usage Consumption'!$B$7)*D212</f>
        <v>5.568</v>
      </c>
      <c r="P212" s="241">
        <f>'Raw Data'!AC211</f>
        <v>3</v>
      </c>
      <c r="Q212" s="241">
        <f>(P212*'Power Usage Consumption'!$B$8)*D212</f>
        <v>167.04</v>
      </c>
      <c r="R212" s="241">
        <f>'Raw Data'!AD211</f>
        <v>1</v>
      </c>
      <c r="S212" s="241">
        <f>(R212*'Power Usage Consumption'!$B$9)*D212</f>
        <v>8.352</v>
      </c>
      <c r="T212" s="235">
        <f>'Raw Data'!AE211</f>
        <v>3</v>
      </c>
      <c r="U212" s="241">
        <f>(T212*'Power Usage Consumption'!$B$6)*D212</f>
        <v>20.88</v>
      </c>
      <c r="V212" s="235">
        <f>'Raw Data'!AF211</f>
        <v>3</v>
      </c>
      <c r="W212" s="241">
        <f>(V212*'Power Usage Consumption'!$B$11)*D212</f>
        <v>50.112</v>
      </c>
      <c r="X212" s="235">
        <f>'Raw Data'!AG211</f>
        <v>0</v>
      </c>
      <c r="Y212" s="241">
        <f>(X212*'Power Usage Consumption'!$B$12)*D212</f>
        <v>0</v>
      </c>
      <c r="Z212" s="235">
        <f>'Raw Data'!AH211</f>
        <v>0</v>
      </c>
      <c r="AA212" s="241">
        <f>(Z212*'Power Usage Consumption'!$B$12)*D212</f>
        <v>0</v>
      </c>
      <c r="AB212" s="242">
        <f t="shared" si="2"/>
        <v>1170.672</v>
      </c>
      <c r="AC212" s="243" t="str">
        <f>'Raw Data'!AI211</f>
        <v>Non-renewable Energy (Grid electricity, Gasoline, etc.)</v>
      </c>
      <c r="AD212" s="244">
        <f t="shared" si="3"/>
        <v>1170.672</v>
      </c>
      <c r="AE212" s="245">
        <f t="shared" si="4"/>
        <v>0</v>
      </c>
      <c r="AF212" s="238">
        <f>'Raw Data'!U211</f>
        <v>5</v>
      </c>
      <c r="AG212" s="235">
        <f>'Raw Data'!T211</f>
        <v>7</v>
      </c>
      <c r="AH212" s="235"/>
      <c r="AI212" s="235">
        <f>IF('Raw Data'!AJ211="YES", 1, 0)</f>
        <v>0</v>
      </c>
      <c r="AJ212" s="235">
        <f>('Power Usage Consumption'!$B$15)*D212*AI212</f>
        <v>0</v>
      </c>
      <c r="AK212" s="235">
        <f>IF('Raw Data'!AK211="YES", 1, 0)</f>
        <v>1</v>
      </c>
      <c r="AL212" s="239">
        <f>'Power Usage Consumption'!$B$16</f>
        <v>18</v>
      </c>
      <c r="AM212" s="235">
        <f>IF('Raw Data'!AL211="YES", 1, 0)</f>
        <v>1</v>
      </c>
      <c r="AN212" s="239">
        <f>'Power Usage Consumption'!$B$17</f>
        <v>1.5</v>
      </c>
      <c r="AO212" s="235">
        <f>IF('Raw Data'!AM211="YES", 1, 0)</f>
        <v>0</v>
      </c>
      <c r="AP212" s="239">
        <f>'Power Usage Consumption'!$B$18</f>
        <v>1.2</v>
      </c>
      <c r="AQ212" s="235">
        <f>IF('Raw Data'!AN211="YES", 1, 0)</f>
        <v>0</v>
      </c>
      <c r="AR212" s="239">
        <f>'Power Usage Consumption'!$B$19</f>
        <v>2</v>
      </c>
      <c r="AS212" s="239">
        <f t="shared" si="5"/>
        <v>22.7</v>
      </c>
      <c r="AT212" s="241">
        <f t="shared" si="6"/>
        <v>7</v>
      </c>
      <c r="AU212" s="241"/>
      <c r="AV212" s="235">
        <f>IF('Raw Data'!AO211="YES", 1, 0)</f>
        <v>0</v>
      </c>
      <c r="AW212" s="241">
        <f>('Power Usage Consumption'!$B$22)*D212*AV212</f>
        <v>0</v>
      </c>
      <c r="AX212" s="235">
        <f>IF('Raw Data'!AP211="YES", 1, 0)</f>
        <v>1</v>
      </c>
      <c r="AY212" s="241">
        <f>('Power Usage Consumption'!$B$23)*D212*AX212</f>
        <v>904.8</v>
      </c>
      <c r="AZ212" s="235">
        <f>IF('Raw Data'!AQ211="YES", 1, 0)</f>
        <v>1</v>
      </c>
      <c r="BA212" s="241">
        <f>('Power Usage Consumption'!$B$24)*D212*AZ212</f>
        <v>75.168</v>
      </c>
      <c r="BB212" s="235">
        <f>IF('Raw Data'!AR211="YES", 1, 0)</f>
        <v>0</v>
      </c>
      <c r="BC212" s="241">
        <f>('Power Usage Consumption'!$B$25)*D212*BB212</f>
        <v>0</v>
      </c>
      <c r="BD212" s="235">
        <f>IF('Raw Data'!AS211="YES", 1, 0)</f>
        <v>1</v>
      </c>
      <c r="BE212" s="235">
        <f>('Power Usage Consumption'!$B$26)*D212*BD212</f>
        <v>389.76</v>
      </c>
      <c r="BF212" s="241">
        <f t="shared" si="7"/>
        <v>1369.728</v>
      </c>
    </row>
    <row r="213" ht="20.25" customHeight="1">
      <c r="A213" s="233" t="str">
        <f>'Raw Data'!R212</f>
        <v>Austria</v>
      </c>
      <c r="B213" s="234">
        <f>'Raw Data'!S212</f>
        <v>7</v>
      </c>
      <c r="C213" s="235">
        <f>'Raw Data'!W212</f>
        <v>12</v>
      </c>
      <c r="D213" s="236">
        <f t="shared" si="1"/>
        <v>336</v>
      </c>
      <c r="E213" s="237"/>
      <c r="F213" s="238">
        <f>'Raw Data'!X212</f>
        <v>0</v>
      </c>
      <c r="G213" s="239">
        <f>(F213*'Power Usage Consumption'!$B$2)*D213</f>
        <v>0</v>
      </c>
      <c r="H213" s="235">
        <f>'Raw Data'!Y212</f>
        <v>0</v>
      </c>
      <c r="I213" s="239">
        <f>(H213*'Power Usage Consumption'!$B$3)*D213</f>
        <v>0</v>
      </c>
      <c r="J213" s="235">
        <f>'Raw Data'!Z212</f>
        <v>3</v>
      </c>
      <c r="K213" s="240">
        <f>(J213*'Power Usage Consumption'!$B$4)*D213</f>
        <v>57.456</v>
      </c>
      <c r="L213" s="241">
        <f>'Raw Data'!AA212</f>
        <v>1</v>
      </c>
      <c r="M213" s="241">
        <f>(L213*'Power Usage Consumption'!$B$5)*D213</f>
        <v>67.2</v>
      </c>
      <c r="N213" s="241">
        <f>'Raw Data'!AB212</f>
        <v>2</v>
      </c>
      <c r="O213" s="241">
        <f>(N213*'Power Usage Consumption'!$B$7)*D213</f>
        <v>1.344</v>
      </c>
      <c r="P213" s="241">
        <f>'Raw Data'!AC212</f>
        <v>3</v>
      </c>
      <c r="Q213" s="241">
        <f>(P213*'Power Usage Consumption'!$B$8)*D213</f>
        <v>40.32</v>
      </c>
      <c r="R213" s="241">
        <f>'Raw Data'!AD212</f>
        <v>2</v>
      </c>
      <c r="S213" s="241">
        <f>(R213*'Power Usage Consumption'!$B$9)*D213</f>
        <v>4.032</v>
      </c>
      <c r="T213" s="235">
        <f>'Raw Data'!AE212</f>
        <v>1</v>
      </c>
      <c r="U213" s="241">
        <f>(T213*'Power Usage Consumption'!$B$6)*D213</f>
        <v>1.68</v>
      </c>
      <c r="V213" s="235">
        <f>'Raw Data'!AF212</f>
        <v>3</v>
      </c>
      <c r="W213" s="241">
        <f>(V213*'Power Usage Consumption'!$B$11)*D213</f>
        <v>12.096</v>
      </c>
      <c r="X213" s="235">
        <f>'Raw Data'!AG212</f>
        <v>1</v>
      </c>
      <c r="Y213" s="241">
        <f>(X213*'Power Usage Consumption'!$B$12)*D213</f>
        <v>4.032</v>
      </c>
      <c r="Z213" s="235">
        <f>'Raw Data'!AH212</f>
        <v>3</v>
      </c>
      <c r="AA213" s="241">
        <f>(Z213*'Power Usage Consumption'!$B$12)*D213</f>
        <v>12.096</v>
      </c>
      <c r="AB213" s="242">
        <f t="shared" si="2"/>
        <v>200.256</v>
      </c>
      <c r="AC213" s="243" t="str">
        <f>'Raw Data'!AI212</f>
        <v>Non-renewable Energy (Grid electricity, Gasoline, etc.)</v>
      </c>
      <c r="AD213" s="244">
        <f t="shared" si="3"/>
        <v>200.256</v>
      </c>
      <c r="AE213" s="245">
        <f t="shared" si="4"/>
        <v>0</v>
      </c>
      <c r="AF213" s="238">
        <f>'Raw Data'!U212</f>
        <v>3</v>
      </c>
      <c r="AG213" s="235">
        <f>'Raw Data'!T212</f>
        <v>4</v>
      </c>
      <c r="AH213" s="235"/>
      <c r="AI213" s="235">
        <f>IF('Raw Data'!AJ212="YES", 1, 0)</f>
        <v>1</v>
      </c>
      <c r="AJ213" s="235">
        <f>('Power Usage Consumption'!$B$15)*D213*AI213</f>
        <v>1300.32</v>
      </c>
      <c r="AK213" s="235">
        <f>IF('Raw Data'!AK212="YES", 1, 0)</f>
        <v>0</v>
      </c>
      <c r="AL213" s="239">
        <f>'Power Usage Consumption'!$B$16</f>
        <v>18</v>
      </c>
      <c r="AM213" s="235">
        <f>IF('Raw Data'!AL212="YES", 1, 0)</f>
        <v>1</v>
      </c>
      <c r="AN213" s="239">
        <f>'Power Usage Consumption'!$B$17</f>
        <v>1.5</v>
      </c>
      <c r="AO213" s="235">
        <f>IF('Raw Data'!AM212="YES", 1, 0)</f>
        <v>1</v>
      </c>
      <c r="AP213" s="239">
        <f>'Power Usage Consumption'!$B$18</f>
        <v>1.2</v>
      </c>
      <c r="AQ213" s="235">
        <f>IF('Raw Data'!AN212="YES", 1, 0)</f>
        <v>0</v>
      </c>
      <c r="AR213" s="239">
        <f>'Power Usage Consumption'!$B$19</f>
        <v>2</v>
      </c>
      <c r="AS213" s="239">
        <f t="shared" si="5"/>
        <v>1323.02</v>
      </c>
      <c r="AT213" s="241">
        <f t="shared" si="6"/>
        <v>4</v>
      </c>
      <c r="AU213" s="241"/>
      <c r="AV213" s="235">
        <f>IF('Raw Data'!AO212="YES", 1, 0)</f>
        <v>0</v>
      </c>
      <c r="AW213" s="241">
        <f>('Power Usage Consumption'!$B$22)*D213*AV213</f>
        <v>0</v>
      </c>
      <c r="AX213" s="235">
        <f>IF('Raw Data'!AP212="YES", 1, 0)</f>
        <v>0</v>
      </c>
      <c r="AY213" s="241">
        <f>('Power Usage Consumption'!$B$23)*D213*AX213</f>
        <v>0</v>
      </c>
      <c r="AZ213" s="235">
        <f>IF('Raw Data'!AQ212="YES", 1, 0)</f>
        <v>1</v>
      </c>
      <c r="BA213" s="241">
        <f>('Power Usage Consumption'!$B$24)*D213*AZ213</f>
        <v>18.144</v>
      </c>
      <c r="BB213" s="235">
        <f>IF('Raw Data'!AR212="YES", 1, 0)</f>
        <v>1</v>
      </c>
      <c r="BC213" s="241">
        <f>('Power Usage Consumption'!$B$25)*D213*BB213</f>
        <v>5.8296</v>
      </c>
      <c r="BD213" s="235">
        <f>IF('Raw Data'!AS212="YES", 1, 0)</f>
        <v>0</v>
      </c>
      <c r="BE213" s="235">
        <f>('Power Usage Consumption'!$B$26)*D213*BD213</f>
        <v>0</v>
      </c>
      <c r="BF213" s="241">
        <f t="shared" si="7"/>
        <v>23.9736</v>
      </c>
    </row>
    <row r="214" ht="20.25" customHeight="1">
      <c r="A214" s="233" t="str">
        <f>'Raw Data'!R213</f>
        <v>Ukraine</v>
      </c>
      <c r="B214" s="234">
        <f>'Raw Data'!S213</f>
        <v>9</v>
      </c>
      <c r="C214" s="235">
        <f>'Raw Data'!W213</f>
        <v>10</v>
      </c>
      <c r="D214" s="236">
        <f t="shared" si="1"/>
        <v>360</v>
      </c>
      <c r="E214" s="237"/>
      <c r="F214" s="238">
        <f>'Raw Data'!X213</f>
        <v>0</v>
      </c>
      <c r="G214" s="239">
        <f>(F214*'Power Usage Consumption'!$B$2)*D214</f>
        <v>0</v>
      </c>
      <c r="H214" s="235">
        <f>'Raw Data'!Y213</f>
        <v>2</v>
      </c>
      <c r="I214" s="239">
        <f>(H214*'Power Usage Consumption'!$B$3)*D214</f>
        <v>50.112</v>
      </c>
      <c r="J214" s="235">
        <f>'Raw Data'!Z213</f>
        <v>0</v>
      </c>
      <c r="K214" s="240">
        <f>(J214*'Power Usage Consumption'!$B$4)*D214</f>
        <v>0</v>
      </c>
      <c r="L214" s="241">
        <f>'Raw Data'!AA213</f>
        <v>1</v>
      </c>
      <c r="M214" s="241">
        <f>(L214*'Power Usage Consumption'!$B$5)*D214</f>
        <v>72</v>
      </c>
      <c r="N214" s="241">
        <f>'Raw Data'!AB213</f>
        <v>0</v>
      </c>
      <c r="O214" s="241">
        <f>(N214*'Power Usage Consumption'!$B$7)*D214</f>
        <v>0</v>
      </c>
      <c r="P214" s="241">
        <f>'Raw Data'!AC213</f>
        <v>3</v>
      </c>
      <c r="Q214" s="241">
        <f>(P214*'Power Usage Consumption'!$B$8)*D214</f>
        <v>43.2</v>
      </c>
      <c r="R214" s="241">
        <f>'Raw Data'!AD213</f>
        <v>2</v>
      </c>
      <c r="S214" s="241">
        <f>(R214*'Power Usage Consumption'!$B$9)*D214</f>
        <v>4.32</v>
      </c>
      <c r="T214" s="235">
        <f>'Raw Data'!AE213</f>
        <v>0</v>
      </c>
      <c r="U214" s="241">
        <f>(T214*'Power Usage Consumption'!$B$6)*D214</f>
        <v>0</v>
      </c>
      <c r="V214" s="235">
        <f>'Raw Data'!AF213</f>
        <v>1</v>
      </c>
      <c r="W214" s="241">
        <f>(V214*'Power Usage Consumption'!$B$11)*D214</f>
        <v>4.32</v>
      </c>
      <c r="X214" s="235">
        <f>'Raw Data'!AG213</f>
        <v>2</v>
      </c>
      <c r="Y214" s="241">
        <f>(X214*'Power Usage Consumption'!$B$12)*D214</f>
        <v>8.64</v>
      </c>
      <c r="Z214" s="235">
        <f>'Raw Data'!AH213</f>
        <v>2</v>
      </c>
      <c r="AA214" s="241">
        <f>(Z214*'Power Usage Consumption'!$B$12)*D214</f>
        <v>8.64</v>
      </c>
      <c r="AB214" s="242">
        <f t="shared" si="2"/>
        <v>191.232</v>
      </c>
      <c r="AC214" s="243" t="str">
        <f>'Raw Data'!AI213</f>
        <v>Non-renewable Energy (Grid electricity, Gasoline, etc.)</v>
      </c>
      <c r="AD214" s="244">
        <f t="shared" si="3"/>
        <v>191.232</v>
      </c>
      <c r="AE214" s="245">
        <f t="shared" si="4"/>
        <v>0</v>
      </c>
      <c r="AF214" s="238">
        <f>'Raw Data'!U213</f>
        <v>2</v>
      </c>
      <c r="AG214" s="235">
        <f>'Raw Data'!T213</f>
        <v>7</v>
      </c>
      <c r="AH214" s="235"/>
      <c r="AI214" s="235">
        <f>IF('Raw Data'!AJ213="YES", 1, 0)</f>
        <v>0</v>
      </c>
      <c r="AJ214" s="235">
        <f>('Power Usage Consumption'!$B$15)*D214*AI214</f>
        <v>0</v>
      </c>
      <c r="AK214" s="235">
        <f>IF('Raw Data'!AK213="YES", 1, 0)</f>
        <v>0</v>
      </c>
      <c r="AL214" s="239">
        <f>'Power Usage Consumption'!$B$16</f>
        <v>18</v>
      </c>
      <c r="AM214" s="235">
        <f>IF('Raw Data'!AL213="YES", 1, 0)</f>
        <v>0</v>
      </c>
      <c r="AN214" s="239">
        <f>'Power Usage Consumption'!$B$17</f>
        <v>1.5</v>
      </c>
      <c r="AO214" s="235">
        <f>IF('Raw Data'!AM213="YES", 1, 0)</f>
        <v>0</v>
      </c>
      <c r="AP214" s="239">
        <f>'Power Usage Consumption'!$B$18</f>
        <v>1.2</v>
      </c>
      <c r="AQ214" s="235">
        <f>IF('Raw Data'!AN213="YES", 1, 0)</f>
        <v>1</v>
      </c>
      <c r="AR214" s="239">
        <f>'Power Usage Consumption'!$B$19</f>
        <v>2</v>
      </c>
      <c r="AS214" s="239">
        <f t="shared" si="5"/>
        <v>22.7</v>
      </c>
      <c r="AT214" s="241">
        <f t="shared" si="6"/>
        <v>7</v>
      </c>
      <c r="AU214" s="241"/>
      <c r="AV214" s="235">
        <f>IF('Raw Data'!AO213="YES", 1, 0)</f>
        <v>1</v>
      </c>
      <c r="AW214" s="241">
        <f>('Power Usage Consumption'!$B$22)*D214*AV214</f>
        <v>819</v>
      </c>
      <c r="AX214" s="235">
        <f>IF('Raw Data'!AP213="YES", 1, 0)</f>
        <v>1</v>
      </c>
      <c r="AY214" s="241">
        <f>('Power Usage Consumption'!$B$23)*D214*AX214</f>
        <v>234</v>
      </c>
      <c r="AZ214" s="235">
        <f>IF('Raw Data'!AQ213="YES", 1, 0)</f>
        <v>0</v>
      </c>
      <c r="BA214" s="241">
        <f>('Power Usage Consumption'!$B$24)*D214*AZ214</f>
        <v>0</v>
      </c>
      <c r="BB214" s="235">
        <f>IF('Raw Data'!AR213="YES", 1, 0)</f>
        <v>1</v>
      </c>
      <c r="BC214" s="241">
        <f>('Power Usage Consumption'!$B$25)*D214*BB214</f>
        <v>6.246</v>
      </c>
      <c r="BD214" s="235">
        <f>IF('Raw Data'!AS213="YES", 1, 0)</f>
        <v>1</v>
      </c>
      <c r="BE214" s="235">
        <f>('Power Usage Consumption'!$B$26)*D214*BD214</f>
        <v>100.8</v>
      </c>
      <c r="BF214" s="241">
        <f t="shared" si="7"/>
        <v>1160.046</v>
      </c>
    </row>
    <row r="215" ht="20.25" customHeight="1">
      <c r="A215" s="233" t="str">
        <f>'Raw Data'!R214</f>
        <v>Spain</v>
      </c>
      <c r="B215" s="234">
        <f>'Raw Data'!S214</f>
        <v>2</v>
      </c>
      <c r="C215" s="235">
        <f>'Raw Data'!W214</f>
        <v>24</v>
      </c>
      <c r="D215" s="236">
        <f t="shared" si="1"/>
        <v>192</v>
      </c>
      <c r="E215" s="237"/>
      <c r="F215" s="238">
        <f>'Raw Data'!X214</f>
        <v>1</v>
      </c>
      <c r="G215" s="239">
        <f>(F215*'Power Usage Consumption'!$B$2)*D215</f>
        <v>11.52</v>
      </c>
      <c r="H215" s="235">
        <f>'Raw Data'!Y214</f>
        <v>0</v>
      </c>
      <c r="I215" s="239">
        <f>(H215*'Power Usage Consumption'!$B$3)*D215</f>
        <v>0</v>
      </c>
      <c r="J215" s="235">
        <f>'Raw Data'!Z214</f>
        <v>0</v>
      </c>
      <c r="K215" s="240">
        <f>(J215*'Power Usage Consumption'!$B$4)*D215</f>
        <v>0</v>
      </c>
      <c r="L215" s="241">
        <f>'Raw Data'!AA214</f>
        <v>3</v>
      </c>
      <c r="M215" s="241">
        <f>(L215*'Power Usage Consumption'!$B$5)*D215</f>
        <v>115.2</v>
      </c>
      <c r="N215" s="241">
        <f>'Raw Data'!AB214</f>
        <v>0</v>
      </c>
      <c r="O215" s="241">
        <f>(N215*'Power Usage Consumption'!$B$7)*D215</f>
        <v>0</v>
      </c>
      <c r="P215" s="241">
        <f>'Raw Data'!AC214</f>
        <v>2</v>
      </c>
      <c r="Q215" s="241">
        <f>(P215*'Power Usage Consumption'!$B$8)*D215</f>
        <v>15.36</v>
      </c>
      <c r="R215" s="241">
        <f>'Raw Data'!AD214</f>
        <v>0</v>
      </c>
      <c r="S215" s="241">
        <f>(R215*'Power Usage Consumption'!$B$9)*D215</f>
        <v>0</v>
      </c>
      <c r="T215" s="235">
        <f>'Raw Data'!AE214</f>
        <v>2</v>
      </c>
      <c r="U215" s="241">
        <f>(T215*'Power Usage Consumption'!$B$6)*D215</f>
        <v>1.92</v>
      </c>
      <c r="V215" s="235">
        <f>'Raw Data'!AF214</f>
        <v>2</v>
      </c>
      <c r="W215" s="241">
        <f>(V215*'Power Usage Consumption'!$B$11)*D215</f>
        <v>4.608</v>
      </c>
      <c r="X215" s="235">
        <f>'Raw Data'!AG214</f>
        <v>0</v>
      </c>
      <c r="Y215" s="241">
        <f>(X215*'Power Usage Consumption'!$B$12)*D215</f>
        <v>0</v>
      </c>
      <c r="Z215" s="235">
        <f>'Raw Data'!AH214</f>
        <v>1</v>
      </c>
      <c r="AA215" s="241">
        <f>(Z215*'Power Usage Consumption'!$B$12)*D215</f>
        <v>2.304</v>
      </c>
      <c r="AB215" s="242">
        <f t="shared" si="2"/>
        <v>150.912</v>
      </c>
      <c r="AC215" s="243" t="str">
        <f>'Raw Data'!AI214</f>
        <v>Renewable Energy (Solar, Wind, etc.)</v>
      </c>
      <c r="AD215" s="244">
        <f t="shared" si="3"/>
        <v>0</v>
      </c>
      <c r="AE215" s="245">
        <f t="shared" si="4"/>
        <v>150.912</v>
      </c>
      <c r="AF215" s="238">
        <f>'Raw Data'!U214</f>
        <v>1</v>
      </c>
      <c r="AG215" s="235">
        <f>'Raw Data'!T214</f>
        <v>1</v>
      </c>
      <c r="AH215" s="235"/>
      <c r="AI215" s="235">
        <f>IF('Raw Data'!AJ214="YES", 1, 0)</f>
        <v>1</v>
      </c>
      <c r="AJ215" s="235">
        <f>('Power Usage Consumption'!$B$15)*D215*AI215</f>
        <v>743.04</v>
      </c>
      <c r="AK215" s="235">
        <f>IF('Raw Data'!AK214="YES", 1, 0)</f>
        <v>0</v>
      </c>
      <c r="AL215" s="239">
        <f>'Power Usage Consumption'!$B$16</f>
        <v>18</v>
      </c>
      <c r="AM215" s="235">
        <f>IF('Raw Data'!AL214="YES", 1, 0)</f>
        <v>0</v>
      </c>
      <c r="AN215" s="239">
        <f>'Power Usage Consumption'!$B$17</f>
        <v>1.5</v>
      </c>
      <c r="AO215" s="235">
        <f>IF('Raw Data'!AM214="YES", 1, 0)</f>
        <v>1</v>
      </c>
      <c r="AP215" s="239">
        <f>'Power Usage Consumption'!$B$18</f>
        <v>1.2</v>
      </c>
      <c r="AQ215" s="235">
        <f>IF('Raw Data'!AN214="YES", 1, 0)</f>
        <v>0</v>
      </c>
      <c r="AR215" s="239">
        <f>'Power Usage Consumption'!$B$19</f>
        <v>2</v>
      </c>
      <c r="AS215" s="239">
        <f t="shared" si="5"/>
        <v>765.74</v>
      </c>
      <c r="AT215" s="241">
        <f t="shared" si="6"/>
        <v>1</v>
      </c>
      <c r="AU215" s="241"/>
      <c r="AV215" s="235">
        <f>IF('Raw Data'!AO214="YES", 1, 0)</f>
        <v>0</v>
      </c>
      <c r="AW215" s="241">
        <f>('Power Usage Consumption'!$B$22)*D215*AV215</f>
        <v>0</v>
      </c>
      <c r="AX215" s="235">
        <f>IF('Raw Data'!AP214="YES", 1, 0)</f>
        <v>1</v>
      </c>
      <c r="AY215" s="241">
        <f>('Power Usage Consumption'!$B$23)*D215*AX215</f>
        <v>124.8</v>
      </c>
      <c r="AZ215" s="235">
        <f>IF('Raw Data'!AQ214="YES", 1, 0)</f>
        <v>1</v>
      </c>
      <c r="BA215" s="241">
        <f>('Power Usage Consumption'!$B$24)*D215*AZ215</f>
        <v>10.368</v>
      </c>
      <c r="BB215" s="235">
        <f>IF('Raw Data'!AR214="YES", 1, 0)</f>
        <v>0</v>
      </c>
      <c r="BC215" s="241">
        <f>('Power Usage Consumption'!$B$25)*D215*BB215</f>
        <v>0</v>
      </c>
      <c r="BD215" s="235">
        <f>IF('Raw Data'!AS214="YES", 1, 0)</f>
        <v>0</v>
      </c>
      <c r="BE215" s="235">
        <f>('Power Usage Consumption'!$B$26)*D215*BD215</f>
        <v>0</v>
      </c>
      <c r="BF215" s="241">
        <f t="shared" si="7"/>
        <v>135.168</v>
      </c>
    </row>
    <row r="216" ht="20.25" customHeight="1">
      <c r="A216" s="233" t="str">
        <f>'Raw Data'!R215</f>
        <v>United States of America</v>
      </c>
      <c r="B216" s="234">
        <f>'Raw Data'!S215</f>
        <v>10</v>
      </c>
      <c r="C216" s="235">
        <f>'Raw Data'!W215</f>
        <v>14</v>
      </c>
      <c r="D216" s="236">
        <f t="shared" si="1"/>
        <v>560</v>
      </c>
      <c r="E216" s="237"/>
      <c r="F216" s="238">
        <f>'Raw Data'!X215</f>
        <v>1</v>
      </c>
      <c r="G216" s="239">
        <f>(F216*'Power Usage Consumption'!$B$2)*D216</f>
        <v>33.6</v>
      </c>
      <c r="H216" s="235">
        <f>'Raw Data'!Y215</f>
        <v>1</v>
      </c>
      <c r="I216" s="239">
        <f>(H216*'Power Usage Consumption'!$B$3)*D216</f>
        <v>38.976</v>
      </c>
      <c r="J216" s="235">
        <f>'Raw Data'!Z215</f>
        <v>0</v>
      </c>
      <c r="K216" s="240">
        <f>(J216*'Power Usage Consumption'!$B$4)*D216</f>
        <v>0</v>
      </c>
      <c r="L216" s="241">
        <f>'Raw Data'!AA215</f>
        <v>0</v>
      </c>
      <c r="M216" s="241">
        <f>(L216*'Power Usage Consumption'!$B$5)*D216</f>
        <v>0</v>
      </c>
      <c r="N216" s="241">
        <f>'Raw Data'!AB215</f>
        <v>1</v>
      </c>
      <c r="O216" s="241">
        <f>(N216*'Power Usage Consumption'!$B$7)*D216</f>
        <v>1.12</v>
      </c>
      <c r="P216" s="241">
        <f>'Raw Data'!AC215</f>
        <v>0</v>
      </c>
      <c r="Q216" s="241">
        <f>(P216*'Power Usage Consumption'!$B$8)*D216</f>
        <v>0</v>
      </c>
      <c r="R216" s="241">
        <f>'Raw Data'!AD215</f>
        <v>0</v>
      </c>
      <c r="S216" s="241">
        <f>(R216*'Power Usage Consumption'!$B$9)*D216</f>
        <v>0</v>
      </c>
      <c r="T216" s="235">
        <f>'Raw Data'!AE215</f>
        <v>0</v>
      </c>
      <c r="U216" s="241">
        <f>(T216*'Power Usage Consumption'!$B$6)*D216</f>
        <v>0</v>
      </c>
      <c r="V216" s="235">
        <f>'Raw Data'!AF215</f>
        <v>3</v>
      </c>
      <c r="W216" s="241">
        <f>(V216*'Power Usage Consumption'!$B$11)*D216</f>
        <v>20.16</v>
      </c>
      <c r="X216" s="235">
        <f>'Raw Data'!AG215</f>
        <v>0</v>
      </c>
      <c r="Y216" s="241">
        <f>(X216*'Power Usage Consumption'!$B$12)*D216</f>
        <v>0</v>
      </c>
      <c r="Z216" s="235">
        <f>'Raw Data'!AH215</f>
        <v>0</v>
      </c>
      <c r="AA216" s="241">
        <f>(Z216*'Power Usage Consumption'!$B$12)*D216</f>
        <v>0</v>
      </c>
      <c r="AB216" s="242">
        <f t="shared" si="2"/>
        <v>93.856</v>
      </c>
      <c r="AC216" s="243" t="str">
        <f>'Raw Data'!AI215</f>
        <v>Non-renewable Energy (Grid electricity, Gasoline, etc.)</v>
      </c>
      <c r="AD216" s="244">
        <f t="shared" si="3"/>
        <v>93.856</v>
      </c>
      <c r="AE216" s="245">
        <f t="shared" si="4"/>
        <v>0</v>
      </c>
      <c r="AF216" s="238">
        <f>'Raw Data'!U215</f>
        <v>9</v>
      </c>
      <c r="AG216" s="235">
        <f>'Raw Data'!T215</f>
        <v>1</v>
      </c>
      <c r="AH216" s="235"/>
      <c r="AI216" s="235">
        <f>IF('Raw Data'!AJ215="YES", 1, 0)</f>
        <v>1</v>
      </c>
      <c r="AJ216" s="235">
        <f>('Power Usage Consumption'!$B$15)*D216*AI216</f>
        <v>2167.2</v>
      </c>
      <c r="AK216" s="235">
        <f>IF('Raw Data'!AK215="YES", 1, 0)</f>
        <v>0</v>
      </c>
      <c r="AL216" s="239">
        <f>'Power Usage Consumption'!$B$16</f>
        <v>18</v>
      </c>
      <c r="AM216" s="235">
        <f>IF('Raw Data'!AL215="YES", 1, 0)</f>
        <v>1</v>
      </c>
      <c r="AN216" s="239">
        <f>'Power Usage Consumption'!$B$17</f>
        <v>1.5</v>
      </c>
      <c r="AO216" s="235">
        <f>IF('Raw Data'!AM215="YES", 1, 0)</f>
        <v>1</v>
      </c>
      <c r="AP216" s="239">
        <f>'Power Usage Consumption'!$B$18</f>
        <v>1.2</v>
      </c>
      <c r="AQ216" s="235">
        <f>IF('Raw Data'!AN215="YES", 1, 0)</f>
        <v>1</v>
      </c>
      <c r="AR216" s="239">
        <f>'Power Usage Consumption'!$B$19</f>
        <v>2</v>
      </c>
      <c r="AS216" s="239">
        <f t="shared" si="5"/>
        <v>2189.9</v>
      </c>
      <c r="AT216" s="241">
        <f t="shared" si="6"/>
        <v>1</v>
      </c>
      <c r="AU216" s="241"/>
      <c r="AV216" s="235">
        <f>IF('Raw Data'!AO215="YES", 1, 0)</f>
        <v>1</v>
      </c>
      <c r="AW216" s="241">
        <f>('Power Usage Consumption'!$B$22)*D216*AV216</f>
        <v>1274</v>
      </c>
      <c r="AX216" s="235">
        <f>IF('Raw Data'!AP215="YES", 1, 0)</f>
        <v>0</v>
      </c>
      <c r="AY216" s="241">
        <f>('Power Usage Consumption'!$B$23)*D216*AX216</f>
        <v>0</v>
      </c>
      <c r="AZ216" s="235">
        <f>IF('Raw Data'!AQ215="YES", 1, 0)</f>
        <v>1</v>
      </c>
      <c r="BA216" s="241">
        <f>('Power Usage Consumption'!$B$24)*D216*AZ216</f>
        <v>30.24</v>
      </c>
      <c r="BB216" s="235">
        <f>IF('Raw Data'!AR215="YES", 1, 0)</f>
        <v>1</v>
      </c>
      <c r="BC216" s="241">
        <f>('Power Usage Consumption'!$B$25)*D216*BB216</f>
        <v>9.716</v>
      </c>
      <c r="BD216" s="235">
        <f>IF('Raw Data'!AS215="YES", 1, 0)</f>
        <v>0</v>
      </c>
      <c r="BE216" s="235">
        <f>('Power Usage Consumption'!$B$26)*D216*BD216</f>
        <v>0</v>
      </c>
      <c r="BF216" s="241">
        <f t="shared" si="7"/>
        <v>1313.956</v>
      </c>
    </row>
    <row r="217" ht="20.25" customHeight="1">
      <c r="A217" s="233" t="str">
        <f>'Raw Data'!R216</f>
        <v>Costa Rica</v>
      </c>
      <c r="B217" s="234">
        <f>'Raw Data'!S216</f>
        <v>4</v>
      </c>
      <c r="C217" s="235">
        <f>'Raw Data'!W216</f>
        <v>28</v>
      </c>
      <c r="D217" s="236">
        <f t="shared" si="1"/>
        <v>448</v>
      </c>
      <c r="E217" s="237"/>
      <c r="F217" s="238">
        <f>'Raw Data'!X216</f>
        <v>1</v>
      </c>
      <c r="G217" s="239">
        <f>(F217*'Power Usage Consumption'!$B$2)*D217</f>
        <v>26.88</v>
      </c>
      <c r="H217" s="235">
        <f>'Raw Data'!Y216</f>
        <v>2</v>
      </c>
      <c r="I217" s="239">
        <f>(H217*'Power Usage Consumption'!$B$3)*D217</f>
        <v>62.3616</v>
      </c>
      <c r="J217" s="235">
        <f>'Raw Data'!Z216</f>
        <v>2</v>
      </c>
      <c r="K217" s="240">
        <f>(J217*'Power Usage Consumption'!$B$4)*D217</f>
        <v>51.072</v>
      </c>
      <c r="L217" s="241">
        <f>'Raw Data'!AA216</f>
        <v>1</v>
      </c>
      <c r="M217" s="241">
        <f>(L217*'Power Usage Consumption'!$B$5)*D217</f>
        <v>89.6</v>
      </c>
      <c r="N217" s="241">
        <f>'Raw Data'!AB216</f>
        <v>2</v>
      </c>
      <c r="O217" s="241">
        <f>(N217*'Power Usage Consumption'!$B$7)*D217</f>
        <v>1.792</v>
      </c>
      <c r="P217" s="241">
        <f>'Raw Data'!AC216</f>
        <v>2</v>
      </c>
      <c r="Q217" s="241">
        <f>(P217*'Power Usage Consumption'!$B$8)*D217</f>
        <v>35.84</v>
      </c>
      <c r="R217" s="241">
        <f>'Raw Data'!AD216</f>
        <v>1</v>
      </c>
      <c r="S217" s="241">
        <f>(R217*'Power Usage Consumption'!$B$9)*D217</f>
        <v>2.688</v>
      </c>
      <c r="T217" s="235">
        <f>'Raw Data'!AE216</f>
        <v>1</v>
      </c>
      <c r="U217" s="241">
        <f>(T217*'Power Usage Consumption'!$B$6)*D217</f>
        <v>2.24</v>
      </c>
      <c r="V217" s="235">
        <f>'Raw Data'!AF216</f>
        <v>0</v>
      </c>
      <c r="W217" s="241">
        <f>(V217*'Power Usage Consumption'!$B$11)*D217</f>
        <v>0</v>
      </c>
      <c r="X217" s="235">
        <f>'Raw Data'!AG216</f>
        <v>2</v>
      </c>
      <c r="Y217" s="241">
        <f>(X217*'Power Usage Consumption'!$B$12)*D217</f>
        <v>10.752</v>
      </c>
      <c r="Z217" s="235">
        <f>'Raw Data'!AH216</f>
        <v>3</v>
      </c>
      <c r="AA217" s="241">
        <f>(Z217*'Power Usage Consumption'!$B$12)*D217</f>
        <v>16.128</v>
      </c>
      <c r="AB217" s="242">
        <f t="shared" si="2"/>
        <v>299.3536</v>
      </c>
      <c r="AC217" s="243" t="str">
        <f>'Raw Data'!AI216</f>
        <v>Renewable Energy (Solar, Wind, etc.)</v>
      </c>
      <c r="AD217" s="244">
        <f t="shared" si="3"/>
        <v>0</v>
      </c>
      <c r="AE217" s="245">
        <f t="shared" si="4"/>
        <v>299.3536</v>
      </c>
      <c r="AF217" s="238">
        <f>'Raw Data'!U216</f>
        <v>3</v>
      </c>
      <c r="AG217" s="235">
        <f>'Raw Data'!T216</f>
        <v>1</v>
      </c>
      <c r="AH217" s="235"/>
      <c r="AI217" s="235">
        <f>IF('Raw Data'!AJ216="YES", 1, 0)</f>
        <v>1</v>
      </c>
      <c r="AJ217" s="235">
        <f>('Power Usage Consumption'!$B$15)*D217*AI217</f>
        <v>1733.76</v>
      </c>
      <c r="AK217" s="235">
        <f>IF('Raw Data'!AK216="YES", 1, 0)</f>
        <v>0</v>
      </c>
      <c r="AL217" s="239">
        <f>'Power Usage Consumption'!$B$16</f>
        <v>18</v>
      </c>
      <c r="AM217" s="235">
        <f>IF('Raw Data'!AL216="YES", 1, 0)</f>
        <v>1</v>
      </c>
      <c r="AN217" s="239">
        <f>'Power Usage Consumption'!$B$17</f>
        <v>1.5</v>
      </c>
      <c r="AO217" s="235">
        <f>IF('Raw Data'!AM216="YES", 1, 0)</f>
        <v>1</v>
      </c>
      <c r="AP217" s="239">
        <f>'Power Usage Consumption'!$B$18</f>
        <v>1.2</v>
      </c>
      <c r="AQ217" s="235">
        <f>IF('Raw Data'!AN216="YES", 1, 0)</f>
        <v>0</v>
      </c>
      <c r="AR217" s="239">
        <f>'Power Usage Consumption'!$B$19</f>
        <v>2</v>
      </c>
      <c r="AS217" s="239">
        <f t="shared" si="5"/>
        <v>1756.46</v>
      </c>
      <c r="AT217" s="241">
        <f t="shared" si="6"/>
        <v>1</v>
      </c>
      <c r="AU217" s="241"/>
      <c r="AV217" s="235">
        <f>IF('Raw Data'!AO216="YES", 1, 0)</f>
        <v>1</v>
      </c>
      <c r="AW217" s="241">
        <f>('Power Usage Consumption'!$B$22)*D217*AV217</f>
        <v>1019.2</v>
      </c>
      <c r="AX217" s="235">
        <f>IF('Raw Data'!AP216="YES", 1, 0)</f>
        <v>1</v>
      </c>
      <c r="AY217" s="241">
        <f>('Power Usage Consumption'!$B$23)*D217*AX217</f>
        <v>291.2</v>
      </c>
      <c r="AZ217" s="235">
        <f>IF('Raw Data'!AQ216="YES", 1, 0)</f>
        <v>1</v>
      </c>
      <c r="BA217" s="241">
        <f>('Power Usage Consumption'!$B$24)*D217*AZ217</f>
        <v>24.192</v>
      </c>
      <c r="BB217" s="235">
        <f>IF('Raw Data'!AR216="YES", 1, 0)</f>
        <v>1</v>
      </c>
      <c r="BC217" s="241">
        <f>('Power Usage Consumption'!$B$25)*D217*BB217</f>
        <v>7.7728</v>
      </c>
      <c r="BD217" s="235">
        <f>IF('Raw Data'!AS216="YES", 1, 0)</f>
        <v>1</v>
      </c>
      <c r="BE217" s="235">
        <f>('Power Usage Consumption'!$B$26)*D217*BD217</f>
        <v>125.44</v>
      </c>
      <c r="BF217" s="241">
        <f t="shared" si="7"/>
        <v>1467.8048</v>
      </c>
    </row>
    <row r="218" ht="20.25" customHeight="1">
      <c r="A218" s="233" t="str">
        <f>'Raw Data'!R217</f>
        <v>Spain</v>
      </c>
      <c r="B218" s="234">
        <f>'Raw Data'!S217</f>
        <v>3</v>
      </c>
      <c r="C218" s="235">
        <f>'Raw Data'!W217</f>
        <v>37</v>
      </c>
      <c r="D218" s="236">
        <f t="shared" si="1"/>
        <v>444</v>
      </c>
      <c r="E218" s="237"/>
      <c r="F218" s="238">
        <f>'Raw Data'!X217</f>
        <v>0</v>
      </c>
      <c r="G218" s="239">
        <f>(F218*'Power Usage Consumption'!$B$2)*D218</f>
        <v>0</v>
      </c>
      <c r="H218" s="235">
        <f>'Raw Data'!Y217</f>
        <v>2</v>
      </c>
      <c r="I218" s="239">
        <f>(H218*'Power Usage Consumption'!$B$3)*D218</f>
        <v>61.8048</v>
      </c>
      <c r="J218" s="235">
        <f>'Raw Data'!Z217</f>
        <v>1</v>
      </c>
      <c r="K218" s="240">
        <f>(J218*'Power Usage Consumption'!$B$4)*D218</f>
        <v>25.308</v>
      </c>
      <c r="L218" s="241">
        <f>'Raw Data'!AA217</f>
        <v>2</v>
      </c>
      <c r="M218" s="241">
        <f>(L218*'Power Usage Consumption'!$B$5)*D218</f>
        <v>177.6</v>
      </c>
      <c r="N218" s="241">
        <f>'Raw Data'!AB217</f>
        <v>0</v>
      </c>
      <c r="O218" s="241">
        <f>(N218*'Power Usage Consumption'!$B$7)*D218</f>
        <v>0</v>
      </c>
      <c r="P218" s="241">
        <f>'Raw Data'!AC217</f>
        <v>0</v>
      </c>
      <c r="Q218" s="241">
        <f>(P218*'Power Usage Consumption'!$B$8)*D218</f>
        <v>0</v>
      </c>
      <c r="R218" s="241">
        <f>'Raw Data'!AD217</f>
        <v>0</v>
      </c>
      <c r="S218" s="241">
        <f>(R218*'Power Usage Consumption'!$B$9)*D218</f>
        <v>0</v>
      </c>
      <c r="T218" s="235">
        <f>'Raw Data'!AE217</f>
        <v>1</v>
      </c>
      <c r="U218" s="241">
        <f>(T218*'Power Usage Consumption'!$B$6)*D218</f>
        <v>2.22</v>
      </c>
      <c r="V218" s="235">
        <f>'Raw Data'!AF217</f>
        <v>3</v>
      </c>
      <c r="W218" s="241">
        <f>(V218*'Power Usage Consumption'!$B$11)*D218</f>
        <v>15.984</v>
      </c>
      <c r="X218" s="235">
        <f>'Raw Data'!AG217</f>
        <v>0</v>
      </c>
      <c r="Y218" s="241">
        <f>(X218*'Power Usage Consumption'!$B$12)*D218</f>
        <v>0</v>
      </c>
      <c r="Z218" s="235">
        <f>'Raw Data'!AH217</f>
        <v>1</v>
      </c>
      <c r="AA218" s="241">
        <f>(Z218*'Power Usage Consumption'!$B$12)*D218</f>
        <v>5.328</v>
      </c>
      <c r="AB218" s="242">
        <f t="shared" si="2"/>
        <v>288.2448</v>
      </c>
      <c r="AC218" s="243" t="str">
        <f>'Raw Data'!AI217</f>
        <v>Non-renewable Energy (Grid electricity, Gasoline, etc.)</v>
      </c>
      <c r="AD218" s="244">
        <f t="shared" si="3"/>
        <v>288.2448</v>
      </c>
      <c r="AE218" s="245">
        <f t="shared" si="4"/>
        <v>0</v>
      </c>
      <c r="AF218" s="238">
        <f>'Raw Data'!U217</f>
        <v>1</v>
      </c>
      <c r="AG218" s="235">
        <f>'Raw Data'!T217</f>
        <v>2</v>
      </c>
      <c r="AH218" s="235"/>
      <c r="AI218" s="235">
        <f>IF('Raw Data'!AJ217="YES", 1, 0)</f>
        <v>0</v>
      </c>
      <c r="AJ218" s="235">
        <f>('Power Usage Consumption'!$B$15)*D218*AI218</f>
        <v>0</v>
      </c>
      <c r="AK218" s="235">
        <f>IF('Raw Data'!AK217="YES", 1, 0)</f>
        <v>1</v>
      </c>
      <c r="AL218" s="239">
        <f>'Power Usage Consumption'!$B$16</f>
        <v>18</v>
      </c>
      <c r="AM218" s="235">
        <f>IF('Raw Data'!AL217="YES", 1, 0)</f>
        <v>1</v>
      </c>
      <c r="AN218" s="239">
        <f>'Power Usage Consumption'!$B$17</f>
        <v>1.5</v>
      </c>
      <c r="AO218" s="235">
        <f>IF('Raw Data'!AM217="YES", 1, 0)</f>
        <v>0</v>
      </c>
      <c r="AP218" s="239">
        <f>'Power Usage Consumption'!$B$18</f>
        <v>1.2</v>
      </c>
      <c r="AQ218" s="235">
        <f>IF('Raw Data'!AN217="YES", 1, 0)</f>
        <v>0</v>
      </c>
      <c r="AR218" s="239">
        <f>'Power Usage Consumption'!$B$19</f>
        <v>2</v>
      </c>
      <c r="AS218" s="239">
        <f t="shared" si="5"/>
        <v>22.7</v>
      </c>
      <c r="AT218" s="241">
        <f t="shared" si="6"/>
        <v>2</v>
      </c>
      <c r="AU218" s="241"/>
      <c r="AV218" s="235">
        <f>IF('Raw Data'!AO217="YES", 1, 0)</f>
        <v>0</v>
      </c>
      <c r="AW218" s="241">
        <f>('Power Usage Consumption'!$B$22)*D218*AV218</f>
        <v>0</v>
      </c>
      <c r="AX218" s="235">
        <f>IF('Raw Data'!AP217="YES", 1, 0)</f>
        <v>0</v>
      </c>
      <c r="AY218" s="241">
        <f>('Power Usage Consumption'!$B$23)*D218*AX218</f>
        <v>0</v>
      </c>
      <c r="AZ218" s="235">
        <f>IF('Raw Data'!AQ217="YES", 1, 0)</f>
        <v>0</v>
      </c>
      <c r="BA218" s="241">
        <f>('Power Usage Consumption'!$B$24)*D218*AZ218</f>
        <v>0</v>
      </c>
      <c r="BB218" s="235">
        <f>IF('Raw Data'!AR217="YES", 1, 0)</f>
        <v>1</v>
      </c>
      <c r="BC218" s="241">
        <f>('Power Usage Consumption'!$B$25)*D218*BB218</f>
        <v>7.7034</v>
      </c>
      <c r="BD218" s="235">
        <f>IF('Raw Data'!AS217="YES", 1, 0)</f>
        <v>1</v>
      </c>
      <c r="BE218" s="235">
        <f>('Power Usage Consumption'!$B$26)*D218*BD218</f>
        <v>124.32</v>
      </c>
      <c r="BF218" s="241">
        <f t="shared" si="7"/>
        <v>132.0234</v>
      </c>
    </row>
    <row r="219" ht="20.25" customHeight="1">
      <c r="A219" s="233" t="str">
        <f>'Raw Data'!R218</f>
        <v>United States of America</v>
      </c>
      <c r="B219" s="234">
        <f>'Raw Data'!S218</f>
        <v>1</v>
      </c>
      <c r="C219" s="235">
        <f>'Raw Data'!W218</f>
        <v>10</v>
      </c>
      <c r="D219" s="236">
        <f t="shared" si="1"/>
        <v>40</v>
      </c>
      <c r="E219" s="237"/>
      <c r="F219" s="238">
        <f>'Raw Data'!X218</f>
        <v>2</v>
      </c>
      <c r="G219" s="239">
        <f>(F219*'Power Usage Consumption'!$B$2)*D219</f>
        <v>4.8</v>
      </c>
      <c r="H219" s="235">
        <f>'Raw Data'!Y218</f>
        <v>0</v>
      </c>
      <c r="I219" s="239">
        <f>(H219*'Power Usage Consumption'!$B$3)*D219</f>
        <v>0</v>
      </c>
      <c r="J219" s="235">
        <f>'Raw Data'!Z218</f>
        <v>3</v>
      </c>
      <c r="K219" s="240">
        <f>(J219*'Power Usage Consumption'!$B$4)*D219</f>
        <v>6.84</v>
      </c>
      <c r="L219" s="241">
        <f>'Raw Data'!AA218</f>
        <v>1</v>
      </c>
      <c r="M219" s="241">
        <f>(L219*'Power Usage Consumption'!$B$5)*D219</f>
        <v>8</v>
      </c>
      <c r="N219" s="241">
        <f>'Raw Data'!AB218</f>
        <v>3</v>
      </c>
      <c r="O219" s="241">
        <f>(N219*'Power Usage Consumption'!$B$7)*D219</f>
        <v>0.24</v>
      </c>
      <c r="P219" s="241">
        <f>'Raw Data'!AC218</f>
        <v>2</v>
      </c>
      <c r="Q219" s="241">
        <f>(P219*'Power Usage Consumption'!$B$8)*D219</f>
        <v>3.2</v>
      </c>
      <c r="R219" s="241">
        <f>'Raw Data'!AD218</f>
        <v>0</v>
      </c>
      <c r="S219" s="241">
        <f>(R219*'Power Usage Consumption'!$B$9)*D219</f>
        <v>0</v>
      </c>
      <c r="T219" s="235">
        <f>'Raw Data'!AE218</f>
        <v>1</v>
      </c>
      <c r="U219" s="241">
        <f>(T219*'Power Usage Consumption'!$B$6)*D219</f>
        <v>0.2</v>
      </c>
      <c r="V219" s="235">
        <f>'Raw Data'!AF218</f>
        <v>2</v>
      </c>
      <c r="W219" s="241">
        <f>(V219*'Power Usage Consumption'!$B$11)*D219</f>
        <v>0.96</v>
      </c>
      <c r="X219" s="235">
        <f>'Raw Data'!AG218</f>
        <v>0</v>
      </c>
      <c r="Y219" s="241">
        <f>(X219*'Power Usage Consumption'!$B$12)*D219</f>
        <v>0</v>
      </c>
      <c r="Z219" s="235">
        <f>'Raw Data'!AH218</f>
        <v>3</v>
      </c>
      <c r="AA219" s="241">
        <f>(Z219*'Power Usage Consumption'!$B$12)*D219</f>
        <v>1.44</v>
      </c>
      <c r="AB219" s="242">
        <f t="shared" si="2"/>
        <v>25.68</v>
      </c>
      <c r="AC219" s="243" t="str">
        <f>'Raw Data'!AI218</f>
        <v>Non-renewable Energy (Grid electricity, Gasoline, etc.)</v>
      </c>
      <c r="AD219" s="244">
        <f t="shared" si="3"/>
        <v>25.68</v>
      </c>
      <c r="AE219" s="245">
        <f t="shared" si="4"/>
        <v>0</v>
      </c>
      <c r="AF219" s="238">
        <f>'Raw Data'!U218</f>
        <v>0</v>
      </c>
      <c r="AG219" s="235">
        <f>'Raw Data'!T218</f>
        <v>1</v>
      </c>
      <c r="AH219" s="235"/>
      <c r="AI219" s="235">
        <f>IF('Raw Data'!AJ218="YES", 1, 0)</f>
        <v>1</v>
      </c>
      <c r="AJ219" s="235">
        <f>('Power Usage Consumption'!$B$15)*D219*AI219</f>
        <v>154.8</v>
      </c>
      <c r="AK219" s="235">
        <f>IF('Raw Data'!AK218="YES", 1, 0)</f>
        <v>0</v>
      </c>
      <c r="AL219" s="239">
        <f>'Power Usage Consumption'!$B$16</f>
        <v>18</v>
      </c>
      <c r="AM219" s="235">
        <f>IF('Raw Data'!AL218="YES", 1, 0)</f>
        <v>1</v>
      </c>
      <c r="AN219" s="239">
        <f>'Power Usage Consumption'!$B$17</f>
        <v>1.5</v>
      </c>
      <c r="AO219" s="235">
        <f>IF('Raw Data'!AM218="YES", 1, 0)</f>
        <v>0</v>
      </c>
      <c r="AP219" s="239">
        <f>'Power Usage Consumption'!$B$18</f>
        <v>1.2</v>
      </c>
      <c r="AQ219" s="235">
        <f>IF('Raw Data'!AN218="YES", 1, 0)</f>
        <v>0</v>
      </c>
      <c r="AR219" s="239">
        <f>'Power Usage Consumption'!$B$19</f>
        <v>2</v>
      </c>
      <c r="AS219" s="239">
        <f t="shared" si="5"/>
        <v>177.5</v>
      </c>
      <c r="AT219" s="241">
        <f t="shared" si="6"/>
        <v>1</v>
      </c>
      <c r="AU219" s="241"/>
      <c r="AV219" s="235">
        <f>IF('Raw Data'!AO218="YES", 1, 0)</f>
        <v>0</v>
      </c>
      <c r="AW219" s="241">
        <f>('Power Usage Consumption'!$B$22)*D219*AV219</f>
        <v>0</v>
      </c>
      <c r="AX219" s="235">
        <f>IF('Raw Data'!AP218="YES", 1, 0)</f>
        <v>1</v>
      </c>
      <c r="AY219" s="241">
        <f>('Power Usage Consumption'!$B$23)*D219*AX219</f>
        <v>26</v>
      </c>
      <c r="AZ219" s="235">
        <f>IF('Raw Data'!AQ218="YES", 1, 0)</f>
        <v>1</v>
      </c>
      <c r="BA219" s="241">
        <f>('Power Usage Consumption'!$B$24)*D219*AZ219</f>
        <v>2.16</v>
      </c>
      <c r="BB219" s="235">
        <f>IF('Raw Data'!AR218="YES", 1, 0)</f>
        <v>0</v>
      </c>
      <c r="BC219" s="241">
        <f>('Power Usage Consumption'!$B$25)*D219*BB219</f>
        <v>0</v>
      </c>
      <c r="BD219" s="235">
        <f>IF('Raw Data'!AS218="YES", 1, 0)</f>
        <v>0</v>
      </c>
      <c r="BE219" s="235">
        <f>('Power Usage Consumption'!$B$26)*D219*BD219</f>
        <v>0</v>
      </c>
      <c r="BF219" s="241">
        <f t="shared" si="7"/>
        <v>28.16</v>
      </c>
    </row>
    <row r="220" ht="20.25" customHeight="1">
      <c r="A220" s="233" t="str">
        <f>'Raw Data'!R219</f>
        <v>Czech Republic</v>
      </c>
      <c r="B220" s="234">
        <f>'Raw Data'!S219</f>
        <v>12</v>
      </c>
      <c r="C220" s="235">
        <f>'Raw Data'!W219</f>
        <v>1</v>
      </c>
      <c r="D220" s="236">
        <f t="shared" si="1"/>
        <v>48</v>
      </c>
      <c r="E220" s="237"/>
      <c r="F220" s="238">
        <f>'Raw Data'!X219</f>
        <v>0</v>
      </c>
      <c r="G220" s="239">
        <f>(F220*'Power Usage Consumption'!$B$2)*D220</f>
        <v>0</v>
      </c>
      <c r="H220" s="235">
        <f>'Raw Data'!Y219</f>
        <v>0</v>
      </c>
      <c r="I220" s="239">
        <f>(H220*'Power Usage Consumption'!$B$3)*D220</f>
        <v>0</v>
      </c>
      <c r="J220" s="235">
        <f>'Raw Data'!Z219</f>
        <v>1</v>
      </c>
      <c r="K220" s="240">
        <f>(J220*'Power Usage Consumption'!$B$4)*D220</f>
        <v>2.736</v>
      </c>
      <c r="L220" s="241">
        <f>'Raw Data'!AA219</f>
        <v>1</v>
      </c>
      <c r="M220" s="241">
        <f>(L220*'Power Usage Consumption'!$B$5)*D220</f>
        <v>9.6</v>
      </c>
      <c r="N220" s="241">
        <f>'Raw Data'!AB219</f>
        <v>2</v>
      </c>
      <c r="O220" s="241">
        <f>(N220*'Power Usage Consumption'!$B$7)*D220</f>
        <v>0.192</v>
      </c>
      <c r="P220" s="241">
        <f>'Raw Data'!AC219</f>
        <v>1</v>
      </c>
      <c r="Q220" s="241">
        <f>(P220*'Power Usage Consumption'!$B$8)*D220</f>
        <v>1.92</v>
      </c>
      <c r="R220" s="241">
        <f>'Raw Data'!AD219</f>
        <v>2</v>
      </c>
      <c r="S220" s="241">
        <f>(R220*'Power Usage Consumption'!$B$9)*D220</f>
        <v>0.576</v>
      </c>
      <c r="T220" s="235">
        <f>'Raw Data'!AE219</f>
        <v>1</v>
      </c>
      <c r="U220" s="241">
        <f>(T220*'Power Usage Consumption'!$B$6)*D220</f>
        <v>0.24</v>
      </c>
      <c r="V220" s="235">
        <f>'Raw Data'!AF219</f>
        <v>3</v>
      </c>
      <c r="W220" s="241">
        <f>(V220*'Power Usage Consumption'!$B$11)*D220</f>
        <v>1.728</v>
      </c>
      <c r="X220" s="235">
        <f>'Raw Data'!AG219</f>
        <v>0</v>
      </c>
      <c r="Y220" s="241">
        <f>(X220*'Power Usage Consumption'!$B$12)*D220</f>
        <v>0</v>
      </c>
      <c r="Z220" s="235">
        <f>'Raw Data'!AH219</f>
        <v>3</v>
      </c>
      <c r="AA220" s="241">
        <f>(Z220*'Power Usage Consumption'!$B$12)*D220</f>
        <v>1.728</v>
      </c>
      <c r="AB220" s="242">
        <f t="shared" si="2"/>
        <v>18.72</v>
      </c>
      <c r="AC220" s="243" t="str">
        <f>'Raw Data'!AI219</f>
        <v>Non-renewable Energy (Grid electricity, Gasoline, etc.)</v>
      </c>
      <c r="AD220" s="244">
        <f t="shared" si="3"/>
        <v>18.72</v>
      </c>
      <c r="AE220" s="245">
        <f t="shared" si="4"/>
        <v>0</v>
      </c>
      <c r="AF220" s="238">
        <f>'Raw Data'!U219</f>
        <v>5</v>
      </c>
      <c r="AG220" s="235">
        <f>'Raw Data'!T219</f>
        <v>7</v>
      </c>
      <c r="AH220" s="235"/>
      <c r="AI220" s="235">
        <f>IF('Raw Data'!AJ219="YES", 1, 0)</f>
        <v>1</v>
      </c>
      <c r="AJ220" s="235">
        <f>('Power Usage Consumption'!$B$15)*D220*AI220</f>
        <v>185.76</v>
      </c>
      <c r="AK220" s="235">
        <f>IF('Raw Data'!AK219="YES", 1, 0)</f>
        <v>0</v>
      </c>
      <c r="AL220" s="239">
        <f>'Power Usage Consumption'!$B$16</f>
        <v>18</v>
      </c>
      <c r="AM220" s="235">
        <f>IF('Raw Data'!AL219="YES", 1, 0)</f>
        <v>1</v>
      </c>
      <c r="AN220" s="239">
        <f>'Power Usage Consumption'!$B$17</f>
        <v>1.5</v>
      </c>
      <c r="AO220" s="235">
        <f>IF('Raw Data'!AM219="YES", 1, 0)</f>
        <v>1</v>
      </c>
      <c r="AP220" s="239">
        <f>'Power Usage Consumption'!$B$18</f>
        <v>1.2</v>
      </c>
      <c r="AQ220" s="235">
        <f>IF('Raw Data'!AN219="YES", 1, 0)</f>
        <v>0</v>
      </c>
      <c r="AR220" s="239">
        <f>'Power Usage Consumption'!$B$19</f>
        <v>2</v>
      </c>
      <c r="AS220" s="239">
        <f t="shared" si="5"/>
        <v>208.46</v>
      </c>
      <c r="AT220" s="241">
        <f t="shared" si="6"/>
        <v>7</v>
      </c>
      <c r="AU220" s="241"/>
      <c r="AV220" s="235">
        <f>IF('Raw Data'!AO219="YES", 1, 0)</f>
        <v>0</v>
      </c>
      <c r="AW220" s="241">
        <f>('Power Usage Consumption'!$B$22)*D220*AV220</f>
        <v>0</v>
      </c>
      <c r="AX220" s="235">
        <f>IF('Raw Data'!AP219="YES", 1, 0)</f>
        <v>0</v>
      </c>
      <c r="AY220" s="241">
        <f>('Power Usage Consumption'!$B$23)*D220*AX220</f>
        <v>0</v>
      </c>
      <c r="AZ220" s="235">
        <f>IF('Raw Data'!AQ219="YES", 1, 0)</f>
        <v>0</v>
      </c>
      <c r="BA220" s="241">
        <f>('Power Usage Consumption'!$B$24)*D220*AZ220</f>
        <v>0</v>
      </c>
      <c r="BB220" s="235">
        <f>IF('Raw Data'!AR219="YES", 1, 0)</f>
        <v>0</v>
      </c>
      <c r="BC220" s="241">
        <f>('Power Usage Consumption'!$B$25)*D220*BB220</f>
        <v>0</v>
      </c>
      <c r="BD220" s="235">
        <f>IF('Raw Data'!AS219="YES", 1, 0)</f>
        <v>1</v>
      </c>
      <c r="BE220" s="235">
        <f>('Power Usage Consumption'!$B$26)*D220*BD220</f>
        <v>13.44</v>
      </c>
      <c r="BF220" s="241">
        <f t="shared" si="7"/>
        <v>13.44</v>
      </c>
    </row>
    <row r="221" ht="20.25" customHeight="1">
      <c r="A221" s="233" t="str">
        <f>'Raw Data'!R220</f>
        <v>Spain</v>
      </c>
      <c r="B221" s="234">
        <f>'Raw Data'!S220</f>
        <v>9</v>
      </c>
      <c r="C221" s="235">
        <f>'Raw Data'!W220</f>
        <v>18</v>
      </c>
      <c r="D221" s="236">
        <f t="shared" si="1"/>
        <v>648</v>
      </c>
      <c r="E221" s="237"/>
      <c r="F221" s="238">
        <f>'Raw Data'!X220</f>
        <v>1</v>
      </c>
      <c r="G221" s="239">
        <f>(F221*'Power Usage Consumption'!$B$2)*D221</f>
        <v>38.88</v>
      </c>
      <c r="H221" s="235">
        <f>'Raw Data'!Y220</f>
        <v>1</v>
      </c>
      <c r="I221" s="239">
        <f>(H221*'Power Usage Consumption'!$B$3)*D221</f>
        <v>45.1008</v>
      </c>
      <c r="J221" s="235">
        <f>'Raw Data'!Z220</f>
        <v>3</v>
      </c>
      <c r="K221" s="240">
        <f>(J221*'Power Usage Consumption'!$B$4)*D221</f>
        <v>110.808</v>
      </c>
      <c r="L221" s="241">
        <f>'Raw Data'!AA220</f>
        <v>3</v>
      </c>
      <c r="M221" s="241">
        <f>(L221*'Power Usage Consumption'!$B$5)*D221</f>
        <v>388.8</v>
      </c>
      <c r="N221" s="241">
        <f>'Raw Data'!AB220</f>
        <v>2</v>
      </c>
      <c r="O221" s="241">
        <f>(N221*'Power Usage Consumption'!$B$7)*D221</f>
        <v>2.592</v>
      </c>
      <c r="P221" s="241">
        <f>'Raw Data'!AC220</f>
        <v>3</v>
      </c>
      <c r="Q221" s="241">
        <f>(P221*'Power Usage Consumption'!$B$8)*D221</f>
        <v>77.76</v>
      </c>
      <c r="R221" s="241">
        <f>'Raw Data'!AD220</f>
        <v>0</v>
      </c>
      <c r="S221" s="241">
        <f>(R221*'Power Usage Consumption'!$B$9)*D221</f>
        <v>0</v>
      </c>
      <c r="T221" s="235">
        <f>'Raw Data'!AE220</f>
        <v>0</v>
      </c>
      <c r="U221" s="241">
        <f>(T221*'Power Usage Consumption'!$B$6)*D221</f>
        <v>0</v>
      </c>
      <c r="V221" s="235">
        <f>'Raw Data'!AF220</f>
        <v>3</v>
      </c>
      <c r="W221" s="241">
        <f>(V221*'Power Usage Consumption'!$B$11)*D221</f>
        <v>23.328</v>
      </c>
      <c r="X221" s="235">
        <f>'Raw Data'!AG220</f>
        <v>1</v>
      </c>
      <c r="Y221" s="241">
        <f>(X221*'Power Usage Consumption'!$B$12)*D221</f>
        <v>7.776</v>
      </c>
      <c r="Z221" s="235">
        <f>'Raw Data'!AH220</f>
        <v>3</v>
      </c>
      <c r="AA221" s="241">
        <f>(Z221*'Power Usage Consumption'!$B$12)*D221</f>
        <v>23.328</v>
      </c>
      <c r="AB221" s="242">
        <f t="shared" si="2"/>
        <v>718.3728</v>
      </c>
      <c r="AC221" s="243" t="str">
        <f>'Raw Data'!AI220</f>
        <v>Non-renewable Energy (Grid electricity, Gasoline, etc.)</v>
      </c>
      <c r="AD221" s="244">
        <f t="shared" si="3"/>
        <v>718.3728</v>
      </c>
      <c r="AE221" s="245">
        <f t="shared" si="4"/>
        <v>0</v>
      </c>
      <c r="AF221" s="238">
        <f>'Raw Data'!U220</f>
        <v>4</v>
      </c>
      <c r="AG221" s="235">
        <f>'Raw Data'!T220</f>
        <v>5</v>
      </c>
      <c r="AH221" s="235"/>
      <c r="AI221" s="235">
        <f>IF('Raw Data'!AJ220="YES", 1, 0)</f>
        <v>0</v>
      </c>
      <c r="AJ221" s="235">
        <f>('Power Usage Consumption'!$B$15)*D221*AI221</f>
        <v>0</v>
      </c>
      <c r="AK221" s="235">
        <f>IF('Raw Data'!AK220="YES", 1, 0)</f>
        <v>1</v>
      </c>
      <c r="AL221" s="239">
        <f>'Power Usage Consumption'!$B$16</f>
        <v>18</v>
      </c>
      <c r="AM221" s="235">
        <f>IF('Raw Data'!AL220="YES", 1, 0)</f>
        <v>1</v>
      </c>
      <c r="AN221" s="239">
        <f>'Power Usage Consumption'!$B$17</f>
        <v>1.5</v>
      </c>
      <c r="AO221" s="235">
        <f>IF('Raw Data'!AM220="YES", 1, 0)</f>
        <v>1</v>
      </c>
      <c r="AP221" s="239">
        <f>'Power Usage Consumption'!$B$18</f>
        <v>1.2</v>
      </c>
      <c r="AQ221" s="235">
        <f>IF('Raw Data'!AN220="YES", 1, 0)</f>
        <v>0</v>
      </c>
      <c r="AR221" s="239">
        <f>'Power Usage Consumption'!$B$19</f>
        <v>2</v>
      </c>
      <c r="AS221" s="239">
        <f t="shared" si="5"/>
        <v>22.7</v>
      </c>
      <c r="AT221" s="241">
        <f t="shared" si="6"/>
        <v>5</v>
      </c>
      <c r="AU221" s="241"/>
      <c r="AV221" s="235">
        <f>IF('Raw Data'!AO220="YES", 1, 0)</f>
        <v>1</v>
      </c>
      <c r="AW221" s="241">
        <f>('Power Usage Consumption'!$B$22)*D221*AV221</f>
        <v>1474.2</v>
      </c>
      <c r="AX221" s="235">
        <f>IF('Raw Data'!AP220="YES", 1, 0)</f>
        <v>1</v>
      </c>
      <c r="AY221" s="241">
        <f>('Power Usage Consumption'!$B$23)*D221*AX221</f>
        <v>421.2</v>
      </c>
      <c r="AZ221" s="235">
        <f>IF('Raw Data'!AQ220="YES", 1, 0)</f>
        <v>1</v>
      </c>
      <c r="BA221" s="241">
        <f>('Power Usage Consumption'!$B$24)*D221*AZ221</f>
        <v>34.992</v>
      </c>
      <c r="BB221" s="235">
        <f>IF('Raw Data'!AR220="YES", 1, 0)</f>
        <v>1</v>
      </c>
      <c r="BC221" s="241">
        <f>('Power Usage Consumption'!$B$25)*D221*BB221</f>
        <v>11.2428</v>
      </c>
      <c r="BD221" s="235">
        <f>IF('Raw Data'!AS220="YES", 1, 0)</f>
        <v>0</v>
      </c>
      <c r="BE221" s="235">
        <f>('Power Usage Consumption'!$B$26)*D221*BD221</f>
        <v>0</v>
      </c>
      <c r="BF221" s="241">
        <f t="shared" si="7"/>
        <v>1941.6348</v>
      </c>
    </row>
    <row r="222" ht="20.25" customHeight="1">
      <c r="A222" s="233" t="str">
        <f>'Raw Data'!R221</f>
        <v>United States of America</v>
      </c>
      <c r="B222" s="234">
        <f>'Raw Data'!S221</f>
        <v>10</v>
      </c>
      <c r="C222" s="235">
        <f>'Raw Data'!W221</f>
        <v>10</v>
      </c>
      <c r="D222" s="236">
        <f t="shared" si="1"/>
        <v>400</v>
      </c>
      <c r="E222" s="237"/>
      <c r="F222" s="238">
        <f>'Raw Data'!X221</f>
        <v>2</v>
      </c>
      <c r="G222" s="239">
        <f>(F222*'Power Usage Consumption'!$B$2)*D222</f>
        <v>48</v>
      </c>
      <c r="H222" s="235">
        <f>'Raw Data'!Y221</f>
        <v>2</v>
      </c>
      <c r="I222" s="239">
        <f>(H222*'Power Usage Consumption'!$B$3)*D222</f>
        <v>55.68</v>
      </c>
      <c r="J222" s="235">
        <f>'Raw Data'!Z221</f>
        <v>0</v>
      </c>
      <c r="K222" s="240">
        <f>(J222*'Power Usage Consumption'!$B$4)*D222</f>
        <v>0</v>
      </c>
      <c r="L222" s="241">
        <f>'Raw Data'!AA221</f>
        <v>1</v>
      </c>
      <c r="M222" s="241">
        <f>(L222*'Power Usage Consumption'!$B$5)*D222</f>
        <v>80</v>
      </c>
      <c r="N222" s="241">
        <f>'Raw Data'!AB221</f>
        <v>1</v>
      </c>
      <c r="O222" s="241">
        <f>(N222*'Power Usage Consumption'!$B$7)*D222</f>
        <v>0.8</v>
      </c>
      <c r="P222" s="241">
        <f>'Raw Data'!AC221</f>
        <v>0</v>
      </c>
      <c r="Q222" s="241">
        <f>(P222*'Power Usage Consumption'!$B$8)*D222</f>
        <v>0</v>
      </c>
      <c r="R222" s="241">
        <f>'Raw Data'!AD221</f>
        <v>2</v>
      </c>
      <c r="S222" s="241">
        <f>(R222*'Power Usage Consumption'!$B$9)*D222</f>
        <v>4.8</v>
      </c>
      <c r="T222" s="235">
        <f>'Raw Data'!AE221</f>
        <v>2</v>
      </c>
      <c r="U222" s="241">
        <f>(T222*'Power Usage Consumption'!$B$6)*D222</f>
        <v>4</v>
      </c>
      <c r="V222" s="235">
        <f>'Raw Data'!AF221</f>
        <v>3</v>
      </c>
      <c r="W222" s="241">
        <f>(V222*'Power Usage Consumption'!$B$11)*D222</f>
        <v>14.4</v>
      </c>
      <c r="X222" s="235">
        <f>'Raw Data'!AG221</f>
        <v>1</v>
      </c>
      <c r="Y222" s="241">
        <f>(X222*'Power Usage Consumption'!$B$12)*D222</f>
        <v>4.8</v>
      </c>
      <c r="Z222" s="235">
        <f>'Raw Data'!AH221</f>
        <v>3</v>
      </c>
      <c r="AA222" s="241">
        <f>(Z222*'Power Usage Consumption'!$B$12)*D222</f>
        <v>14.4</v>
      </c>
      <c r="AB222" s="242">
        <f t="shared" si="2"/>
        <v>226.88</v>
      </c>
      <c r="AC222" s="243" t="str">
        <f>'Raw Data'!AI221</f>
        <v>Renewable Energy (Solar, Wind, etc.)</v>
      </c>
      <c r="AD222" s="244">
        <f t="shared" si="3"/>
        <v>0</v>
      </c>
      <c r="AE222" s="245">
        <f t="shared" si="4"/>
        <v>226.88</v>
      </c>
      <c r="AF222" s="238">
        <f>'Raw Data'!U221</f>
        <v>9</v>
      </c>
      <c r="AG222" s="235">
        <f>'Raw Data'!T221</f>
        <v>1</v>
      </c>
      <c r="AH222" s="235"/>
      <c r="AI222" s="235">
        <f>IF('Raw Data'!AJ221="YES", 1, 0)</f>
        <v>1</v>
      </c>
      <c r="AJ222" s="235">
        <f>('Power Usage Consumption'!$B$15)*D222*AI222</f>
        <v>1548</v>
      </c>
      <c r="AK222" s="235">
        <f>IF('Raw Data'!AK221="YES", 1, 0)</f>
        <v>0</v>
      </c>
      <c r="AL222" s="239">
        <f>'Power Usage Consumption'!$B$16</f>
        <v>18</v>
      </c>
      <c r="AM222" s="235">
        <f>IF('Raw Data'!AL221="YES", 1, 0)</f>
        <v>1</v>
      </c>
      <c r="AN222" s="239">
        <f>'Power Usage Consumption'!$B$17</f>
        <v>1.5</v>
      </c>
      <c r="AO222" s="235">
        <f>IF('Raw Data'!AM221="YES", 1, 0)</f>
        <v>0</v>
      </c>
      <c r="AP222" s="239">
        <f>'Power Usage Consumption'!$B$18</f>
        <v>1.2</v>
      </c>
      <c r="AQ222" s="235">
        <f>IF('Raw Data'!AN221="YES", 1, 0)</f>
        <v>1</v>
      </c>
      <c r="AR222" s="239">
        <f>'Power Usage Consumption'!$B$19</f>
        <v>2</v>
      </c>
      <c r="AS222" s="239">
        <f t="shared" si="5"/>
        <v>1570.7</v>
      </c>
      <c r="AT222" s="241">
        <f t="shared" si="6"/>
        <v>1</v>
      </c>
      <c r="AU222" s="241"/>
      <c r="AV222" s="235">
        <f>IF('Raw Data'!AO221="YES", 1, 0)</f>
        <v>1</v>
      </c>
      <c r="AW222" s="241">
        <f>('Power Usage Consumption'!$B$22)*D222*AV222</f>
        <v>910</v>
      </c>
      <c r="AX222" s="235">
        <f>IF('Raw Data'!AP221="YES", 1, 0)</f>
        <v>0</v>
      </c>
      <c r="AY222" s="241">
        <f>('Power Usage Consumption'!$B$23)*D222*AX222</f>
        <v>0</v>
      </c>
      <c r="AZ222" s="235">
        <f>IF('Raw Data'!AQ221="YES", 1, 0)</f>
        <v>0</v>
      </c>
      <c r="BA222" s="241">
        <f>('Power Usage Consumption'!$B$24)*D222*AZ222</f>
        <v>0</v>
      </c>
      <c r="BB222" s="235">
        <f>IF('Raw Data'!AR221="YES", 1, 0)</f>
        <v>1</v>
      </c>
      <c r="BC222" s="241">
        <f>('Power Usage Consumption'!$B$25)*D222*BB222</f>
        <v>6.94</v>
      </c>
      <c r="BD222" s="235">
        <f>IF('Raw Data'!AS221="YES", 1, 0)</f>
        <v>0</v>
      </c>
      <c r="BE222" s="235">
        <f>('Power Usage Consumption'!$B$26)*D222*BD222</f>
        <v>0</v>
      </c>
      <c r="BF222" s="241">
        <f t="shared" si="7"/>
        <v>916.94</v>
      </c>
    </row>
    <row r="223" ht="20.25" customHeight="1">
      <c r="A223" s="233" t="str">
        <f>'Raw Data'!R222</f>
        <v>Ukraine</v>
      </c>
      <c r="B223" s="234">
        <f>'Raw Data'!S222</f>
        <v>8</v>
      </c>
      <c r="C223" s="235">
        <f>'Raw Data'!W222</f>
        <v>33</v>
      </c>
      <c r="D223" s="236">
        <f t="shared" si="1"/>
        <v>1056</v>
      </c>
      <c r="E223" s="237"/>
      <c r="F223" s="238">
        <f>'Raw Data'!X222</f>
        <v>2</v>
      </c>
      <c r="G223" s="239">
        <f>(F223*'Power Usage Consumption'!$B$2)*D223</f>
        <v>126.72</v>
      </c>
      <c r="H223" s="235">
        <f>'Raw Data'!Y222</f>
        <v>0</v>
      </c>
      <c r="I223" s="239">
        <f>(H223*'Power Usage Consumption'!$B$3)*D223</f>
        <v>0</v>
      </c>
      <c r="J223" s="235">
        <f>'Raw Data'!Z222</f>
        <v>3</v>
      </c>
      <c r="K223" s="240">
        <f>(J223*'Power Usage Consumption'!$B$4)*D223</f>
        <v>180.576</v>
      </c>
      <c r="L223" s="241">
        <f>'Raw Data'!AA222</f>
        <v>2</v>
      </c>
      <c r="M223" s="241">
        <f>(L223*'Power Usage Consumption'!$B$5)*D223</f>
        <v>422.4</v>
      </c>
      <c r="N223" s="241">
        <f>'Raw Data'!AB222</f>
        <v>2</v>
      </c>
      <c r="O223" s="241">
        <f>(N223*'Power Usage Consumption'!$B$7)*D223</f>
        <v>4.224</v>
      </c>
      <c r="P223" s="241">
        <f>'Raw Data'!AC222</f>
        <v>0</v>
      </c>
      <c r="Q223" s="241">
        <f>(P223*'Power Usage Consumption'!$B$8)*D223</f>
        <v>0</v>
      </c>
      <c r="R223" s="241">
        <f>'Raw Data'!AD222</f>
        <v>3</v>
      </c>
      <c r="S223" s="241">
        <f>(R223*'Power Usage Consumption'!$B$9)*D223</f>
        <v>19.008</v>
      </c>
      <c r="T223" s="235">
        <f>'Raw Data'!AE222</f>
        <v>1</v>
      </c>
      <c r="U223" s="241">
        <f>(T223*'Power Usage Consumption'!$B$6)*D223</f>
        <v>5.28</v>
      </c>
      <c r="V223" s="235">
        <f>'Raw Data'!AF222</f>
        <v>2</v>
      </c>
      <c r="W223" s="241">
        <f>(V223*'Power Usage Consumption'!$B$11)*D223</f>
        <v>25.344</v>
      </c>
      <c r="X223" s="235">
        <f>'Raw Data'!AG222</f>
        <v>0</v>
      </c>
      <c r="Y223" s="241">
        <f>(X223*'Power Usage Consumption'!$B$12)*D223</f>
        <v>0</v>
      </c>
      <c r="Z223" s="235">
        <f>'Raw Data'!AH222</f>
        <v>3</v>
      </c>
      <c r="AA223" s="241">
        <f>(Z223*'Power Usage Consumption'!$B$12)*D223</f>
        <v>38.016</v>
      </c>
      <c r="AB223" s="242">
        <f t="shared" si="2"/>
        <v>821.568</v>
      </c>
      <c r="AC223" s="243" t="str">
        <f>'Raw Data'!AI222</f>
        <v>Non-renewable Energy (Grid electricity, Gasoline, etc.)</v>
      </c>
      <c r="AD223" s="244">
        <f t="shared" si="3"/>
        <v>821.568</v>
      </c>
      <c r="AE223" s="245">
        <f t="shared" si="4"/>
        <v>0</v>
      </c>
      <c r="AF223" s="238">
        <f>'Raw Data'!U222</f>
        <v>5</v>
      </c>
      <c r="AG223" s="235">
        <f>'Raw Data'!T222</f>
        <v>3</v>
      </c>
      <c r="AH223" s="235"/>
      <c r="AI223" s="235">
        <f>IF('Raw Data'!AJ222="YES", 1, 0)</f>
        <v>1</v>
      </c>
      <c r="AJ223" s="235">
        <f>('Power Usage Consumption'!$B$15)*D223*AI223</f>
        <v>4086.72</v>
      </c>
      <c r="AK223" s="235">
        <f>IF('Raw Data'!AK222="YES", 1, 0)</f>
        <v>0</v>
      </c>
      <c r="AL223" s="239">
        <f>'Power Usage Consumption'!$B$16</f>
        <v>18</v>
      </c>
      <c r="AM223" s="235">
        <f>IF('Raw Data'!AL222="YES", 1, 0)</f>
        <v>0</v>
      </c>
      <c r="AN223" s="239">
        <f>'Power Usage Consumption'!$B$17</f>
        <v>1.5</v>
      </c>
      <c r="AO223" s="235">
        <f>IF('Raw Data'!AM222="YES", 1, 0)</f>
        <v>0</v>
      </c>
      <c r="AP223" s="239">
        <f>'Power Usage Consumption'!$B$18</f>
        <v>1.2</v>
      </c>
      <c r="AQ223" s="235">
        <f>IF('Raw Data'!AN222="YES", 1, 0)</f>
        <v>1</v>
      </c>
      <c r="AR223" s="239">
        <f>'Power Usage Consumption'!$B$19</f>
        <v>2</v>
      </c>
      <c r="AS223" s="239">
        <f t="shared" si="5"/>
        <v>4109.42</v>
      </c>
      <c r="AT223" s="241">
        <f t="shared" si="6"/>
        <v>3</v>
      </c>
      <c r="AU223" s="241"/>
      <c r="AV223" s="235">
        <f>IF('Raw Data'!AO222="YES", 1, 0)</f>
        <v>0</v>
      </c>
      <c r="AW223" s="241">
        <f>('Power Usage Consumption'!$B$22)*D223*AV223</f>
        <v>0</v>
      </c>
      <c r="AX223" s="235">
        <f>IF('Raw Data'!AP222="YES", 1, 0)</f>
        <v>1</v>
      </c>
      <c r="AY223" s="241">
        <f>('Power Usage Consumption'!$B$23)*D223*AX223</f>
        <v>686.4</v>
      </c>
      <c r="AZ223" s="235">
        <f>IF('Raw Data'!AQ222="YES", 1, 0)</f>
        <v>0</v>
      </c>
      <c r="BA223" s="241">
        <f>('Power Usage Consumption'!$B$24)*D223*AZ223</f>
        <v>0</v>
      </c>
      <c r="BB223" s="235">
        <f>IF('Raw Data'!AR222="YES", 1, 0)</f>
        <v>1</v>
      </c>
      <c r="BC223" s="241">
        <f>('Power Usage Consumption'!$B$25)*D223*BB223</f>
        <v>18.3216</v>
      </c>
      <c r="BD223" s="235">
        <f>IF('Raw Data'!AS222="YES", 1, 0)</f>
        <v>0</v>
      </c>
      <c r="BE223" s="235">
        <f>('Power Usage Consumption'!$B$26)*D223*BD223</f>
        <v>0</v>
      </c>
      <c r="BF223" s="241">
        <f t="shared" si="7"/>
        <v>704.7216</v>
      </c>
    </row>
    <row r="224" ht="20.25" customHeight="1">
      <c r="A224" s="233" t="str">
        <f>'Raw Data'!R223</f>
        <v>China</v>
      </c>
      <c r="B224" s="234">
        <f>'Raw Data'!S223</f>
        <v>12</v>
      </c>
      <c r="C224" s="235">
        <f>'Raw Data'!W223</f>
        <v>13</v>
      </c>
      <c r="D224" s="236">
        <f t="shared" si="1"/>
        <v>624</v>
      </c>
      <c r="E224" s="237"/>
      <c r="F224" s="238">
        <f>'Raw Data'!X223</f>
        <v>1</v>
      </c>
      <c r="G224" s="239">
        <f>(F224*'Power Usage Consumption'!$B$2)*D224</f>
        <v>37.44</v>
      </c>
      <c r="H224" s="235">
        <f>'Raw Data'!Y223</f>
        <v>0</v>
      </c>
      <c r="I224" s="239">
        <f>(H224*'Power Usage Consumption'!$B$3)*D224</f>
        <v>0</v>
      </c>
      <c r="J224" s="235">
        <f>'Raw Data'!Z223</f>
        <v>3</v>
      </c>
      <c r="K224" s="240">
        <f>(J224*'Power Usage Consumption'!$B$4)*D224</f>
        <v>106.704</v>
      </c>
      <c r="L224" s="241">
        <f>'Raw Data'!AA223</f>
        <v>0</v>
      </c>
      <c r="M224" s="241">
        <f>(L224*'Power Usage Consumption'!$B$5)*D224</f>
        <v>0</v>
      </c>
      <c r="N224" s="241">
        <f>'Raw Data'!AB223</f>
        <v>3</v>
      </c>
      <c r="O224" s="241">
        <f>(N224*'Power Usage Consumption'!$B$7)*D224</f>
        <v>3.744</v>
      </c>
      <c r="P224" s="241">
        <f>'Raw Data'!AC223</f>
        <v>3</v>
      </c>
      <c r="Q224" s="241">
        <f>(P224*'Power Usage Consumption'!$B$8)*D224</f>
        <v>74.88</v>
      </c>
      <c r="R224" s="241">
        <f>'Raw Data'!AD223</f>
        <v>1</v>
      </c>
      <c r="S224" s="241">
        <f>(R224*'Power Usage Consumption'!$B$9)*D224</f>
        <v>3.744</v>
      </c>
      <c r="T224" s="235">
        <f>'Raw Data'!AE223</f>
        <v>1</v>
      </c>
      <c r="U224" s="241">
        <f>(T224*'Power Usage Consumption'!$B$6)*D224</f>
        <v>3.12</v>
      </c>
      <c r="V224" s="235">
        <f>'Raw Data'!AF223</f>
        <v>0</v>
      </c>
      <c r="W224" s="241">
        <f>(V224*'Power Usage Consumption'!$B$11)*D224</f>
        <v>0</v>
      </c>
      <c r="X224" s="235">
        <f>'Raw Data'!AG223</f>
        <v>2</v>
      </c>
      <c r="Y224" s="241">
        <f>(X224*'Power Usage Consumption'!$B$12)*D224</f>
        <v>14.976</v>
      </c>
      <c r="Z224" s="235">
        <f>'Raw Data'!AH223</f>
        <v>3</v>
      </c>
      <c r="AA224" s="241">
        <f>(Z224*'Power Usage Consumption'!$B$12)*D224</f>
        <v>22.464</v>
      </c>
      <c r="AB224" s="242">
        <f t="shared" si="2"/>
        <v>267.072</v>
      </c>
      <c r="AC224" s="243" t="str">
        <f>'Raw Data'!AI223</f>
        <v>Renewable Energy (Solar, Wind, etc.)</v>
      </c>
      <c r="AD224" s="244">
        <f t="shared" si="3"/>
        <v>0</v>
      </c>
      <c r="AE224" s="245">
        <f t="shared" si="4"/>
        <v>267.072</v>
      </c>
      <c r="AF224" s="238">
        <f>'Raw Data'!U223</f>
        <v>8</v>
      </c>
      <c r="AG224" s="235">
        <f>'Raw Data'!T223</f>
        <v>4</v>
      </c>
      <c r="AH224" s="235"/>
      <c r="AI224" s="235">
        <f>IF('Raw Data'!AJ223="YES", 1, 0)</f>
        <v>0</v>
      </c>
      <c r="AJ224" s="235">
        <f>('Power Usage Consumption'!$B$15)*D224*AI224</f>
        <v>0</v>
      </c>
      <c r="AK224" s="235">
        <f>IF('Raw Data'!AK223="YES", 1, 0)</f>
        <v>1</v>
      </c>
      <c r="AL224" s="239">
        <f>'Power Usage Consumption'!$B$16</f>
        <v>18</v>
      </c>
      <c r="AM224" s="235">
        <f>IF('Raw Data'!AL223="YES", 1, 0)</f>
        <v>0</v>
      </c>
      <c r="AN224" s="239">
        <f>'Power Usage Consumption'!$B$17</f>
        <v>1.5</v>
      </c>
      <c r="AO224" s="235">
        <f>IF('Raw Data'!AM223="YES", 1, 0)</f>
        <v>1</v>
      </c>
      <c r="AP224" s="239">
        <f>'Power Usage Consumption'!$B$18</f>
        <v>1.2</v>
      </c>
      <c r="AQ224" s="235">
        <f>IF('Raw Data'!AN223="YES", 1, 0)</f>
        <v>1</v>
      </c>
      <c r="AR224" s="239">
        <f>'Power Usage Consumption'!$B$19</f>
        <v>2</v>
      </c>
      <c r="AS224" s="239">
        <f t="shared" si="5"/>
        <v>22.7</v>
      </c>
      <c r="AT224" s="241">
        <f t="shared" si="6"/>
        <v>4</v>
      </c>
      <c r="AU224" s="241"/>
      <c r="AV224" s="235">
        <f>IF('Raw Data'!AO223="YES", 1, 0)</f>
        <v>0</v>
      </c>
      <c r="AW224" s="241">
        <f>('Power Usage Consumption'!$B$22)*D224*AV224</f>
        <v>0</v>
      </c>
      <c r="AX224" s="235">
        <f>IF('Raw Data'!AP223="YES", 1, 0)</f>
        <v>1</v>
      </c>
      <c r="AY224" s="241">
        <f>('Power Usage Consumption'!$B$23)*D224*AX224</f>
        <v>405.6</v>
      </c>
      <c r="AZ224" s="235">
        <f>IF('Raw Data'!AQ223="YES", 1, 0)</f>
        <v>0</v>
      </c>
      <c r="BA224" s="241">
        <f>('Power Usage Consumption'!$B$24)*D224*AZ224</f>
        <v>0</v>
      </c>
      <c r="BB224" s="235">
        <f>IF('Raw Data'!AR223="YES", 1, 0)</f>
        <v>1</v>
      </c>
      <c r="BC224" s="241">
        <f>('Power Usage Consumption'!$B$25)*D224*BB224</f>
        <v>10.8264</v>
      </c>
      <c r="BD224" s="235">
        <f>IF('Raw Data'!AS223="YES", 1, 0)</f>
        <v>0</v>
      </c>
      <c r="BE224" s="235">
        <f>('Power Usage Consumption'!$B$26)*D224*BD224</f>
        <v>0</v>
      </c>
      <c r="BF224" s="241">
        <f t="shared" si="7"/>
        <v>416.4264</v>
      </c>
    </row>
    <row r="225" ht="20.25" customHeight="1">
      <c r="A225" s="233" t="str">
        <f>'Raw Data'!R224</f>
        <v>United States of America</v>
      </c>
      <c r="B225" s="234">
        <f>'Raw Data'!S224</f>
        <v>7</v>
      </c>
      <c r="C225" s="235">
        <f>'Raw Data'!W224</f>
        <v>7</v>
      </c>
      <c r="D225" s="236">
        <f t="shared" si="1"/>
        <v>196</v>
      </c>
      <c r="E225" s="237"/>
      <c r="F225" s="238">
        <f>'Raw Data'!X224</f>
        <v>2</v>
      </c>
      <c r="G225" s="239">
        <f>(F225*'Power Usage Consumption'!$B$2)*D225</f>
        <v>23.52</v>
      </c>
      <c r="H225" s="235">
        <f>'Raw Data'!Y224</f>
        <v>1</v>
      </c>
      <c r="I225" s="239">
        <f>(H225*'Power Usage Consumption'!$B$3)*D225</f>
        <v>13.6416</v>
      </c>
      <c r="J225" s="235">
        <f>'Raw Data'!Z224</f>
        <v>1</v>
      </c>
      <c r="K225" s="240">
        <f>(J225*'Power Usage Consumption'!$B$4)*D225</f>
        <v>11.172</v>
      </c>
      <c r="L225" s="241">
        <f>'Raw Data'!AA224</f>
        <v>3</v>
      </c>
      <c r="M225" s="241">
        <f>(L225*'Power Usage Consumption'!$B$5)*D225</f>
        <v>117.6</v>
      </c>
      <c r="N225" s="241">
        <f>'Raw Data'!AB224</f>
        <v>2</v>
      </c>
      <c r="O225" s="241">
        <f>(N225*'Power Usage Consumption'!$B$7)*D225</f>
        <v>0.784</v>
      </c>
      <c r="P225" s="241">
        <f>'Raw Data'!AC224</f>
        <v>2</v>
      </c>
      <c r="Q225" s="241">
        <f>(P225*'Power Usage Consumption'!$B$8)*D225</f>
        <v>15.68</v>
      </c>
      <c r="R225" s="241">
        <f>'Raw Data'!AD224</f>
        <v>3</v>
      </c>
      <c r="S225" s="241">
        <f>(R225*'Power Usage Consumption'!$B$9)*D225</f>
        <v>3.528</v>
      </c>
      <c r="T225" s="235">
        <f>'Raw Data'!AE224</f>
        <v>1</v>
      </c>
      <c r="U225" s="241">
        <f>(T225*'Power Usage Consumption'!$B$6)*D225</f>
        <v>0.98</v>
      </c>
      <c r="V225" s="235">
        <f>'Raw Data'!AF224</f>
        <v>0</v>
      </c>
      <c r="W225" s="241">
        <f>(V225*'Power Usage Consumption'!$B$11)*D225</f>
        <v>0</v>
      </c>
      <c r="X225" s="235">
        <f>'Raw Data'!AG224</f>
        <v>0</v>
      </c>
      <c r="Y225" s="241">
        <f>(X225*'Power Usage Consumption'!$B$12)*D225</f>
        <v>0</v>
      </c>
      <c r="Z225" s="235">
        <f>'Raw Data'!AH224</f>
        <v>0</v>
      </c>
      <c r="AA225" s="241">
        <f>(Z225*'Power Usage Consumption'!$B$12)*D225</f>
        <v>0</v>
      </c>
      <c r="AB225" s="242">
        <f t="shared" si="2"/>
        <v>186.9056</v>
      </c>
      <c r="AC225" s="243" t="str">
        <f>'Raw Data'!AI224</f>
        <v>Renewable Energy (Solar, Wind, etc.)</v>
      </c>
      <c r="AD225" s="244">
        <f t="shared" si="3"/>
        <v>0</v>
      </c>
      <c r="AE225" s="245">
        <f t="shared" si="4"/>
        <v>186.9056</v>
      </c>
      <c r="AF225" s="238">
        <f>'Raw Data'!U224</f>
        <v>4</v>
      </c>
      <c r="AG225" s="235">
        <f>'Raw Data'!T224</f>
        <v>3</v>
      </c>
      <c r="AH225" s="235"/>
      <c r="AI225" s="235">
        <f>IF('Raw Data'!AJ224="YES", 1, 0)</f>
        <v>0</v>
      </c>
      <c r="AJ225" s="235">
        <f>('Power Usage Consumption'!$B$15)*D225*AI225</f>
        <v>0</v>
      </c>
      <c r="AK225" s="235">
        <f>IF('Raw Data'!AK224="YES", 1, 0)</f>
        <v>1</v>
      </c>
      <c r="AL225" s="239">
        <f>'Power Usage Consumption'!$B$16</f>
        <v>18</v>
      </c>
      <c r="AM225" s="235">
        <f>IF('Raw Data'!AL224="YES", 1, 0)</f>
        <v>0</v>
      </c>
      <c r="AN225" s="239">
        <f>'Power Usage Consumption'!$B$17</f>
        <v>1.5</v>
      </c>
      <c r="AO225" s="235">
        <f>IF('Raw Data'!AM224="YES", 1, 0)</f>
        <v>1</v>
      </c>
      <c r="AP225" s="239">
        <f>'Power Usage Consumption'!$B$18</f>
        <v>1.2</v>
      </c>
      <c r="AQ225" s="235">
        <f>IF('Raw Data'!AN224="YES", 1, 0)</f>
        <v>1</v>
      </c>
      <c r="AR225" s="239">
        <f>'Power Usage Consumption'!$B$19</f>
        <v>2</v>
      </c>
      <c r="AS225" s="239">
        <f t="shared" si="5"/>
        <v>22.7</v>
      </c>
      <c r="AT225" s="241">
        <f t="shared" si="6"/>
        <v>3</v>
      </c>
      <c r="AU225" s="241"/>
      <c r="AV225" s="235">
        <f>IF('Raw Data'!AO224="YES", 1, 0)</f>
        <v>0</v>
      </c>
      <c r="AW225" s="241">
        <f>('Power Usage Consumption'!$B$22)*D225*AV225</f>
        <v>0</v>
      </c>
      <c r="AX225" s="235">
        <f>IF('Raw Data'!AP224="YES", 1, 0)</f>
        <v>0</v>
      </c>
      <c r="AY225" s="241">
        <f>('Power Usage Consumption'!$B$23)*D225*AX225</f>
        <v>0</v>
      </c>
      <c r="AZ225" s="235">
        <f>IF('Raw Data'!AQ224="YES", 1, 0)</f>
        <v>1</v>
      </c>
      <c r="BA225" s="241">
        <f>('Power Usage Consumption'!$B$24)*D225*AZ225</f>
        <v>10.584</v>
      </c>
      <c r="BB225" s="235">
        <f>IF('Raw Data'!AR224="YES", 1, 0)</f>
        <v>0</v>
      </c>
      <c r="BC225" s="241">
        <f>('Power Usage Consumption'!$B$25)*D225*BB225</f>
        <v>0</v>
      </c>
      <c r="BD225" s="235">
        <f>IF('Raw Data'!AS224="YES", 1, 0)</f>
        <v>0</v>
      </c>
      <c r="BE225" s="235">
        <f>('Power Usage Consumption'!$B$26)*D225*BD225</f>
        <v>0</v>
      </c>
      <c r="BF225" s="241">
        <f t="shared" si="7"/>
        <v>10.584</v>
      </c>
    </row>
    <row r="226" ht="20.25" customHeight="1">
      <c r="A226" s="233" t="str">
        <f>'Raw Data'!R225</f>
        <v>United States of America</v>
      </c>
      <c r="B226" s="234">
        <f>'Raw Data'!S225</f>
        <v>8</v>
      </c>
      <c r="C226" s="235">
        <f>'Raw Data'!W225</f>
        <v>14</v>
      </c>
      <c r="D226" s="236">
        <f t="shared" si="1"/>
        <v>448</v>
      </c>
      <c r="E226" s="237"/>
      <c r="F226" s="238">
        <f>'Raw Data'!X225</f>
        <v>0</v>
      </c>
      <c r="G226" s="239">
        <f>(F226*'Power Usage Consumption'!$B$2)*D226</f>
        <v>0</v>
      </c>
      <c r="H226" s="235">
        <f>'Raw Data'!Y225</f>
        <v>2</v>
      </c>
      <c r="I226" s="239">
        <f>(H226*'Power Usage Consumption'!$B$3)*D226</f>
        <v>62.3616</v>
      </c>
      <c r="J226" s="235">
        <f>'Raw Data'!Z225</f>
        <v>0</v>
      </c>
      <c r="K226" s="240">
        <f>(J226*'Power Usage Consumption'!$B$4)*D226</f>
        <v>0</v>
      </c>
      <c r="L226" s="241">
        <f>'Raw Data'!AA225</f>
        <v>2</v>
      </c>
      <c r="M226" s="241">
        <f>(L226*'Power Usage Consumption'!$B$5)*D226</f>
        <v>179.2</v>
      </c>
      <c r="N226" s="241">
        <f>'Raw Data'!AB225</f>
        <v>3</v>
      </c>
      <c r="O226" s="241">
        <f>(N226*'Power Usage Consumption'!$B$7)*D226</f>
        <v>2.688</v>
      </c>
      <c r="P226" s="241">
        <f>'Raw Data'!AC225</f>
        <v>1</v>
      </c>
      <c r="Q226" s="241">
        <f>(P226*'Power Usage Consumption'!$B$8)*D226</f>
        <v>17.92</v>
      </c>
      <c r="R226" s="241">
        <f>'Raw Data'!AD225</f>
        <v>0</v>
      </c>
      <c r="S226" s="241">
        <f>(R226*'Power Usage Consumption'!$B$9)*D226</f>
        <v>0</v>
      </c>
      <c r="T226" s="235">
        <f>'Raw Data'!AE225</f>
        <v>2</v>
      </c>
      <c r="U226" s="241">
        <f>(T226*'Power Usage Consumption'!$B$6)*D226</f>
        <v>4.48</v>
      </c>
      <c r="V226" s="235">
        <f>'Raw Data'!AF225</f>
        <v>2</v>
      </c>
      <c r="W226" s="241">
        <f>(V226*'Power Usage Consumption'!$B$11)*D226</f>
        <v>10.752</v>
      </c>
      <c r="X226" s="235">
        <f>'Raw Data'!AG225</f>
        <v>0</v>
      </c>
      <c r="Y226" s="241">
        <f>(X226*'Power Usage Consumption'!$B$12)*D226</f>
        <v>0</v>
      </c>
      <c r="Z226" s="235">
        <f>'Raw Data'!AH225</f>
        <v>1</v>
      </c>
      <c r="AA226" s="241">
        <f>(Z226*'Power Usage Consumption'!$B$12)*D226</f>
        <v>5.376</v>
      </c>
      <c r="AB226" s="242">
        <f t="shared" si="2"/>
        <v>282.7776</v>
      </c>
      <c r="AC226" s="243" t="str">
        <f>'Raw Data'!AI225</f>
        <v>Non-renewable Energy (Grid electricity, Gasoline, etc.)</v>
      </c>
      <c r="AD226" s="244">
        <f t="shared" si="3"/>
        <v>282.7776</v>
      </c>
      <c r="AE226" s="245">
        <f t="shared" si="4"/>
        <v>0</v>
      </c>
      <c r="AF226" s="238">
        <f>'Raw Data'!U225</f>
        <v>6</v>
      </c>
      <c r="AG226" s="235">
        <f>'Raw Data'!T225</f>
        <v>2</v>
      </c>
      <c r="AH226" s="235"/>
      <c r="AI226" s="235">
        <f>IF('Raw Data'!AJ225="YES", 1, 0)</f>
        <v>1</v>
      </c>
      <c r="AJ226" s="235">
        <f>('Power Usage Consumption'!$B$15)*D226*AI226</f>
        <v>1733.76</v>
      </c>
      <c r="AK226" s="235">
        <f>IF('Raw Data'!AK225="YES", 1, 0)</f>
        <v>0</v>
      </c>
      <c r="AL226" s="239">
        <f>'Power Usage Consumption'!$B$16</f>
        <v>18</v>
      </c>
      <c r="AM226" s="235">
        <f>IF('Raw Data'!AL225="YES", 1, 0)</f>
        <v>1</v>
      </c>
      <c r="AN226" s="239">
        <f>'Power Usage Consumption'!$B$17</f>
        <v>1.5</v>
      </c>
      <c r="AO226" s="235">
        <f>IF('Raw Data'!AM225="YES", 1, 0)</f>
        <v>0</v>
      </c>
      <c r="AP226" s="239">
        <f>'Power Usage Consumption'!$B$18</f>
        <v>1.2</v>
      </c>
      <c r="AQ226" s="235">
        <f>IF('Raw Data'!AN225="YES", 1, 0)</f>
        <v>1</v>
      </c>
      <c r="AR226" s="239">
        <f>'Power Usage Consumption'!$B$19</f>
        <v>2</v>
      </c>
      <c r="AS226" s="239">
        <f t="shared" si="5"/>
        <v>1756.46</v>
      </c>
      <c r="AT226" s="241">
        <f t="shared" si="6"/>
        <v>2</v>
      </c>
      <c r="AU226" s="241"/>
      <c r="AV226" s="235">
        <f>IF('Raw Data'!AO225="YES", 1, 0)</f>
        <v>1</v>
      </c>
      <c r="AW226" s="241">
        <f>('Power Usage Consumption'!$B$22)*D226*AV226</f>
        <v>1019.2</v>
      </c>
      <c r="AX226" s="235">
        <f>IF('Raw Data'!AP225="YES", 1, 0)</f>
        <v>1</v>
      </c>
      <c r="AY226" s="241">
        <f>('Power Usage Consumption'!$B$23)*D226*AX226</f>
        <v>291.2</v>
      </c>
      <c r="AZ226" s="235">
        <f>IF('Raw Data'!AQ225="YES", 1, 0)</f>
        <v>0</v>
      </c>
      <c r="BA226" s="241">
        <f>('Power Usage Consumption'!$B$24)*D226*AZ226</f>
        <v>0</v>
      </c>
      <c r="BB226" s="235">
        <f>IF('Raw Data'!AR225="YES", 1, 0)</f>
        <v>1</v>
      </c>
      <c r="BC226" s="241">
        <f>('Power Usage Consumption'!$B$25)*D226*BB226</f>
        <v>7.7728</v>
      </c>
      <c r="BD226" s="235">
        <f>IF('Raw Data'!AS225="YES", 1, 0)</f>
        <v>1</v>
      </c>
      <c r="BE226" s="235">
        <f>('Power Usage Consumption'!$B$26)*D226*BD226</f>
        <v>125.44</v>
      </c>
      <c r="BF226" s="241">
        <f t="shared" si="7"/>
        <v>1443.6128</v>
      </c>
    </row>
    <row r="227" ht="20.25" customHeight="1">
      <c r="A227" s="233" t="str">
        <f>'Raw Data'!R226</f>
        <v>United States of America</v>
      </c>
      <c r="B227" s="234">
        <f>'Raw Data'!S226</f>
        <v>9</v>
      </c>
      <c r="C227" s="235">
        <f>'Raw Data'!W226</f>
        <v>23</v>
      </c>
      <c r="D227" s="236">
        <f t="shared" si="1"/>
        <v>828</v>
      </c>
      <c r="E227" s="237"/>
      <c r="F227" s="238">
        <f>'Raw Data'!X226</f>
        <v>0</v>
      </c>
      <c r="G227" s="239">
        <f>(F227*'Power Usage Consumption'!$B$2)*D227</f>
        <v>0</v>
      </c>
      <c r="H227" s="235">
        <f>'Raw Data'!Y226</f>
        <v>2</v>
      </c>
      <c r="I227" s="239">
        <f>(H227*'Power Usage Consumption'!$B$3)*D227</f>
        <v>115.2576</v>
      </c>
      <c r="J227" s="235">
        <f>'Raw Data'!Z226</f>
        <v>0</v>
      </c>
      <c r="K227" s="240">
        <f>(J227*'Power Usage Consumption'!$B$4)*D227</f>
        <v>0</v>
      </c>
      <c r="L227" s="241">
        <f>'Raw Data'!AA226</f>
        <v>0</v>
      </c>
      <c r="M227" s="241">
        <f>(L227*'Power Usage Consumption'!$B$5)*D227</f>
        <v>0</v>
      </c>
      <c r="N227" s="241">
        <f>'Raw Data'!AB226</f>
        <v>0</v>
      </c>
      <c r="O227" s="241">
        <f>(N227*'Power Usage Consumption'!$B$7)*D227</f>
        <v>0</v>
      </c>
      <c r="P227" s="241">
        <f>'Raw Data'!AC226</f>
        <v>0</v>
      </c>
      <c r="Q227" s="241">
        <f>(P227*'Power Usage Consumption'!$B$8)*D227</f>
        <v>0</v>
      </c>
      <c r="R227" s="241">
        <f>'Raw Data'!AD226</f>
        <v>0</v>
      </c>
      <c r="S227" s="241">
        <f>(R227*'Power Usage Consumption'!$B$9)*D227</f>
        <v>0</v>
      </c>
      <c r="T227" s="235">
        <f>'Raw Data'!AE226</f>
        <v>1</v>
      </c>
      <c r="U227" s="241">
        <f>(T227*'Power Usage Consumption'!$B$6)*D227</f>
        <v>4.14</v>
      </c>
      <c r="V227" s="235">
        <f>'Raw Data'!AF226</f>
        <v>1</v>
      </c>
      <c r="W227" s="241">
        <f>(V227*'Power Usage Consumption'!$B$11)*D227</f>
        <v>9.936</v>
      </c>
      <c r="X227" s="235">
        <f>'Raw Data'!AG226</f>
        <v>3</v>
      </c>
      <c r="Y227" s="241">
        <f>(X227*'Power Usage Consumption'!$B$12)*D227</f>
        <v>29.808</v>
      </c>
      <c r="Z227" s="235">
        <f>'Raw Data'!AH226</f>
        <v>2</v>
      </c>
      <c r="AA227" s="241">
        <f>(Z227*'Power Usage Consumption'!$B$12)*D227</f>
        <v>19.872</v>
      </c>
      <c r="AB227" s="242">
        <f t="shared" si="2"/>
        <v>179.0136</v>
      </c>
      <c r="AC227" s="243" t="str">
        <f>'Raw Data'!AI226</f>
        <v>Non-renewable Energy (Grid electricity, Gasoline, etc.)</v>
      </c>
      <c r="AD227" s="244">
        <f t="shared" si="3"/>
        <v>179.0136</v>
      </c>
      <c r="AE227" s="245">
        <f t="shared" si="4"/>
        <v>0</v>
      </c>
      <c r="AF227" s="238">
        <f>'Raw Data'!U226</f>
        <v>1</v>
      </c>
      <c r="AG227" s="235">
        <f>'Raw Data'!T226</f>
        <v>8</v>
      </c>
      <c r="AH227" s="235"/>
      <c r="AI227" s="235">
        <f>IF('Raw Data'!AJ226="YES", 1, 0)</f>
        <v>0</v>
      </c>
      <c r="AJ227" s="235">
        <f>('Power Usage Consumption'!$B$15)*D227*AI227</f>
        <v>0</v>
      </c>
      <c r="AK227" s="235">
        <f>IF('Raw Data'!AK226="YES", 1, 0)</f>
        <v>0</v>
      </c>
      <c r="AL227" s="239">
        <f>'Power Usage Consumption'!$B$16</f>
        <v>18</v>
      </c>
      <c r="AM227" s="235">
        <f>IF('Raw Data'!AL226="YES", 1, 0)</f>
        <v>0</v>
      </c>
      <c r="AN227" s="239">
        <f>'Power Usage Consumption'!$B$17</f>
        <v>1.5</v>
      </c>
      <c r="AO227" s="235">
        <f>IF('Raw Data'!AM226="YES", 1, 0)</f>
        <v>0</v>
      </c>
      <c r="AP227" s="239">
        <f>'Power Usage Consumption'!$B$18</f>
        <v>1.2</v>
      </c>
      <c r="AQ227" s="235">
        <f>IF('Raw Data'!AN226="YES", 1, 0)</f>
        <v>0</v>
      </c>
      <c r="AR227" s="239">
        <f>'Power Usage Consumption'!$B$19</f>
        <v>2</v>
      </c>
      <c r="AS227" s="239">
        <f t="shared" si="5"/>
        <v>22.7</v>
      </c>
      <c r="AT227" s="241">
        <f t="shared" si="6"/>
        <v>8</v>
      </c>
      <c r="AU227" s="241"/>
      <c r="AV227" s="235">
        <f>IF('Raw Data'!AO226="YES", 1, 0)</f>
        <v>1</v>
      </c>
      <c r="AW227" s="241">
        <f>('Power Usage Consumption'!$B$22)*D227*AV227</f>
        <v>1883.7</v>
      </c>
      <c r="AX227" s="235">
        <f>IF('Raw Data'!AP226="YES", 1, 0)</f>
        <v>0</v>
      </c>
      <c r="AY227" s="241">
        <f>('Power Usage Consumption'!$B$23)*D227*AX227</f>
        <v>0</v>
      </c>
      <c r="AZ227" s="235">
        <f>IF('Raw Data'!AQ226="YES", 1, 0)</f>
        <v>1</v>
      </c>
      <c r="BA227" s="241">
        <f>('Power Usage Consumption'!$B$24)*D227*AZ227</f>
        <v>44.712</v>
      </c>
      <c r="BB227" s="235">
        <f>IF('Raw Data'!AR226="YES", 1, 0)</f>
        <v>1</v>
      </c>
      <c r="BC227" s="241">
        <f>('Power Usage Consumption'!$B$25)*D227*BB227</f>
        <v>14.3658</v>
      </c>
      <c r="BD227" s="235">
        <f>IF('Raw Data'!AS226="YES", 1, 0)</f>
        <v>0</v>
      </c>
      <c r="BE227" s="235">
        <f>('Power Usage Consumption'!$B$26)*D227*BD227</f>
        <v>0</v>
      </c>
      <c r="BF227" s="241">
        <f t="shared" si="7"/>
        <v>1942.7778</v>
      </c>
    </row>
    <row r="228" ht="20.25" customHeight="1">
      <c r="A228" s="233" t="str">
        <f>'Raw Data'!R227</f>
        <v>Armenia</v>
      </c>
      <c r="B228" s="234">
        <f>'Raw Data'!S227</f>
        <v>9</v>
      </c>
      <c r="C228" s="235">
        <f>'Raw Data'!W227</f>
        <v>11</v>
      </c>
      <c r="D228" s="236">
        <f t="shared" si="1"/>
        <v>396</v>
      </c>
      <c r="E228" s="237"/>
      <c r="F228" s="238">
        <f>'Raw Data'!X227</f>
        <v>2</v>
      </c>
      <c r="G228" s="239">
        <f>(F228*'Power Usage Consumption'!$B$2)*D228</f>
        <v>47.52</v>
      </c>
      <c r="H228" s="235">
        <f>'Raw Data'!Y227</f>
        <v>0</v>
      </c>
      <c r="I228" s="239">
        <f>(H228*'Power Usage Consumption'!$B$3)*D228</f>
        <v>0</v>
      </c>
      <c r="J228" s="235">
        <f>'Raw Data'!Z227</f>
        <v>3</v>
      </c>
      <c r="K228" s="240">
        <f>(J228*'Power Usage Consumption'!$B$4)*D228</f>
        <v>67.716</v>
      </c>
      <c r="L228" s="241">
        <f>'Raw Data'!AA227</f>
        <v>2</v>
      </c>
      <c r="M228" s="241">
        <f>(L228*'Power Usage Consumption'!$B$5)*D228</f>
        <v>158.4</v>
      </c>
      <c r="N228" s="241">
        <f>'Raw Data'!AB227</f>
        <v>0</v>
      </c>
      <c r="O228" s="241">
        <f>(N228*'Power Usage Consumption'!$B$7)*D228</f>
        <v>0</v>
      </c>
      <c r="P228" s="241">
        <f>'Raw Data'!AC227</f>
        <v>3</v>
      </c>
      <c r="Q228" s="241">
        <f>(P228*'Power Usage Consumption'!$B$8)*D228</f>
        <v>47.52</v>
      </c>
      <c r="R228" s="241">
        <f>'Raw Data'!AD227</f>
        <v>2</v>
      </c>
      <c r="S228" s="241">
        <f>(R228*'Power Usage Consumption'!$B$9)*D228</f>
        <v>4.752</v>
      </c>
      <c r="T228" s="235">
        <f>'Raw Data'!AE227</f>
        <v>2</v>
      </c>
      <c r="U228" s="241">
        <f>(T228*'Power Usage Consumption'!$B$6)*D228</f>
        <v>3.96</v>
      </c>
      <c r="V228" s="235">
        <f>'Raw Data'!AF227</f>
        <v>1</v>
      </c>
      <c r="W228" s="241">
        <f>(V228*'Power Usage Consumption'!$B$11)*D228</f>
        <v>4.752</v>
      </c>
      <c r="X228" s="235">
        <f>'Raw Data'!AG227</f>
        <v>1</v>
      </c>
      <c r="Y228" s="241">
        <f>(X228*'Power Usage Consumption'!$B$12)*D228</f>
        <v>4.752</v>
      </c>
      <c r="Z228" s="235">
        <f>'Raw Data'!AH227</f>
        <v>1</v>
      </c>
      <c r="AA228" s="241">
        <f>(Z228*'Power Usage Consumption'!$B$12)*D228</f>
        <v>4.752</v>
      </c>
      <c r="AB228" s="242">
        <f t="shared" si="2"/>
        <v>344.124</v>
      </c>
      <c r="AC228" s="243" t="str">
        <f>'Raw Data'!AI227</f>
        <v>Non-renewable Energy (Grid electricity, Gasoline, etc.)</v>
      </c>
      <c r="AD228" s="244">
        <f t="shared" si="3"/>
        <v>344.124</v>
      </c>
      <c r="AE228" s="245">
        <f t="shared" si="4"/>
        <v>0</v>
      </c>
      <c r="AF228" s="238">
        <f>'Raw Data'!U227</f>
        <v>3</v>
      </c>
      <c r="AG228" s="235">
        <f>'Raw Data'!T227</f>
        <v>6</v>
      </c>
      <c r="AH228" s="235"/>
      <c r="AI228" s="235">
        <f>IF('Raw Data'!AJ227="YES", 1, 0)</f>
        <v>0</v>
      </c>
      <c r="AJ228" s="235">
        <f>('Power Usage Consumption'!$B$15)*D228*AI228</f>
        <v>0</v>
      </c>
      <c r="AK228" s="235">
        <f>IF('Raw Data'!AK227="YES", 1, 0)</f>
        <v>1</v>
      </c>
      <c r="AL228" s="239">
        <f>'Power Usage Consumption'!$B$16</f>
        <v>18</v>
      </c>
      <c r="AM228" s="235">
        <f>IF('Raw Data'!AL227="YES", 1, 0)</f>
        <v>0</v>
      </c>
      <c r="AN228" s="239">
        <f>'Power Usage Consumption'!$B$17</f>
        <v>1.5</v>
      </c>
      <c r="AO228" s="235">
        <f>IF('Raw Data'!AM227="YES", 1, 0)</f>
        <v>1</v>
      </c>
      <c r="AP228" s="239">
        <f>'Power Usage Consumption'!$B$18</f>
        <v>1.2</v>
      </c>
      <c r="AQ228" s="235">
        <f>IF('Raw Data'!AN227="YES", 1, 0)</f>
        <v>1</v>
      </c>
      <c r="AR228" s="239">
        <f>'Power Usage Consumption'!$B$19</f>
        <v>2</v>
      </c>
      <c r="AS228" s="239">
        <f t="shared" si="5"/>
        <v>22.7</v>
      </c>
      <c r="AT228" s="241">
        <f t="shared" si="6"/>
        <v>6</v>
      </c>
      <c r="AU228" s="241"/>
      <c r="AV228" s="235">
        <f>IF('Raw Data'!AO227="YES", 1, 0)</f>
        <v>0</v>
      </c>
      <c r="AW228" s="241">
        <f>('Power Usage Consumption'!$B$22)*D228*AV228</f>
        <v>0</v>
      </c>
      <c r="AX228" s="235">
        <f>IF('Raw Data'!AP227="YES", 1, 0)</f>
        <v>1</v>
      </c>
      <c r="AY228" s="241">
        <f>('Power Usage Consumption'!$B$23)*D228*AX228</f>
        <v>257.4</v>
      </c>
      <c r="AZ228" s="235">
        <f>IF('Raw Data'!AQ227="YES", 1, 0)</f>
        <v>1</v>
      </c>
      <c r="BA228" s="241">
        <f>('Power Usage Consumption'!$B$24)*D228*AZ228</f>
        <v>21.384</v>
      </c>
      <c r="BB228" s="235">
        <f>IF('Raw Data'!AR227="YES", 1, 0)</f>
        <v>1</v>
      </c>
      <c r="BC228" s="241">
        <f>('Power Usage Consumption'!$B$25)*D228*BB228</f>
        <v>6.8706</v>
      </c>
      <c r="BD228" s="235">
        <f>IF('Raw Data'!AS227="YES", 1, 0)</f>
        <v>0</v>
      </c>
      <c r="BE228" s="235">
        <f>('Power Usage Consumption'!$B$26)*D228*BD228</f>
        <v>0</v>
      </c>
      <c r="BF228" s="241">
        <f t="shared" si="7"/>
        <v>285.6546</v>
      </c>
    </row>
    <row r="229" ht="20.25" customHeight="1">
      <c r="A229" s="233" t="str">
        <f>'Raw Data'!R228</f>
        <v>Singapore</v>
      </c>
      <c r="B229" s="234">
        <f>'Raw Data'!S228</f>
        <v>2</v>
      </c>
      <c r="C229" s="235">
        <f>'Raw Data'!W228</f>
        <v>37</v>
      </c>
      <c r="D229" s="236">
        <f t="shared" si="1"/>
        <v>296</v>
      </c>
      <c r="E229" s="237"/>
      <c r="F229" s="238">
        <f>'Raw Data'!X228</f>
        <v>0</v>
      </c>
      <c r="G229" s="239">
        <f>(F229*'Power Usage Consumption'!$B$2)*D229</f>
        <v>0</v>
      </c>
      <c r="H229" s="235">
        <f>'Raw Data'!Y228</f>
        <v>1</v>
      </c>
      <c r="I229" s="239">
        <f>(H229*'Power Usage Consumption'!$B$3)*D229</f>
        <v>20.6016</v>
      </c>
      <c r="J229" s="235">
        <f>'Raw Data'!Z228</f>
        <v>3</v>
      </c>
      <c r="K229" s="240">
        <f>(J229*'Power Usage Consumption'!$B$4)*D229</f>
        <v>50.616</v>
      </c>
      <c r="L229" s="241">
        <f>'Raw Data'!AA228</f>
        <v>3</v>
      </c>
      <c r="M229" s="241">
        <f>(L229*'Power Usage Consumption'!$B$5)*D229</f>
        <v>177.6</v>
      </c>
      <c r="N229" s="241">
        <f>'Raw Data'!AB228</f>
        <v>0</v>
      </c>
      <c r="O229" s="241">
        <f>(N229*'Power Usage Consumption'!$B$7)*D229</f>
        <v>0</v>
      </c>
      <c r="P229" s="241">
        <f>'Raw Data'!AC228</f>
        <v>2</v>
      </c>
      <c r="Q229" s="241">
        <f>(P229*'Power Usage Consumption'!$B$8)*D229</f>
        <v>23.68</v>
      </c>
      <c r="R229" s="241">
        <f>'Raw Data'!AD228</f>
        <v>2</v>
      </c>
      <c r="S229" s="241">
        <f>(R229*'Power Usage Consumption'!$B$9)*D229</f>
        <v>3.552</v>
      </c>
      <c r="T229" s="235">
        <f>'Raw Data'!AE228</f>
        <v>3</v>
      </c>
      <c r="U229" s="241">
        <f>(T229*'Power Usage Consumption'!$B$6)*D229</f>
        <v>4.44</v>
      </c>
      <c r="V229" s="235">
        <f>'Raw Data'!AF228</f>
        <v>3</v>
      </c>
      <c r="W229" s="241">
        <f>(V229*'Power Usage Consumption'!$B$11)*D229</f>
        <v>10.656</v>
      </c>
      <c r="X229" s="235">
        <f>'Raw Data'!AG228</f>
        <v>0</v>
      </c>
      <c r="Y229" s="241">
        <f>(X229*'Power Usage Consumption'!$B$12)*D229</f>
        <v>0</v>
      </c>
      <c r="Z229" s="235">
        <f>'Raw Data'!AH228</f>
        <v>0</v>
      </c>
      <c r="AA229" s="241">
        <f>(Z229*'Power Usage Consumption'!$B$12)*D229</f>
        <v>0</v>
      </c>
      <c r="AB229" s="242">
        <f t="shared" si="2"/>
        <v>291.1456</v>
      </c>
      <c r="AC229" s="243" t="str">
        <f>'Raw Data'!AI228</f>
        <v>Non-renewable Energy (Grid electricity, Gasoline, etc.)</v>
      </c>
      <c r="AD229" s="244">
        <f t="shared" si="3"/>
        <v>291.1456</v>
      </c>
      <c r="AE229" s="245">
        <f t="shared" si="4"/>
        <v>0</v>
      </c>
      <c r="AF229" s="238">
        <f>'Raw Data'!U228</f>
        <v>0</v>
      </c>
      <c r="AG229" s="235">
        <f>'Raw Data'!T228</f>
        <v>2</v>
      </c>
      <c r="AH229" s="235"/>
      <c r="AI229" s="235">
        <f>IF('Raw Data'!AJ228="YES", 1, 0)</f>
        <v>0</v>
      </c>
      <c r="AJ229" s="235">
        <f>('Power Usage Consumption'!$B$15)*D229*AI229</f>
        <v>0</v>
      </c>
      <c r="AK229" s="235">
        <f>IF('Raw Data'!AK228="YES", 1, 0)</f>
        <v>1</v>
      </c>
      <c r="AL229" s="239">
        <f>'Power Usage Consumption'!$B$16</f>
        <v>18</v>
      </c>
      <c r="AM229" s="235">
        <f>IF('Raw Data'!AL228="YES", 1, 0)</f>
        <v>1</v>
      </c>
      <c r="AN229" s="239">
        <f>'Power Usage Consumption'!$B$17</f>
        <v>1.5</v>
      </c>
      <c r="AO229" s="235">
        <f>IF('Raw Data'!AM228="YES", 1, 0)</f>
        <v>1</v>
      </c>
      <c r="AP229" s="239">
        <f>'Power Usage Consumption'!$B$18</f>
        <v>1.2</v>
      </c>
      <c r="AQ229" s="235">
        <f>IF('Raw Data'!AN228="YES", 1, 0)</f>
        <v>0</v>
      </c>
      <c r="AR229" s="239">
        <f>'Power Usage Consumption'!$B$19</f>
        <v>2</v>
      </c>
      <c r="AS229" s="239">
        <f t="shared" si="5"/>
        <v>22.7</v>
      </c>
      <c r="AT229" s="241">
        <f t="shared" si="6"/>
        <v>2</v>
      </c>
      <c r="AU229" s="241"/>
      <c r="AV229" s="235">
        <f>IF('Raw Data'!AO228="YES", 1, 0)</f>
        <v>1</v>
      </c>
      <c r="AW229" s="241">
        <f>('Power Usage Consumption'!$B$22)*D229*AV229</f>
        <v>673.4</v>
      </c>
      <c r="AX229" s="235">
        <f>IF('Raw Data'!AP228="YES", 1, 0)</f>
        <v>0</v>
      </c>
      <c r="AY229" s="241">
        <f>('Power Usage Consumption'!$B$23)*D229*AX229</f>
        <v>0</v>
      </c>
      <c r="AZ229" s="235">
        <f>IF('Raw Data'!AQ228="YES", 1, 0)</f>
        <v>1</v>
      </c>
      <c r="BA229" s="241">
        <f>('Power Usage Consumption'!$B$24)*D229*AZ229</f>
        <v>15.984</v>
      </c>
      <c r="BB229" s="235">
        <f>IF('Raw Data'!AR228="YES", 1, 0)</f>
        <v>0</v>
      </c>
      <c r="BC229" s="241">
        <f>('Power Usage Consumption'!$B$25)*D229*BB229</f>
        <v>0</v>
      </c>
      <c r="BD229" s="235">
        <f>IF('Raw Data'!AS228="YES", 1, 0)</f>
        <v>1</v>
      </c>
      <c r="BE229" s="235">
        <f>('Power Usage Consumption'!$B$26)*D229*BD229</f>
        <v>82.88</v>
      </c>
      <c r="BF229" s="241">
        <f t="shared" si="7"/>
        <v>772.264</v>
      </c>
    </row>
    <row r="230" ht="20.25" customHeight="1">
      <c r="A230" s="233" t="str">
        <f>'Raw Data'!R229</f>
        <v>Costa Rica</v>
      </c>
      <c r="B230" s="234">
        <f>'Raw Data'!S229</f>
        <v>2</v>
      </c>
      <c r="C230" s="235">
        <f>'Raw Data'!W229</f>
        <v>13</v>
      </c>
      <c r="D230" s="236">
        <f t="shared" si="1"/>
        <v>104</v>
      </c>
      <c r="E230" s="237"/>
      <c r="F230" s="238">
        <f>'Raw Data'!X229</f>
        <v>3</v>
      </c>
      <c r="G230" s="239">
        <f>(F230*'Power Usage Consumption'!$B$2)*D230</f>
        <v>18.72</v>
      </c>
      <c r="H230" s="235">
        <f>'Raw Data'!Y229</f>
        <v>1</v>
      </c>
      <c r="I230" s="239">
        <f>(H230*'Power Usage Consumption'!$B$3)*D230</f>
        <v>7.2384</v>
      </c>
      <c r="J230" s="235">
        <f>'Raw Data'!Z229</f>
        <v>1</v>
      </c>
      <c r="K230" s="240">
        <f>(J230*'Power Usage Consumption'!$B$4)*D230</f>
        <v>5.928</v>
      </c>
      <c r="L230" s="241">
        <f>'Raw Data'!AA229</f>
        <v>3</v>
      </c>
      <c r="M230" s="241">
        <f>(L230*'Power Usage Consumption'!$B$5)*D230</f>
        <v>62.4</v>
      </c>
      <c r="N230" s="241">
        <f>'Raw Data'!AB229</f>
        <v>1</v>
      </c>
      <c r="O230" s="241">
        <f>(N230*'Power Usage Consumption'!$B$7)*D230</f>
        <v>0.208</v>
      </c>
      <c r="P230" s="241">
        <f>'Raw Data'!AC229</f>
        <v>2</v>
      </c>
      <c r="Q230" s="241">
        <f>(P230*'Power Usage Consumption'!$B$8)*D230</f>
        <v>8.32</v>
      </c>
      <c r="R230" s="241">
        <f>'Raw Data'!AD229</f>
        <v>0</v>
      </c>
      <c r="S230" s="241">
        <f>(R230*'Power Usage Consumption'!$B$9)*D230</f>
        <v>0</v>
      </c>
      <c r="T230" s="235">
        <f>'Raw Data'!AE229</f>
        <v>1</v>
      </c>
      <c r="U230" s="241">
        <f>(T230*'Power Usage Consumption'!$B$6)*D230</f>
        <v>0.52</v>
      </c>
      <c r="V230" s="235">
        <f>'Raw Data'!AF229</f>
        <v>1</v>
      </c>
      <c r="W230" s="241">
        <f>(V230*'Power Usage Consumption'!$B$11)*D230</f>
        <v>1.248</v>
      </c>
      <c r="X230" s="235">
        <f>'Raw Data'!AG229</f>
        <v>1</v>
      </c>
      <c r="Y230" s="241">
        <f>(X230*'Power Usage Consumption'!$B$12)*D230</f>
        <v>1.248</v>
      </c>
      <c r="Z230" s="235">
        <f>'Raw Data'!AH229</f>
        <v>1</v>
      </c>
      <c r="AA230" s="241">
        <f>(Z230*'Power Usage Consumption'!$B$12)*D230</f>
        <v>1.248</v>
      </c>
      <c r="AB230" s="242">
        <f t="shared" si="2"/>
        <v>107.0784</v>
      </c>
      <c r="AC230" s="243" t="str">
        <f>'Raw Data'!AI229</f>
        <v>Non-renewable Energy (Grid electricity, Gasoline, etc.)</v>
      </c>
      <c r="AD230" s="244">
        <f t="shared" si="3"/>
        <v>107.0784</v>
      </c>
      <c r="AE230" s="245">
        <f t="shared" si="4"/>
        <v>0</v>
      </c>
      <c r="AF230" s="238">
        <f>'Raw Data'!U229</f>
        <v>0</v>
      </c>
      <c r="AG230" s="235">
        <f>'Raw Data'!T229</f>
        <v>2</v>
      </c>
      <c r="AH230" s="235"/>
      <c r="AI230" s="235">
        <f>IF('Raw Data'!AJ229="YES", 1, 0)</f>
        <v>1</v>
      </c>
      <c r="AJ230" s="235">
        <f>('Power Usage Consumption'!$B$15)*D230*AI230</f>
        <v>402.48</v>
      </c>
      <c r="AK230" s="235">
        <f>IF('Raw Data'!AK229="YES", 1, 0)</f>
        <v>1</v>
      </c>
      <c r="AL230" s="239">
        <f>'Power Usage Consumption'!$B$16</f>
        <v>18</v>
      </c>
      <c r="AM230" s="235">
        <f>IF('Raw Data'!AL229="YES", 1, 0)</f>
        <v>1</v>
      </c>
      <c r="AN230" s="239">
        <f>'Power Usage Consumption'!$B$17</f>
        <v>1.5</v>
      </c>
      <c r="AO230" s="235">
        <f>IF('Raw Data'!AM229="YES", 1, 0)</f>
        <v>1</v>
      </c>
      <c r="AP230" s="239">
        <f>'Power Usage Consumption'!$B$18</f>
        <v>1.2</v>
      </c>
      <c r="AQ230" s="235">
        <f>IF('Raw Data'!AN229="YES", 1, 0)</f>
        <v>0</v>
      </c>
      <c r="AR230" s="239">
        <f>'Power Usage Consumption'!$B$19</f>
        <v>2</v>
      </c>
      <c r="AS230" s="239">
        <f t="shared" si="5"/>
        <v>425.18</v>
      </c>
      <c r="AT230" s="241">
        <f t="shared" si="6"/>
        <v>2</v>
      </c>
      <c r="AU230" s="241"/>
      <c r="AV230" s="235">
        <f>IF('Raw Data'!AO229="YES", 1, 0)</f>
        <v>1</v>
      </c>
      <c r="AW230" s="241">
        <f>('Power Usage Consumption'!$B$22)*D230*AV230</f>
        <v>236.6</v>
      </c>
      <c r="AX230" s="235">
        <f>IF('Raw Data'!AP229="YES", 1, 0)</f>
        <v>1</v>
      </c>
      <c r="AY230" s="241">
        <f>('Power Usage Consumption'!$B$23)*D230*AX230</f>
        <v>67.6</v>
      </c>
      <c r="AZ230" s="235">
        <f>IF('Raw Data'!AQ229="YES", 1, 0)</f>
        <v>0</v>
      </c>
      <c r="BA230" s="241">
        <f>('Power Usage Consumption'!$B$24)*D230*AZ230</f>
        <v>0</v>
      </c>
      <c r="BB230" s="235">
        <f>IF('Raw Data'!AR229="YES", 1, 0)</f>
        <v>0</v>
      </c>
      <c r="BC230" s="241">
        <f>('Power Usage Consumption'!$B$25)*D230*BB230</f>
        <v>0</v>
      </c>
      <c r="BD230" s="235">
        <f>IF('Raw Data'!AS229="YES", 1, 0)</f>
        <v>1</v>
      </c>
      <c r="BE230" s="235">
        <f>('Power Usage Consumption'!$B$26)*D230*BD230</f>
        <v>29.12</v>
      </c>
      <c r="BF230" s="241">
        <f t="shared" si="7"/>
        <v>333.32</v>
      </c>
    </row>
    <row r="231" ht="20.25" customHeight="1">
      <c r="A231" s="233" t="str">
        <f>'Raw Data'!R230</f>
        <v>Bulgaria</v>
      </c>
      <c r="B231" s="234">
        <f>'Raw Data'!S230</f>
        <v>11</v>
      </c>
      <c r="C231" s="235">
        <f>'Raw Data'!W230</f>
        <v>18</v>
      </c>
      <c r="D231" s="236">
        <f t="shared" si="1"/>
        <v>792</v>
      </c>
      <c r="E231" s="237"/>
      <c r="F231" s="238">
        <f>'Raw Data'!X230</f>
        <v>2</v>
      </c>
      <c r="G231" s="239">
        <f>(F231*'Power Usage Consumption'!$B$2)*D231</f>
        <v>95.04</v>
      </c>
      <c r="H231" s="235">
        <f>'Raw Data'!Y230</f>
        <v>0</v>
      </c>
      <c r="I231" s="239">
        <f>(H231*'Power Usage Consumption'!$B$3)*D231</f>
        <v>0</v>
      </c>
      <c r="J231" s="235">
        <f>'Raw Data'!Z230</f>
        <v>1</v>
      </c>
      <c r="K231" s="240">
        <f>(J231*'Power Usage Consumption'!$B$4)*D231</f>
        <v>45.144</v>
      </c>
      <c r="L231" s="241">
        <f>'Raw Data'!AA230</f>
        <v>2</v>
      </c>
      <c r="M231" s="241">
        <f>(L231*'Power Usage Consumption'!$B$5)*D231</f>
        <v>316.8</v>
      </c>
      <c r="N231" s="241">
        <f>'Raw Data'!AB230</f>
        <v>2</v>
      </c>
      <c r="O231" s="241">
        <f>(N231*'Power Usage Consumption'!$B$7)*D231</f>
        <v>3.168</v>
      </c>
      <c r="P231" s="241">
        <f>'Raw Data'!AC230</f>
        <v>0</v>
      </c>
      <c r="Q231" s="241">
        <f>(P231*'Power Usage Consumption'!$B$8)*D231</f>
        <v>0</v>
      </c>
      <c r="R231" s="241">
        <f>'Raw Data'!AD230</f>
        <v>1</v>
      </c>
      <c r="S231" s="241">
        <f>(R231*'Power Usage Consumption'!$B$9)*D231</f>
        <v>4.752</v>
      </c>
      <c r="T231" s="235">
        <f>'Raw Data'!AE230</f>
        <v>0</v>
      </c>
      <c r="U231" s="241">
        <f>(T231*'Power Usage Consumption'!$B$6)*D231</f>
        <v>0</v>
      </c>
      <c r="V231" s="235">
        <f>'Raw Data'!AF230</f>
        <v>3</v>
      </c>
      <c r="W231" s="241">
        <f>(V231*'Power Usage Consumption'!$B$11)*D231</f>
        <v>28.512</v>
      </c>
      <c r="X231" s="235">
        <f>'Raw Data'!AG230</f>
        <v>3</v>
      </c>
      <c r="Y231" s="241">
        <f>(X231*'Power Usage Consumption'!$B$12)*D231</f>
        <v>28.512</v>
      </c>
      <c r="Z231" s="235">
        <f>'Raw Data'!AH230</f>
        <v>0</v>
      </c>
      <c r="AA231" s="241">
        <f>(Z231*'Power Usage Consumption'!$B$12)*D231</f>
        <v>0</v>
      </c>
      <c r="AB231" s="242">
        <f t="shared" si="2"/>
        <v>521.928</v>
      </c>
      <c r="AC231" s="243" t="str">
        <f>'Raw Data'!AI230</f>
        <v>Renewable Energy (Solar, Wind, etc.)</v>
      </c>
      <c r="AD231" s="244">
        <f t="shared" si="3"/>
        <v>0</v>
      </c>
      <c r="AE231" s="245">
        <f t="shared" si="4"/>
        <v>521.928</v>
      </c>
      <c r="AF231" s="238">
        <f>'Raw Data'!U230</f>
        <v>2</v>
      </c>
      <c r="AG231" s="235">
        <f>'Raw Data'!T230</f>
        <v>9</v>
      </c>
      <c r="AH231" s="235"/>
      <c r="AI231" s="235">
        <f>IF('Raw Data'!AJ230="YES", 1, 0)</f>
        <v>1</v>
      </c>
      <c r="AJ231" s="235">
        <f>('Power Usage Consumption'!$B$15)*D231*AI231</f>
        <v>3065.04</v>
      </c>
      <c r="AK231" s="235">
        <f>IF('Raw Data'!AK230="YES", 1, 0)</f>
        <v>1</v>
      </c>
      <c r="AL231" s="239">
        <f>'Power Usage Consumption'!$B$16</f>
        <v>18</v>
      </c>
      <c r="AM231" s="235">
        <f>IF('Raw Data'!AL230="YES", 1, 0)</f>
        <v>0</v>
      </c>
      <c r="AN231" s="239">
        <f>'Power Usage Consumption'!$B$17</f>
        <v>1.5</v>
      </c>
      <c r="AO231" s="235">
        <f>IF('Raw Data'!AM230="YES", 1, 0)</f>
        <v>1</v>
      </c>
      <c r="AP231" s="239">
        <f>'Power Usage Consumption'!$B$18</f>
        <v>1.2</v>
      </c>
      <c r="AQ231" s="235">
        <f>IF('Raw Data'!AN230="YES", 1, 0)</f>
        <v>0</v>
      </c>
      <c r="AR231" s="239">
        <f>'Power Usage Consumption'!$B$19</f>
        <v>2</v>
      </c>
      <c r="AS231" s="239">
        <f t="shared" si="5"/>
        <v>3087.74</v>
      </c>
      <c r="AT231" s="241">
        <f t="shared" si="6"/>
        <v>9</v>
      </c>
      <c r="AU231" s="241"/>
      <c r="AV231" s="235">
        <f>IF('Raw Data'!AO230="YES", 1, 0)</f>
        <v>0</v>
      </c>
      <c r="AW231" s="241">
        <f>('Power Usage Consumption'!$B$22)*D231*AV231</f>
        <v>0</v>
      </c>
      <c r="AX231" s="235">
        <f>IF('Raw Data'!AP230="YES", 1, 0)</f>
        <v>1</v>
      </c>
      <c r="AY231" s="241">
        <f>('Power Usage Consumption'!$B$23)*D231*AX231</f>
        <v>514.8</v>
      </c>
      <c r="AZ231" s="235">
        <f>IF('Raw Data'!AQ230="YES", 1, 0)</f>
        <v>0</v>
      </c>
      <c r="BA231" s="241">
        <f>('Power Usage Consumption'!$B$24)*D231*AZ231</f>
        <v>0</v>
      </c>
      <c r="BB231" s="235">
        <f>IF('Raw Data'!AR230="YES", 1, 0)</f>
        <v>1</v>
      </c>
      <c r="BC231" s="241">
        <f>('Power Usage Consumption'!$B$25)*D231*BB231</f>
        <v>13.7412</v>
      </c>
      <c r="BD231" s="235">
        <f>IF('Raw Data'!AS230="YES", 1, 0)</f>
        <v>0</v>
      </c>
      <c r="BE231" s="235">
        <f>('Power Usage Consumption'!$B$26)*D231*BD231</f>
        <v>0</v>
      </c>
      <c r="BF231" s="241">
        <f t="shared" si="7"/>
        <v>528.5412</v>
      </c>
    </row>
    <row r="232" ht="20.25" customHeight="1">
      <c r="A232" s="233" t="str">
        <f>'Raw Data'!R231</f>
        <v>South Africa</v>
      </c>
      <c r="B232" s="234">
        <f>'Raw Data'!S231</f>
        <v>5</v>
      </c>
      <c r="C232" s="235">
        <f>'Raw Data'!W231</f>
        <v>8</v>
      </c>
      <c r="D232" s="236">
        <f t="shared" si="1"/>
        <v>160</v>
      </c>
      <c r="E232" s="237"/>
      <c r="F232" s="238">
        <f>'Raw Data'!X231</f>
        <v>2</v>
      </c>
      <c r="G232" s="239">
        <f>(F232*'Power Usage Consumption'!$B$2)*D232</f>
        <v>19.2</v>
      </c>
      <c r="H232" s="235">
        <f>'Raw Data'!Y231</f>
        <v>3</v>
      </c>
      <c r="I232" s="239">
        <f>(H232*'Power Usage Consumption'!$B$3)*D232</f>
        <v>33.408</v>
      </c>
      <c r="J232" s="235">
        <f>'Raw Data'!Z231</f>
        <v>2</v>
      </c>
      <c r="K232" s="240">
        <f>(J232*'Power Usage Consumption'!$B$4)*D232</f>
        <v>18.24</v>
      </c>
      <c r="L232" s="241">
        <f>'Raw Data'!AA231</f>
        <v>2</v>
      </c>
      <c r="M232" s="241">
        <f>(L232*'Power Usage Consumption'!$B$5)*D232</f>
        <v>64</v>
      </c>
      <c r="N232" s="241">
        <f>'Raw Data'!AB231</f>
        <v>2</v>
      </c>
      <c r="O232" s="241">
        <f>(N232*'Power Usage Consumption'!$B$7)*D232</f>
        <v>0.64</v>
      </c>
      <c r="P232" s="241">
        <f>'Raw Data'!AC231</f>
        <v>1</v>
      </c>
      <c r="Q232" s="241">
        <f>(P232*'Power Usage Consumption'!$B$8)*D232</f>
        <v>6.4</v>
      </c>
      <c r="R232" s="241">
        <f>'Raw Data'!AD231</f>
        <v>3</v>
      </c>
      <c r="S232" s="241">
        <f>(R232*'Power Usage Consumption'!$B$9)*D232</f>
        <v>2.88</v>
      </c>
      <c r="T232" s="235">
        <f>'Raw Data'!AE231</f>
        <v>2</v>
      </c>
      <c r="U232" s="241">
        <f>(T232*'Power Usage Consumption'!$B$6)*D232</f>
        <v>1.6</v>
      </c>
      <c r="V232" s="235">
        <f>'Raw Data'!AF231</f>
        <v>3</v>
      </c>
      <c r="W232" s="241">
        <f>(V232*'Power Usage Consumption'!$B$11)*D232</f>
        <v>5.76</v>
      </c>
      <c r="X232" s="235">
        <f>'Raw Data'!AG231</f>
        <v>2</v>
      </c>
      <c r="Y232" s="241">
        <f>(X232*'Power Usage Consumption'!$B$12)*D232</f>
        <v>3.84</v>
      </c>
      <c r="Z232" s="235">
        <f>'Raw Data'!AH231</f>
        <v>1</v>
      </c>
      <c r="AA232" s="241">
        <f>(Z232*'Power Usage Consumption'!$B$12)*D232</f>
        <v>1.92</v>
      </c>
      <c r="AB232" s="242">
        <f t="shared" si="2"/>
        <v>157.888</v>
      </c>
      <c r="AC232" s="243" t="str">
        <f>'Raw Data'!AI231</f>
        <v>Non-renewable Energy (Grid electricity, Gasoline, etc.)</v>
      </c>
      <c r="AD232" s="244">
        <f t="shared" si="3"/>
        <v>157.888</v>
      </c>
      <c r="AE232" s="245">
        <f t="shared" si="4"/>
        <v>0</v>
      </c>
      <c r="AF232" s="238">
        <f>'Raw Data'!U231</f>
        <v>2</v>
      </c>
      <c r="AG232" s="235">
        <f>'Raw Data'!T231</f>
        <v>3</v>
      </c>
      <c r="AH232" s="235"/>
      <c r="AI232" s="235">
        <f>IF('Raw Data'!AJ231="YES", 1, 0)</f>
        <v>0</v>
      </c>
      <c r="AJ232" s="235">
        <f>('Power Usage Consumption'!$B$15)*D232*AI232</f>
        <v>0</v>
      </c>
      <c r="AK232" s="235">
        <f>IF('Raw Data'!AK231="YES", 1, 0)</f>
        <v>1</v>
      </c>
      <c r="AL232" s="239">
        <f>'Power Usage Consumption'!$B$16</f>
        <v>18</v>
      </c>
      <c r="AM232" s="235">
        <f>IF('Raw Data'!AL231="YES", 1, 0)</f>
        <v>1</v>
      </c>
      <c r="AN232" s="239">
        <f>'Power Usage Consumption'!$B$17</f>
        <v>1.5</v>
      </c>
      <c r="AO232" s="235">
        <f>IF('Raw Data'!AM231="YES", 1, 0)</f>
        <v>1</v>
      </c>
      <c r="AP232" s="239">
        <f>'Power Usage Consumption'!$B$18</f>
        <v>1.2</v>
      </c>
      <c r="AQ232" s="235">
        <f>IF('Raw Data'!AN231="YES", 1, 0)</f>
        <v>1</v>
      </c>
      <c r="AR232" s="239">
        <f>'Power Usage Consumption'!$B$19</f>
        <v>2</v>
      </c>
      <c r="AS232" s="239">
        <f t="shared" si="5"/>
        <v>22.7</v>
      </c>
      <c r="AT232" s="241">
        <f t="shared" si="6"/>
        <v>3</v>
      </c>
      <c r="AU232" s="241"/>
      <c r="AV232" s="235">
        <f>IF('Raw Data'!AO231="YES", 1, 0)</f>
        <v>1</v>
      </c>
      <c r="AW232" s="241">
        <f>('Power Usage Consumption'!$B$22)*D232*AV232</f>
        <v>364</v>
      </c>
      <c r="AX232" s="235">
        <f>IF('Raw Data'!AP231="YES", 1, 0)</f>
        <v>0</v>
      </c>
      <c r="AY232" s="241">
        <f>('Power Usage Consumption'!$B$23)*D232*AX232</f>
        <v>0</v>
      </c>
      <c r="AZ232" s="235">
        <f>IF('Raw Data'!AQ231="YES", 1, 0)</f>
        <v>0</v>
      </c>
      <c r="BA232" s="241">
        <f>('Power Usage Consumption'!$B$24)*D232*AZ232</f>
        <v>0</v>
      </c>
      <c r="BB232" s="235">
        <f>IF('Raw Data'!AR231="YES", 1, 0)</f>
        <v>0</v>
      </c>
      <c r="BC232" s="241">
        <f>('Power Usage Consumption'!$B$25)*D232*BB232</f>
        <v>0</v>
      </c>
      <c r="BD232" s="235">
        <f>IF('Raw Data'!AS231="YES", 1, 0)</f>
        <v>0</v>
      </c>
      <c r="BE232" s="235">
        <f>('Power Usage Consumption'!$B$26)*D232*BD232</f>
        <v>0</v>
      </c>
      <c r="BF232" s="241">
        <f t="shared" si="7"/>
        <v>364</v>
      </c>
    </row>
    <row r="233" ht="20.25" customHeight="1">
      <c r="A233" s="233" t="str">
        <f>'Raw Data'!R232</f>
        <v>Colombia</v>
      </c>
      <c r="B233" s="234">
        <f>'Raw Data'!S232</f>
        <v>3</v>
      </c>
      <c r="C233" s="235">
        <f>'Raw Data'!W232</f>
        <v>32</v>
      </c>
      <c r="D233" s="236">
        <f t="shared" si="1"/>
        <v>384</v>
      </c>
      <c r="E233" s="237"/>
      <c r="F233" s="238">
        <f>'Raw Data'!X232</f>
        <v>1</v>
      </c>
      <c r="G233" s="239">
        <f>(F233*'Power Usage Consumption'!$B$2)*D233</f>
        <v>23.04</v>
      </c>
      <c r="H233" s="235">
        <f>'Raw Data'!Y232</f>
        <v>2</v>
      </c>
      <c r="I233" s="239">
        <f>(H233*'Power Usage Consumption'!$B$3)*D233</f>
        <v>53.4528</v>
      </c>
      <c r="J233" s="235">
        <f>'Raw Data'!Z232</f>
        <v>3</v>
      </c>
      <c r="K233" s="240">
        <f>(J233*'Power Usage Consumption'!$B$4)*D233</f>
        <v>65.664</v>
      </c>
      <c r="L233" s="241">
        <f>'Raw Data'!AA232</f>
        <v>1</v>
      </c>
      <c r="M233" s="241">
        <f>(L233*'Power Usage Consumption'!$B$5)*D233</f>
        <v>76.8</v>
      </c>
      <c r="N233" s="241">
        <f>'Raw Data'!AB232</f>
        <v>0</v>
      </c>
      <c r="O233" s="241">
        <f>(N233*'Power Usage Consumption'!$B$7)*D233</f>
        <v>0</v>
      </c>
      <c r="P233" s="241">
        <f>'Raw Data'!AC232</f>
        <v>2</v>
      </c>
      <c r="Q233" s="241">
        <f>(P233*'Power Usage Consumption'!$B$8)*D233</f>
        <v>30.72</v>
      </c>
      <c r="R233" s="241">
        <f>'Raw Data'!AD232</f>
        <v>0</v>
      </c>
      <c r="S233" s="241">
        <f>(R233*'Power Usage Consumption'!$B$9)*D233</f>
        <v>0</v>
      </c>
      <c r="T233" s="235">
        <f>'Raw Data'!AE232</f>
        <v>2</v>
      </c>
      <c r="U233" s="241">
        <f>(T233*'Power Usage Consumption'!$B$6)*D233</f>
        <v>3.84</v>
      </c>
      <c r="V233" s="235">
        <f>'Raw Data'!AF232</f>
        <v>0</v>
      </c>
      <c r="W233" s="241">
        <f>(V233*'Power Usage Consumption'!$B$11)*D233</f>
        <v>0</v>
      </c>
      <c r="X233" s="235">
        <f>'Raw Data'!AG232</f>
        <v>0</v>
      </c>
      <c r="Y233" s="241">
        <f>(X233*'Power Usage Consumption'!$B$12)*D233</f>
        <v>0</v>
      </c>
      <c r="Z233" s="235">
        <f>'Raw Data'!AH232</f>
        <v>1</v>
      </c>
      <c r="AA233" s="241">
        <f>(Z233*'Power Usage Consumption'!$B$12)*D233</f>
        <v>4.608</v>
      </c>
      <c r="AB233" s="242">
        <f t="shared" si="2"/>
        <v>258.1248</v>
      </c>
      <c r="AC233" s="243" t="str">
        <f>'Raw Data'!AI232</f>
        <v>Non-renewable Energy (Grid electricity, Gasoline, etc.)</v>
      </c>
      <c r="AD233" s="244">
        <f t="shared" si="3"/>
        <v>258.1248</v>
      </c>
      <c r="AE233" s="245">
        <f t="shared" si="4"/>
        <v>0</v>
      </c>
      <c r="AF233" s="238">
        <f>'Raw Data'!U232</f>
        <v>2</v>
      </c>
      <c r="AG233" s="235">
        <f>'Raw Data'!T232</f>
        <v>1</v>
      </c>
      <c r="AH233" s="235"/>
      <c r="AI233" s="235">
        <f>IF('Raw Data'!AJ232="YES", 1, 0)</f>
        <v>0</v>
      </c>
      <c r="AJ233" s="235">
        <f>('Power Usage Consumption'!$B$15)*D233*AI233</f>
        <v>0</v>
      </c>
      <c r="AK233" s="235">
        <f>IF('Raw Data'!AK232="YES", 1, 0)</f>
        <v>1</v>
      </c>
      <c r="AL233" s="239">
        <f>'Power Usage Consumption'!$B$16</f>
        <v>18</v>
      </c>
      <c r="AM233" s="235">
        <f>IF('Raw Data'!AL232="YES", 1, 0)</f>
        <v>1</v>
      </c>
      <c r="AN233" s="239">
        <f>'Power Usage Consumption'!$B$17</f>
        <v>1.5</v>
      </c>
      <c r="AO233" s="235">
        <f>IF('Raw Data'!AM232="YES", 1, 0)</f>
        <v>1</v>
      </c>
      <c r="AP233" s="239">
        <f>'Power Usage Consumption'!$B$18</f>
        <v>1.2</v>
      </c>
      <c r="AQ233" s="235">
        <f>IF('Raw Data'!AN232="YES", 1, 0)</f>
        <v>1</v>
      </c>
      <c r="AR233" s="239">
        <f>'Power Usage Consumption'!$B$19</f>
        <v>2</v>
      </c>
      <c r="AS233" s="239">
        <f t="shared" si="5"/>
        <v>22.7</v>
      </c>
      <c r="AT233" s="241">
        <f t="shared" si="6"/>
        <v>1</v>
      </c>
      <c r="AU233" s="241"/>
      <c r="AV233" s="235">
        <f>IF('Raw Data'!AO232="YES", 1, 0)</f>
        <v>0</v>
      </c>
      <c r="AW233" s="241">
        <f>('Power Usage Consumption'!$B$22)*D233*AV233</f>
        <v>0</v>
      </c>
      <c r="AX233" s="235">
        <f>IF('Raw Data'!AP232="YES", 1, 0)</f>
        <v>1</v>
      </c>
      <c r="AY233" s="241">
        <f>('Power Usage Consumption'!$B$23)*D233*AX233</f>
        <v>249.6</v>
      </c>
      <c r="AZ233" s="235">
        <f>IF('Raw Data'!AQ232="YES", 1, 0)</f>
        <v>1</v>
      </c>
      <c r="BA233" s="241">
        <f>('Power Usage Consumption'!$B$24)*D233*AZ233</f>
        <v>20.736</v>
      </c>
      <c r="BB233" s="235">
        <f>IF('Raw Data'!AR232="YES", 1, 0)</f>
        <v>1</v>
      </c>
      <c r="BC233" s="241">
        <f>('Power Usage Consumption'!$B$25)*D233*BB233</f>
        <v>6.6624</v>
      </c>
      <c r="BD233" s="235">
        <f>IF('Raw Data'!AS232="YES", 1, 0)</f>
        <v>1</v>
      </c>
      <c r="BE233" s="235">
        <f>('Power Usage Consumption'!$B$26)*D233*BD233</f>
        <v>107.52</v>
      </c>
      <c r="BF233" s="241">
        <f t="shared" si="7"/>
        <v>384.5184</v>
      </c>
    </row>
    <row r="234" ht="20.25" customHeight="1">
      <c r="A234" s="233" t="str">
        <f>'Raw Data'!R233</f>
        <v>Türkiye</v>
      </c>
      <c r="B234" s="234">
        <f>'Raw Data'!S233</f>
        <v>9</v>
      </c>
      <c r="C234" s="235">
        <f>'Raw Data'!W233</f>
        <v>1</v>
      </c>
      <c r="D234" s="236">
        <f t="shared" si="1"/>
        <v>36</v>
      </c>
      <c r="E234" s="237"/>
      <c r="F234" s="238">
        <f>'Raw Data'!X233</f>
        <v>1</v>
      </c>
      <c r="G234" s="239">
        <f>(F234*'Power Usage Consumption'!$B$2)*D234</f>
        <v>2.16</v>
      </c>
      <c r="H234" s="235">
        <f>'Raw Data'!Y233</f>
        <v>0</v>
      </c>
      <c r="I234" s="239">
        <f>(H234*'Power Usage Consumption'!$B$3)*D234</f>
        <v>0</v>
      </c>
      <c r="J234" s="235">
        <f>'Raw Data'!Z233</f>
        <v>3</v>
      </c>
      <c r="K234" s="240">
        <f>(J234*'Power Usage Consumption'!$B$4)*D234</f>
        <v>6.156</v>
      </c>
      <c r="L234" s="241">
        <f>'Raw Data'!AA233</f>
        <v>2</v>
      </c>
      <c r="M234" s="241">
        <f>(L234*'Power Usage Consumption'!$B$5)*D234</f>
        <v>14.4</v>
      </c>
      <c r="N234" s="241">
        <f>'Raw Data'!AB233</f>
        <v>3</v>
      </c>
      <c r="O234" s="241">
        <f>(N234*'Power Usage Consumption'!$B$7)*D234</f>
        <v>0.216</v>
      </c>
      <c r="P234" s="241">
        <f>'Raw Data'!AC233</f>
        <v>1</v>
      </c>
      <c r="Q234" s="241">
        <f>(P234*'Power Usage Consumption'!$B$8)*D234</f>
        <v>1.44</v>
      </c>
      <c r="R234" s="241">
        <f>'Raw Data'!AD233</f>
        <v>2</v>
      </c>
      <c r="S234" s="241">
        <f>(R234*'Power Usage Consumption'!$B$9)*D234</f>
        <v>0.432</v>
      </c>
      <c r="T234" s="235">
        <f>'Raw Data'!AE233</f>
        <v>2</v>
      </c>
      <c r="U234" s="241">
        <f>(T234*'Power Usage Consumption'!$B$6)*D234</f>
        <v>0.36</v>
      </c>
      <c r="V234" s="235">
        <f>'Raw Data'!AF233</f>
        <v>3</v>
      </c>
      <c r="W234" s="241">
        <f>(V234*'Power Usage Consumption'!$B$11)*D234</f>
        <v>1.296</v>
      </c>
      <c r="X234" s="235">
        <f>'Raw Data'!AG233</f>
        <v>0</v>
      </c>
      <c r="Y234" s="241">
        <f>(X234*'Power Usage Consumption'!$B$12)*D234</f>
        <v>0</v>
      </c>
      <c r="Z234" s="235">
        <f>'Raw Data'!AH233</f>
        <v>2</v>
      </c>
      <c r="AA234" s="241">
        <f>(Z234*'Power Usage Consumption'!$B$12)*D234</f>
        <v>0.864</v>
      </c>
      <c r="AB234" s="242">
        <f t="shared" si="2"/>
        <v>27.324</v>
      </c>
      <c r="AC234" s="243" t="str">
        <f>'Raw Data'!AI233</f>
        <v>Renewable Energy (Solar, Wind, etc.)</v>
      </c>
      <c r="AD234" s="244">
        <f t="shared" si="3"/>
        <v>0</v>
      </c>
      <c r="AE234" s="245">
        <f t="shared" si="4"/>
        <v>27.324</v>
      </c>
      <c r="AF234" s="238">
        <f>'Raw Data'!U233</f>
        <v>3</v>
      </c>
      <c r="AG234" s="235">
        <f>'Raw Data'!T233</f>
        <v>6</v>
      </c>
      <c r="AH234" s="235"/>
      <c r="AI234" s="235">
        <f>IF('Raw Data'!AJ233="YES", 1, 0)</f>
        <v>0</v>
      </c>
      <c r="AJ234" s="235">
        <f>('Power Usage Consumption'!$B$15)*D234*AI234</f>
        <v>0</v>
      </c>
      <c r="AK234" s="235">
        <f>IF('Raw Data'!AK233="YES", 1, 0)</f>
        <v>0</v>
      </c>
      <c r="AL234" s="239">
        <f>'Power Usage Consumption'!$B$16</f>
        <v>18</v>
      </c>
      <c r="AM234" s="235">
        <f>IF('Raw Data'!AL233="YES", 1, 0)</f>
        <v>1</v>
      </c>
      <c r="AN234" s="239">
        <f>'Power Usage Consumption'!$B$17</f>
        <v>1.5</v>
      </c>
      <c r="AO234" s="235">
        <f>IF('Raw Data'!AM233="YES", 1, 0)</f>
        <v>1</v>
      </c>
      <c r="AP234" s="239">
        <f>'Power Usage Consumption'!$B$18</f>
        <v>1.2</v>
      </c>
      <c r="AQ234" s="235">
        <f>IF('Raw Data'!AN233="YES", 1, 0)</f>
        <v>1</v>
      </c>
      <c r="AR234" s="239">
        <f>'Power Usage Consumption'!$B$19</f>
        <v>2</v>
      </c>
      <c r="AS234" s="239">
        <f t="shared" si="5"/>
        <v>22.7</v>
      </c>
      <c r="AT234" s="241">
        <f t="shared" si="6"/>
        <v>6</v>
      </c>
      <c r="AU234" s="241"/>
      <c r="AV234" s="235">
        <f>IF('Raw Data'!AO233="YES", 1, 0)</f>
        <v>0</v>
      </c>
      <c r="AW234" s="241">
        <f>('Power Usage Consumption'!$B$22)*D234*AV234</f>
        <v>0</v>
      </c>
      <c r="AX234" s="235">
        <f>IF('Raw Data'!AP233="YES", 1, 0)</f>
        <v>0</v>
      </c>
      <c r="AY234" s="241">
        <f>('Power Usage Consumption'!$B$23)*D234*AX234</f>
        <v>0</v>
      </c>
      <c r="AZ234" s="235">
        <f>IF('Raw Data'!AQ233="YES", 1, 0)</f>
        <v>1</v>
      </c>
      <c r="BA234" s="241">
        <f>('Power Usage Consumption'!$B$24)*D234*AZ234</f>
        <v>1.944</v>
      </c>
      <c r="BB234" s="235">
        <f>IF('Raw Data'!AR233="YES", 1, 0)</f>
        <v>1</v>
      </c>
      <c r="BC234" s="241">
        <f>('Power Usage Consumption'!$B$25)*D234*BB234</f>
        <v>0.6246</v>
      </c>
      <c r="BD234" s="235">
        <f>IF('Raw Data'!AS233="YES", 1, 0)</f>
        <v>0</v>
      </c>
      <c r="BE234" s="235">
        <f>('Power Usage Consumption'!$B$26)*D234*BD234</f>
        <v>0</v>
      </c>
      <c r="BF234" s="241">
        <f t="shared" si="7"/>
        <v>2.5686</v>
      </c>
    </row>
    <row r="235" ht="20.25" customHeight="1">
      <c r="A235" s="233" t="str">
        <f>'Raw Data'!R234</f>
        <v>Kuwait</v>
      </c>
      <c r="B235" s="234">
        <f>'Raw Data'!S234</f>
        <v>10</v>
      </c>
      <c r="C235" s="235" t="str">
        <f>'Raw Data'!W234</f>
        <v/>
      </c>
      <c r="D235" s="236">
        <f t="shared" si="1"/>
        <v>0</v>
      </c>
      <c r="E235" s="237"/>
      <c r="F235" s="238">
        <f>'Raw Data'!X234</f>
        <v>1</v>
      </c>
      <c r="G235" s="239">
        <f>(F235*'Power Usage Consumption'!$B$2)*D235</f>
        <v>0</v>
      </c>
      <c r="H235" s="235">
        <f>'Raw Data'!Y234</f>
        <v>3</v>
      </c>
      <c r="I235" s="239">
        <f>(H235*'Power Usage Consumption'!$B$3)*D235</f>
        <v>0</v>
      </c>
      <c r="J235" s="235">
        <f>'Raw Data'!Z234</f>
        <v>1</v>
      </c>
      <c r="K235" s="240">
        <f>(J235*'Power Usage Consumption'!$B$4)*D235</f>
        <v>0</v>
      </c>
      <c r="L235" s="241">
        <f>'Raw Data'!AA234</f>
        <v>1</v>
      </c>
      <c r="M235" s="241">
        <f>(L235*'Power Usage Consumption'!$B$5)*D235</f>
        <v>0</v>
      </c>
      <c r="N235" s="241">
        <f>'Raw Data'!AB234</f>
        <v>0</v>
      </c>
      <c r="O235" s="241">
        <f>(N235*'Power Usage Consumption'!$B$7)*D235</f>
        <v>0</v>
      </c>
      <c r="P235" s="241">
        <f>'Raw Data'!AC234</f>
        <v>0</v>
      </c>
      <c r="Q235" s="241">
        <f>(P235*'Power Usage Consumption'!$B$8)*D235</f>
        <v>0</v>
      </c>
      <c r="R235" s="241">
        <f>'Raw Data'!AD234</f>
        <v>2</v>
      </c>
      <c r="S235" s="241">
        <f>(R235*'Power Usage Consumption'!$B$9)*D235</f>
        <v>0</v>
      </c>
      <c r="T235" s="235">
        <f>'Raw Data'!AE234</f>
        <v>1</v>
      </c>
      <c r="U235" s="241">
        <f>(T235*'Power Usage Consumption'!$B$6)*D235</f>
        <v>0</v>
      </c>
      <c r="V235" s="235">
        <f>'Raw Data'!AF234</f>
        <v>3</v>
      </c>
      <c r="W235" s="241">
        <f>(V235*'Power Usage Consumption'!$B$11)*D235</f>
        <v>0</v>
      </c>
      <c r="X235" s="235">
        <f>'Raw Data'!AG234</f>
        <v>1</v>
      </c>
      <c r="Y235" s="241">
        <f>(X235*'Power Usage Consumption'!$B$12)*D235</f>
        <v>0</v>
      </c>
      <c r="Z235" s="235">
        <f>'Raw Data'!AH234</f>
        <v>0</v>
      </c>
      <c r="AA235" s="241">
        <f>(Z235*'Power Usage Consumption'!$B$12)*D235</f>
        <v>0</v>
      </c>
      <c r="AB235" s="242">
        <f t="shared" si="2"/>
        <v>0</v>
      </c>
      <c r="AC235" s="243" t="str">
        <f>'Raw Data'!AI234</f>
        <v>Renewable Energy (Solar, Wind, etc.)</v>
      </c>
      <c r="AD235" s="244">
        <f t="shared" si="3"/>
        <v>0</v>
      </c>
      <c r="AE235" s="245">
        <f t="shared" si="4"/>
        <v>0</v>
      </c>
      <c r="AF235" s="238">
        <f>'Raw Data'!U234</f>
        <v>0</v>
      </c>
      <c r="AG235" s="235">
        <f>'Raw Data'!T234</f>
        <v>10</v>
      </c>
      <c r="AH235" s="235"/>
      <c r="AI235" s="235">
        <f>IF('Raw Data'!AJ234="YES", 1, 0)</f>
        <v>1</v>
      </c>
      <c r="AJ235" s="235">
        <f>('Power Usage Consumption'!$B$15)*D235*AI235</f>
        <v>0</v>
      </c>
      <c r="AK235" s="235">
        <f>IF('Raw Data'!AK234="YES", 1, 0)</f>
        <v>0</v>
      </c>
      <c r="AL235" s="239">
        <f>'Power Usage Consumption'!$B$16</f>
        <v>18</v>
      </c>
      <c r="AM235" s="235">
        <f>IF('Raw Data'!AL234="YES", 1, 0)</f>
        <v>1</v>
      </c>
      <c r="AN235" s="239">
        <f>'Power Usage Consumption'!$B$17</f>
        <v>1.5</v>
      </c>
      <c r="AO235" s="235">
        <f>IF('Raw Data'!AM234="YES", 1, 0)</f>
        <v>1</v>
      </c>
      <c r="AP235" s="239">
        <f>'Power Usage Consumption'!$B$18</f>
        <v>1.2</v>
      </c>
      <c r="AQ235" s="235">
        <f>IF('Raw Data'!AN234="YES", 1, 0)</f>
        <v>1</v>
      </c>
      <c r="AR235" s="239">
        <f>'Power Usage Consumption'!$B$19</f>
        <v>2</v>
      </c>
      <c r="AS235" s="239">
        <f t="shared" si="5"/>
        <v>22.7</v>
      </c>
      <c r="AT235" s="241">
        <f t="shared" si="6"/>
        <v>10</v>
      </c>
      <c r="AU235" s="241"/>
      <c r="AV235" s="235">
        <f>IF('Raw Data'!AO234="YES", 1, 0)</f>
        <v>0</v>
      </c>
      <c r="AW235" s="241">
        <f>('Power Usage Consumption'!$B$22)*D235*AV235</f>
        <v>0</v>
      </c>
      <c r="AX235" s="235">
        <f>IF('Raw Data'!AP234="YES", 1, 0)</f>
        <v>1</v>
      </c>
      <c r="AY235" s="241">
        <f>('Power Usage Consumption'!$B$23)*D235*AX235</f>
        <v>0</v>
      </c>
      <c r="AZ235" s="235">
        <f>IF('Raw Data'!AQ234="YES", 1, 0)</f>
        <v>1</v>
      </c>
      <c r="BA235" s="241">
        <f>('Power Usage Consumption'!$B$24)*D235*AZ235</f>
        <v>0</v>
      </c>
      <c r="BB235" s="235">
        <f>IF('Raw Data'!AR234="YES", 1, 0)</f>
        <v>0</v>
      </c>
      <c r="BC235" s="241">
        <f>('Power Usage Consumption'!$B$25)*D235*BB235</f>
        <v>0</v>
      </c>
      <c r="BD235" s="235">
        <f>IF('Raw Data'!AS234="YES", 1, 0)</f>
        <v>1</v>
      </c>
      <c r="BE235" s="235">
        <f>('Power Usage Consumption'!$B$26)*D235*BD235</f>
        <v>0</v>
      </c>
      <c r="BF235" s="241">
        <f t="shared" si="7"/>
        <v>0</v>
      </c>
    </row>
    <row r="236" ht="20.25" customHeight="1">
      <c r="A236" s="233" t="str">
        <f>'Raw Data'!R235</f>
        <v>Mexico</v>
      </c>
      <c r="B236" s="234">
        <f>'Raw Data'!S235</f>
        <v>12</v>
      </c>
      <c r="C236" s="235">
        <f>'Raw Data'!W235</f>
        <v>24</v>
      </c>
      <c r="D236" s="236">
        <f t="shared" si="1"/>
        <v>1152</v>
      </c>
      <c r="E236" s="237"/>
      <c r="F236" s="238">
        <f>'Raw Data'!X235</f>
        <v>2</v>
      </c>
      <c r="G236" s="239">
        <f>(F236*'Power Usage Consumption'!$B$2)*D236</f>
        <v>138.24</v>
      </c>
      <c r="H236" s="235">
        <f>'Raw Data'!Y235</f>
        <v>0</v>
      </c>
      <c r="I236" s="239">
        <f>(H236*'Power Usage Consumption'!$B$3)*D236</f>
        <v>0</v>
      </c>
      <c r="J236" s="235">
        <f>'Raw Data'!Z235</f>
        <v>0</v>
      </c>
      <c r="K236" s="240">
        <f>(J236*'Power Usage Consumption'!$B$4)*D236</f>
        <v>0</v>
      </c>
      <c r="L236" s="241">
        <f>'Raw Data'!AA235</f>
        <v>2</v>
      </c>
      <c r="M236" s="241">
        <f>(L236*'Power Usage Consumption'!$B$5)*D236</f>
        <v>460.8</v>
      </c>
      <c r="N236" s="241">
        <f>'Raw Data'!AB235</f>
        <v>1</v>
      </c>
      <c r="O236" s="241">
        <f>(N236*'Power Usage Consumption'!$B$7)*D236</f>
        <v>2.304</v>
      </c>
      <c r="P236" s="241">
        <f>'Raw Data'!AC235</f>
        <v>2</v>
      </c>
      <c r="Q236" s="241">
        <f>(P236*'Power Usage Consumption'!$B$8)*D236</f>
        <v>92.16</v>
      </c>
      <c r="R236" s="241">
        <f>'Raw Data'!AD235</f>
        <v>2</v>
      </c>
      <c r="S236" s="241">
        <f>(R236*'Power Usage Consumption'!$B$9)*D236</f>
        <v>13.824</v>
      </c>
      <c r="T236" s="235">
        <f>'Raw Data'!AE235</f>
        <v>0</v>
      </c>
      <c r="U236" s="241">
        <f>(T236*'Power Usage Consumption'!$B$6)*D236</f>
        <v>0</v>
      </c>
      <c r="V236" s="235">
        <f>'Raw Data'!AF235</f>
        <v>2</v>
      </c>
      <c r="W236" s="241">
        <f>(V236*'Power Usage Consumption'!$B$11)*D236</f>
        <v>27.648</v>
      </c>
      <c r="X236" s="235">
        <f>'Raw Data'!AG235</f>
        <v>1</v>
      </c>
      <c r="Y236" s="241">
        <f>(X236*'Power Usage Consumption'!$B$12)*D236</f>
        <v>13.824</v>
      </c>
      <c r="Z236" s="235">
        <f>'Raw Data'!AH235</f>
        <v>2</v>
      </c>
      <c r="AA236" s="241">
        <f>(Z236*'Power Usage Consumption'!$B$12)*D236</f>
        <v>27.648</v>
      </c>
      <c r="AB236" s="242">
        <f t="shared" si="2"/>
        <v>776.448</v>
      </c>
      <c r="AC236" s="243" t="str">
        <f>'Raw Data'!AI235</f>
        <v>Non-renewable Energy (Grid electricity, Gasoline, etc.)</v>
      </c>
      <c r="AD236" s="244">
        <f t="shared" si="3"/>
        <v>776.448</v>
      </c>
      <c r="AE236" s="245">
        <f t="shared" si="4"/>
        <v>0</v>
      </c>
      <c r="AF236" s="238">
        <f>'Raw Data'!U235</f>
        <v>10</v>
      </c>
      <c r="AG236" s="235">
        <f>'Raw Data'!T235</f>
        <v>2</v>
      </c>
      <c r="AH236" s="235"/>
      <c r="AI236" s="235">
        <f>IF('Raw Data'!AJ235="YES", 1, 0)</f>
        <v>1</v>
      </c>
      <c r="AJ236" s="235">
        <f>('Power Usage Consumption'!$B$15)*D236*AI236</f>
        <v>4458.24</v>
      </c>
      <c r="AK236" s="235">
        <f>IF('Raw Data'!AK235="YES", 1, 0)</f>
        <v>0</v>
      </c>
      <c r="AL236" s="239">
        <f>'Power Usage Consumption'!$B$16</f>
        <v>18</v>
      </c>
      <c r="AM236" s="235">
        <f>IF('Raw Data'!AL235="YES", 1, 0)</f>
        <v>1</v>
      </c>
      <c r="AN236" s="239">
        <f>'Power Usage Consumption'!$B$17</f>
        <v>1.5</v>
      </c>
      <c r="AO236" s="235">
        <f>IF('Raw Data'!AM235="YES", 1, 0)</f>
        <v>1</v>
      </c>
      <c r="AP236" s="239">
        <f>'Power Usage Consumption'!$B$18</f>
        <v>1.2</v>
      </c>
      <c r="AQ236" s="235">
        <f>IF('Raw Data'!AN235="YES", 1, 0)</f>
        <v>0</v>
      </c>
      <c r="AR236" s="239">
        <f>'Power Usage Consumption'!$B$19</f>
        <v>2</v>
      </c>
      <c r="AS236" s="239">
        <f t="shared" si="5"/>
        <v>4480.94</v>
      </c>
      <c r="AT236" s="241">
        <f t="shared" si="6"/>
        <v>2</v>
      </c>
      <c r="AU236" s="241"/>
      <c r="AV236" s="235">
        <f>IF('Raw Data'!AO235="YES", 1, 0)</f>
        <v>1</v>
      </c>
      <c r="AW236" s="241">
        <f>('Power Usage Consumption'!$B$22)*D236*AV236</f>
        <v>2620.8</v>
      </c>
      <c r="AX236" s="235">
        <f>IF('Raw Data'!AP235="YES", 1, 0)</f>
        <v>0</v>
      </c>
      <c r="AY236" s="241">
        <f>('Power Usage Consumption'!$B$23)*D236*AX236</f>
        <v>0</v>
      </c>
      <c r="AZ236" s="235">
        <f>IF('Raw Data'!AQ235="YES", 1, 0)</f>
        <v>0</v>
      </c>
      <c r="BA236" s="241">
        <f>('Power Usage Consumption'!$B$24)*D236*AZ236</f>
        <v>0</v>
      </c>
      <c r="BB236" s="235">
        <f>IF('Raw Data'!AR235="YES", 1, 0)</f>
        <v>0</v>
      </c>
      <c r="BC236" s="241">
        <f>('Power Usage Consumption'!$B$25)*D236*BB236</f>
        <v>0</v>
      </c>
      <c r="BD236" s="235">
        <f>IF('Raw Data'!AS235="YES", 1, 0)</f>
        <v>0</v>
      </c>
      <c r="BE236" s="235">
        <f>('Power Usage Consumption'!$B$26)*D236*BD236</f>
        <v>0</v>
      </c>
      <c r="BF236" s="241">
        <f t="shared" si="7"/>
        <v>2620.8</v>
      </c>
    </row>
    <row r="237" ht="20.25" customHeight="1">
      <c r="A237" s="233" t="str">
        <f>'Raw Data'!R236</f>
        <v>Qatar</v>
      </c>
      <c r="B237" s="234">
        <f>'Raw Data'!S236</f>
        <v>7</v>
      </c>
      <c r="C237" s="235">
        <f>'Raw Data'!W236</f>
        <v>4</v>
      </c>
      <c r="D237" s="236">
        <f t="shared" si="1"/>
        <v>112</v>
      </c>
      <c r="E237" s="237"/>
      <c r="F237" s="238">
        <f>'Raw Data'!X236</f>
        <v>1</v>
      </c>
      <c r="G237" s="239">
        <f>(F237*'Power Usage Consumption'!$B$2)*D237</f>
        <v>6.72</v>
      </c>
      <c r="H237" s="235">
        <f>'Raw Data'!Y236</f>
        <v>1</v>
      </c>
      <c r="I237" s="239">
        <f>(H237*'Power Usage Consumption'!$B$3)*D237</f>
        <v>7.7952</v>
      </c>
      <c r="J237" s="235">
        <f>'Raw Data'!Z236</f>
        <v>2</v>
      </c>
      <c r="K237" s="240">
        <f>(J237*'Power Usage Consumption'!$B$4)*D237</f>
        <v>12.768</v>
      </c>
      <c r="L237" s="241">
        <f>'Raw Data'!AA236</f>
        <v>1</v>
      </c>
      <c r="M237" s="241">
        <f>(L237*'Power Usage Consumption'!$B$5)*D237</f>
        <v>22.4</v>
      </c>
      <c r="N237" s="241">
        <f>'Raw Data'!AB236</f>
        <v>2</v>
      </c>
      <c r="O237" s="241">
        <f>(N237*'Power Usage Consumption'!$B$7)*D237</f>
        <v>0.448</v>
      </c>
      <c r="P237" s="241">
        <f>'Raw Data'!AC236</f>
        <v>1</v>
      </c>
      <c r="Q237" s="241">
        <f>(P237*'Power Usage Consumption'!$B$8)*D237</f>
        <v>4.48</v>
      </c>
      <c r="R237" s="241">
        <f>'Raw Data'!AD236</f>
        <v>1</v>
      </c>
      <c r="S237" s="241">
        <f>(R237*'Power Usage Consumption'!$B$9)*D237</f>
        <v>0.672</v>
      </c>
      <c r="T237" s="235">
        <f>'Raw Data'!AE236</f>
        <v>3</v>
      </c>
      <c r="U237" s="241">
        <f>(T237*'Power Usage Consumption'!$B$6)*D237</f>
        <v>1.68</v>
      </c>
      <c r="V237" s="235">
        <f>'Raw Data'!AF236</f>
        <v>0</v>
      </c>
      <c r="W237" s="241">
        <f>(V237*'Power Usage Consumption'!$B$11)*D237</f>
        <v>0</v>
      </c>
      <c r="X237" s="235">
        <f>'Raw Data'!AG236</f>
        <v>3</v>
      </c>
      <c r="Y237" s="241">
        <f>(X237*'Power Usage Consumption'!$B$12)*D237</f>
        <v>4.032</v>
      </c>
      <c r="Z237" s="235">
        <f>'Raw Data'!AH236</f>
        <v>3</v>
      </c>
      <c r="AA237" s="241">
        <f>(Z237*'Power Usage Consumption'!$B$12)*D237</f>
        <v>4.032</v>
      </c>
      <c r="AB237" s="242">
        <f t="shared" si="2"/>
        <v>65.0272</v>
      </c>
      <c r="AC237" s="243" t="str">
        <f>'Raw Data'!AI236</f>
        <v>Renewable Energy (Solar, Wind, etc.)</v>
      </c>
      <c r="AD237" s="244">
        <f t="shared" si="3"/>
        <v>0</v>
      </c>
      <c r="AE237" s="245">
        <f t="shared" si="4"/>
        <v>65.0272</v>
      </c>
      <c r="AF237" s="238">
        <f>'Raw Data'!U236</f>
        <v>1</v>
      </c>
      <c r="AG237" s="235">
        <f>'Raw Data'!T236</f>
        <v>6</v>
      </c>
      <c r="AH237" s="235"/>
      <c r="AI237" s="235">
        <f>IF('Raw Data'!AJ236="YES", 1, 0)</f>
        <v>1</v>
      </c>
      <c r="AJ237" s="235">
        <f>('Power Usage Consumption'!$B$15)*D237*AI237</f>
        <v>433.44</v>
      </c>
      <c r="AK237" s="235">
        <f>IF('Raw Data'!AK236="YES", 1, 0)</f>
        <v>0</v>
      </c>
      <c r="AL237" s="239">
        <f>'Power Usage Consumption'!$B$16</f>
        <v>18</v>
      </c>
      <c r="AM237" s="235">
        <f>IF('Raw Data'!AL236="YES", 1, 0)</f>
        <v>0</v>
      </c>
      <c r="AN237" s="239">
        <f>'Power Usage Consumption'!$B$17</f>
        <v>1.5</v>
      </c>
      <c r="AO237" s="235">
        <f>IF('Raw Data'!AM236="YES", 1, 0)</f>
        <v>0</v>
      </c>
      <c r="AP237" s="239">
        <f>'Power Usage Consumption'!$B$18</f>
        <v>1.2</v>
      </c>
      <c r="AQ237" s="235">
        <f>IF('Raw Data'!AN236="YES", 1, 0)</f>
        <v>0</v>
      </c>
      <c r="AR237" s="239">
        <f>'Power Usage Consumption'!$B$19</f>
        <v>2</v>
      </c>
      <c r="AS237" s="239">
        <f t="shared" si="5"/>
        <v>456.14</v>
      </c>
      <c r="AT237" s="241">
        <f t="shared" si="6"/>
        <v>6</v>
      </c>
      <c r="AU237" s="241"/>
      <c r="AV237" s="235">
        <f>IF('Raw Data'!AO236="YES", 1, 0)</f>
        <v>1</v>
      </c>
      <c r="AW237" s="241">
        <f>('Power Usage Consumption'!$B$22)*D237*AV237</f>
        <v>254.8</v>
      </c>
      <c r="AX237" s="235">
        <f>IF('Raw Data'!AP236="YES", 1, 0)</f>
        <v>0</v>
      </c>
      <c r="AY237" s="241">
        <f>('Power Usage Consumption'!$B$23)*D237*AX237</f>
        <v>0</v>
      </c>
      <c r="AZ237" s="235">
        <f>IF('Raw Data'!AQ236="YES", 1, 0)</f>
        <v>1</v>
      </c>
      <c r="BA237" s="241">
        <f>('Power Usage Consumption'!$B$24)*D237*AZ237</f>
        <v>6.048</v>
      </c>
      <c r="BB237" s="235">
        <f>IF('Raw Data'!AR236="YES", 1, 0)</f>
        <v>1</v>
      </c>
      <c r="BC237" s="241">
        <f>('Power Usage Consumption'!$B$25)*D237*BB237</f>
        <v>1.9432</v>
      </c>
      <c r="BD237" s="235">
        <f>IF('Raw Data'!AS236="YES", 1, 0)</f>
        <v>0</v>
      </c>
      <c r="BE237" s="235">
        <f>('Power Usage Consumption'!$B$26)*D237*BD237</f>
        <v>0</v>
      </c>
      <c r="BF237" s="241">
        <f t="shared" si="7"/>
        <v>262.7912</v>
      </c>
    </row>
    <row r="238" ht="20.25" customHeight="1">
      <c r="A238" s="233" t="str">
        <f>'Raw Data'!R237</f>
        <v>United States of America</v>
      </c>
      <c r="B238" s="234">
        <f>'Raw Data'!S237</f>
        <v>9</v>
      </c>
      <c r="C238" s="235">
        <f>'Raw Data'!W237</f>
        <v>12</v>
      </c>
      <c r="D238" s="236">
        <f t="shared" si="1"/>
        <v>432</v>
      </c>
      <c r="E238" s="237"/>
      <c r="F238" s="238">
        <f>'Raw Data'!X237</f>
        <v>3</v>
      </c>
      <c r="G238" s="239">
        <f>(F238*'Power Usage Consumption'!$B$2)*D238</f>
        <v>77.76</v>
      </c>
      <c r="H238" s="235">
        <f>'Raw Data'!Y237</f>
        <v>1</v>
      </c>
      <c r="I238" s="239">
        <f>(H238*'Power Usage Consumption'!$B$3)*D238</f>
        <v>30.0672</v>
      </c>
      <c r="J238" s="235">
        <f>'Raw Data'!Z237</f>
        <v>2</v>
      </c>
      <c r="K238" s="240">
        <f>(J238*'Power Usage Consumption'!$B$4)*D238</f>
        <v>49.248</v>
      </c>
      <c r="L238" s="241">
        <f>'Raw Data'!AA237</f>
        <v>1</v>
      </c>
      <c r="M238" s="241">
        <f>(L238*'Power Usage Consumption'!$B$5)*D238</f>
        <v>86.4</v>
      </c>
      <c r="N238" s="241">
        <f>'Raw Data'!AB237</f>
        <v>2</v>
      </c>
      <c r="O238" s="241">
        <f>(N238*'Power Usage Consumption'!$B$7)*D238</f>
        <v>1.728</v>
      </c>
      <c r="P238" s="241">
        <f>'Raw Data'!AC237</f>
        <v>3</v>
      </c>
      <c r="Q238" s="241">
        <f>(P238*'Power Usage Consumption'!$B$8)*D238</f>
        <v>51.84</v>
      </c>
      <c r="R238" s="241">
        <f>'Raw Data'!AD237</f>
        <v>1</v>
      </c>
      <c r="S238" s="241">
        <f>(R238*'Power Usage Consumption'!$B$9)*D238</f>
        <v>2.592</v>
      </c>
      <c r="T238" s="235">
        <f>'Raw Data'!AE237</f>
        <v>3</v>
      </c>
      <c r="U238" s="241">
        <f>(T238*'Power Usage Consumption'!$B$6)*D238</f>
        <v>6.48</v>
      </c>
      <c r="V238" s="235">
        <f>'Raw Data'!AF237</f>
        <v>2</v>
      </c>
      <c r="W238" s="241">
        <f>(V238*'Power Usage Consumption'!$B$11)*D238</f>
        <v>10.368</v>
      </c>
      <c r="X238" s="235">
        <f>'Raw Data'!AG237</f>
        <v>2</v>
      </c>
      <c r="Y238" s="241">
        <f>(X238*'Power Usage Consumption'!$B$12)*D238</f>
        <v>10.368</v>
      </c>
      <c r="Z238" s="235">
        <f>'Raw Data'!AH237</f>
        <v>2</v>
      </c>
      <c r="AA238" s="241">
        <f>(Z238*'Power Usage Consumption'!$B$12)*D238</f>
        <v>10.368</v>
      </c>
      <c r="AB238" s="242">
        <f t="shared" si="2"/>
        <v>337.2192</v>
      </c>
      <c r="AC238" s="243" t="str">
        <f>'Raw Data'!AI237</f>
        <v>Renewable Energy (Solar, Wind, etc.)</v>
      </c>
      <c r="AD238" s="244">
        <f t="shared" si="3"/>
        <v>0</v>
      </c>
      <c r="AE238" s="245">
        <f t="shared" si="4"/>
        <v>337.2192</v>
      </c>
      <c r="AF238" s="238">
        <f>'Raw Data'!U237</f>
        <v>3</v>
      </c>
      <c r="AG238" s="235">
        <f>'Raw Data'!T237</f>
        <v>6</v>
      </c>
      <c r="AH238" s="235"/>
      <c r="AI238" s="235">
        <f>IF('Raw Data'!AJ237="YES", 1, 0)</f>
        <v>0</v>
      </c>
      <c r="AJ238" s="235">
        <f>('Power Usage Consumption'!$B$15)*D238*AI238</f>
        <v>0</v>
      </c>
      <c r="AK238" s="235">
        <f>IF('Raw Data'!AK237="YES", 1, 0)</f>
        <v>1</v>
      </c>
      <c r="AL238" s="239">
        <f>'Power Usage Consumption'!$B$16</f>
        <v>18</v>
      </c>
      <c r="AM238" s="235">
        <f>IF('Raw Data'!AL237="YES", 1, 0)</f>
        <v>1</v>
      </c>
      <c r="AN238" s="239">
        <f>'Power Usage Consumption'!$B$17</f>
        <v>1.5</v>
      </c>
      <c r="AO238" s="235">
        <f>IF('Raw Data'!AM237="YES", 1, 0)</f>
        <v>0</v>
      </c>
      <c r="AP238" s="239">
        <f>'Power Usage Consumption'!$B$18</f>
        <v>1.2</v>
      </c>
      <c r="AQ238" s="235">
        <f>IF('Raw Data'!AN237="YES", 1, 0)</f>
        <v>1</v>
      </c>
      <c r="AR238" s="239">
        <f>'Power Usage Consumption'!$B$19</f>
        <v>2</v>
      </c>
      <c r="AS238" s="239">
        <f t="shared" si="5"/>
        <v>22.7</v>
      </c>
      <c r="AT238" s="241">
        <f t="shared" si="6"/>
        <v>6</v>
      </c>
      <c r="AU238" s="241"/>
      <c r="AV238" s="235">
        <f>IF('Raw Data'!AO237="YES", 1, 0)</f>
        <v>1</v>
      </c>
      <c r="AW238" s="241">
        <f>('Power Usage Consumption'!$B$22)*D238*AV238</f>
        <v>982.8</v>
      </c>
      <c r="AX238" s="235">
        <f>IF('Raw Data'!AP237="YES", 1, 0)</f>
        <v>1</v>
      </c>
      <c r="AY238" s="241">
        <f>('Power Usage Consumption'!$B$23)*D238*AX238</f>
        <v>280.8</v>
      </c>
      <c r="AZ238" s="235">
        <f>IF('Raw Data'!AQ237="YES", 1, 0)</f>
        <v>0</v>
      </c>
      <c r="BA238" s="241">
        <f>('Power Usage Consumption'!$B$24)*D238*AZ238</f>
        <v>0</v>
      </c>
      <c r="BB238" s="235">
        <f>IF('Raw Data'!AR237="YES", 1, 0)</f>
        <v>0</v>
      </c>
      <c r="BC238" s="241">
        <f>('Power Usage Consumption'!$B$25)*D238*BB238</f>
        <v>0</v>
      </c>
      <c r="BD238" s="235">
        <f>IF('Raw Data'!AS237="YES", 1, 0)</f>
        <v>1</v>
      </c>
      <c r="BE238" s="235">
        <f>('Power Usage Consumption'!$B$26)*D238*BD238</f>
        <v>120.96</v>
      </c>
      <c r="BF238" s="241">
        <f t="shared" si="7"/>
        <v>1384.56</v>
      </c>
    </row>
    <row r="239" ht="20.25" customHeight="1">
      <c r="A239" s="233" t="str">
        <f>'Raw Data'!R238</f>
        <v>Denmark</v>
      </c>
      <c r="B239" s="234">
        <f>'Raw Data'!S238</f>
        <v>9</v>
      </c>
      <c r="C239" s="235">
        <f>'Raw Data'!W238</f>
        <v>36</v>
      </c>
      <c r="D239" s="236">
        <f t="shared" si="1"/>
        <v>1296</v>
      </c>
      <c r="E239" s="237"/>
      <c r="F239" s="238">
        <f>'Raw Data'!X238</f>
        <v>1</v>
      </c>
      <c r="G239" s="239">
        <f>(F239*'Power Usage Consumption'!$B$2)*D239</f>
        <v>77.76</v>
      </c>
      <c r="H239" s="235">
        <f>'Raw Data'!Y238</f>
        <v>3</v>
      </c>
      <c r="I239" s="239">
        <f>(H239*'Power Usage Consumption'!$B$3)*D239</f>
        <v>270.6048</v>
      </c>
      <c r="J239" s="235">
        <f>'Raw Data'!Z238</f>
        <v>3</v>
      </c>
      <c r="K239" s="240">
        <f>(J239*'Power Usage Consumption'!$B$4)*D239</f>
        <v>221.616</v>
      </c>
      <c r="L239" s="241">
        <f>'Raw Data'!AA238</f>
        <v>3</v>
      </c>
      <c r="M239" s="241">
        <f>(L239*'Power Usage Consumption'!$B$5)*D239</f>
        <v>777.6</v>
      </c>
      <c r="N239" s="241">
        <f>'Raw Data'!AB238</f>
        <v>3</v>
      </c>
      <c r="O239" s="241">
        <f>(N239*'Power Usage Consumption'!$B$7)*D239</f>
        <v>7.776</v>
      </c>
      <c r="P239" s="241">
        <f>'Raw Data'!AC238</f>
        <v>0</v>
      </c>
      <c r="Q239" s="241">
        <f>(P239*'Power Usage Consumption'!$B$8)*D239</f>
        <v>0</v>
      </c>
      <c r="R239" s="241">
        <f>'Raw Data'!AD238</f>
        <v>3</v>
      </c>
      <c r="S239" s="241">
        <f>(R239*'Power Usage Consumption'!$B$9)*D239</f>
        <v>23.328</v>
      </c>
      <c r="T239" s="235">
        <f>'Raw Data'!AE238</f>
        <v>2</v>
      </c>
      <c r="U239" s="241">
        <f>(T239*'Power Usage Consumption'!$B$6)*D239</f>
        <v>12.96</v>
      </c>
      <c r="V239" s="235">
        <f>'Raw Data'!AF238</f>
        <v>0</v>
      </c>
      <c r="W239" s="241">
        <f>(V239*'Power Usage Consumption'!$B$11)*D239</f>
        <v>0</v>
      </c>
      <c r="X239" s="235">
        <f>'Raw Data'!AG238</f>
        <v>3</v>
      </c>
      <c r="Y239" s="241">
        <f>(X239*'Power Usage Consumption'!$B$12)*D239</f>
        <v>46.656</v>
      </c>
      <c r="Z239" s="235">
        <f>'Raw Data'!AH238</f>
        <v>1</v>
      </c>
      <c r="AA239" s="241">
        <f>(Z239*'Power Usage Consumption'!$B$12)*D239</f>
        <v>15.552</v>
      </c>
      <c r="AB239" s="242">
        <f t="shared" si="2"/>
        <v>1453.8528</v>
      </c>
      <c r="AC239" s="243" t="str">
        <f>'Raw Data'!AI238</f>
        <v>Non-renewable Energy (Grid electricity, Gasoline, etc.)</v>
      </c>
      <c r="AD239" s="244">
        <f t="shared" si="3"/>
        <v>1453.8528</v>
      </c>
      <c r="AE239" s="245">
        <f t="shared" si="4"/>
        <v>0</v>
      </c>
      <c r="AF239" s="238">
        <f>'Raw Data'!U238</f>
        <v>1</v>
      </c>
      <c r="AG239" s="235">
        <f>'Raw Data'!T238</f>
        <v>8</v>
      </c>
      <c r="AH239" s="235"/>
      <c r="AI239" s="235">
        <f>IF('Raw Data'!AJ238="YES", 1, 0)</f>
        <v>1</v>
      </c>
      <c r="AJ239" s="235">
        <f>('Power Usage Consumption'!$B$15)*D239*AI239</f>
        <v>5015.52</v>
      </c>
      <c r="AK239" s="235">
        <f>IF('Raw Data'!AK238="YES", 1, 0)</f>
        <v>1</v>
      </c>
      <c r="AL239" s="239">
        <f>'Power Usage Consumption'!$B$16</f>
        <v>18</v>
      </c>
      <c r="AM239" s="235">
        <f>IF('Raw Data'!AL238="YES", 1, 0)</f>
        <v>0</v>
      </c>
      <c r="AN239" s="239">
        <f>'Power Usage Consumption'!$B$17</f>
        <v>1.5</v>
      </c>
      <c r="AO239" s="235">
        <f>IF('Raw Data'!AM238="YES", 1, 0)</f>
        <v>0</v>
      </c>
      <c r="AP239" s="239">
        <f>'Power Usage Consumption'!$B$18</f>
        <v>1.2</v>
      </c>
      <c r="AQ239" s="235">
        <f>IF('Raw Data'!AN238="YES", 1, 0)</f>
        <v>1</v>
      </c>
      <c r="AR239" s="239">
        <f>'Power Usage Consumption'!$B$19</f>
        <v>2</v>
      </c>
      <c r="AS239" s="239">
        <f t="shared" si="5"/>
        <v>5038.22</v>
      </c>
      <c r="AT239" s="241">
        <f t="shared" si="6"/>
        <v>8</v>
      </c>
      <c r="AU239" s="241"/>
      <c r="AV239" s="235">
        <f>IF('Raw Data'!AO238="YES", 1, 0)</f>
        <v>0</v>
      </c>
      <c r="AW239" s="241">
        <f>('Power Usage Consumption'!$B$22)*D239*AV239</f>
        <v>0</v>
      </c>
      <c r="AX239" s="235">
        <f>IF('Raw Data'!AP238="YES", 1, 0)</f>
        <v>0</v>
      </c>
      <c r="AY239" s="241">
        <f>('Power Usage Consumption'!$B$23)*D239*AX239</f>
        <v>0</v>
      </c>
      <c r="AZ239" s="235">
        <f>IF('Raw Data'!AQ238="YES", 1, 0)</f>
        <v>1</v>
      </c>
      <c r="BA239" s="241">
        <f>('Power Usage Consumption'!$B$24)*D239*AZ239</f>
        <v>69.984</v>
      </c>
      <c r="BB239" s="235">
        <f>IF('Raw Data'!AR238="YES", 1, 0)</f>
        <v>0</v>
      </c>
      <c r="BC239" s="241">
        <f>('Power Usage Consumption'!$B$25)*D239*BB239</f>
        <v>0</v>
      </c>
      <c r="BD239" s="235">
        <f>IF('Raw Data'!AS238="YES", 1, 0)</f>
        <v>1</v>
      </c>
      <c r="BE239" s="235">
        <f>('Power Usage Consumption'!$B$26)*D239*BD239</f>
        <v>362.88</v>
      </c>
      <c r="BF239" s="241">
        <f t="shared" si="7"/>
        <v>432.864</v>
      </c>
    </row>
    <row r="240" ht="20.25" customHeight="1">
      <c r="A240" s="233" t="str">
        <f>'Raw Data'!R239</f>
        <v>Singapore</v>
      </c>
      <c r="B240" s="234">
        <f>'Raw Data'!S239</f>
        <v>8</v>
      </c>
      <c r="C240" s="235">
        <f>'Raw Data'!W239</f>
        <v>31</v>
      </c>
      <c r="D240" s="236">
        <f t="shared" si="1"/>
        <v>992</v>
      </c>
      <c r="E240" s="237"/>
      <c r="F240" s="238">
        <f>'Raw Data'!X239</f>
        <v>0</v>
      </c>
      <c r="G240" s="239">
        <f>(F240*'Power Usage Consumption'!$B$2)*D240</f>
        <v>0</v>
      </c>
      <c r="H240" s="235">
        <f>'Raw Data'!Y239</f>
        <v>3</v>
      </c>
      <c r="I240" s="239">
        <f>(H240*'Power Usage Consumption'!$B$3)*D240</f>
        <v>207.1296</v>
      </c>
      <c r="J240" s="235">
        <f>'Raw Data'!Z239</f>
        <v>0</v>
      </c>
      <c r="K240" s="240">
        <f>(J240*'Power Usage Consumption'!$B$4)*D240</f>
        <v>0</v>
      </c>
      <c r="L240" s="241">
        <f>'Raw Data'!AA239</f>
        <v>1</v>
      </c>
      <c r="M240" s="241">
        <f>(L240*'Power Usage Consumption'!$B$5)*D240</f>
        <v>198.4</v>
      </c>
      <c r="N240" s="241">
        <f>'Raw Data'!AB239</f>
        <v>0</v>
      </c>
      <c r="O240" s="241">
        <f>(N240*'Power Usage Consumption'!$B$7)*D240</f>
        <v>0</v>
      </c>
      <c r="P240" s="241">
        <f>'Raw Data'!AC239</f>
        <v>3</v>
      </c>
      <c r="Q240" s="241">
        <f>(P240*'Power Usage Consumption'!$B$8)*D240</f>
        <v>119.04</v>
      </c>
      <c r="R240" s="241">
        <f>'Raw Data'!AD239</f>
        <v>1</v>
      </c>
      <c r="S240" s="241">
        <f>(R240*'Power Usage Consumption'!$B$9)*D240</f>
        <v>5.952</v>
      </c>
      <c r="T240" s="235">
        <f>'Raw Data'!AE239</f>
        <v>1</v>
      </c>
      <c r="U240" s="241">
        <f>(T240*'Power Usage Consumption'!$B$6)*D240</f>
        <v>4.96</v>
      </c>
      <c r="V240" s="235">
        <f>'Raw Data'!AF239</f>
        <v>0</v>
      </c>
      <c r="W240" s="241">
        <f>(V240*'Power Usage Consumption'!$B$11)*D240</f>
        <v>0</v>
      </c>
      <c r="X240" s="235">
        <f>'Raw Data'!AG239</f>
        <v>1</v>
      </c>
      <c r="Y240" s="241">
        <f>(X240*'Power Usage Consumption'!$B$12)*D240</f>
        <v>11.904</v>
      </c>
      <c r="Z240" s="235">
        <f>'Raw Data'!AH239</f>
        <v>2</v>
      </c>
      <c r="AA240" s="241">
        <f>(Z240*'Power Usage Consumption'!$B$12)*D240</f>
        <v>23.808</v>
      </c>
      <c r="AB240" s="242">
        <f t="shared" si="2"/>
        <v>571.1936</v>
      </c>
      <c r="AC240" s="243" t="str">
        <f>'Raw Data'!AI239</f>
        <v>Renewable Energy (Solar, Wind, etc.)</v>
      </c>
      <c r="AD240" s="244">
        <f t="shared" si="3"/>
        <v>0</v>
      </c>
      <c r="AE240" s="245">
        <f t="shared" si="4"/>
        <v>571.1936</v>
      </c>
      <c r="AF240" s="238">
        <f>'Raw Data'!U239</f>
        <v>2</v>
      </c>
      <c r="AG240" s="235">
        <f>'Raw Data'!T239</f>
        <v>6</v>
      </c>
      <c r="AH240" s="235"/>
      <c r="AI240" s="235">
        <f>IF('Raw Data'!AJ239="YES", 1, 0)</f>
        <v>0</v>
      </c>
      <c r="AJ240" s="235">
        <f>('Power Usage Consumption'!$B$15)*D240*AI240</f>
        <v>0</v>
      </c>
      <c r="AK240" s="235">
        <f>IF('Raw Data'!AK239="YES", 1, 0)</f>
        <v>0</v>
      </c>
      <c r="AL240" s="239">
        <f>'Power Usage Consumption'!$B$16</f>
        <v>18</v>
      </c>
      <c r="AM240" s="235">
        <f>IF('Raw Data'!AL239="YES", 1, 0)</f>
        <v>1</v>
      </c>
      <c r="AN240" s="239">
        <f>'Power Usage Consumption'!$B$17</f>
        <v>1.5</v>
      </c>
      <c r="AO240" s="235">
        <f>IF('Raw Data'!AM239="YES", 1, 0)</f>
        <v>1</v>
      </c>
      <c r="AP240" s="239">
        <f>'Power Usage Consumption'!$B$18</f>
        <v>1.2</v>
      </c>
      <c r="AQ240" s="235">
        <f>IF('Raw Data'!AN239="YES", 1, 0)</f>
        <v>1</v>
      </c>
      <c r="AR240" s="239">
        <f>'Power Usage Consumption'!$B$19</f>
        <v>2</v>
      </c>
      <c r="AS240" s="239">
        <f t="shared" si="5"/>
        <v>22.7</v>
      </c>
      <c r="AT240" s="241">
        <f t="shared" si="6"/>
        <v>6</v>
      </c>
      <c r="AU240" s="241"/>
      <c r="AV240" s="235">
        <f>IF('Raw Data'!AO239="YES", 1, 0)</f>
        <v>1</v>
      </c>
      <c r="AW240" s="241">
        <f>('Power Usage Consumption'!$B$22)*D240*AV240</f>
        <v>2256.8</v>
      </c>
      <c r="AX240" s="235">
        <f>IF('Raw Data'!AP239="YES", 1, 0)</f>
        <v>0</v>
      </c>
      <c r="AY240" s="241">
        <f>('Power Usage Consumption'!$B$23)*D240*AX240</f>
        <v>0</v>
      </c>
      <c r="AZ240" s="235">
        <f>IF('Raw Data'!AQ239="YES", 1, 0)</f>
        <v>0</v>
      </c>
      <c r="BA240" s="241">
        <f>('Power Usage Consumption'!$B$24)*D240*AZ240</f>
        <v>0</v>
      </c>
      <c r="BB240" s="235">
        <f>IF('Raw Data'!AR239="YES", 1, 0)</f>
        <v>1</v>
      </c>
      <c r="BC240" s="241">
        <f>('Power Usage Consumption'!$B$25)*D240*BB240</f>
        <v>17.2112</v>
      </c>
      <c r="BD240" s="235">
        <f>IF('Raw Data'!AS239="YES", 1, 0)</f>
        <v>1</v>
      </c>
      <c r="BE240" s="235">
        <f>('Power Usage Consumption'!$B$26)*D240*BD240</f>
        <v>277.76</v>
      </c>
      <c r="BF240" s="241">
        <f t="shared" si="7"/>
        <v>2551.7712</v>
      </c>
    </row>
    <row r="241" ht="20.25" customHeight="1">
      <c r="A241" s="233" t="str">
        <f>'Raw Data'!R240</f>
        <v>Kuwait</v>
      </c>
      <c r="B241" s="234">
        <f>'Raw Data'!S240</f>
        <v>8</v>
      </c>
      <c r="C241" s="235">
        <f>'Raw Data'!W240</f>
        <v>15</v>
      </c>
      <c r="D241" s="236">
        <f t="shared" si="1"/>
        <v>480</v>
      </c>
      <c r="E241" s="237"/>
      <c r="F241" s="238">
        <f>'Raw Data'!X240</f>
        <v>2</v>
      </c>
      <c r="G241" s="239">
        <f>(F241*'Power Usage Consumption'!$B$2)*D241</f>
        <v>57.6</v>
      </c>
      <c r="H241" s="235">
        <f>'Raw Data'!Y240</f>
        <v>3</v>
      </c>
      <c r="I241" s="239">
        <f>(H241*'Power Usage Consumption'!$B$3)*D241</f>
        <v>100.224</v>
      </c>
      <c r="J241" s="235">
        <f>'Raw Data'!Z240</f>
        <v>3</v>
      </c>
      <c r="K241" s="240">
        <f>(J241*'Power Usage Consumption'!$B$4)*D241</f>
        <v>82.08</v>
      </c>
      <c r="L241" s="241">
        <f>'Raw Data'!AA240</f>
        <v>3</v>
      </c>
      <c r="M241" s="241">
        <f>(L241*'Power Usage Consumption'!$B$5)*D241</f>
        <v>288</v>
      </c>
      <c r="N241" s="241">
        <f>'Raw Data'!AB240</f>
        <v>1</v>
      </c>
      <c r="O241" s="241">
        <f>(N241*'Power Usage Consumption'!$B$7)*D241</f>
        <v>0.96</v>
      </c>
      <c r="P241" s="241">
        <f>'Raw Data'!AC240</f>
        <v>1</v>
      </c>
      <c r="Q241" s="241">
        <f>(P241*'Power Usage Consumption'!$B$8)*D241</f>
        <v>19.2</v>
      </c>
      <c r="R241" s="241">
        <f>'Raw Data'!AD240</f>
        <v>3</v>
      </c>
      <c r="S241" s="241">
        <f>(R241*'Power Usage Consumption'!$B$9)*D241</f>
        <v>8.64</v>
      </c>
      <c r="T241" s="235">
        <f>'Raw Data'!AE240</f>
        <v>2</v>
      </c>
      <c r="U241" s="241">
        <f>(T241*'Power Usage Consumption'!$B$6)*D241</f>
        <v>4.8</v>
      </c>
      <c r="V241" s="235">
        <f>'Raw Data'!AF240</f>
        <v>3</v>
      </c>
      <c r="W241" s="241">
        <f>(V241*'Power Usage Consumption'!$B$11)*D241</f>
        <v>17.28</v>
      </c>
      <c r="X241" s="235">
        <f>'Raw Data'!AG240</f>
        <v>1</v>
      </c>
      <c r="Y241" s="241">
        <f>(X241*'Power Usage Consumption'!$B$12)*D241</f>
        <v>5.76</v>
      </c>
      <c r="Z241" s="235">
        <f>'Raw Data'!AH240</f>
        <v>3</v>
      </c>
      <c r="AA241" s="241">
        <f>(Z241*'Power Usage Consumption'!$B$12)*D241</f>
        <v>17.28</v>
      </c>
      <c r="AB241" s="242">
        <f t="shared" si="2"/>
        <v>601.824</v>
      </c>
      <c r="AC241" s="243" t="str">
        <f>'Raw Data'!AI240</f>
        <v>Non-renewable Energy (Grid electricity, Gasoline, etc.)</v>
      </c>
      <c r="AD241" s="244">
        <f t="shared" si="3"/>
        <v>601.824</v>
      </c>
      <c r="AE241" s="245">
        <f t="shared" si="4"/>
        <v>0</v>
      </c>
      <c r="AF241" s="238">
        <f>'Raw Data'!U240</f>
        <v>3</v>
      </c>
      <c r="AG241" s="235">
        <f>'Raw Data'!T240</f>
        <v>5</v>
      </c>
      <c r="AH241" s="235"/>
      <c r="AI241" s="235">
        <f>IF('Raw Data'!AJ240="YES", 1, 0)</f>
        <v>1</v>
      </c>
      <c r="AJ241" s="235">
        <f>('Power Usage Consumption'!$B$15)*D241*AI241</f>
        <v>1857.6</v>
      </c>
      <c r="AK241" s="235">
        <f>IF('Raw Data'!AK240="YES", 1, 0)</f>
        <v>0</v>
      </c>
      <c r="AL241" s="239">
        <f>'Power Usage Consumption'!$B$16</f>
        <v>18</v>
      </c>
      <c r="AM241" s="235">
        <f>IF('Raw Data'!AL240="YES", 1, 0)</f>
        <v>0</v>
      </c>
      <c r="AN241" s="239">
        <f>'Power Usage Consumption'!$B$17</f>
        <v>1.5</v>
      </c>
      <c r="AO241" s="235">
        <f>IF('Raw Data'!AM240="YES", 1, 0)</f>
        <v>0</v>
      </c>
      <c r="AP241" s="239">
        <f>'Power Usage Consumption'!$B$18</f>
        <v>1.2</v>
      </c>
      <c r="AQ241" s="235">
        <f>IF('Raw Data'!AN240="YES", 1, 0)</f>
        <v>0</v>
      </c>
      <c r="AR241" s="239">
        <f>'Power Usage Consumption'!$B$19</f>
        <v>2</v>
      </c>
      <c r="AS241" s="239">
        <f t="shared" si="5"/>
        <v>1880.3</v>
      </c>
      <c r="AT241" s="241">
        <f t="shared" si="6"/>
        <v>5</v>
      </c>
      <c r="AU241" s="241"/>
      <c r="AV241" s="235">
        <f>IF('Raw Data'!AO240="YES", 1, 0)</f>
        <v>1</v>
      </c>
      <c r="AW241" s="241">
        <f>('Power Usage Consumption'!$B$22)*D241*AV241</f>
        <v>1092</v>
      </c>
      <c r="AX241" s="235">
        <f>IF('Raw Data'!AP240="YES", 1, 0)</f>
        <v>0</v>
      </c>
      <c r="AY241" s="241">
        <f>('Power Usage Consumption'!$B$23)*D241*AX241</f>
        <v>0</v>
      </c>
      <c r="AZ241" s="235">
        <f>IF('Raw Data'!AQ240="YES", 1, 0)</f>
        <v>1</v>
      </c>
      <c r="BA241" s="241">
        <f>('Power Usage Consumption'!$B$24)*D241*AZ241</f>
        <v>25.92</v>
      </c>
      <c r="BB241" s="235">
        <f>IF('Raw Data'!AR240="YES", 1, 0)</f>
        <v>0</v>
      </c>
      <c r="BC241" s="241">
        <f>('Power Usage Consumption'!$B$25)*D241*BB241</f>
        <v>0</v>
      </c>
      <c r="BD241" s="235">
        <f>IF('Raw Data'!AS240="YES", 1, 0)</f>
        <v>0</v>
      </c>
      <c r="BE241" s="235">
        <f>('Power Usage Consumption'!$B$26)*D241*BD241</f>
        <v>0</v>
      </c>
      <c r="BF241" s="241">
        <f t="shared" si="7"/>
        <v>1117.92</v>
      </c>
    </row>
    <row r="242" ht="20.25" customHeight="1">
      <c r="A242" s="233" t="str">
        <f>'Raw Data'!R241</f>
        <v>United States of America</v>
      </c>
      <c r="B242" s="234">
        <f>'Raw Data'!S241</f>
        <v>6</v>
      </c>
      <c r="C242" s="235">
        <f>'Raw Data'!W241</f>
        <v>38</v>
      </c>
      <c r="D242" s="236">
        <f t="shared" si="1"/>
        <v>912</v>
      </c>
      <c r="E242" s="237"/>
      <c r="F242" s="238">
        <f>'Raw Data'!X241</f>
        <v>3</v>
      </c>
      <c r="G242" s="239">
        <f>(F242*'Power Usage Consumption'!$B$2)*D242</f>
        <v>164.16</v>
      </c>
      <c r="H242" s="235">
        <f>'Raw Data'!Y241</f>
        <v>2</v>
      </c>
      <c r="I242" s="239">
        <f>(H242*'Power Usage Consumption'!$B$3)*D242</f>
        <v>126.9504</v>
      </c>
      <c r="J242" s="235">
        <f>'Raw Data'!Z241</f>
        <v>3</v>
      </c>
      <c r="K242" s="240">
        <f>(J242*'Power Usage Consumption'!$B$4)*D242</f>
        <v>155.952</v>
      </c>
      <c r="L242" s="241">
        <f>'Raw Data'!AA241</f>
        <v>0</v>
      </c>
      <c r="M242" s="241">
        <f>(L242*'Power Usage Consumption'!$B$5)*D242</f>
        <v>0</v>
      </c>
      <c r="N242" s="241">
        <f>'Raw Data'!AB241</f>
        <v>2</v>
      </c>
      <c r="O242" s="241">
        <f>(N242*'Power Usage Consumption'!$B$7)*D242</f>
        <v>3.648</v>
      </c>
      <c r="P242" s="241">
        <f>'Raw Data'!AC241</f>
        <v>1</v>
      </c>
      <c r="Q242" s="241">
        <f>(P242*'Power Usage Consumption'!$B$8)*D242</f>
        <v>36.48</v>
      </c>
      <c r="R242" s="241">
        <f>'Raw Data'!AD241</f>
        <v>0</v>
      </c>
      <c r="S242" s="241">
        <f>(R242*'Power Usage Consumption'!$B$9)*D242</f>
        <v>0</v>
      </c>
      <c r="T242" s="235">
        <f>'Raw Data'!AE241</f>
        <v>1</v>
      </c>
      <c r="U242" s="241">
        <f>(T242*'Power Usage Consumption'!$B$6)*D242</f>
        <v>4.56</v>
      </c>
      <c r="V242" s="235">
        <f>'Raw Data'!AF241</f>
        <v>0</v>
      </c>
      <c r="W242" s="241">
        <f>(V242*'Power Usage Consumption'!$B$11)*D242</f>
        <v>0</v>
      </c>
      <c r="X242" s="235">
        <f>'Raw Data'!AG241</f>
        <v>2</v>
      </c>
      <c r="Y242" s="241">
        <f>(X242*'Power Usage Consumption'!$B$12)*D242</f>
        <v>21.888</v>
      </c>
      <c r="Z242" s="235">
        <f>'Raw Data'!AH241</f>
        <v>3</v>
      </c>
      <c r="AA242" s="241">
        <f>(Z242*'Power Usage Consumption'!$B$12)*D242</f>
        <v>32.832</v>
      </c>
      <c r="AB242" s="242">
        <f t="shared" si="2"/>
        <v>546.4704</v>
      </c>
      <c r="AC242" s="243" t="str">
        <f>'Raw Data'!AI241</f>
        <v>Renewable Energy (Solar, Wind, etc.)</v>
      </c>
      <c r="AD242" s="244">
        <f t="shared" si="3"/>
        <v>0</v>
      </c>
      <c r="AE242" s="245">
        <f t="shared" si="4"/>
        <v>546.4704</v>
      </c>
      <c r="AF242" s="238">
        <f>'Raw Data'!U241</f>
        <v>1</v>
      </c>
      <c r="AG242" s="235">
        <f>'Raw Data'!T241</f>
        <v>5</v>
      </c>
      <c r="AH242" s="235"/>
      <c r="AI242" s="235">
        <f>IF('Raw Data'!AJ241="YES", 1, 0)</f>
        <v>1</v>
      </c>
      <c r="AJ242" s="235">
        <f>('Power Usage Consumption'!$B$15)*D242*AI242</f>
        <v>3529.44</v>
      </c>
      <c r="AK242" s="235">
        <f>IF('Raw Data'!AK241="YES", 1, 0)</f>
        <v>1</v>
      </c>
      <c r="AL242" s="239">
        <f>'Power Usage Consumption'!$B$16</f>
        <v>18</v>
      </c>
      <c r="AM242" s="235">
        <f>IF('Raw Data'!AL241="YES", 1, 0)</f>
        <v>0</v>
      </c>
      <c r="AN242" s="239">
        <f>'Power Usage Consumption'!$B$17</f>
        <v>1.5</v>
      </c>
      <c r="AO242" s="235">
        <f>IF('Raw Data'!AM241="YES", 1, 0)</f>
        <v>0</v>
      </c>
      <c r="AP242" s="239">
        <f>'Power Usage Consumption'!$B$18</f>
        <v>1.2</v>
      </c>
      <c r="AQ242" s="235">
        <f>IF('Raw Data'!AN241="YES", 1, 0)</f>
        <v>1</v>
      </c>
      <c r="AR242" s="239">
        <f>'Power Usage Consumption'!$B$19</f>
        <v>2</v>
      </c>
      <c r="AS242" s="239">
        <f t="shared" si="5"/>
        <v>3552.14</v>
      </c>
      <c r="AT242" s="241">
        <f t="shared" si="6"/>
        <v>5</v>
      </c>
      <c r="AU242" s="241"/>
      <c r="AV242" s="235">
        <f>IF('Raw Data'!AO241="YES", 1, 0)</f>
        <v>0</v>
      </c>
      <c r="AW242" s="241">
        <f>('Power Usage Consumption'!$B$22)*D242*AV242</f>
        <v>0</v>
      </c>
      <c r="AX242" s="235">
        <f>IF('Raw Data'!AP241="YES", 1, 0)</f>
        <v>0</v>
      </c>
      <c r="AY242" s="241">
        <f>('Power Usage Consumption'!$B$23)*D242*AX242</f>
        <v>0</v>
      </c>
      <c r="AZ242" s="235">
        <f>IF('Raw Data'!AQ241="YES", 1, 0)</f>
        <v>1</v>
      </c>
      <c r="BA242" s="241">
        <f>('Power Usage Consumption'!$B$24)*D242*AZ242</f>
        <v>49.248</v>
      </c>
      <c r="BB242" s="235">
        <f>IF('Raw Data'!AR241="YES", 1, 0)</f>
        <v>1</v>
      </c>
      <c r="BC242" s="241">
        <f>('Power Usage Consumption'!$B$25)*D242*BB242</f>
        <v>15.8232</v>
      </c>
      <c r="BD242" s="235">
        <f>IF('Raw Data'!AS241="YES", 1, 0)</f>
        <v>0</v>
      </c>
      <c r="BE242" s="235">
        <f>('Power Usage Consumption'!$B$26)*D242*BD242</f>
        <v>0</v>
      </c>
      <c r="BF242" s="241">
        <f t="shared" si="7"/>
        <v>65.0712</v>
      </c>
    </row>
    <row r="243" ht="20.25" customHeight="1">
      <c r="A243" s="233" t="str">
        <f>'Raw Data'!R242</f>
        <v>New Zealand</v>
      </c>
      <c r="B243" s="234">
        <f>'Raw Data'!S242</f>
        <v>8</v>
      </c>
      <c r="C243" s="235">
        <f>'Raw Data'!W242</f>
        <v>8</v>
      </c>
      <c r="D243" s="236">
        <f t="shared" si="1"/>
        <v>256</v>
      </c>
      <c r="E243" s="237"/>
      <c r="F243" s="238">
        <f>'Raw Data'!X242</f>
        <v>2</v>
      </c>
      <c r="G243" s="239">
        <f>(F243*'Power Usage Consumption'!$B$2)*D243</f>
        <v>30.72</v>
      </c>
      <c r="H243" s="235">
        <f>'Raw Data'!Y242</f>
        <v>3</v>
      </c>
      <c r="I243" s="239">
        <f>(H243*'Power Usage Consumption'!$B$3)*D243</f>
        <v>53.4528</v>
      </c>
      <c r="J243" s="235">
        <f>'Raw Data'!Z242</f>
        <v>3</v>
      </c>
      <c r="K243" s="240">
        <f>(J243*'Power Usage Consumption'!$B$4)*D243</f>
        <v>43.776</v>
      </c>
      <c r="L243" s="241">
        <f>'Raw Data'!AA242</f>
        <v>1</v>
      </c>
      <c r="M243" s="241">
        <f>(L243*'Power Usage Consumption'!$B$5)*D243</f>
        <v>51.2</v>
      </c>
      <c r="N243" s="241">
        <f>'Raw Data'!AB242</f>
        <v>2</v>
      </c>
      <c r="O243" s="241">
        <f>(N243*'Power Usage Consumption'!$B$7)*D243</f>
        <v>1.024</v>
      </c>
      <c r="P243" s="241">
        <f>'Raw Data'!AC242</f>
        <v>0</v>
      </c>
      <c r="Q243" s="241">
        <f>(P243*'Power Usage Consumption'!$B$8)*D243</f>
        <v>0</v>
      </c>
      <c r="R243" s="241">
        <f>'Raw Data'!AD242</f>
        <v>2</v>
      </c>
      <c r="S243" s="241">
        <f>(R243*'Power Usage Consumption'!$B$9)*D243</f>
        <v>3.072</v>
      </c>
      <c r="T243" s="235">
        <f>'Raw Data'!AE242</f>
        <v>1</v>
      </c>
      <c r="U243" s="241">
        <f>(T243*'Power Usage Consumption'!$B$6)*D243</f>
        <v>1.28</v>
      </c>
      <c r="V243" s="235">
        <f>'Raw Data'!AF242</f>
        <v>0</v>
      </c>
      <c r="W243" s="241">
        <f>(V243*'Power Usage Consumption'!$B$11)*D243</f>
        <v>0</v>
      </c>
      <c r="X243" s="235">
        <f>'Raw Data'!AG242</f>
        <v>3</v>
      </c>
      <c r="Y243" s="241">
        <f>(X243*'Power Usage Consumption'!$B$12)*D243</f>
        <v>9.216</v>
      </c>
      <c r="Z243" s="235">
        <f>'Raw Data'!AH242</f>
        <v>0</v>
      </c>
      <c r="AA243" s="241">
        <f>(Z243*'Power Usage Consumption'!$B$12)*D243</f>
        <v>0</v>
      </c>
      <c r="AB243" s="242">
        <f t="shared" si="2"/>
        <v>193.7408</v>
      </c>
      <c r="AC243" s="243" t="str">
        <f>'Raw Data'!AI242</f>
        <v>Non-renewable Energy (Grid electricity, Gasoline, etc.)</v>
      </c>
      <c r="AD243" s="244">
        <f t="shared" si="3"/>
        <v>193.7408</v>
      </c>
      <c r="AE243" s="245">
        <f t="shared" si="4"/>
        <v>0</v>
      </c>
      <c r="AF243" s="238">
        <f>'Raw Data'!U242</f>
        <v>6</v>
      </c>
      <c r="AG243" s="235">
        <f>'Raw Data'!T242</f>
        <v>2</v>
      </c>
      <c r="AH243" s="235"/>
      <c r="AI243" s="235">
        <f>IF('Raw Data'!AJ242="YES", 1, 0)</f>
        <v>1</v>
      </c>
      <c r="AJ243" s="235">
        <f>('Power Usage Consumption'!$B$15)*D243*AI243</f>
        <v>990.72</v>
      </c>
      <c r="AK243" s="235">
        <f>IF('Raw Data'!AK242="YES", 1, 0)</f>
        <v>1</v>
      </c>
      <c r="AL243" s="239">
        <f>'Power Usage Consumption'!$B$16</f>
        <v>18</v>
      </c>
      <c r="AM243" s="235">
        <f>IF('Raw Data'!AL242="YES", 1, 0)</f>
        <v>0</v>
      </c>
      <c r="AN243" s="239">
        <f>'Power Usage Consumption'!$B$17</f>
        <v>1.5</v>
      </c>
      <c r="AO243" s="235">
        <f>IF('Raw Data'!AM242="YES", 1, 0)</f>
        <v>0</v>
      </c>
      <c r="AP243" s="239">
        <f>'Power Usage Consumption'!$B$18</f>
        <v>1.2</v>
      </c>
      <c r="AQ243" s="235">
        <f>IF('Raw Data'!AN242="YES", 1, 0)</f>
        <v>1</v>
      </c>
      <c r="AR243" s="239">
        <f>'Power Usage Consumption'!$B$19</f>
        <v>2</v>
      </c>
      <c r="AS243" s="239">
        <f t="shared" si="5"/>
        <v>1013.42</v>
      </c>
      <c r="AT243" s="241">
        <f t="shared" si="6"/>
        <v>2</v>
      </c>
      <c r="AU243" s="241"/>
      <c r="AV243" s="235">
        <f>IF('Raw Data'!AO242="YES", 1, 0)</f>
        <v>1</v>
      </c>
      <c r="AW243" s="241">
        <f>('Power Usage Consumption'!$B$22)*D243*AV243</f>
        <v>582.4</v>
      </c>
      <c r="AX243" s="235">
        <f>IF('Raw Data'!AP242="YES", 1, 0)</f>
        <v>0</v>
      </c>
      <c r="AY243" s="241">
        <f>('Power Usage Consumption'!$B$23)*D243*AX243</f>
        <v>0</v>
      </c>
      <c r="AZ243" s="235">
        <f>IF('Raw Data'!AQ242="YES", 1, 0)</f>
        <v>1</v>
      </c>
      <c r="BA243" s="241">
        <f>('Power Usage Consumption'!$B$24)*D243*AZ243</f>
        <v>13.824</v>
      </c>
      <c r="BB243" s="235">
        <f>IF('Raw Data'!AR242="YES", 1, 0)</f>
        <v>1</v>
      </c>
      <c r="BC243" s="241">
        <f>('Power Usage Consumption'!$B$25)*D243*BB243</f>
        <v>4.4416</v>
      </c>
      <c r="BD243" s="235">
        <f>IF('Raw Data'!AS242="YES", 1, 0)</f>
        <v>0</v>
      </c>
      <c r="BE243" s="235">
        <f>('Power Usage Consumption'!$B$26)*D243*BD243</f>
        <v>0</v>
      </c>
      <c r="BF243" s="241">
        <f t="shared" si="7"/>
        <v>600.6656</v>
      </c>
    </row>
    <row r="244" ht="20.25" customHeight="1">
      <c r="A244" s="233" t="str">
        <f>'Raw Data'!R243</f>
        <v>India</v>
      </c>
      <c r="B244" s="234">
        <f>'Raw Data'!S243</f>
        <v>5</v>
      </c>
      <c r="C244" s="235">
        <f>'Raw Data'!W243</f>
        <v>34</v>
      </c>
      <c r="D244" s="236">
        <f t="shared" si="1"/>
        <v>680</v>
      </c>
      <c r="E244" s="237"/>
      <c r="F244" s="238">
        <f>'Raw Data'!X243</f>
        <v>2</v>
      </c>
      <c r="G244" s="239">
        <f>(F244*'Power Usage Consumption'!$B$2)*D244</f>
        <v>81.6</v>
      </c>
      <c r="H244" s="235">
        <f>'Raw Data'!Y243</f>
        <v>0</v>
      </c>
      <c r="I244" s="239">
        <f>(H244*'Power Usage Consumption'!$B$3)*D244</f>
        <v>0</v>
      </c>
      <c r="J244" s="235">
        <f>'Raw Data'!Z243</f>
        <v>1</v>
      </c>
      <c r="K244" s="240">
        <f>(J244*'Power Usage Consumption'!$B$4)*D244</f>
        <v>38.76</v>
      </c>
      <c r="L244" s="241">
        <f>'Raw Data'!AA243</f>
        <v>3</v>
      </c>
      <c r="M244" s="241">
        <f>(L244*'Power Usage Consumption'!$B$5)*D244</f>
        <v>408</v>
      </c>
      <c r="N244" s="241">
        <f>'Raw Data'!AB243</f>
        <v>1</v>
      </c>
      <c r="O244" s="241">
        <f>(N244*'Power Usage Consumption'!$B$7)*D244</f>
        <v>1.36</v>
      </c>
      <c r="P244" s="241">
        <f>'Raw Data'!AC243</f>
        <v>2</v>
      </c>
      <c r="Q244" s="241">
        <f>(P244*'Power Usage Consumption'!$B$8)*D244</f>
        <v>54.4</v>
      </c>
      <c r="R244" s="241">
        <f>'Raw Data'!AD243</f>
        <v>0</v>
      </c>
      <c r="S244" s="241">
        <f>(R244*'Power Usage Consumption'!$B$9)*D244</f>
        <v>0</v>
      </c>
      <c r="T244" s="235">
        <f>'Raw Data'!AE243</f>
        <v>3</v>
      </c>
      <c r="U244" s="241">
        <f>(T244*'Power Usage Consumption'!$B$6)*D244</f>
        <v>10.2</v>
      </c>
      <c r="V244" s="235">
        <f>'Raw Data'!AF243</f>
        <v>1</v>
      </c>
      <c r="W244" s="241">
        <f>(V244*'Power Usage Consumption'!$B$11)*D244</f>
        <v>8.16</v>
      </c>
      <c r="X244" s="235">
        <f>'Raw Data'!AG243</f>
        <v>2</v>
      </c>
      <c r="Y244" s="241">
        <f>(X244*'Power Usage Consumption'!$B$12)*D244</f>
        <v>16.32</v>
      </c>
      <c r="Z244" s="235">
        <f>'Raw Data'!AH243</f>
        <v>3</v>
      </c>
      <c r="AA244" s="241">
        <f>(Z244*'Power Usage Consumption'!$B$12)*D244</f>
        <v>24.48</v>
      </c>
      <c r="AB244" s="242">
        <f t="shared" si="2"/>
        <v>643.28</v>
      </c>
      <c r="AC244" s="243" t="str">
        <f>'Raw Data'!AI243</f>
        <v>Renewable Energy (Solar, Wind, etc.)</v>
      </c>
      <c r="AD244" s="244">
        <f t="shared" si="3"/>
        <v>0</v>
      </c>
      <c r="AE244" s="245">
        <f t="shared" si="4"/>
        <v>643.28</v>
      </c>
      <c r="AF244" s="238">
        <f>'Raw Data'!U243</f>
        <v>2</v>
      </c>
      <c r="AG244" s="235">
        <f>'Raw Data'!T243</f>
        <v>3</v>
      </c>
      <c r="AH244" s="235"/>
      <c r="AI244" s="235">
        <f>IF('Raw Data'!AJ243="YES", 1, 0)</f>
        <v>0</v>
      </c>
      <c r="AJ244" s="235">
        <f>('Power Usage Consumption'!$B$15)*D244*AI244</f>
        <v>0</v>
      </c>
      <c r="AK244" s="235">
        <f>IF('Raw Data'!AK243="YES", 1, 0)</f>
        <v>1</v>
      </c>
      <c r="AL244" s="239">
        <f>'Power Usage Consumption'!$B$16</f>
        <v>18</v>
      </c>
      <c r="AM244" s="235">
        <f>IF('Raw Data'!AL243="YES", 1, 0)</f>
        <v>0</v>
      </c>
      <c r="AN244" s="239">
        <f>'Power Usage Consumption'!$B$17</f>
        <v>1.5</v>
      </c>
      <c r="AO244" s="235">
        <f>IF('Raw Data'!AM243="YES", 1, 0)</f>
        <v>0</v>
      </c>
      <c r="AP244" s="239">
        <f>'Power Usage Consumption'!$B$18</f>
        <v>1.2</v>
      </c>
      <c r="AQ244" s="235">
        <f>IF('Raw Data'!AN243="YES", 1, 0)</f>
        <v>1</v>
      </c>
      <c r="AR244" s="239">
        <f>'Power Usage Consumption'!$B$19</f>
        <v>2</v>
      </c>
      <c r="AS244" s="239">
        <f t="shared" si="5"/>
        <v>22.7</v>
      </c>
      <c r="AT244" s="241">
        <f t="shared" si="6"/>
        <v>3</v>
      </c>
      <c r="AU244" s="241"/>
      <c r="AV244" s="235">
        <f>IF('Raw Data'!AO243="YES", 1, 0)</f>
        <v>0</v>
      </c>
      <c r="AW244" s="241">
        <f>('Power Usage Consumption'!$B$22)*D244*AV244</f>
        <v>0</v>
      </c>
      <c r="AX244" s="235">
        <f>IF('Raw Data'!AP243="YES", 1, 0)</f>
        <v>0</v>
      </c>
      <c r="AY244" s="241">
        <f>('Power Usage Consumption'!$B$23)*D244*AX244</f>
        <v>0</v>
      </c>
      <c r="AZ244" s="235">
        <f>IF('Raw Data'!AQ243="YES", 1, 0)</f>
        <v>0</v>
      </c>
      <c r="BA244" s="241">
        <f>('Power Usage Consumption'!$B$24)*D244*AZ244</f>
        <v>0</v>
      </c>
      <c r="BB244" s="235">
        <f>IF('Raw Data'!AR243="YES", 1, 0)</f>
        <v>1</v>
      </c>
      <c r="BC244" s="241">
        <f>('Power Usage Consumption'!$B$25)*D244*BB244</f>
        <v>11.798</v>
      </c>
      <c r="BD244" s="235">
        <f>IF('Raw Data'!AS243="YES", 1, 0)</f>
        <v>1</v>
      </c>
      <c r="BE244" s="235">
        <f>('Power Usage Consumption'!$B$26)*D244*BD244</f>
        <v>190.4</v>
      </c>
      <c r="BF244" s="241">
        <f t="shared" si="7"/>
        <v>202.198</v>
      </c>
    </row>
    <row r="245" ht="20.25" customHeight="1">
      <c r="A245" s="233" t="str">
        <f>'Raw Data'!R244</f>
        <v>Guatemala</v>
      </c>
      <c r="B245" s="234">
        <f>'Raw Data'!S244</f>
        <v>11</v>
      </c>
      <c r="C245" s="235">
        <f>'Raw Data'!W244</f>
        <v>35</v>
      </c>
      <c r="D245" s="236">
        <f t="shared" si="1"/>
        <v>1540</v>
      </c>
      <c r="E245" s="237"/>
      <c r="F245" s="238">
        <f>'Raw Data'!X244</f>
        <v>2</v>
      </c>
      <c r="G245" s="239">
        <f>(F245*'Power Usage Consumption'!$B$2)*D245</f>
        <v>184.8</v>
      </c>
      <c r="H245" s="235">
        <f>'Raw Data'!Y244</f>
        <v>3</v>
      </c>
      <c r="I245" s="239">
        <f>(H245*'Power Usage Consumption'!$B$3)*D245</f>
        <v>321.552</v>
      </c>
      <c r="J245" s="235">
        <f>'Raw Data'!Z244</f>
        <v>1</v>
      </c>
      <c r="K245" s="240">
        <f>(J245*'Power Usage Consumption'!$B$4)*D245</f>
        <v>87.78</v>
      </c>
      <c r="L245" s="241">
        <f>'Raw Data'!AA244</f>
        <v>0</v>
      </c>
      <c r="M245" s="241">
        <f>(L245*'Power Usage Consumption'!$B$5)*D245</f>
        <v>0</v>
      </c>
      <c r="N245" s="241">
        <f>'Raw Data'!AB244</f>
        <v>0</v>
      </c>
      <c r="O245" s="241">
        <f>(N245*'Power Usage Consumption'!$B$7)*D245</f>
        <v>0</v>
      </c>
      <c r="P245" s="241">
        <f>'Raw Data'!AC244</f>
        <v>1</v>
      </c>
      <c r="Q245" s="241">
        <f>(P245*'Power Usage Consumption'!$B$8)*D245</f>
        <v>61.6</v>
      </c>
      <c r="R245" s="241">
        <f>'Raw Data'!AD244</f>
        <v>1</v>
      </c>
      <c r="S245" s="241">
        <f>(R245*'Power Usage Consumption'!$B$9)*D245</f>
        <v>9.24</v>
      </c>
      <c r="T245" s="235">
        <f>'Raw Data'!AE244</f>
        <v>1</v>
      </c>
      <c r="U245" s="241">
        <f>(T245*'Power Usage Consumption'!$B$6)*D245</f>
        <v>7.7</v>
      </c>
      <c r="V245" s="235">
        <f>'Raw Data'!AF244</f>
        <v>3</v>
      </c>
      <c r="W245" s="241">
        <f>(V245*'Power Usage Consumption'!$B$11)*D245</f>
        <v>55.44</v>
      </c>
      <c r="X245" s="235">
        <f>'Raw Data'!AG244</f>
        <v>3</v>
      </c>
      <c r="Y245" s="241">
        <f>(X245*'Power Usage Consumption'!$B$12)*D245</f>
        <v>55.44</v>
      </c>
      <c r="Z245" s="235">
        <f>'Raw Data'!AH244</f>
        <v>1</v>
      </c>
      <c r="AA245" s="241">
        <f>(Z245*'Power Usage Consumption'!$B$12)*D245</f>
        <v>18.48</v>
      </c>
      <c r="AB245" s="242">
        <f t="shared" si="2"/>
        <v>802.032</v>
      </c>
      <c r="AC245" s="243" t="str">
        <f>'Raw Data'!AI244</f>
        <v>Renewable Energy (Solar, Wind, etc.)</v>
      </c>
      <c r="AD245" s="244">
        <f t="shared" si="3"/>
        <v>0</v>
      </c>
      <c r="AE245" s="245">
        <f t="shared" si="4"/>
        <v>802.032</v>
      </c>
      <c r="AF245" s="238">
        <f>'Raw Data'!U244</f>
        <v>3</v>
      </c>
      <c r="AG245" s="235">
        <f>'Raw Data'!T244</f>
        <v>8</v>
      </c>
      <c r="AH245" s="235"/>
      <c r="AI245" s="235">
        <f>IF('Raw Data'!AJ244="YES", 1, 0)</f>
        <v>1</v>
      </c>
      <c r="AJ245" s="235">
        <f>('Power Usage Consumption'!$B$15)*D245*AI245</f>
        <v>5959.8</v>
      </c>
      <c r="AK245" s="235">
        <f>IF('Raw Data'!AK244="YES", 1, 0)</f>
        <v>1</v>
      </c>
      <c r="AL245" s="239">
        <f>'Power Usage Consumption'!$B$16</f>
        <v>18</v>
      </c>
      <c r="AM245" s="235">
        <f>IF('Raw Data'!AL244="YES", 1, 0)</f>
        <v>0</v>
      </c>
      <c r="AN245" s="239">
        <f>'Power Usage Consumption'!$B$17</f>
        <v>1.5</v>
      </c>
      <c r="AO245" s="235">
        <f>IF('Raw Data'!AM244="YES", 1, 0)</f>
        <v>1</v>
      </c>
      <c r="AP245" s="239">
        <f>'Power Usage Consumption'!$B$18</f>
        <v>1.2</v>
      </c>
      <c r="AQ245" s="235">
        <f>IF('Raw Data'!AN244="YES", 1, 0)</f>
        <v>0</v>
      </c>
      <c r="AR245" s="239">
        <f>'Power Usage Consumption'!$B$19</f>
        <v>2</v>
      </c>
      <c r="AS245" s="239">
        <f t="shared" si="5"/>
        <v>5982.5</v>
      </c>
      <c r="AT245" s="241">
        <f t="shared" si="6"/>
        <v>8</v>
      </c>
      <c r="AU245" s="241"/>
      <c r="AV245" s="235">
        <f>IF('Raw Data'!AO244="YES", 1, 0)</f>
        <v>1</v>
      </c>
      <c r="AW245" s="241">
        <f>('Power Usage Consumption'!$B$22)*D245*AV245</f>
        <v>3503.5</v>
      </c>
      <c r="AX245" s="235">
        <f>IF('Raw Data'!AP244="YES", 1, 0)</f>
        <v>1</v>
      </c>
      <c r="AY245" s="241">
        <f>('Power Usage Consumption'!$B$23)*D245*AX245</f>
        <v>1001</v>
      </c>
      <c r="AZ245" s="235">
        <f>IF('Raw Data'!AQ244="YES", 1, 0)</f>
        <v>0</v>
      </c>
      <c r="BA245" s="241">
        <f>('Power Usage Consumption'!$B$24)*D245*AZ245</f>
        <v>0</v>
      </c>
      <c r="BB245" s="235">
        <f>IF('Raw Data'!AR244="YES", 1, 0)</f>
        <v>0</v>
      </c>
      <c r="BC245" s="241">
        <f>('Power Usage Consumption'!$B$25)*D245*BB245</f>
        <v>0</v>
      </c>
      <c r="BD245" s="235">
        <f>IF('Raw Data'!AS244="YES", 1, 0)</f>
        <v>0</v>
      </c>
      <c r="BE245" s="235">
        <f>('Power Usage Consumption'!$B$26)*D245*BD245</f>
        <v>0</v>
      </c>
      <c r="BF245" s="241">
        <f t="shared" si="7"/>
        <v>4504.5</v>
      </c>
    </row>
    <row r="246" ht="20.25" customHeight="1">
      <c r="A246" s="233" t="str">
        <f>'Raw Data'!R245</f>
        <v>Morocco</v>
      </c>
      <c r="B246" s="234">
        <f>'Raw Data'!S245</f>
        <v>10</v>
      </c>
      <c r="C246" s="235">
        <f>'Raw Data'!W245</f>
        <v>38</v>
      </c>
      <c r="D246" s="236">
        <f t="shared" si="1"/>
        <v>1520</v>
      </c>
      <c r="E246" s="237"/>
      <c r="F246" s="238">
        <f>'Raw Data'!X245</f>
        <v>2</v>
      </c>
      <c r="G246" s="239">
        <f>(F246*'Power Usage Consumption'!$B$2)*D246</f>
        <v>182.4</v>
      </c>
      <c r="H246" s="235">
        <f>'Raw Data'!Y245</f>
        <v>1</v>
      </c>
      <c r="I246" s="239">
        <f>(H246*'Power Usage Consumption'!$B$3)*D246</f>
        <v>105.792</v>
      </c>
      <c r="J246" s="235">
        <f>'Raw Data'!Z245</f>
        <v>0</v>
      </c>
      <c r="K246" s="240">
        <f>(J246*'Power Usage Consumption'!$B$4)*D246</f>
        <v>0</v>
      </c>
      <c r="L246" s="241">
        <f>'Raw Data'!AA245</f>
        <v>3</v>
      </c>
      <c r="M246" s="241">
        <f>(L246*'Power Usage Consumption'!$B$5)*D246</f>
        <v>912</v>
      </c>
      <c r="N246" s="241">
        <f>'Raw Data'!AB245</f>
        <v>1</v>
      </c>
      <c r="O246" s="241">
        <f>(N246*'Power Usage Consumption'!$B$7)*D246</f>
        <v>3.04</v>
      </c>
      <c r="P246" s="241">
        <f>'Raw Data'!AC245</f>
        <v>2</v>
      </c>
      <c r="Q246" s="241">
        <f>(P246*'Power Usage Consumption'!$B$8)*D246</f>
        <v>121.6</v>
      </c>
      <c r="R246" s="241">
        <f>'Raw Data'!AD245</f>
        <v>0</v>
      </c>
      <c r="S246" s="241">
        <f>(R246*'Power Usage Consumption'!$B$9)*D246</f>
        <v>0</v>
      </c>
      <c r="T246" s="235">
        <f>'Raw Data'!AE245</f>
        <v>3</v>
      </c>
      <c r="U246" s="241">
        <f>(T246*'Power Usage Consumption'!$B$6)*D246</f>
        <v>22.8</v>
      </c>
      <c r="V246" s="235">
        <f>'Raw Data'!AF245</f>
        <v>1</v>
      </c>
      <c r="W246" s="241">
        <f>(V246*'Power Usage Consumption'!$B$11)*D246</f>
        <v>18.24</v>
      </c>
      <c r="X246" s="235">
        <f>'Raw Data'!AG245</f>
        <v>2</v>
      </c>
      <c r="Y246" s="241">
        <f>(X246*'Power Usage Consumption'!$B$12)*D246</f>
        <v>36.48</v>
      </c>
      <c r="Z246" s="235">
        <f>'Raw Data'!AH245</f>
        <v>3</v>
      </c>
      <c r="AA246" s="241">
        <f>(Z246*'Power Usage Consumption'!$B$12)*D246</f>
        <v>54.72</v>
      </c>
      <c r="AB246" s="242">
        <f t="shared" si="2"/>
        <v>1457.072</v>
      </c>
      <c r="AC246" s="243" t="str">
        <f>'Raw Data'!AI245</f>
        <v>Renewable Energy (Solar, Wind, etc.)</v>
      </c>
      <c r="AD246" s="244">
        <f t="shared" si="3"/>
        <v>0</v>
      </c>
      <c r="AE246" s="245">
        <f t="shared" si="4"/>
        <v>1457.072</v>
      </c>
      <c r="AF246" s="238">
        <f>'Raw Data'!U245</f>
        <v>6</v>
      </c>
      <c r="AG246" s="235">
        <f>'Raw Data'!T245</f>
        <v>4</v>
      </c>
      <c r="AH246" s="235"/>
      <c r="AI246" s="235">
        <f>IF('Raw Data'!AJ245="YES", 1, 0)</f>
        <v>1</v>
      </c>
      <c r="AJ246" s="235">
        <f>('Power Usage Consumption'!$B$15)*D246*AI246</f>
        <v>5882.4</v>
      </c>
      <c r="AK246" s="235">
        <f>IF('Raw Data'!AK245="YES", 1, 0)</f>
        <v>0</v>
      </c>
      <c r="AL246" s="239">
        <f>'Power Usage Consumption'!$B$16</f>
        <v>18</v>
      </c>
      <c r="AM246" s="235">
        <f>IF('Raw Data'!AL245="YES", 1, 0)</f>
        <v>1</v>
      </c>
      <c r="AN246" s="239">
        <f>'Power Usage Consumption'!$B$17</f>
        <v>1.5</v>
      </c>
      <c r="AO246" s="235">
        <f>IF('Raw Data'!AM245="YES", 1, 0)</f>
        <v>1</v>
      </c>
      <c r="AP246" s="239">
        <f>'Power Usage Consumption'!$B$18</f>
        <v>1.2</v>
      </c>
      <c r="AQ246" s="235">
        <f>IF('Raw Data'!AN245="YES", 1, 0)</f>
        <v>0</v>
      </c>
      <c r="AR246" s="239">
        <f>'Power Usage Consumption'!$B$19</f>
        <v>2</v>
      </c>
      <c r="AS246" s="239">
        <f t="shared" si="5"/>
        <v>5905.1</v>
      </c>
      <c r="AT246" s="241">
        <f t="shared" si="6"/>
        <v>4</v>
      </c>
      <c r="AU246" s="241"/>
      <c r="AV246" s="235">
        <f>IF('Raw Data'!AO245="YES", 1, 0)</f>
        <v>1</v>
      </c>
      <c r="AW246" s="241">
        <f>('Power Usage Consumption'!$B$22)*D246*AV246</f>
        <v>3458</v>
      </c>
      <c r="AX246" s="235">
        <f>IF('Raw Data'!AP245="YES", 1, 0)</f>
        <v>1</v>
      </c>
      <c r="AY246" s="241">
        <f>('Power Usage Consumption'!$B$23)*D246*AX246</f>
        <v>988</v>
      </c>
      <c r="AZ246" s="235">
        <f>IF('Raw Data'!AQ245="YES", 1, 0)</f>
        <v>1</v>
      </c>
      <c r="BA246" s="241">
        <f>('Power Usage Consumption'!$B$24)*D246*AZ246</f>
        <v>82.08</v>
      </c>
      <c r="BB246" s="235">
        <f>IF('Raw Data'!AR245="YES", 1, 0)</f>
        <v>0</v>
      </c>
      <c r="BC246" s="241">
        <f>('Power Usage Consumption'!$B$25)*D246*BB246</f>
        <v>0</v>
      </c>
      <c r="BD246" s="235">
        <f>IF('Raw Data'!AS245="YES", 1, 0)</f>
        <v>0</v>
      </c>
      <c r="BE246" s="235">
        <f>('Power Usage Consumption'!$B$26)*D246*BD246</f>
        <v>0</v>
      </c>
      <c r="BF246" s="241">
        <f t="shared" si="7"/>
        <v>4528.08</v>
      </c>
    </row>
    <row r="247" ht="20.25" customHeight="1">
      <c r="A247" s="233" t="str">
        <f>'Raw Data'!R246</f>
        <v>South Africa</v>
      </c>
      <c r="B247" s="234">
        <f>'Raw Data'!S246</f>
        <v>7</v>
      </c>
      <c r="C247" s="235">
        <f>'Raw Data'!W246</f>
        <v>7</v>
      </c>
      <c r="D247" s="236">
        <f t="shared" si="1"/>
        <v>196</v>
      </c>
      <c r="E247" s="237"/>
      <c r="F247" s="238">
        <f>'Raw Data'!X246</f>
        <v>2</v>
      </c>
      <c r="G247" s="239">
        <f>(F247*'Power Usage Consumption'!$B$2)*D247</f>
        <v>23.52</v>
      </c>
      <c r="H247" s="235">
        <f>'Raw Data'!Y246</f>
        <v>2</v>
      </c>
      <c r="I247" s="239">
        <f>(H247*'Power Usage Consumption'!$B$3)*D247</f>
        <v>27.2832</v>
      </c>
      <c r="J247" s="235">
        <f>'Raw Data'!Z246</f>
        <v>2</v>
      </c>
      <c r="K247" s="240">
        <f>(J247*'Power Usage Consumption'!$B$4)*D247</f>
        <v>22.344</v>
      </c>
      <c r="L247" s="241">
        <f>'Raw Data'!AA246</f>
        <v>3</v>
      </c>
      <c r="M247" s="241">
        <f>(L247*'Power Usage Consumption'!$B$5)*D247</f>
        <v>117.6</v>
      </c>
      <c r="N247" s="241">
        <f>'Raw Data'!AB246</f>
        <v>3</v>
      </c>
      <c r="O247" s="241">
        <f>(N247*'Power Usage Consumption'!$B$7)*D247</f>
        <v>1.176</v>
      </c>
      <c r="P247" s="241">
        <f>'Raw Data'!AC246</f>
        <v>2</v>
      </c>
      <c r="Q247" s="241">
        <f>(P247*'Power Usage Consumption'!$B$8)*D247</f>
        <v>15.68</v>
      </c>
      <c r="R247" s="241">
        <f>'Raw Data'!AD246</f>
        <v>1</v>
      </c>
      <c r="S247" s="241">
        <f>(R247*'Power Usage Consumption'!$B$9)*D247</f>
        <v>1.176</v>
      </c>
      <c r="T247" s="235">
        <f>'Raw Data'!AE246</f>
        <v>2</v>
      </c>
      <c r="U247" s="241">
        <f>(T247*'Power Usage Consumption'!$B$6)*D247</f>
        <v>1.96</v>
      </c>
      <c r="V247" s="235">
        <f>'Raw Data'!AF246</f>
        <v>0</v>
      </c>
      <c r="W247" s="241">
        <f>(V247*'Power Usage Consumption'!$B$11)*D247</f>
        <v>0</v>
      </c>
      <c r="X247" s="235">
        <f>'Raw Data'!AG246</f>
        <v>1</v>
      </c>
      <c r="Y247" s="241">
        <f>(X247*'Power Usage Consumption'!$B$12)*D247</f>
        <v>2.352</v>
      </c>
      <c r="Z247" s="235">
        <f>'Raw Data'!AH246</f>
        <v>2</v>
      </c>
      <c r="AA247" s="241">
        <f>(Z247*'Power Usage Consumption'!$B$12)*D247</f>
        <v>4.704</v>
      </c>
      <c r="AB247" s="242">
        <f t="shared" si="2"/>
        <v>217.7952</v>
      </c>
      <c r="AC247" s="243" t="str">
        <f>'Raw Data'!AI246</f>
        <v>Non-renewable Energy (Grid electricity, Gasoline, etc.)</v>
      </c>
      <c r="AD247" s="244">
        <f t="shared" si="3"/>
        <v>217.7952</v>
      </c>
      <c r="AE247" s="245">
        <f t="shared" si="4"/>
        <v>0</v>
      </c>
      <c r="AF247" s="238">
        <f>'Raw Data'!U246</f>
        <v>3</v>
      </c>
      <c r="AG247" s="235">
        <f>'Raw Data'!T246</f>
        <v>4</v>
      </c>
      <c r="AH247" s="235"/>
      <c r="AI247" s="235">
        <f>IF('Raw Data'!AJ246="YES", 1, 0)</f>
        <v>1</v>
      </c>
      <c r="AJ247" s="235">
        <f>('Power Usage Consumption'!$B$15)*D247*AI247</f>
        <v>758.52</v>
      </c>
      <c r="AK247" s="235">
        <f>IF('Raw Data'!AK246="YES", 1, 0)</f>
        <v>1</v>
      </c>
      <c r="AL247" s="239">
        <f>'Power Usage Consumption'!$B$16</f>
        <v>18</v>
      </c>
      <c r="AM247" s="235">
        <f>IF('Raw Data'!AL246="YES", 1, 0)</f>
        <v>0</v>
      </c>
      <c r="AN247" s="239">
        <f>'Power Usage Consumption'!$B$17</f>
        <v>1.5</v>
      </c>
      <c r="AO247" s="235">
        <f>IF('Raw Data'!AM246="YES", 1, 0)</f>
        <v>0</v>
      </c>
      <c r="AP247" s="239">
        <f>'Power Usage Consumption'!$B$18</f>
        <v>1.2</v>
      </c>
      <c r="AQ247" s="235">
        <f>IF('Raw Data'!AN246="YES", 1, 0)</f>
        <v>1</v>
      </c>
      <c r="AR247" s="239">
        <f>'Power Usage Consumption'!$B$19</f>
        <v>2</v>
      </c>
      <c r="AS247" s="239">
        <f t="shared" si="5"/>
        <v>781.22</v>
      </c>
      <c r="AT247" s="241">
        <f t="shared" si="6"/>
        <v>4</v>
      </c>
      <c r="AU247" s="241"/>
      <c r="AV247" s="235">
        <f>IF('Raw Data'!AO246="YES", 1, 0)</f>
        <v>1</v>
      </c>
      <c r="AW247" s="241">
        <f>('Power Usage Consumption'!$B$22)*D247*AV247</f>
        <v>445.9</v>
      </c>
      <c r="AX247" s="235">
        <f>IF('Raw Data'!AP246="YES", 1, 0)</f>
        <v>0</v>
      </c>
      <c r="AY247" s="241">
        <f>('Power Usage Consumption'!$B$23)*D247*AX247</f>
        <v>0</v>
      </c>
      <c r="AZ247" s="235">
        <f>IF('Raw Data'!AQ246="YES", 1, 0)</f>
        <v>1</v>
      </c>
      <c r="BA247" s="241">
        <f>('Power Usage Consumption'!$B$24)*D247*AZ247</f>
        <v>10.584</v>
      </c>
      <c r="BB247" s="235">
        <f>IF('Raw Data'!AR246="YES", 1, 0)</f>
        <v>1</v>
      </c>
      <c r="BC247" s="241">
        <f>('Power Usage Consumption'!$B$25)*D247*BB247</f>
        <v>3.4006</v>
      </c>
      <c r="BD247" s="235">
        <f>IF('Raw Data'!AS246="YES", 1, 0)</f>
        <v>0</v>
      </c>
      <c r="BE247" s="235">
        <f>('Power Usage Consumption'!$B$26)*D247*BD247</f>
        <v>0</v>
      </c>
      <c r="BF247" s="241">
        <f t="shared" si="7"/>
        <v>459.8846</v>
      </c>
    </row>
    <row r="248" ht="20.25" customHeight="1">
      <c r="A248" s="233" t="str">
        <f>'Raw Data'!R247</f>
        <v>Romania</v>
      </c>
      <c r="B248" s="234">
        <f>'Raw Data'!S247</f>
        <v>10</v>
      </c>
      <c r="C248" s="235">
        <f>'Raw Data'!W247</f>
        <v>17</v>
      </c>
      <c r="D248" s="236">
        <f t="shared" si="1"/>
        <v>680</v>
      </c>
      <c r="E248" s="237"/>
      <c r="F248" s="238">
        <f>'Raw Data'!X247</f>
        <v>1</v>
      </c>
      <c r="G248" s="239">
        <f>(F248*'Power Usage Consumption'!$B$2)*D248</f>
        <v>40.8</v>
      </c>
      <c r="H248" s="235">
        <f>'Raw Data'!Y247</f>
        <v>0</v>
      </c>
      <c r="I248" s="239">
        <f>(H248*'Power Usage Consumption'!$B$3)*D248</f>
        <v>0</v>
      </c>
      <c r="J248" s="235">
        <f>'Raw Data'!Z247</f>
        <v>3</v>
      </c>
      <c r="K248" s="240">
        <f>(J248*'Power Usage Consumption'!$B$4)*D248</f>
        <v>116.28</v>
      </c>
      <c r="L248" s="241">
        <f>'Raw Data'!AA247</f>
        <v>1</v>
      </c>
      <c r="M248" s="241">
        <f>(L248*'Power Usage Consumption'!$B$5)*D248</f>
        <v>136</v>
      </c>
      <c r="N248" s="241">
        <f>'Raw Data'!AB247</f>
        <v>2</v>
      </c>
      <c r="O248" s="241">
        <f>(N248*'Power Usage Consumption'!$B$7)*D248</f>
        <v>2.72</v>
      </c>
      <c r="P248" s="241">
        <f>'Raw Data'!AC247</f>
        <v>1</v>
      </c>
      <c r="Q248" s="241">
        <f>(P248*'Power Usage Consumption'!$B$8)*D248</f>
        <v>27.2</v>
      </c>
      <c r="R248" s="241">
        <f>'Raw Data'!AD247</f>
        <v>0</v>
      </c>
      <c r="S248" s="241">
        <f>(R248*'Power Usage Consumption'!$B$9)*D248</f>
        <v>0</v>
      </c>
      <c r="T248" s="235">
        <f>'Raw Data'!AE247</f>
        <v>3</v>
      </c>
      <c r="U248" s="241">
        <f>(T248*'Power Usage Consumption'!$B$6)*D248</f>
        <v>10.2</v>
      </c>
      <c r="V248" s="235">
        <f>'Raw Data'!AF247</f>
        <v>0</v>
      </c>
      <c r="W248" s="241">
        <f>(V248*'Power Usage Consumption'!$B$11)*D248</f>
        <v>0</v>
      </c>
      <c r="X248" s="235">
        <f>'Raw Data'!AG247</f>
        <v>3</v>
      </c>
      <c r="Y248" s="241">
        <f>(X248*'Power Usage Consumption'!$B$12)*D248</f>
        <v>24.48</v>
      </c>
      <c r="Z248" s="235">
        <f>'Raw Data'!AH247</f>
        <v>3</v>
      </c>
      <c r="AA248" s="241">
        <f>(Z248*'Power Usage Consumption'!$B$12)*D248</f>
        <v>24.48</v>
      </c>
      <c r="AB248" s="242">
        <f t="shared" si="2"/>
        <v>382.16</v>
      </c>
      <c r="AC248" s="243" t="str">
        <f>'Raw Data'!AI247</f>
        <v>Non-renewable Energy (Grid electricity, Gasoline, etc.)</v>
      </c>
      <c r="AD248" s="244">
        <f t="shared" si="3"/>
        <v>382.16</v>
      </c>
      <c r="AE248" s="245">
        <f t="shared" si="4"/>
        <v>0</v>
      </c>
      <c r="AF248" s="238">
        <f>'Raw Data'!U247</f>
        <v>5</v>
      </c>
      <c r="AG248" s="235">
        <f>'Raw Data'!T247</f>
        <v>5</v>
      </c>
      <c r="AH248" s="235"/>
      <c r="AI248" s="235">
        <f>IF('Raw Data'!AJ247="YES", 1, 0)</f>
        <v>1</v>
      </c>
      <c r="AJ248" s="235">
        <f>('Power Usage Consumption'!$B$15)*D248*AI248</f>
        <v>2631.6</v>
      </c>
      <c r="AK248" s="235">
        <f>IF('Raw Data'!AK247="YES", 1, 0)</f>
        <v>1</v>
      </c>
      <c r="AL248" s="239">
        <f>'Power Usage Consumption'!$B$16</f>
        <v>18</v>
      </c>
      <c r="AM248" s="235">
        <f>IF('Raw Data'!AL247="YES", 1, 0)</f>
        <v>1</v>
      </c>
      <c r="AN248" s="239">
        <f>'Power Usage Consumption'!$B$17</f>
        <v>1.5</v>
      </c>
      <c r="AO248" s="235">
        <f>IF('Raw Data'!AM247="YES", 1, 0)</f>
        <v>1</v>
      </c>
      <c r="AP248" s="239">
        <f>'Power Usage Consumption'!$B$18</f>
        <v>1.2</v>
      </c>
      <c r="AQ248" s="235">
        <f>IF('Raw Data'!AN247="YES", 1, 0)</f>
        <v>0</v>
      </c>
      <c r="AR248" s="239">
        <f>'Power Usage Consumption'!$B$19</f>
        <v>2</v>
      </c>
      <c r="AS248" s="239">
        <f t="shared" si="5"/>
        <v>2654.3</v>
      </c>
      <c r="AT248" s="241">
        <f t="shared" si="6"/>
        <v>5</v>
      </c>
      <c r="AU248" s="241"/>
      <c r="AV248" s="235">
        <f>IF('Raw Data'!AO247="YES", 1, 0)</f>
        <v>1</v>
      </c>
      <c r="AW248" s="241">
        <f>('Power Usage Consumption'!$B$22)*D248*AV248</f>
        <v>1547</v>
      </c>
      <c r="AX248" s="235">
        <f>IF('Raw Data'!AP247="YES", 1, 0)</f>
        <v>0</v>
      </c>
      <c r="AY248" s="241">
        <f>('Power Usage Consumption'!$B$23)*D248*AX248</f>
        <v>0</v>
      </c>
      <c r="AZ248" s="235">
        <f>IF('Raw Data'!AQ247="YES", 1, 0)</f>
        <v>0</v>
      </c>
      <c r="BA248" s="241">
        <f>('Power Usage Consumption'!$B$24)*D248*AZ248</f>
        <v>0</v>
      </c>
      <c r="BB248" s="235">
        <f>IF('Raw Data'!AR247="YES", 1, 0)</f>
        <v>1</v>
      </c>
      <c r="BC248" s="241">
        <f>('Power Usage Consumption'!$B$25)*D248*BB248</f>
        <v>11.798</v>
      </c>
      <c r="BD248" s="235">
        <f>IF('Raw Data'!AS247="YES", 1, 0)</f>
        <v>1</v>
      </c>
      <c r="BE248" s="235">
        <f>('Power Usage Consumption'!$B$26)*D248*BD248</f>
        <v>190.4</v>
      </c>
      <c r="BF248" s="241">
        <f t="shared" si="7"/>
        <v>1749.198</v>
      </c>
    </row>
    <row r="249" ht="20.25" customHeight="1">
      <c r="A249" s="233" t="str">
        <f>'Raw Data'!R248</f>
        <v>Azerbaijan</v>
      </c>
      <c r="B249" s="234">
        <f>'Raw Data'!S248</f>
        <v>8</v>
      </c>
      <c r="C249" s="235">
        <f>'Raw Data'!W248</f>
        <v>32</v>
      </c>
      <c r="D249" s="236">
        <f t="shared" si="1"/>
        <v>1024</v>
      </c>
      <c r="E249" s="237"/>
      <c r="F249" s="238">
        <f>'Raw Data'!X248</f>
        <v>2</v>
      </c>
      <c r="G249" s="239">
        <f>(F249*'Power Usage Consumption'!$B$2)*D249</f>
        <v>122.88</v>
      </c>
      <c r="H249" s="235">
        <f>'Raw Data'!Y248</f>
        <v>1</v>
      </c>
      <c r="I249" s="239">
        <f>(H249*'Power Usage Consumption'!$B$3)*D249</f>
        <v>71.2704</v>
      </c>
      <c r="J249" s="235">
        <f>'Raw Data'!Z248</f>
        <v>1</v>
      </c>
      <c r="K249" s="240">
        <f>(J249*'Power Usage Consumption'!$B$4)*D249</f>
        <v>58.368</v>
      </c>
      <c r="L249" s="241">
        <f>'Raw Data'!AA248</f>
        <v>3</v>
      </c>
      <c r="M249" s="241">
        <f>(L249*'Power Usage Consumption'!$B$5)*D249</f>
        <v>614.4</v>
      </c>
      <c r="N249" s="241">
        <f>'Raw Data'!AB248</f>
        <v>1</v>
      </c>
      <c r="O249" s="241">
        <f>(N249*'Power Usage Consumption'!$B$7)*D249</f>
        <v>2.048</v>
      </c>
      <c r="P249" s="241">
        <f>'Raw Data'!AC248</f>
        <v>3</v>
      </c>
      <c r="Q249" s="241">
        <f>(P249*'Power Usage Consumption'!$B$8)*D249</f>
        <v>122.88</v>
      </c>
      <c r="R249" s="241">
        <f>'Raw Data'!AD248</f>
        <v>1</v>
      </c>
      <c r="S249" s="241">
        <f>(R249*'Power Usage Consumption'!$B$9)*D249</f>
        <v>6.144</v>
      </c>
      <c r="T249" s="235">
        <f>'Raw Data'!AE248</f>
        <v>3</v>
      </c>
      <c r="U249" s="241">
        <f>(T249*'Power Usage Consumption'!$B$6)*D249</f>
        <v>15.36</v>
      </c>
      <c r="V249" s="235">
        <f>'Raw Data'!AF248</f>
        <v>2</v>
      </c>
      <c r="W249" s="241">
        <f>(V249*'Power Usage Consumption'!$B$11)*D249</f>
        <v>24.576</v>
      </c>
      <c r="X249" s="235">
        <f>'Raw Data'!AG248</f>
        <v>2</v>
      </c>
      <c r="Y249" s="241">
        <f>(X249*'Power Usage Consumption'!$B$12)*D249</f>
        <v>24.576</v>
      </c>
      <c r="Z249" s="235">
        <f>'Raw Data'!AH248</f>
        <v>1</v>
      </c>
      <c r="AA249" s="241">
        <f>(Z249*'Power Usage Consumption'!$B$12)*D249</f>
        <v>12.288</v>
      </c>
      <c r="AB249" s="242">
        <f t="shared" si="2"/>
        <v>1074.7904</v>
      </c>
      <c r="AC249" s="243" t="str">
        <f>'Raw Data'!AI248</f>
        <v>Renewable Energy (Solar, Wind, etc.)</v>
      </c>
      <c r="AD249" s="244">
        <f t="shared" si="3"/>
        <v>0</v>
      </c>
      <c r="AE249" s="245">
        <f t="shared" si="4"/>
        <v>1074.7904</v>
      </c>
      <c r="AF249" s="238">
        <f>'Raw Data'!U248</f>
        <v>5</v>
      </c>
      <c r="AG249" s="235">
        <f>'Raw Data'!T248</f>
        <v>3</v>
      </c>
      <c r="AH249" s="235"/>
      <c r="AI249" s="235">
        <f>IF('Raw Data'!AJ248="YES", 1, 0)</f>
        <v>0</v>
      </c>
      <c r="AJ249" s="235">
        <f>('Power Usage Consumption'!$B$15)*D249*AI249</f>
        <v>0</v>
      </c>
      <c r="AK249" s="235">
        <f>IF('Raw Data'!AK248="YES", 1, 0)</f>
        <v>0</v>
      </c>
      <c r="AL249" s="239">
        <f>'Power Usage Consumption'!$B$16</f>
        <v>18</v>
      </c>
      <c r="AM249" s="235">
        <f>IF('Raw Data'!AL248="YES", 1, 0)</f>
        <v>1</v>
      </c>
      <c r="AN249" s="239">
        <f>'Power Usage Consumption'!$B$17</f>
        <v>1.5</v>
      </c>
      <c r="AO249" s="235">
        <f>IF('Raw Data'!AM248="YES", 1, 0)</f>
        <v>1</v>
      </c>
      <c r="AP249" s="239">
        <f>'Power Usage Consumption'!$B$18</f>
        <v>1.2</v>
      </c>
      <c r="AQ249" s="235">
        <f>IF('Raw Data'!AN248="YES", 1, 0)</f>
        <v>1</v>
      </c>
      <c r="AR249" s="239">
        <f>'Power Usage Consumption'!$B$19</f>
        <v>2</v>
      </c>
      <c r="AS249" s="239">
        <f t="shared" si="5"/>
        <v>22.7</v>
      </c>
      <c r="AT249" s="241">
        <f t="shared" si="6"/>
        <v>3</v>
      </c>
      <c r="AU249" s="241"/>
      <c r="AV249" s="235">
        <f>IF('Raw Data'!AO248="YES", 1, 0)</f>
        <v>1</v>
      </c>
      <c r="AW249" s="241">
        <f>('Power Usage Consumption'!$B$22)*D249*AV249</f>
        <v>2329.6</v>
      </c>
      <c r="AX249" s="235">
        <f>IF('Raw Data'!AP248="YES", 1, 0)</f>
        <v>0</v>
      </c>
      <c r="AY249" s="241">
        <f>('Power Usage Consumption'!$B$23)*D249*AX249</f>
        <v>0</v>
      </c>
      <c r="AZ249" s="235">
        <f>IF('Raw Data'!AQ248="YES", 1, 0)</f>
        <v>1</v>
      </c>
      <c r="BA249" s="241">
        <f>('Power Usage Consumption'!$B$24)*D249*AZ249</f>
        <v>55.296</v>
      </c>
      <c r="BB249" s="235">
        <f>IF('Raw Data'!AR248="YES", 1, 0)</f>
        <v>1</v>
      </c>
      <c r="BC249" s="241">
        <f>('Power Usage Consumption'!$B$25)*D249*BB249</f>
        <v>17.7664</v>
      </c>
      <c r="BD249" s="235">
        <f>IF('Raw Data'!AS248="YES", 1, 0)</f>
        <v>0</v>
      </c>
      <c r="BE249" s="235">
        <f>('Power Usage Consumption'!$B$26)*D249*BD249</f>
        <v>0</v>
      </c>
      <c r="BF249" s="241">
        <f t="shared" si="7"/>
        <v>2402.6624</v>
      </c>
    </row>
    <row r="250" ht="20.25" customHeight="1">
      <c r="A250" s="233" t="str">
        <f>'Raw Data'!R249</f>
        <v>United States of America</v>
      </c>
      <c r="B250" s="234">
        <f>'Raw Data'!S249</f>
        <v>6</v>
      </c>
      <c r="C250" s="235">
        <f>'Raw Data'!W249</f>
        <v>30</v>
      </c>
      <c r="D250" s="236">
        <f t="shared" si="1"/>
        <v>720</v>
      </c>
      <c r="E250" s="237"/>
      <c r="F250" s="238">
        <f>'Raw Data'!X249</f>
        <v>3</v>
      </c>
      <c r="G250" s="239">
        <f>(F250*'Power Usage Consumption'!$B$2)*D250</f>
        <v>129.6</v>
      </c>
      <c r="H250" s="235">
        <f>'Raw Data'!Y249</f>
        <v>1</v>
      </c>
      <c r="I250" s="239">
        <f>(H250*'Power Usage Consumption'!$B$3)*D250</f>
        <v>50.112</v>
      </c>
      <c r="J250" s="235">
        <f>'Raw Data'!Z249</f>
        <v>3</v>
      </c>
      <c r="K250" s="240">
        <f>(J250*'Power Usage Consumption'!$B$4)*D250</f>
        <v>123.12</v>
      </c>
      <c r="L250" s="241">
        <f>'Raw Data'!AA249</f>
        <v>1</v>
      </c>
      <c r="M250" s="241">
        <f>(L250*'Power Usage Consumption'!$B$5)*D250</f>
        <v>144</v>
      </c>
      <c r="N250" s="241">
        <f>'Raw Data'!AB249</f>
        <v>2</v>
      </c>
      <c r="O250" s="241">
        <f>(N250*'Power Usage Consumption'!$B$7)*D250</f>
        <v>2.88</v>
      </c>
      <c r="P250" s="241">
        <f>'Raw Data'!AC249</f>
        <v>2</v>
      </c>
      <c r="Q250" s="241">
        <f>(P250*'Power Usage Consumption'!$B$8)*D250</f>
        <v>57.6</v>
      </c>
      <c r="R250" s="241">
        <f>'Raw Data'!AD249</f>
        <v>3</v>
      </c>
      <c r="S250" s="241">
        <f>(R250*'Power Usage Consumption'!$B$9)*D250</f>
        <v>12.96</v>
      </c>
      <c r="T250" s="235">
        <f>'Raw Data'!AE249</f>
        <v>3</v>
      </c>
      <c r="U250" s="241">
        <f>(T250*'Power Usage Consumption'!$B$6)*D250</f>
        <v>10.8</v>
      </c>
      <c r="V250" s="235">
        <f>'Raw Data'!AF249</f>
        <v>2</v>
      </c>
      <c r="W250" s="241">
        <f>(V250*'Power Usage Consumption'!$B$11)*D250</f>
        <v>17.28</v>
      </c>
      <c r="X250" s="235">
        <f>'Raw Data'!AG249</f>
        <v>0</v>
      </c>
      <c r="Y250" s="241">
        <f>(X250*'Power Usage Consumption'!$B$12)*D250</f>
        <v>0</v>
      </c>
      <c r="Z250" s="235">
        <f>'Raw Data'!AH249</f>
        <v>0</v>
      </c>
      <c r="AA250" s="241">
        <f>(Z250*'Power Usage Consumption'!$B$12)*D250</f>
        <v>0</v>
      </c>
      <c r="AB250" s="242">
        <f t="shared" si="2"/>
        <v>548.352</v>
      </c>
      <c r="AC250" s="243" t="str">
        <f>'Raw Data'!AI249</f>
        <v>Renewable Energy (Solar, Wind, etc.)</v>
      </c>
      <c r="AD250" s="244">
        <f t="shared" si="3"/>
        <v>0</v>
      </c>
      <c r="AE250" s="245">
        <f t="shared" si="4"/>
        <v>548.352</v>
      </c>
      <c r="AF250" s="238">
        <f>'Raw Data'!U249</f>
        <v>5</v>
      </c>
      <c r="AG250" s="235">
        <f>'Raw Data'!T249</f>
        <v>1</v>
      </c>
      <c r="AH250" s="235"/>
      <c r="AI250" s="235">
        <f>IF('Raw Data'!AJ249="YES", 1, 0)</f>
        <v>0</v>
      </c>
      <c r="AJ250" s="235">
        <f>('Power Usage Consumption'!$B$15)*D250*AI250</f>
        <v>0</v>
      </c>
      <c r="AK250" s="235">
        <f>IF('Raw Data'!AK249="YES", 1, 0)</f>
        <v>1</v>
      </c>
      <c r="AL250" s="239">
        <f>'Power Usage Consumption'!$B$16</f>
        <v>18</v>
      </c>
      <c r="AM250" s="235">
        <f>IF('Raw Data'!AL249="YES", 1, 0)</f>
        <v>1</v>
      </c>
      <c r="AN250" s="239">
        <f>'Power Usage Consumption'!$B$17</f>
        <v>1.5</v>
      </c>
      <c r="AO250" s="235">
        <f>IF('Raw Data'!AM249="YES", 1, 0)</f>
        <v>1</v>
      </c>
      <c r="AP250" s="239">
        <f>'Power Usage Consumption'!$B$18</f>
        <v>1.2</v>
      </c>
      <c r="AQ250" s="235">
        <f>IF('Raw Data'!AN249="YES", 1, 0)</f>
        <v>1</v>
      </c>
      <c r="AR250" s="239">
        <f>'Power Usage Consumption'!$B$19</f>
        <v>2</v>
      </c>
      <c r="AS250" s="239">
        <f t="shared" si="5"/>
        <v>22.7</v>
      </c>
      <c r="AT250" s="241">
        <f t="shared" si="6"/>
        <v>1</v>
      </c>
      <c r="AU250" s="241"/>
      <c r="AV250" s="235">
        <f>IF('Raw Data'!AO249="YES", 1, 0)</f>
        <v>0</v>
      </c>
      <c r="AW250" s="241">
        <f>('Power Usage Consumption'!$B$22)*D250*AV250</f>
        <v>0</v>
      </c>
      <c r="AX250" s="235">
        <f>IF('Raw Data'!AP249="YES", 1, 0)</f>
        <v>0</v>
      </c>
      <c r="AY250" s="241">
        <f>('Power Usage Consumption'!$B$23)*D250*AX250</f>
        <v>0</v>
      </c>
      <c r="AZ250" s="235">
        <f>IF('Raw Data'!AQ249="YES", 1, 0)</f>
        <v>0</v>
      </c>
      <c r="BA250" s="241">
        <f>('Power Usage Consumption'!$B$24)*D250*AZ250</f>
        <v>0</v>
      </c>
      <c r="BB250" s="235">
        <f>IF('Raw Data'!AR249="YES", 1, 0)</f>
        <v>0</v>
      </c>
      <c r="BC250" s="241">
        <f>('Power Usage Consumption'!$B$25)*D250*BB250</f>
        <v>0</v>
      </c>
      <c r="BD250" s="235">
        <f>IF('Raw Data'!AS249="YES", 1, 0)</f>
        <v>0</v>
      </c>
      <c r="BE250" s="235">
        <f>('Power Usage Consumption'!$B$26)*D250*BD250</f>
        <v>0</v>
      </c>
      <c r="BF250" s="241">
        <f t="shared" si="7"/>
        <v>0</v>
      </c>
    </row>
    <row r="251" ht="20.25" customHeight="1">
      <c r="A251" s="233" t="str">
        <f>'Raw Data'!R250</f>
        <v>United States of America</v>
      </c>
      <c r="B251" s="234">
        <f>'Raw Data'!S250</f>
        <v>11</v>
      </c>
      <c r="C251" s="235">
        <f>'Raw Data'!W250</f>
        <v>24</v>
      </c>
      <c r="D251" s="236">
        <f t="shared" si="1"/>
        <v>1056</v>
      </c>
      <c r="E251" s="237"/>
      <c r="F251" s="238">
        <f>'Raw Data'!X250</f>
        <v>1</v>
      </c>
      <c r="G251" s="239">
        <f>(F251*'Power Usage Consumption'!$B$2)*D251</f>
        <v>63.36</v>
      </c>
      <c r="H251" s="235">
        <f>'Raw Data'!Y250</f>
        <v>0</v>
      </c>
      <c r="I251" s="239">
        <f>(H251*'Power Usage Consumption'!$B$3)*D251</f>
        <v>0</v>
      </c>
      <c r="J251" s="235">
        <f>'Raw Data'!Z250</f>
        <v>2</v>
      </c>
      <c r="K251" s="240">
        <f>(J251*'Power Usage Consumption'!$B$4)*D251</f>
        <v>120.384</v>
      </c>
      <c r="L251" s="241">
        <f>'Raw Data'!AA250</f>
        <v>3</v>
      </c>
      <c r="M251" s="241">
        <f>(L251*'Power Usage Consumption'!$B$5)*D251</f>
        <v>633.6</v>
      </c>
      <c r="N251" s="241">
        <f>'Raw Data'!AB250</f>
        <v>3</v>
      </c>
      <c r="O251" s="241">
        <f>(N251*'Power Usage Consumption'!$B$7)*D251</f>
        <v>6.336</v>
      </c>
      <c r="P251" s="241">
        <f>'Raw Data'!AC250</f>
        <v>2</v>
      </c>
      <c r="Q251" s="241">
        <f>(P251*'Power Usage Consumption'!$B$8)*D251</f>
        <v>84.48</v>
      </c>
      <c r="R251" s="241">
        <f>'Raw Data'!AD250</f>
        <v>0</v>
      </c>
      <c r="S251" s="241">
        <f>(R251*'Power Usage Consumption'!$B$9)*D251</f>
        <v>0</v>
      </c>
      <c r="T251" s="235">
        <f>'Raw Data'!AE250</f>
        <v>2</v>
      </c>
      <c r="U251" s="241">
        <f>(T251*'Power Usage Consumption'!$B$6)*D251</f>
        <v>10.56</v>
      </c>
      <c r="V251" s="235">
        <f>'Raw Data'!AF250</f>
        <v>0</v>
      </c>
      <c r="W251" s="241">
        <f>(V251*'Power Usage Consumption'!$B$11)*D251</f>
        <v>0</v>
      </c>
      <c r="X251" s="235">
        <f>'Raw Data'!AG250</f>
        <v>0</v>
      </c>
      <c r="Y251" s="241">
        <f>(X251*'Power Usage Consumption'!$B$12)*D251</f>
        <v>0</v>
      </c>
      <c r="Z251" s="235">
        <f>'Raw Data'!AH250</f>
        <v>1</v>
      </c>
      <c r="AA251" s="241">
        <f>(Z251*'Power Usage Consumption'!$B$12)*D251</f>
        <v>12.672</v>
      </c>
      <c r="AB251" s="242">
        <f t="shared" si="2"/>
        <v>931.392</v>
      </c>
      <c r="AC251" s="243" t="str">
        <f>'Raw Data'!AI250</f>
        <v>Renewable Energy (Solar, Wind, etc.)</v>
      </c>
      <c r="AD251" s="244">
        <f t="shared" si="3"/>
        <v>0</v>
      </c>
      <c r="AE251" s="245">
        <f t="shared" si="4"/>
        <v>931.392</v>
      </c>
      <c r="AF251" s="238">
        <f>'Raw Data'!U250</f>
        <v>3</v>
      </c>
      <c r="AG251" s="235">
        <f>'Raw Data'!T250</f>
        <v>8</v>
      </c>
      <c r="AH251" s="235"/>
      <c r="AI251" s="235">
        <f>IF('Raw Data'!AJ250="YES", 1, 0)</f>
        <v>0</v>
      </c>
      <c r="AJ251" s="235">
        <f>('Power Usage Consumption'!$B$15)*D251*AI251</f>
        <v>0</v>
      </c>
      <c r="AK251" s="235">
        <f>IF('Raw Data'!AK250="YES", 1, 0)</f>
        <v>1</v>
      </c>
      <c r="AL251" s="239">
        <f>'Power Usage Consumption'!$B$16</f>
        <v>18</v>
      </c>
      <c r="AM251" s="235">
        <f>IF('Raw Data'!AL250="YES", 1, 0)</f>
        <v>1</v>
      </c>
      <c r="AN251" s="239">
        <f>'Power Usage Consumption'!$B$17</f>
        <v>1.5</v>
      </c>
      <c r="AO251" s="235">
        <f>IF('Raw Data'!AM250="YES", 1, 0)</f>
        <v>1</v>
      </c>
      <c r="AP251" s="239">
        <f>'Power Usage Consumption'!$B$18</f>
        <v>1.2</v>
      </c>
      <c r="AQ251" s="235">
        <f>IF('Raw Data'!AN250="YES", 1, 0)</f>
        <v>0</v>
      </c>
      <c r="AR251" s="239">
        <f>'Power Usage Consumption'!$B$19</f>
        <v>2</v>
      </c>
      <c r="AS251" s="239">
        <f t="shared" si="5"/>
        <v>22.7</v>
      </c>
      <c r="AT251" s="241">
        <f t="shared" si="6"/>
        <v>8</v>
      </c>
      <c r="AU251" s="241"/>
      <c r="AV251" s="235">
        <f>IF('Raw Data'!AO250="YES", 1, 0)</f>
        <v>1</v>
      </c>
      <c r="AW251" s="241">
        <f>('Power Usage Consumption'!$B$22)*D251*AV251</f>
        <v>2402.4</v>
      </c>
      <c r="AX251" s="235">
        <f>IF('Raw Data'!AP250="YES", 1, 0)</f>
        <v>0</v>
      </c>
      <c r="AY251" s="241">
        <f>('Power Usage Consumption'!$B$23)*D251*AX251</f>
        <v>0</v>
      </c>
      <c r="AZ251" s="235">
        <f>IF('Raw Data'!AQ250="YES", 1, 0)</f>
        <v>0</v>
      </c>
      <c r="BA251" s="241">
        <f>('Power Usage Consumption'!$B$24)*D251*AZ251</f>
        <v>0</v>
      </c>
      <c r="BB251" s="235">
        <f>IF('Raw Data'!AR250="YES", 1, 0)</f>
        <v>1</v>
      </c>
      <c r="BC251" s="241">
        <f>('Power Usage Consumption'!$B$25)*D251*BB251</f>
        <v>18.3216</v>
      </c>
      <c r="BD251" s="235">
        <f>IF('Raw Data'!AS250="YES", 1, 0)</f>
        <v>1</v>
      </c>
      <c r="BE251" s="235">
        <f>('Power Usage Consumption'!$B$26)*D251*BD251</f>
        <v>295.68</v>
      </c>
      <c r="BF251" s="241">
        <f t="shared" si="7"/>
        <v>2716.4016</v>
      </c>
    </row>
    <row r="252" ht="20.25" customHeight="1">
      <c r="A252" s="233" t="str">
        <f>'Raw Data'!R251</f>
        <v>Indonesia</v>
      </c>
      <c r="B252" s="234">
        <f>'Raw Data'!S251</f>
        <v>3</v>
      </c>
      <c r="C252" s="235">
        <f>'Raw Data'!W251</f>
        <v>26</v>
      </c>
      <c r="D252" s="236">
        <f t="shared" si="1"/>
        <v>312</v>
      </c>
      <c r="E252" s="237"/>
      <c r="F252" s="238">
        <f>'Raw Data'!X251</f>
        <v>1</v>
      </c>
      <c r="G252" s="239">
        <f>(F252*'Power Usage Consumption'!$B$2)*D252</f>
        <v>18.72</v>
      </c>
      <c r="H252" s="235">
        <f>'Raw Data'!Y251</f>
        <v>3</v>
      </c>
      <c r="I252" s="239">
        <f>(H252*'Power Usage Consumption'!$B$3)*D252</f>
        <v>65.1456</v>
      </c>
      <c r="J252" s="235">
        <f>'Raw Data'!Z251</f>
        <v>1</v>
      </c>
      <c r="K252" s="240">
        <f>(J252*'Power Usage Consumption'!$B$4)*D252</f>
        <v>17.784</v>
      </c>
      <c r="L252" s="241">
        <f>'Raw Data'!AA251</f>
        <v>1</v>
      </c>
      <c r="M252" s="241">
        <f>(L252*'Power Usage Consumption'!$B$5)*D252</f>
        <v>62.4</v>
      </c>
      <c r="N252" s="241">
        <f>'Raw Data'!AB251</f>
        <v>1</v>
      </c>
      <c r="O252" s="241">
        <f>(N252*'Power Usage Consumption'!$B$7)*D252</f>
        <v>0.624</v>
      </c>
      <c r="P252" s="241">
        <f>'Raw Data'!AC251</f>
        <v>2</v>
      </c>
      <c r="Q252" s="241">
        <f>(P252*'Power Usage Consumption'!$B$8)*D252</f>
        <v>24.96</v>
      </c>
      <c r="R252" s="241">
        <f>'Raw Data'!AD251</f>
        <v>3</v>
      </c>
      <c r="S252" s="241">
        <f>(R252*'Power Usage Consumption'!$B$9)*D252</f>
        <v>5.616</v>
      </c>
      <c r="T252" s="235">
        <f>'Raw Data'!AE251</f>
        <v>3</v>
      </c>
      <c r="U252" s="241">
        <f>(T252*'Power Usage Consumption'!$B$6)*D252</f>
        <v>4.68</v>
      </c>
      <c r="V252" s="235">
        <f>'Raw Data'!AF251</f>
        <v>2</v>
      </c>
      <c r="W252" s="241">
        <f>(V252*'Power Usage Consumption'!$B$11)*D252</f>
        <v>7.488</v>
      </c>
      <c r="X252" s="235">
        <f>'Raw Data'!AG251</f>
        <v>1</v>
      </c>
      <c r="Y252" s="241">
        <f>(X252*'Power Usage Consumption'!$B$12)*D252</f>
        <v>3.744</v>
      </c>
      <c r="Z252" s="235">
        <f>'Raw Data'!AH251</f>
        <v>1</v>
      </c>
      <c r="AA252" s="241">
        <f>(Z252*'Power Usage Consumption'!$B$12)*D252</f>
        <v>3.744</v>
      </c>
      <c r="AB252" s="242">
        <f t="shared" si="2"/>
        <v>214.9056</v>
      </c>
      <c r="AC252" s="243" t="str">
        <f>'Raw Data'!AI251</f>
        <v>Non-renewable Energy (Grid electricity, Gasoline, etc.)</v>
      </c>
      <c r="AD252" s="244">
        <f t="shared" si="3"/>
        <v>214.9056</v>
      </c>
      <c r="AE252" s="245">
        <f t="shared" si="4"/>
        <v>0</v>
      </c>
      <c r="AF252" s="238">
        <f>'Raw Data'!U251</f>
        <v>0</v>
      </c>
      <c r="AG252" s="235">
        <f>'Raw Data'!T251</f>
        <v>3</v>
      </c>
      <c r="AH252" s="235"/>
      <c r="AI252" s="235">
        <f>IF('Raw Data'!AJ251="YES", 1, 0)</f>
        <v>0</v>
      </c>
      <c r="AJ252" s="235">
        <f>('Power Usage Consumption'!$B$15)*D252*AI252</f>
        <v>0</v>
      </c>
      <c r="AK252" s="235">
        <f>IF('Raw Data'!AK251="YES", 1, 0)</f>
        <v>0</v>
      </c>
      <c r="AL252" s="239">
        <f>'Power Usage Consumption'!$B$16</f>
        <v>18</v>
      </c>
      <c r="AM252" s="235">
        <f>IF('Raw Data'!AL251="YES", 1, 0)</f>
        <v>1</v>
      </c>
      <c r="AN252" s="239">
        <f>'Power Usage Consumption'!$B$17</f>
        <v>1.5</v>
      </c>
      <c r="AO252" s="235">
        <f>IF('Raw Data'!AM251="YES", 1, 0)</f>
        <v>0</v>
      </c>
      <c r="AP252" s="239">
        <f>'Power Usage Consumption'!$B$18</f>
        <v>1.2</v>
      </c>
      <c r="AQ252" s="235">
        <f>IF('Raw Data'!AN251="YES", 1, 0)</f>
        <v>0</v>
      </c>
      <c r="AR252" s="239">
        <f>'Power Usage Consumption'!$B$19</f>
        <v>2</v>
      </c>
      <c r="AS252" s="239">
        <f t="shared" si="5"/>
        <v>22.7</v>
      </c>
      <c r="AT252" s="241">
        <f t="shared" si="6"/>
        <v>3</v>
      </c>
      <c r="AU252" s="241"/>
      <c r="AV252" s="235">
        <f>IF('Raw Data'!AO251="YES", 1, 0)</f>
        <v>1</v>
      </c>
      <c r="AW252" s="241">
        <f>('Power Usage Consumption'!$B$22)*D252*AV252</f>
        <v>709.8</v>
      </c>
      <c r="AX252" s="235">
        <f>IF('Raw Data'!AP251="YES", 1, 0)</f>
        <v>1</v>
      </c>
      <c r="AY252" s="241">
        <f>('Power Usage Consumption'!$B$23)*D252*AX252</f>
        <v>202.8</v>
      </c>
      <c r="AZ252" s="235">
        <f>IF('Raw Data'!AQ251="YES", 1, 0)</f>
        <v>0</v>
      </c>
      <c r="BA252" s="241">
        <f>('Power Usage Consumption'!$B$24)*D252*AZ252</f>
        <v>0</v>
      </c>
      <c r="BB252" s="235">
        <f>IF('Raw Data'!AR251="YES", 1, 0)</f>
        <v>1</v>
      </c>
      <c r="BC252" s="241">
        <f>('Power Usage Consumption'!$B$25)*D252*BB252</f>
        <v>5.4132</v>
      </c>
      <c r="BD252" s="235">
        <f>IF('Raw Data'!AS251="YES", 1, 0)</f>
        <v>1</v>
      </c>
      <c r="BE252" s="235">
        <f>('Power Usage Consumption'!$B$26)*D252*BD252</f>
        <v>87.36</v>
      </c>
      <c r="BF252" s="241">
        <f t="shared" si="7"/>
        <v>1005.3732</v>
      </c>
    </row>
    <row r="253" ht="20.25" customHeight="1">
      <c r="A253" s="233" t="str">
        <f>'Raw Data'!R252</f>
        <v>Egypt</v>
      </c>
      <c r="B253" s="234">
        <f>'Raw Data'!S252</f>
        <v>10</v>
      </c>
      <c r="C253" s="235">
        <f>'Raw Data'!W252</f>
        <v>9</v>
      </c>
      <c r="D253" s="236">
        <f t="shared" si="1"/>
        <v>360</v>
      </c>
      <c r="E253" s="237"/>
      <c r="F253" s="238">
        <f>'Raw Data'!X252</f>
        <v>1</v>
      </c>
      <c r="G253" s="239">
        <f>(F253*'Power Usage Consumption'!$B$2)*D253</f>
        <v>21.6</v>
      </c>
      <c r="H253" s="235">
        <f>'Raw Data'!Y252</f>
        <v>3</v>
      </c>
      <c r="I253" s="239">
        <f>(H253*'Power Usage Consumption'!$B$3)*D253</f>
        <v>75.168</v>
      </c>
      <c r="J253" s="235">
        <f>'Raw Data'!Z252</f>
        <v>1</v>
      </c>
      <c r="K253" s="240">
        <f>(J253*'Power Usage Consumption'!$B$4)*D253</f>
        <v>20.52</v>
      </c>
      <c r="L253" s="241">
        <f>'Raw Data'!AA252</f>
        <v>3</v>
      </c>
      <c r="M253" s="241">
        <f>(L253*'Power Usage Consumption'!$B$5)*D253</f>
        <v>216</v>
      </c>
      <c r="N253" s="241">
        <f>'Raw Data'!AB252</f>
        <v>2</v>
      </c>
      <c r="O253" s="241">
        <f>(N253*'Power Usage Consumption'!$B$7)*D253</f>
        <v>1.44</v>
      </c>
      <c r="P253" s="241">
        <f>'Raw Data'!AC252</f>
        <v>0</v>
      </c>
      <c r="Q253" s="241">
        <f>(P253*'Power Usage Consumption'!$B$8)*D253</f>
        <v>0</v>
      </c>
      <c r="R253" s="241">
        <f>'Raw Data'!AD252</f>
        <v>3</v>
      </c>
      <c r="S253" s="241">
        <f>(R253*'Power Usage Consumption'!$B$9)*D253</f>
        <v>6.48</v>
      </c>
      <c r="T253" s="235">
        <f>'Raw Data'!AE252</f>
        <v>0</v>
      </c>
      <c r="U253" s="241">
        <f>(T253*'Power Usage Consumption'!$B$6)*D253</f>
        <v>0</v>
      </c>
      <c r="V253" s="235">
        <f>'Raw Data'!AF252</f>
        <v>3</v>
      </c>
      <c r="W253" s="241">
        <f>(V253*'Power Usage Consumption'!$B$11)*D253</f>
        <v>12.96</v>
      </c>
      <c r="X253" s="235">
        <f>'Raw Data'!AG252</f>
        <v>1</v>
      </c>
      <c r="Y253" s="241">
        <f>(X253*'Power Usage Consumption'!$B$12)*D253</f>
        <v>4.32</v>
      </c>
      <c r="Z253" s="235">
        <f>'Raw Data'!AH252</f>
        <v>1</v>
      </c>
      <c r="AA253" s="241">
        <f>(Z253*'Power Usage Consumption'!$B$12)*D253</f>
        <v>4.32</v>
      </c>
      <c r="AB253" s="242">
        <f t="shared" si="2"/>
        <v>362.808</v>
      </c>
      <c r="AC253" s="243" t="str">
        <f>'Raw Data'!AI252</f>
        <v>Non-renewable Energy (Grid electricity, Gasoline, etc.)</v>
      </c>
      <c r="AD253" s="244">
        <f t="shared" si="3"/>
        <v>362.808</v>
      </c>
      <c r="AE253" s="245">
        <f t="shared" si="4"/>
        <v>0</v>
      </c>
      <c r="AF253" s="238">
        <f>'Raw Data'!U252</f>
        <v>6</v>
      </c>
      <c r="AG253" s="235">
        <f>'Raw Data'!T252</f>
        <v>4</v>
      </c>
      <c r="AH253" s="235"/>
      <c r="AI253" s="235">
        <f>IF('Raw Data'!AJ252="YES", 1, 0)</f>
        <v>0</v>
      </c>
      <c r="AJ253" s="235">
        <f>('Power Usage Consumption'!$B$15)*D253*AI253</f>
        <v>0</v>
      </c>
      <c r="AK253" s="235">
        <f>IF('Raw Data'!AK252="YES", 1, 0)</f>
        <v>0</v>
      </c>
      <c r="AL253" s="239">
        <f>'Power Usage Consumption'!$B$16</f>
        <v>18</v>
      </c>
      <c r="AM253" s="235">
        <f>IF('Raw Data'!AL252="YES", 1, 0)</f>
        <v>0</v>
      </c>
      <c r="AN253" s="239">
        <f>'Power Usage Consumption'!$B$17</f>
        <v>1.5</v>
      </c>
      <c r="AO253" s="235">
        <f>IF('Raw Data'!AM252="YES", 1, 0)</f>
        <v>1</v>
      </c>
      <c r="AP253" s="239">
        <f>'Power Usage Consumption'!$B$18</f>
        <v>1.2</v>
      </c>
      <c r="AQ253" s="235">
        <f>IF('Raw Data'!AN252="YES", 1, 0)</f>
        <v>1</v>
      </c>
      <c r="AR253" s="239">
        <f>'Power Usage Consumption'!$B$19</f>
        <v>2</v>
      </c>
      <c r="AS253" s="239">
        <f t="shared" si="5"/>
        <v>22.7</v>
      </c>
      <c r="AT253" s="241">
        <f t="shared" si="6"/>
        <v>4</v>
      </c>
      <c r="AU253" s="241"/>
      <c r="AV253" s="235">
        <f>IF('Raw Data'!AO252="YES", 1, 0)</f>
        <v>1</v>
      </c>
      <c r="AW253" s="241">
        <f>('Power Usage Consumption'!$B$22)*D253*AV253</f>
        <v>819</v>
      </c>
      <c r="AX253" s="235">
        <f>IF('Raw Data'!AP252="YES", 1, 0)</f>
        <v>1</v>
      </c>
      <c r="AY253" s="241">
        <f>('Power Usage Consumption'!$B$23)*D253*AX253</f>
        <v>234</v>
      </c>
      <c r="AZ253" s="235">
        <f>IF('Raw Data'!AQ252="YES", 1, 0)</f>
        <v>0</v>
      </c>
      <c r="BA253" s="241">
        <f>('Power Usage Consumption'!$B$24)*D253*AZ253</f>
        <v>0</v>
      </c>
      <c r="BB253" s="235">
        <f>IF('Raw Data'!AR252="YES", 1, 0)</f>
        <v>0</v>
      </c>
      <c r="BC253" s="241">
        <f>('Power Usage Consumption'!$B$25)*D253*BB253</f>
        <v>0</v>
      </c>
      <c r="BD253" s="235">
        <f>IF('Raw Data'!AS252="YES", 1, 0)</f>
        <v>0</v>
      </c>
      <c r="BE253" s="235">
        <f>('Power Usage Consumption'!$B$26)*D253*BD253</f>
        <v>0</v>
      </c>
      <c r="BF253" s="241">
        <f t="shared" si="7"/>
        <v>1053</v>
      </c>
    </row>
    <row r="254" ht="20.25" customHeight="1">
      <c r="A254" s="233" t="str">
        <f>'Raw Data'!R253</f>
        <v>Jordan</v>
      </c>
      <c r="B254" s="234">
        <f>'Raw Data'!S253</f>
        <v>10</v>
      </c>
      <c r="C254" s="235">
        <f>'Raw Data'!W253</f>
        <v>10</v>
      </c>
      <c r="D254" s="236">
        <f t="shared" si="1"/>
        <v>400</v>
      </c>
      <c r="E254" s="237"/>
      <c r="F254" s="238">
        <f>'Raw Data'!X253</f>
        <v>1</v>
      </c>
      <c r="G254" s="239">
        <f>(F254*'Power Usage Consumption'!$B$2)*D254</f>
        <v>24</v>
      </c>
      <c r="H254" s="235">
        <f>'Raw Data'!Y253</f>
        <v>3</v>
      </c>
      <c r="I254" s="239">
        <f>(H254*'Power Usage Consumption'!$B$3)*D254</f>
        <v>83.52</v>
      </c>
      <c r="J254" s="235">
        <f>'Raw Data'!Z253</f>
        <v>0</v>
      </c>
      <c r="K254" s="240">
        <f>(J254*'Power Usage Consumption'!$B$4)*D254</f>
        <v>0</v>
      </c>
      <c r="L254" s="241">
        <f>'Raw Data'!AA253</f>
        <v>3</v>
      </c>
      <c r="M254" s="241">
        <f>(L254*'Power Usage Consumption'!$B$5)*D254</f>
        <v>240</v>
      </c>
      <c r="N254" s="241">
        <f>'Raw Data'!AB253</f>
        <v>0</v>
      </c>
      <c r="O254" s="241">
        <f>(N254*'Power Usage Consumption'!$B$7)*D254</f>
        <v>0</v>
      </c>
      <c r="P254" s="241">
        <f>'Raw Data'!AC253</f>
        <v>2</v>
      </c>
      <c r="Q254" s="241">
        <f>(P254*'Power Usage Consumption'!$B$8)*D254</f>
        <v>32</v>
      </c>
      <c r="R254" s="241">
        <f>'Raw Data'!AD253</f>
        <v>0</v>
      </c>
      <c r="S254" s="241">
        <f>(R254*'Power Usage Consumption'!$B$9)*D254</f>
        <v>0</v>
      </c>
      <c r="T254" s="235">
        <f>'Raw Data'!AE253</f>
        <v>0</v>
      </c>
      <c r="U254" s="241">
        <f>(T254*'Power Usage Consumption'!$B$6)*D254</f>
        <v>0</v>
      </c>
      <c r="V254" s="235">
        <f>'Raw Data'!AF253</f>
        <v>3</v>
      </c>
      <c r="W254" s="241">
        <f>(V254*'Power Usage Consumption'!$B$11)*D254</f>
        <v>14.4</v>
      </c>
      <c r="X254" s="235">
        <f>'Raw Data'!AG253</f>
        <v>2</v>
      </c>
      <c r="Y254" s="241">
        <f>(X254*'Power Usage Consumption'!$B$12)*D254</f>
        <v>9.6</v>
      </c>
      <c r="Z254" s="235">
        <f>'Raw Data'!AH253</f>
        <v>2</v>
      </c>
      <c r="AA254" s="241">
        <f>(Z254*'Power Usage Consumption'!$B$12)*D254</f>
        <v>9.6</v>
      </c>
      <c r="AB254" s="242">
        <f t="shared" si="2"/>
        <v>413.12</v>
      </c>
      <c r="AC254" s="243" t="str">
        <f>'Raw Data'!AI253</f>
        <v>Non-renewable Energy (Grid electricity, Gasoline, etc.)</v>
      </c>
      <c r="AD254" s="244">
        <f t="shared" si="3"/>
        <v>413.12</v>
      </c>
      <c r="AE254" s="245">
        <f t="shared" si="4"/>
        <v>0</v>
      </c>
      <c r="AF254" s="238">
        <f>'Raw Data'!U253</f>
        <v>7</v>
      </c>
      <c r="AG254" s="235">
        <f>'Raw Data'!T253</f>
        <v>3</v>
      </c>
      <c r="AH254" s="235"/>
      <c r="AI254" s="235">
        <f>IF('Raw Data'!AJ253="YES", 1, 0)</f>
        <v>0</v>
      </c>
      <c r="AJ254" s="235">
        <f>('Power Usage Consumption'!$B$15)*D254*AI254</f>
        <v>0</v>
      </c>
      <c r="AK254" s="235">
        <f>IF('Raw Data'!AK253="YES", 1, 0)</f>
        <v>1</v>
      </c>
      <c r="AL254" s="239">
        <f>'Power Usage Consumption'!$B$16</f>
        <v>18</v>
      </c>
      <c r="AM254" s="235">
        <f>IF('Raw Data'!AL253="YES", 1, 0)</f>
        <v>0</v>
      </c>
      <c r="AN254" s="239">
        <f>'Power Usage Consumption'!$B$17</f>
        <v>1.5</v>
      </c>
      <c r="AO254" s="235">
        <f>IF('Raw Data'!AM253="YES", 1, 0)</f>
        <v>0</v>
      </c>
      <c r="AP254" s="239">
        <f>'Power Usage Consumption'!$B$18</f>
        <v>1.2</v>
      </c>
      <c r="AQ254" s="235">
        <f>IF('Raw Data'!AN253="YES", 1, 0)</f>
        <v>0</v>
      </c>
      <c r="AR254" s="239">
        <f>'Power Usage Consumption'!$B$19</f>
        <v>2</v>
      </c>
      <c r="AS254" s="239">
        <f t="shared" si="5"/>
        <v>22.7</v>
      </c>
      <c r="AT254" s="241">
        <f t="shared" si="6"/>
        <v>3</v>
      </c>
      <c r="AU254" s="241"/>
      <c r="AV254" s="235">
        <f>IF('Raw Data'!AO253="YES", 1, 0)</f>
        <v>1</v>
      </c>
      <c r="AW254" s="241">
        <f>('Power Usage Consumption'!$B$22)*D254*AV254</f>
        <v>910</v>
      </c>
      <c r="AX254" s="235">
        <f>IF('Raw Data'!AP253="YES", 1, 0)</f>
        <v>1</v>
      </c>
      <c r="AY254" s="241">
        <f>('Power Usage Consumption'!$B$23)*D254*AX254</f>
        <v>260</v>
      </c>
      <c r="AZ254" s="235">
        <f>IF('Raw Data'!AQ253="YES", 1, 0)</f>
        <v>0</v>
      </c>
      <c r="BA254" s="241">
        <f>('Power Usage Consumption'!$B$24)*D254*AZ254</f>
        <v>0</v>
      </c>
      <c r="BB254" s="235">
        <f>IF('Raw Data'!AR253="YES", 1, 0)</f>
        <v>0</v>
      </c>
      <c r="BC254" s="241">
        <f>('Power Usage Consumption'!$B$25)*D254*BB254</f>
        <v>0</v>
      </c>
      <c r="BD254" s="235">
        <f>IF('Raw Data'!AS253="YES", 1, 0)</f>
        <v>1</v>
      </c>
      <c r="BE254" s="235">
        <f>('Power Usage Consumption'!$B$26)*D254*BD254</f>
        <v>112</v>
      </c>
      <c r="BF254" s="241">
        <f t="shared" si="7"/>
        <v>1282</v>
      </c>
    </row>
    <row r="255" ht="20.25" customHeight="1">
      <c r="A255" s="233" t="str">
        <f>'Raw Data'!R254</f>
        <v>United States of America</v>
      </c>
      <c r="B255" s="234">
        <f>'Raw Data'!S254</f>
        <v>3</v>
      </c>
      <c r="C255" s="235">
        <f>'Raw Data'!W254</f>
        <v>3</v>
      </c>
      <c r="D255" s="236">
        <f t="shared" si="1"/>
        <v>36</v>
      </c>
      <c r="E255" s="237"/>
      <c r="F255" s="238">
        <f>'Raw Data'!X254</f>
        <v>2</v>
      </c>
      <c r="G255" s="239">
        <f>(F255*'Power Usage Consumption'!$B$2)*D255</f>
        <v>4.32</v>
      </c>
      <c r="H255" s="235">
        <f>'Raw Data'!Y254</f>
        <v>3</v>
      </c>
      <c r="I255" s="239">
        <f>(H255*'Power Usage Consumption'!$B$3)*D255</f>
        <v>7.5168</v>
      </c>
      <c r="J255" s="235">
        <f>'Raw Data'!Z254</f>
        <v>0</v>
      </c>
      <c r="K255" s="240">
        <f>(J255*'Power Usage Consumption'!$B$4)*D255</f>
        <v>0</v>
      </c>
      <c r="L255" s="241">
        <f>'Raw Data'!AA254</f>
        <v>1</v>
      </c>
      <c r="M255" s="241">
        <f>(L255*'Power Usage Consumption'!$B$5)*D255</f>
        <v>7.2</v>
      </c>
      <c r="N255" s="241">
        <f>'Raw Data'!AB254</f>
        <v>1</v>
      </c>
      <c r="O255" s="241">
        <f>(N255*'Power Usage Consumption'!$B$7)*D255</f>
        <v>0.072</v>
      </c>
      <c r="P255" s="241">
        <f>'Raw Data'!AC254</f>
        <v>3</v>
      </c>
      <c r="Q255" s="241">
        <f>(P255*'Power Usage Consumption'!$B$8)*D255</f>
        <v>4.32</v>
      </c>
      <c r="R255" s="241">
        <f>'Raw Data'!AD254</f>
        <v>1</v>
      </c>
      <c r="S255" s="241">
        <f>(R255*'Power Usage Consumption'!$B$9)*D255</f>
        <v>0.216</v>
      </c>
      <c r="T255" s="235">
        <f>'Raw Data'!AE254</f>
        <v>1</v>
      </c>
      <c r="U255" s="241">
        <f>(T255*'Power Usage Consumption'!$B$6)*D255</f>
        <v>0.18</v>
      </c>
      <c r="V255" s="235">
        <f>'Raw Data'!AF254</f>
        <v>2</v>
      </c>
      <c r="W255" s="241">
        <f>(V255*'Power Usage Consumption'!$B$11)*D255</f>
        <v>0.864</v>
      </c>
      <c r="X255" s="235">
        <f>'Raw Data'!AG254</f>
        <v>2</v>
      </c>
      <c r="Y255" s="241">
        <f>(X255*'Power Usage Consumption'!$B$12)*D255</f>
        <v>0.864</v>
      </c>
      <c r="Z255" s="235">
        <f>'Raw Data'!AH254</f>
        <v>3</v>
      </c>
      <c r="AA255" s="241">
        <f>(Z255*'Power Usage Consumption'!$B$12)*D255</f>
        <v>1.296</v>
      </c>
      <c r="AB255" s="242">
        <f t="shared" si="2"/>
        <v>26.8488</v>
      </c>
      <c r="AC255" s="243" t="str">
        <f>'Raw Data'!AI254</f>
        <v>Non-renewable Energy (Grid electricity, Gasoline, etc.)</v>
      </c>
      <c r="AD255" s="244">
        <f t="shared" si="3"/>
        <v>26.8488</v>
      </c>
      <c r="AE255" s="245">
        <f t="shared" si="4"/>
        <v>0</v>
      </c>
      <c r="AF255" s="238">
        <f>'Raw Data'!U254</f>
        <v>2</v>
      </c>
      <c r="AG255" s="235">
        <f>'Raw Data'!T254</f>
        <v>1</v>
      </c>
      <c r="AH255" s="235"/>
      <c r="AI255" s="235">
        <f>IF('Raw Data'!AJ254="YES", 1, 0)</f>
        <v>0</v>
      </c>
      <c r="AJ255" s="235">
        <f>('Power Usage Consumption'!$B$15)*D255*AI255</f>
        <v>0</v>
      </c>
      <c r="AK255" s="235">
        <f>IF('Raw Data'!AK254="YES", 1, 0)</f>
        <v>0</v>
      </c>
      <c r="AL255" s="239">
        <f>'Power Usage Consumption'!$B$16</f>
        <v>18</v>
      </c>
      <c r="AM255" s="235">
        <f>IF('Raw Data'!AL254="YES", 1, 0)</f>
        <v>1</v>
      </c>
      <c r="AN255" s="239">
        <f>'Power Usage Consumption'!$B$17</f>
        <v>1.5</v>
      </c>
      <c r="AO255" s="235">
        <f>IF('Raw Data'!AM254="YES", 1, 0)</f>
        <v>1</v>
      </c>
      <c r="AP255" s="239">
        <f>'Power Usage Consumption'!$B$18</f>
        <v>1.2</v>
      </c>
      <c r="AQ255" s="235">
        <f>IF('Raw Data'!AN254="YES", 1, 0)</f>
        <v>0</v>
      </c>
      <c r="AR255" s="239">
        <f>'Power Usage Consumption'!$B$19</f>
        <v>2</v>
      </c>
      <c r="AS255" s="239">
        <f t="shared" si="5"/>
        <v>22.7</v>
      </c>
      <c r="AT255" s="241">
        <f t="shared" si="6"/>
        <v>1</v>
      </c>
      <c r="AU255" s="241"/>
      <c r="AV255" s="235">
        <f>IF('Raw Data'!AO254="YES", 1, 0)</f>
        <v>0</v>
      </c>
      <c r="AW255" s="241">
        <f>('Power Usage Consumption'!$B$22)*D255*AV255</f>
        <v>0</v>
      </c>
      <c r="AX255" s="235">
        <f>IF('Raw Data'!AP254="YES", 1, 0)</f>
        <v>1</v>
      </c>
      <c r="AY255" s="241">
        <f>('Power Usage Consumption'!$B$23)*D255*AX255</f>
        <v>23.4</v>
      </c>
      <c r="AZ255" s="235">
        <f>IF('Raw Data'!AQ254="YES", 1, 0)</f>
        <v>1</v>
      </c>
      <c r="BA255" s="241">
        <f>('Power Usage Consumption'!$B$24)*D255*AZ255</f>
        <v>1.944</v>
      </c>
      <c r="BB255" s="235">
        <f>IF('Raw Data'!AR254="YES", 1, 0)</f>
        <v>1</v>
      </c>
      <c r="BC255" s="241">
        <f>('Power Usage Consumption'!$B$25)*D255*BB255</f>
        <v>0.6246</v>
      </c>
      <c r="BD255" s="235">
        <f>IF('Raw Data'!AS254="YES", 1, 0)</f>
        <v>0</v>
      </c>
      <c r="BE255" s="235">
        <f>('Power Usage Consumption'!$B$26)*D255*BD255</f>
        <v>0</v>
      </c>
      <c r="BF255" s="241">
        <f t="shared" si="7"/>
        <v>25.9686</v>
      </c>
    </row>
    <row r="256" ht="20.25" customHeight="1">
      <c r="A256" s="233" t="str">
        <f>'Raw Data'!R255</f>
        <v>United States of America</v>
      </c>
      <c r="B256" s="234">
        <f>'Raw Data'!S255</f>
        <v>5</v>
      </c>
      <c r="C256" s="235">
        <f>'Raw Data'!W255</f>
        <v>5</v>
      </c>
      <c r="D256" s="236">
        <f t="shared" si="1"/>
        <v>100</v>
      </c>
      <c r="E256" s="237"/>
      <c r="F256" s="238">
        <f>'Raw Data'!X255</f>
        <v>0</v>
      </c>
      <c r="G256" s="239">
        <f>(F256*'Power Usage Consumption'!$B$2)*D256</f>
        <v>0</v>
      </c>
      <c r="H256" s="235">
        <f>'Raw Data'!Y255</f>
        <v>0</v>
      </c>
      <c r="I256" s="239">
        <f>(H256*'Power Usage Consumption'!$B$3)*D256</f>
        <v>0</v>
      </c>
      <c r="J256" s="235">
        <f>'Raw Data'!Z255</f>
        <v>3</v>
      </c>
      <c r="K256" s="240">
        <f>(J256*'Power Usage Consumption'!$B$4)*D256</f>
        <v>17.1</v>
      </c>
      <c r="L256" s="241">
        <f>'Raw Data'!AA255</f>
        <v>0</v>
      </c>
      <c r="M256" s="241">
        <f>(L256*'Power Usage Consumption'!$B$5)*D256</f>
        <v>0</v>
      </c>
      <c r="N256" s="241">
        <f>'Raw Data'!AB255</f>
        <v>1</v>
      </c>
      <c r="O256" s="241">
        <f>(N256*'Power Usage Consumption'!$B$7)*D256</f>
        <v>0.2</v>
      </c>
      <c r="P256" s="241">
        <f>'Raw Data'!AC255</f>
        <v>1</v>
      </c>
      <c r="Q256" s="241">
        <f>(P256*'Power Usage Consumption'!$B$8)*D256</f>
        <v>4</v>
      </c>
      <c r="R256" s="241">
        <f>'Raw Data'!AD255</f>
        <v>1</v>
      </c>
      <c r="S256" s="241">
        <f>(R256*'Power Usage Consumption'!$B$9)*D256</f>
        <v>0.6</v>
      </c>
      <c r="T256" s="235">
        <f>'Raw Data'!AE255</f>
        <v>0</v>
      </c>
      <c r="U256" s="241">
        <f>(T256*'Power Usage Consumption'!$B$6)*D256</f>
        <v>0</v>
      </c>
      <c r="V256" s="235">
        <f>'Raw Data'!AF255</f>
        <v>1</v>
      </c>
      <c r="W256" s="241">
        <f>(V256*'Power Usage Consumption'!$B$11)*D256</f>
        <v>1.2</v>
      </c>
      <c r="X256" s="235">
        <f>'Raw Data'!AG255</f>
        <v>1</v>
      </c>
      <c r="Y256" s="241">
        <f>(X256*'Power Usage Consumption'!$B$12)*D256</f>
        <v>1.2</v>
      </c>
      <c r="Z256" s="235">
        <f>'Raw Data'!AH255</f>
        <v>2</v>
      </c>
      <c r="AA256" s="241">
        <f>(Z256*'Power Usage Consumption'!$B$12)*D256</f>
        <v>2.4</v>
      </c>
      <c r="AB256" s="242">
        <f t="shared" si="2"/>
        <v>26.7</v>
      </c>
      <c r="AC256" s="243" t="str">
        <f>'Raw Data'!AI255</f>
        <v>Non-renewable Energy (Grid electricity, Gasoline, etc.)</v>
      </c>
      <c r="AD256" s="244">
        <f t="shared" si="3"/>
        <v>26.7</v>
      </c>
      <c r="AE256" s="245">
        <f t="shared" si="4"/>
        <v>0</v>
      </c>
      <c r="AF256" s="238">
        <f>'Raw Data'!U255</f>
        <v>4</v>
      </c>
      <c r="AG256" s="235">
        <f>'Raw Data'!T255</f>
        <v>1</v>
      </c>
      <c r="AH256" s="235"/>
      <c r="AI256" s="235">
        <f>IF('Raw Data'!AJ255="YES", 1, 0)</f>
        <v>1</v>
      </c>
      <c r="AJ256" s="235">
        <f>('Power Usage Consumption'!$B$15)*D256*AI256</f>
        <v>387</v>
      </c>
      <c r="AK256" s="235">
        <f>IF('Raw Data'!AK255="YES", 1, 0)</f>
        <v>0</v>
      </c>
      <c r="AL256" s="239">
        <f>'Power Usage Consumption'!$B$16</f>
        <v>18</v>
      </c>
      <c r="AM256" s="235">
        <f>IF('Raw Data'!AL255="YES", 1, 0)</f>
        <v>0</v>
      </c>
      <c r="AN256" s="239">
        <f>'Power Usage Consumption'!$B$17</f>
        <v>1.5</v>
      </c>
      <c r="AO256" s="235">
        <f>IF('Raw Data'!AM255="YES", 1, 0)</f>
        <v>1</v>
      </c>
      <c r="AP256" s="239">
        <f>'Power Usage Consumption'!$B$18</f>
        <v>1.2</v>
      </c>
      <c r="AQ256" s="235">
        <f>IF('Raw Data'!AN255="YES", 1, 0)</f>
        <v>0</v>
      </c>
      <c r="AR256" s="239">
        <f>'Power Usage Consumption'!$B$19</f>
        <v>2</v>
      </c>
      <c r="AS256" s="239">
        <f t="shared" si="5"/>
        <v>409.7</v>
      </c>
      <c r="AT256" s="241">
        <f t="shared" si="6"/>
        <v>1</v>
      </c>
      <c r="AU256" s="241"/>
      <c r="AV256" s="235">
        <f>IF('Raw Data'!AO255="YES", 1, 0)</f>
        <v>0</v>
      </c>
      <c r="AW256" s="241">
        <f>('Power Usage Consumption'!$B$22)*D256*AV256</f>
        <v>0</v>
      </c>
      <c r="AX256" s="235">
        <f>IF('Raw Data'!AP255="YES", 1, 0)</f>
        <v>1</v>
      </c>
      <c r="AY256" s="241">
        <f>('Power Usage Consumption'!$B$23)*D256*AX256</f>
        <v>65</v>
      </c>
      <c r="AZ256" s="235">
        <f>IF('Raw Data'!AQ255="YES", 1, 0)</f>
        <v>1</v>
      </c>
      <c r="BA256" s="241">
        <f>('Power Usage Consumption'!$B$24)*D256*AZ256</f>
        <v>5.4</v>
      </c>
      <c r="BB256" s="235">
        <f>IF('Raw Data'!AR255="YES", 1, 0)</f>
        <v>0</v>
      </c>
      <c r="BC256" s="241">
        <f>('Power Usage Consumption'!$B$25)*D256*BB256</f>
        <v>0</v>
      </c>
      <c r="BD256" s="235">
        <f>IF('Raw Data'!AS255="YES", 1, 0)</f>
        <v>1</v>
      </c>
      <c r="BE256" s="235">
        <f>('Power Usage Consumption'!$B$26)*D256*BD256</f>
        <v>28</v>
      </c>
      <c r="BF256" s="241">
        <f t="shared" si="7"/>
        <v>98.4</v>
      </c>
    </row>
    <row r="257" ht="20.25" customHeight="1">
      <c r="A257" s="233" t="str">
        <f>'Raw Data'!R256</f>
        <v>South Africa</v>
      </c>
      <c r="B257" s="234">
        <f>'Raw Data'!S256</f>
        <v>10</v>
      </c>
      <c r="C257" s="235">
        <f>'Raw Data'!W256</f>
        <v>14</v>
      </c>
      <c r="D257" s="236">
        <f t="shared" si="1"/>
        <v>560</v>
      </c>
      <c r="E257" s="237"/>
      <c r="F257" s="238">
        <f>'Raw Data'!X256</f>
        <v>3</v>
      </c>
      <c r="G257" s="239">
        <f>(F257*'Power Usage Consumption'!$B$2)*D257</f>
        <v>100.8</v>
      </c>
      <c r="H257" s="235">
        <f>'Raw Data'!Y256</f>
        <v>1</v>
      </c>
      <c r="I257" s="239">
        <f>(H257*'Power Usage Consumption'!$B$3)*D257</f>
        <v>38.976</v>
      </c>
      <c r="J257" s="235">
        <f>'Raw Data'!Z256</f>
        <v>1</v>
      </c>
      <c r="K257" s="240">
        <f>(J257*'Power Usage Consumption'!$B$4)*D257</f>
        <v>31.92</v>
      </c>
      <c r="L257" s="241">
        <f>'Raw Data'!AA256</f>
        <v>3</v>
      </c>
      <c r="M257" s="241">
        <f>(L257*'Power Usage Consumption'!$B$5)*D257</f>
        <v>336</v>
      </c>
      <c r="N257" s="241">
        <f>'Raw Data'!AB256</f>
        <v>1</v>
      </c>
      <c r="O257" s="241">
        <f>(N257*'Power Usage Consumption'!$B$7)*D257</f>
        <v>1.12</v>
      </c>
      <c r="P257" s="241">
        <f>'Raw Data'!AC256</f>
        <v>2</v>
      </c>
      <c r="Q257" s="241">
        <f>(P257*'Power Usage Consumption'!$B$8)*D257</f>
        <v>44.8</v>
      </c>
      <c r="R257" s="241">
        <f>'Raw Data'!AD256</f>
        <v>2</v>
      </c>
      <c r="S257" s="241">
        <f>(R257*'Power Usage Consumption'!$B$9)*D257</f>
        <v>6.72</v>
      </c>
      <c r="T257" s="235">
        <f>'Raw Data'!AE256</f>
        <v>0</v>
      </c>
      <c r="U257" s="241">
        <f>(T257*'Power Usage Consumption'!$B$6)*D257</f>
        <v>0</v>
      </c>
      <c r="V257" s="235">
        <f>'Raw Data'!AF256</f>
        <v>0</v>
      </c>
      <c r="W257" s="241">
        <f>(V257*'Power Usage Consumption'!$B$11)*D257</f>
        <v>0</v>
      </c>
      <c r="X257" s="235">
        <f>'Raw Data'!AG256</f>
        <v>0</v>
      </c>
      <c r="Y257" s="241">
        <f>(X257*'Power Usage Consumption'!$B$12)*D257</f>
        <v>0</v>
      </c>
      <c r="Z257" s="235">
        <f>'Raw Data'!AH256</f>
        <v>2</v>
      </c>
      <c r="AA257" s="241">
        <f>(Z257*'Power Usage Consumption'!$B$12)*D257</f>
        <v>13.44</v>
      </c>
      <c r="AB257" s="242">
        <f t="shared" si="2"/>
        <v>573.776</v>
      </c>
      <c r="AC257" s="243" t="str">
        <f>'Raw Data'!AI256</f>
        <v>Renewable Energy (Solar, Wind, etc.)</v>
      </c>
      <c r="AD257" s="244">
        <f t="shared" si="3"/>
        <v>0</v>
      </c>
      <c r="AE257" s="245">
        <f t="shared" si="4"/>
        <v>573.776</v>
      </c>
      <c r="AF257" s="238">
        <f>'Raw Data'!U256</f>
        <v>3</v>
      </c>
      <c r="AG257" s="235">
        <f>'Raw Data'!T256</f>
        <v>7</v>
      </c>
      <c r="AH257" s="235"/>
      <c r="AI257" s="235">
        <f>IF('Raw Data'!AJ256="YES", 1, 0)</f>
        <v>0</v>
      </c>
      <c r="AJ257" s="235">
        <f>('Power Usage Consumption'!$B$15)*D257*AI257</f>
        <v>0</v>
      </c>
      <c r="AK257" s="235">
        <f>IF('Raw Data'!AK256="YES", 1, 0)</f>
        <v>1</v>
      </c>
      <c r="AL257" s="239">
        <f>'Power Usage Consumption'!$B$16</f>
        <v>18</v>
      </c>
      <c r="AM257" s="235">
        <f>IF('Raw Data'!AL256="YES", 1, 0)</f>
        <v>0</v>
      </c>
      <c r="AN257" s="239">
        <f>'Power Usage Consumption'!$B$17</f>
        <v>1.5</v>
      </c>
      <c r="AO257" s="235">
        <f>IF('Raw Data'!AM256="YES", 1, 0)</f>
        <v>1</v>
      </c>
      <c r="AP257" s="239">
        <f>'Power Usage Consumption'!$B$18</f>
        <v>1.2</v>
      </c>
      <c r="AQ257" s="235">
        <f>IF('Raw Data'!AN256="YES", 1, 0)</f>
        <v>0</v>
      </c>
      <c r="AR257" s="239">
        <f>'Power Usage Consumption'!$B$19</f>
        <v>2</v>
      </c>
      <c r="AS257" s="239">
        <f t="shared" si="5"/>
        <v>22.7</v>
      </c>
      <c r="AT257" s="241">
        <f t="shared" si="6"/>
        <v>7</v>
      </c>
      <c r="AU257" s="241"/>
      <c r="AV257" s="235">
        <f>IF('Raw Data'!AO256="YES", 1, 0)</f>
        <v>0</v>
      </c>
      <c r="AW257" s="241">
        <f>('Power Usage Consumption'!$B$22)*D257*AV257</f>
        <v>0</v>
      </c>
      <c r="AX257" s="235">
        <f>IF('Raw Data'!AP256="YES", 1, 0)</f>
        <v>1</v>
      </c>
      <c r="AY257" s="241">
        <f>('Power Usage Consumption'!$B$23)*D257*AX257</f>
        <v>364</v>
      </c>
      <c r="AZ257" s="235">
        <f>IF('Raw Data'!AQ256="YES", 1, 0)</f>
        <v>0</v>
      </c>
      <c r="BA257" s="241">
        <f>('Power Usage Consumption'!$B$24)*D257*AZ257</f>
        <v>0</v>
      </c>
      <c r="BB257" s="235">
        <f>IF('Raw Data'!AR256="YES", 1, 0)</f>
        <v>1</v>
      </c>
      <c r="BC257" s="241">
        <f>('Power Usage Consumption'!$B$25)*D257*BB257</f>
        <v>9.716</v>
      </c>
      <c r="BD257" s="235">
        <f>IF('Raw Data'!AS256="YES", 1, 0)</f>
        <v>1</v>
      </c>
      <c r="BE257" s="235">
        <f>('Power Usage Consumption'!$B$26)*D257*BD257</f>
        <v>156.8</v>
      </c>
      <c r="BF257" s="241">
        <f t="shared" si="7"/>
        <v>530.516</v>
      </c>
    </row>
    <row r="258" ht="20.25" customHeight="1">
      <c r="A258" s="233" t="str">
        <f>'Raw Data'!R257</f>
        <v>United States of America</v>
      </c>
      <c r="B258" s="234">
        <f>'Raw Data'!S257</f>
        <v>5</v>
      </c>
      <c r="C258" s="235">
        <f>'Raw Data'!W257</f>
        <v>20</v>
      </c>
      <c r="D258" s="236">
        <f t="shared" si="1"/>
        <v>400</v>
      </c>
      <c r="E258" s="237"/>
      <c r="F258" s="238">
        <f>'Raw Data'!X257</f>
        <v>0</v>
      </c>
      <c r="G258" s="239">
        <f>(F258*'Power Usage Consumption'!$B$2)*D258</f>
        <v>0</v>
      </c>
      <c r="H258" s="235">
        <f>'Raw Data'!Y257</f>
        <v>3</v>
      </c>
      <c r="I258" s="239">
        <f>(H258*'Power Usage Consumption'!$B$3)*D258</f>
        <v>83.52</v>
      </c>
      <c r="J258" s="235">
        <f>'Raw Data'!Z257</f>
        <v>0</v>
      </c>
      <c r="K258" s="240">
        <f>(J258*'Power Usage Consumption'!$B$4)*D258</f>
        <v>0</v>
      </c>
      <c r="L258" s="241">
        <f>'Raw Data'!AA257</f>
        <v>0</v>
      </c>
      <c r="M258" s="241">
        <f>(L258*'Power Usage Consumption'!$B$5)*D258</f>
        <v>0</v>
      </c>
      <c r="N258" s="241">
        <f>'Raw Data'!AB257</f>
        <v>1</v>
      </c>
      <c r="O258" s="241">
        <f>(N258*'Power Usage Consumption'!$B$7)*D258</f>
        <v>0.8</v>
      </c>
      <c r="P258" s="241">
        <f>'Raw Data'!AC257</f>
        <v>3</v>
      </c>
      <c r="Q258" s="241">
        <f>(P258*'Power Usage Consumption'!$B$8)*D258</f>
        <v>48</v>
      </c>
      <c r="R258" s="241">
        <f>'Raw Data'!AD257</f>
        <v>1</v>
      </c>
      <c r="S258" s="241">
        <f>(R258*'Power Usage Consumption'!$B$9)*D258</f>
        <v>2.4</v>
      </c>
      <c r="T258" s="235">
        <f>'Raw Data'!AE257</f>
        <v>2</v>
      </c>
      <c r="U258" s="241">
        <f>(T258*'Power Usage Consumption'!$B$6)*D258</f>
        <v>4</v>
      </c>
      <c r="V258" s="235">
        <f>'Raw Data'!AF257</f>
        <v>2</v>
      </c>
      <c r="W258" s="241">
        <f>(V258*'Power Usage Consumption'!$B$11)*D258</f>
        <v>9.6</v>
      </c>
      <c r="X258" s="235">
        <f>'Raw Data'!AG257</f>
        <v>3</v>
      </c>
      <c r="Y258" s="241">
        <f>(X258*'Power Usage Consumption'!$B$12)*D258</f>
        <v>14.4</v>
      </c>
      <c r="Z258" s="235">
        <f>'Raw Data'!AH257</f>
        <v>1</v>
      </c>
      <c r="AA258" s="241">
        <f>(Z258*'Power Usage Consumption'!$B$12)*D258</f>
        <v>4.8</v>
      </c>
      <c r="AB258" s="242">
        <f t="shared" si="2"/>
        <v>167.52</v>
      </c>
      <c r="AC258" s="243" t="str">
        <f>'Raw Data'!AI257</f>
        <v>Non-renewable Energy (Grid electricity, Gasoline, etc.)</v>
      </c>
      <c r="AD258" s="244">
        <f t="shared" si="3"/>
        <v>167.52</v>
      </c>
      <c r="AE258" s="245">
        <f t="shared" si="4"/>
        <v>0</v>
      </c>
      <c r="AF258" s="238">
        <f>'Raw Data'!U257</f>
        <v>3</v>
      </c>
      <c r="AG258" s="235">
        <f>'Raw Data'!T257</f>
        <v>2</v>
      </c>
      <c r="AH258" s="235"/>
      <c r="AI258" s="235">
        <f>IF('Raw Data'!AJ257="YES", 1, 0)</f>
        <v>1</v>
      </c>
      <c r="AJ258" s="235">
        <f>('Power Usage Consumption'!$B$15)*D258*AI258</f>
        <v>1548</v>
      </c>
      <c r="AK258" s="235">
        <f>IF('Raw Data'!AK257="YES", 1, 0)</f>
        <v>0</v>
      </c>
      <c r="AL258" s="239">
        <f>'Power Usage Consumption'!$B$16</f>
        <v>18</v>
      </c>
      <c r="AM258" s="235">
        <f>IF('Raw Data'!AL257="YES", 1, 0)</f>
        <v>0</v>
      </c>
      <c r="AN258" s="239">
        <f>'Power Usage Consumption'!$B$17</f>
        <v>1.5</v>
      </c>
      <c r="AO258" s="235">
        <f>IF('Raw Data'!AM257="YES", 1, 0)</f>
        <v>1</v>
      </c>
      <c r="AP258" s="239">
        <f>'Power Usage Consumption'!$B$18</f>
        <v>1.2</v>
      </c>
      <c r="AQ258" s="235">
        <f>IF('Raw Data'!AN257="YES", 1, 0)</f>
        <v>1</v>
      </c>
      <c r="AR258" s="239">
        <f>'Power Usage Consumption'!$B$19</f>
        <v>2</v>
      </c>
      <c r="AS258" s="239">
        <f t="shared" si="5"/>
        <v>1570.7</v>
      </c>
      <c r="AT258" s="241">
        <f t="shared" si="6"/>
        <v>2</v>
      </c>
      <c r="AU258" s="241"/>
      <c r="AV258" s="235">
        <f>IF('Raw Data'!AO257="YES", 1, 0)</f>
        <v>1</v>
      </c>
      <c r="AW258" s="241">
        <f>('Power Usage Consumption'!$B$22)*D258*AV258</f>
        <v>910</v>
      </c>
      <c r="AX258" s="235">
        <f>IF('Raw Data'!AP257="YES", 1, 0)</f>
        <v>0</v>
      </c>
      <c r="AY258" s="241">
        <f>('Power Usage Consumption'!$B$23)*D258*AX258</f>
        <v>0</v>
      </c>
      <c r="AZ258" s="235">
        <f>IF('Raw Data'!AQ257="YES", 1, 0)</f>
        <v>0</v>
      </c>
      <c r="BA258" s="241">
        <f>('Power Usage Consumption'!$B$24)*D258*AZ258</f>
        <v>0</v>
      </c>
      <c r="BB258" s="235">
        <f>IF('Raw Data'!AR257="YES", 1, 0)</f>
        <v>1</v>
      </c>
      <c r="BC258" s="241">
        <f>('Power Usage Consumption'!$B$25)*D258*BB258</f>
        <v>6.94</v>
      </c>
      <c r="BD258" s="235">
        <f>IF('Raw Data'!AS257="YES", 1, 0)</f>
        <v>1</v>
      </c>
      <c r="BE258" s="235">
        <f>('Power Usage Consumption'!$B$26)*D258*BD258</f>
        <v>112</v>
      </c>
      <c r="BF258" s="241">
        <f t="shared" si="7"/>
        <v>1028.94</v>
      </c>
    </row>
    <row r="259" ht="20.25" customHeight="1">
      <c r="A259" s="233" t="str">
        <f>'Raw Data'!R258</f>
        <v>United States of America</v>
      </c>
      <c r="B259" s="234">
        <f>'Raw Data'!S258</f>
        <v>9</v>
      </c>
      <c r="C259" s="235" t="str">
        <f>'Raw Data'!W258</f>
        <v/>
      </c>
      <c r="D259" s="236">
        <f t="shared" si="1"/>
        <v>0</v>
      </c>
      <c r="E259" s="237"/>
      <c r="F259" s="238">
        <f>'Raw Data'!X258</f>
        <v>3</v>
      </c>
      <c r="G259" s="239">
        <f>(F259*'Power Usage Consumption'!$B$2)*D259</f>
        <v>0</v>
      </c>
      <c r="H259" s="235">
        <f>'Raw Data'!Y258</f>
        <v>1</v>
      </c>
      <c r="I259" s="239">
        <f>(H259*'Power Usage Consumption'!$B$3)*D259</f>
        <v>0</v>
      </c>
      <c r="J259" s="235">
        <f>'Raw Data'!Z258</f>
        <v>1</v>
      </c>
      <c r="K259" s="240">
        <f>(J259*'Power Usage Consumption'!$B$4)*D259</f>
        <v>0</v>
      </c>
      <c r="L259" s="241">
        <f>'Raw Data'!AA258</f>
        <v>1</v>
      </c>
      <c r="M259" s="241">
        <f>(L259*'Power Usage Consumption'!$B$5)*D259</f>
        <v>0</v>
      </c>
      <c r="N259" s="241">
        <f>'Raw Data'!AB258</f>
        <v>0</v>
      </c>
      <c r="O259" s="241">
        <f>(N259*'Power Usage Consumption'!$B$7)*D259</f>
        <v>0</v>
      </c>
      <c r="P259" s="241">
        <f>'Raw Data'!AC258</f>
        <v>1</v>
      </c>
      <c r="Q259" s="241">
        <f>(P259*'Power Usage Consumption'!$B$8)*D259</f>
        <v>0</v>
      </c>
      <c r="R259" s="241">
        <f>'Raw Data'!AD258</f>
        <v>3</v>
      </c>
      <c r="S259" s="241">
        <f>(R259*'Power Usage Consumption'!$B$9)*D259</f>
        <v>0</v>
      </c>
      <c r="T259" s="235">
        <f>'Raw Data'!AE258</f>
        <v>0</v>
      </c>
      <c r="U259" s="241">
        <f>(T259*'Power Usage Consumption'!$B$6)*D259</f>
        <v>0</v>
      </c>
      <c r="V259" s="235">
        <f>'Raw Data'!AF258</f>
        <v>2</v>
      </c>
      <c r="W259" s="241">
        <f>(V259*'Power Usage Consumption'!$B$11)*D259</f>
        <v>0</v>
      </c>
      <c r="X259" s="235">
        <f>'Raw Data'!AG258</f>
        <v>1</v>
      </c>
      <c r="Y259" s="241">
        <f>(X259*'Power Usage Consumption'!$B$12)*D259</f>
        <v>0</v>
      </c>
      <c r="Z259" s="235">
        <f>'Raw Data'!AH258</f>
        <v>1</v>
      </c>
      <c r="AA259" s="241">
        <f>(Z259*'Power Usage Consumption'!$B$12)*D259</f>
        <v>0</v>
      </c>
      <c r="AB259" s="242">
        <f t="shared" si="2"/>
        <v>0</v>
      </c>
      <c r="AC259" s="243" t="str">
        <f>'Raw Data'!AI258</f>
        <v>Renewable Energy (Solar, Wind, etc.)</v>
      </c>
      <c r="AD259" s="244">
        <f t="shared" si="3"/>
        <v>0</v>
      </c>
      <c r="AE259" s="245">
        <f t="shared" si="4"/>
        <v>0</v>
      </c>
      <c r="AF259" s="238">
        <f>'Raw Data'!U258</f>
        <v>3</v>
      </c>
      <c r="AG259" s="235">
        <f>'Raw Data'!T258</f>
        <v>6</v>
      </c>
      <c r="AH259" s="235"/>
      <c r="AI259" s="235">
        <f>IF('Raw Data'!AJ258="YES", 1, 0)</f>
        <v>1</v>
      </c>
      <c r="AJ259" s="235">
        <f>('Power Usage Consumption'!$B$15)*D259*AI259</f>
        <v>0</v>
      </c>
      <c r="AK259" s="235">
        <f>IF('Raw Data'!AK258="YES", 1, 0)</f>
        <v>0</v>
      </c>
      <c r="AL259" s="239">
        <f>'Power Usage Consumption'!$B$16</f>
        <v>18</v>
      </c>
      <c r="AM259" s="235">
        <f>IF('Raw Data'!AL258="YES", 1, 0)</f>
        <v>0</v>
      </c>
      <c r="AN259" s="239">
        <f>'Power Usage Consumption'!$B$17</f>
        <v>1.5</v>
      </c>
      <c r="AO259" s="235">
        <f>IF('Raw Data'!AM258="YES", 1, 0)</f>
        <v>1</v>
      </c>
      <c r="AP259" s="239">
        <f>'Power Usage Consumption'!$B$18</f>
        <v>1.2</v>
      </c>
      <c r="AQ259" s="235">
        <f>IF('Raw Data'!AN258="YES", 1, 0)</f>
        <v>1</v>
      </c>
      <c r="AR259" s="239">
        <f>'Power Usage Consumption'!$B$19</f>
        <v>2</v>
      </c>
      <c r="AS259" s="239">
        <f t="shared" si="5"/>
        <v>22.7</v>
      </c>
      <c r="AT259" s="241">
        <f t="shared" si="6"/>
        <v>6</v>
      </c>
      <c r="AU259" s="241"/>
      <c r="AV259" s="235">
        <f>IF('Raw Data'!AO258="YES", 1, 0)</f>
        <v>1</v>
      </c>
      <c r="AW259" s="241">
        <f>('Power Usage Consumption'!$B$22)*D259*AV259</f>
        <v>0</v>
      </c>
      <c r="AX259" s="235">
        <f>IF('Raw Data'!AP258="YES", 1, 0)</f>
        <v>1</v>
      </c>
      <c r="AY259" s="241">
        <f>('Power Usage Consumption'!$B$23)*D259*AX259</f>
        <v>0</v>
      </c>
      <c r="AZ259" s="235">
        <f>IF('Raw Data'!AQ258="YES", 1, 0)</f>
        <v>0</v>
      </c>
      <c r="BA259" s="241">
        <f>('Power Usage Consumption'!$B$24)*D259*AZ259</f>
        <v>0</v>
      </c>
      <c r="BB259" s="235">
        <f>IF('Raw Data'!AR258="YES", 1, 0)</f>
        <v>0</v>
      </c>
      <c r="BC259" s="241">
        <f>('Power Usage Consumption'!$B$25)*D259*BB259</f>
        <v>0</v>
      </c>
      <c r="BD259" s="235">
        <f>IF('Raw Data'!AS258="YES", 1, 0)</f>
        <v>1</v>
      </c>
      <c r="BE259" s="235">
        <f>('Power Usage Consumption'!$B$26)*D259*BD259</f>
        <v>0</v>
      </c>
      <c r="BF259" s="241">
        <f t="shared" si="7"/>
        <v>0</v>
      </c>
    </row>
    <row r="260" ht="20.25" customHeight="1">
      <c r="A260" s="233" t="str">
        <f>'Raw Data'!R259</f>
        <v>Guatemala</v>
      </c>
      <c r="B260" s="234">
        <f>'Raw Data'!S259</f>
        <v>8</v>
      </c>
      <c r="C260" s="235">
        <f>'Raw Data'!W259</f>
        <v>37</v>
      </c>
      <c r="D260" s="236">
        <f t="shared" si="1"/>
        <v>1184</v>
      </c>
      <c r="E260" s="237"/>
      <c r="F260" s="238">
        <f>'Raw Data'!X259</f>
        <v>2</v>
      </c>
      <c r="G260" s="239">
        <f>(F260*'Power Usage Consumption'!$B$2)*D260</f>
        <v>142.08</v>
      </c>
      <c r="H260" s="235">
        <f>'Raw Data'!Y259</f>
        <v>2</v>
      </c>
      <c r="I260" s="239">
        <f>(H260*'Power Usage Consumption'!$B$3)*D260</f>
        <v>164.8128</v>
      </c>
      <c r="J260" s="235">
        <f>'Raw Data'!Z259</f>
        <v>0</v>
      </c>
      <c r="K260" s="240">
        <f>(J260*'Power Usage Consumption'!$B$4)*D260</f>
        <v>0</v>
      </c>
      <c r="L260" s="241">
        <f>'Raw Data'!AA259</f>
        <v>3</v>
      </c>
      <c r="M260" s="241">
        <f>(L260*'Power Usage Consumption'!$B$5)*D260</f>
        <v>710.4</v>
      </c>
      <c r="N260" s="241">
        <f>'Raw Data'!AB259</f>
        <v>2</v>
      </c>
      <c r="O260" s="241">
        <f>(N260*'Power Usage Consumption'!$B$7)*D260</f>
        <v>4.736</v>
      </c>
      <c r="P260" s="241">
        <f>'Raw Data'!AC259</f>
        <v>0</v>
      </c>
      <c r="Q260" s="241">
        <f>(P260*'Power Usage Consumption'!$B$8)*D260</f>
        <v>0</v>
      </c>
      <c r="R260" s="241">
        <f>'Raw Data'!AD259</f>
        <v>1</v>
      </c>
      <c r="S260" s="241">
        <f>(R260*'Power Usage Consumption'!$B$9)*D260</f>
        <v>7.104</v>
      </c>
      <c r="T260" s="235">
        <f>'Raw Data'!AE259</f>
        <v>2</v>
      </c>
      <c r="U260" s="241">
        <f>(T260*'Power Usage Consumption'!$B$6)*D260</f>
        <v>11.84</v>
      </c>
      <c r="V260" s="235">
        <f>'Raw Data'!AF259</f>
        <v>1</v>
      </c>
      <c r="W260" s="241">
        <f>(V260*'Power Usage Consumption'!$B$11)*D260</f>
        <v>14.208</v>
      </c>
      <c r="X260" s="235">
        <f>'Raw Data'!AG259</f>
        <v>1</v>
      </c>
      <c r="Y260" s="241">
        <f>(X260*'Power Usage Consumption'!$B$12)*D260</f>
        <v>14.208</v>
      </c>
      <c r="Z260" s="235">
        <f>'Raw Data'!AH259</f>
        <v>1</v>
      </c>
      <c r="AA260" s="241">
        <f>(Z260*'Power Usage Consumption'!$B$12)*D260</f>
        <v>14.208</v>
      </c>
      <c r="AB260" s="242">
        <f t="shared" si="2"/>
        <v>1083.5968</v>
      </c>
      <c r="AC260" s="243" t="str">
        <f>'Raw Data'!AI259</f>
        <v>Non-renewable Energy (Grid electricity, Gasoline, etc.)</v>
      </c>
      <c r="AD260" s="244">
        <f t="shared" si="3"/>
        <v>1083.5968</v>
      </c>
      <c r="AE260" s="245">
        <f t="shared" si="4"/>
        <v>0</v>
      </c>
      <c r="AF260" s="238">
        <f>'Raw Data'!U259</f>
        <v>0</v>
      </c>
      <c r="AG260" s="235">
        <f>'Raw Data'!T259</f>
        <v>8</v>
      </c>
      <c r="AH260" s="235"/>
      <c r="AI260" s="235">
        <f>IF('Raw Data'!AJ259="YES", 1, 0)</f>
        <v>1</v>
      </c>
      <c r="AJ260" s="235">
        <f>('Power Usage Consumption'!$B$15)*D260*AI260</f>
        <v>4582.08</v>
      </c>
      <c r="AK260" s="235">
        <f>IF('Raw Data'!AK259="YES", 1, 0)</f>
        <v>1</v>
      </c>
      <c r="AL260" s="239">
        <f>'Power Usage Consumption'!$B$16</f>
        <v>18</v>
      </c>
      <c r="AM260" s="235">
        <f>IF('Raw Data'!AL259="YES", 1, 0)</f>
        <v>1</v>
      </c>
      <c r="AN260" s="239">
        <f>'Power Usage Consumption'!$B$17</f>
        <v>1.5</v>
      </c>
      <c r="AO260" s="235">
        <f>IF('Raw Data'!AM259="YES", 1, 0)</f>
        <v>0</v>
      </c>
      <c r="AP260" s="239">
        <f>'Power Usage Consumption'!$B$18</f>
        <v>1.2</v>
      </c>
      <c r="AQ260" s="235">
        <f>IF('Raw Data'!AN259="YES", 1, 0)</f>
        <v>1</v>
      </c>
      <c r="AR260" s="239">
        <f>'Power Usage Consumption'!$B$19</f>
        <v>2</v>
      </c>
      <c r="AS260" s="239">
        <f t="shared" si="5"/>
        <v>4604.78</v>
      </c>
      <c r="AT260" s="241">
        <f t="shared" si="6"/>
        <v>8</v>
      </c>
      <c r="AU260" s="241"/>
      <c r="AV260" s="235">
        <f>IF('Raw Data'!AO259="YES", 1, 0)</f>
        <v>0</v>
      </c>
      <c r="AW260" s="241">
        <f>('Power Usage Consumption'!$B$22)*D260*AV260</f>
        <v>0</v>
      </c>
      <c r="AX260" s="235">
        <f>IF('Raw Data'!AP259="YES", 1, 0)</f>
        <v>1</v>
      </c>
      <c r="AY260" s="241">
        <f>('Power Usage Consumption'!$B$23)*D260*AX260</f>
        <v>769.6</v>
      </c>
      <c r="AZ260" s="235">
        <f>IF('Raw Data'!AQ259="YES", 1, 0)</f>
        <v>0</v>
      </c>
      <c r="BA260" s="241">
        <f>('Power Usage Consumption'!$B$24)*D260*AZ260</f>
        <v>0</v>
      </c>
      <c r="BB260" s="235">
        <f>IF('Raw Data'!AR259="YES", 1, 0)</f>
        <v>1</v>
      </c>
      <c r="BC260" s="241">
        <f>('Power Usage Consumption'!$B$25)*D260*BB260</f>
        <v>20.5424</v>
      </c>
      <c r="BD260" s="235">
        <f>IF('Raw Data'!AS259="YES", 1, 0)</f>
        <v>1</v>
      </c>
      <c r="BE260" s="235">
        <f>('Power Usage Consumption'!$B$26)*D260*BD260</f>
        <v>331.52</v>
      </c>
      <c r="BF260" s="241">
        <f t="shared" si="7"/>
        <v>1121.6624</v>
      </c>
    </row>
    <row r="261" ht="20.25" customHeight="1">
      <c r="A261" s="233" t="str">
        <f>'Raw Data'!R260</f>
        <v>United States of America</v>
      </c>
      <c r="B261" s="234">
        <f>'Raw Data'!S260</f>
        <v>12</v>
      </c>
      <c r="C261" s="235">
        <f>'Raw Data'!W260</f>
        <v>32</v>
      </c>
      <c r="D261" s="236">
        <f t="shared" si="1"/>
        <v>1536</v>
      </c>
      <c r="E261" s="237"/>
      <c r="F261" s="238">
        <f>'Raw Data'!X260</f>
        <v>1</v>
      </c>
      <c r="G261" s="239">
        <f>(F261*'Power Usage Consumption'!$B$2)*D261</f>
        <v>92.16</v>
      </c>
      <c r="H261" s="235">
        <f>'Raw Data'!Y260</f>
        <v>3</v>
      </c>
      <c r="I261" s="239">
        <f>(H261*'Power Usage Consumption'!$B$3)*D261</f>
        <v>320.7168</v>
      </c>
      <c r="J261" s="235">
        <f>'Raw Data'!Z260</f>
        <v>2</v>
      </c>
      <c r="K261" s="240">
        <f>(J261*'Power Usage Consumption'!$B$4)*D261</f>
        <v>175.104</v>
      </c>
      <c r="L261" s="241">
        <f>'Raw Data'!AA260</f>
        <v>1</v>
      </c>
      <c r="M261" s="241">
        <f>(L261*'Power Usage Consumption'!$B$5)*D261</f>
        <v>307.2</v>
      </c>
      <c r="N261" s="241">
        <f>'Raw Data'!AB260</f>
        <v>1</v>
      </c>
      <c r="O261" s="241">
        <f>(N261*'Power Usage Consumption'!$B$7)*D261</f>
        <v>3.072</v>
      </c>
      <c r="P261" s="241">
        <f>'Raw Data'!AC260</f>
        <v>1</v>
      </c>
      <c r="Q261" s="241">
        <f>(P261*'Power Usage Consumption'!$B$8)*D261</f>
        <v>61.44</v>
      </c>
      <c r="R261" s="241">
        <f>'Raw Data'!AD260</f>
        <v>1</v>
      </c>
      <c r="S261" s="241">
        <f>(R261*'Power Usage Consumption'!$B$9)*D261</f>
        <v>9.216</v>
      </c>
      <c r="T261" s="235">
        <f>'Raw Data'!AE260</f>
        <v>3</v>
      </c>
      <c r="U261" s="241">
        <f>(T261*'Power Usage Consumption'!$B$6)*D261</f>
        <v>23.04</v>
      </c>
      <c r="V261" s="235">
        <f>'Raw Data'!AF260</f>
        <v>2</v>
      </c>
      <c r="W261" s="241">
        <f>(V261*'Power Usage Consumption'!$B$11)*D261</f>
        <v>36.864</v>
      </c>
      <c r="X261" s="235">
        <f>'Raw Data'!AG260</f>
        <v>1</v>
      </c>
      <c r="Y261" s="241">
        <f>(X261*'Power Usage Consumption'!$B$12)*D261</f>
        <v>18.432</v>
      </c>
      <c r="Z261" s="235">
        <f>'Raw Data'!AH260</f>
        <v>2</v>
      </c>
      <c r="AA261" s="241">
        <f>(Z261*'Power Usage Consumption'!$B$12)*D261</f>
        <v>36.864</v>
      </c>
      <c r="AB261" s="242">
        <f t="shared" si="2"/>
        <v>1084.1088</v>
      </c>
      <c r="AC261" s="243" t="str">
        <f>'Raw Data'!AI260</f>
        <v>Renewable Energy (Solar, Wind, etc.)</v>
      </c>
      <c r="AD261" s="244">
        <f t="shared" si="3"/>
        <v>0</v>
      </c>
      <c r="AE261" s="245">
        <f t="shared" si="4"/>
        <v>1084.1088</v>
      </c>
      <c r="AF261" s="238">
        <f>'Raw Data'!U260</f>
        <v>11</v>
      </c>
      <c r="AG261" s="235">
        <f>'Raw Data'!T260</f>
        <v>1</v>
      </c>
      <c r="AH261" s="235"/>
      <c r="AI261" s="235">
        <f>IF('Raw Data'!AJ260="YES", 1, 0)</f>
        <v>0</v>
      </c>
      <c r="AJ261" s="235">
        <f>('Power Usage Consumption'!$B$15)*D261*AI261</f>
        <v>0</v>
      </c>
      <c r="AK261" s="235">
        <f>IF('Raw Data'!AK260="YES", 1, 0)</f>
        <v>1</v>
      </c>
      <c r="AL261" s="239">
        <f>'Power Usage Consumption'!$B$16</f>
        <v>18</v>
      </c>
      <c r="AM261" s="235">
        <f>IF('Raw Data'!AL260="YES", 1, 0)</f>
        <v>0</v>
      </c>
      <c r="AN261" s="239">
        <f>'Power Usage Consumption'!$B$17</f>
        <v>1.5</v>
      </c>
      <c r="AO261" s="235">
        <f>IF('Raw Data'!AM260="YES", 1, 0)</f>
        <v>0</v>
      </c>
      <c r="AP261" s="239">
        <f>'Power Usage Consumption'!$B$18</f>
        <v>1.2</v>
      </c>
      <c r="AQ261" s="235">
        <f>IF('Raw Data'!AN260="YES", 1, 0)</f>
        <v>0</v>
      </c>
      <c r="AR261" s="239">
        <f>'Power Usage Consumption'!$B$19</f>
        <v>2</v>
      </c>
      <c r="AS261" s="239">
        <f t="shared" si="5"/>
        <v>22.7</v>
      </c>
      <c r="AT261" s="241">
        <f t="shared" si="6"/>
        <v>1</v>
      </c>
      <c r="AU261" s="241"/>
      <c r="AV261" s="235">
        <f>IF('Raw Data'!AO260="YES", 1, 0)</f>
        <v>1</v>
      </c>
      <c r="AW261" s="241">
        <f>('Power Usage Consumption'!$B$22)*D261*AV261</f>
        <v>3494.4</v>
      </c>
      <c r="AX261" s="235">
        <f>IF('Raw Data'!AP260="YES", 1, 0)</f>
        <v>0</v>
      </c>
      <c r="AY261" s="241">
        <f>('Power Usage Consumption'!$B$23)*D261*AX261</f>
        <v>0</v>
      </c>
      <c r="AZ261" s="235">
        <f>IF('Raw Data'!AQ260="YES", 1, 0)</f>
        <v>0</v>
      </c>
      <c r="BA261" s="241">
        <f>('Power Usage Consumption'!$B$24)*D261*AZ261</f>
        <v>0</v>
      </c>
      <c r="BB261" s="235">
        <f>IF('Raw Data'!AR260="YES", 1, 0)</f>
        <v>0</v>
      </c>
      <c r="BC261" s="241">
        <f>('Power Usage Consumption'!$B$25)*D261*BB261</f>
        <v>0</v>
      </c>
      <c r="BD261" s="235">
        <f>IF('Raw Data'!AS260="YES", 1, 0)</f>
        <v>1</v>
      </c>
      <c r="BE261" s="235">
        <f>('Power Usage Consumption'!$B$26)*D261*BD261</f>
        <v>430.08</v>
      </c>
      <c r="BF261" s="241">
        <f t="shared" si="7"/>
        <v>3924.48</v>
      </c>
    </row>
    <row r="262" ht="20.25" customHeight="1">
      <c r="A262" s="233" t="str">
        <f>'Raw Data'!R261</f>
        <v>United States of America</v>
      </c>
      <c r="B262" s="234">
        <f>'Raw Data'!S261</f>
        <v>4</v>
      </c>
      <c r="C262" s="235">
        <f>'Raw Data'!W261</f>
        <v>2</v>
      </c>
      <c r="D262" s="236">
        <f t="shared" si="1"/>
        <v>32</v>
      </c>
      <c r="E262" s="237"/>
      <c r="F262" s="238">
        <f>'Raw Data'!X261</f>
        <v>0</v>
      </c>
      <c r="G262" s="239">
        <f>(F262*'Power Usage Consumption'!$B$2)*D262</f>
        <v>0</v>
      </c>
      <c r="H262" s="235">
        <f>'Raw Data'!Y261</f>
        <v>0</v>
      </c>
      <c r="I262" s="239">
        <f>(H262*'Power Usage Consumption'!$B$3)*D262</f>
        <v>0</v>
      </c>
      <c r="J262" s="235">
        <f>'Raw Data'!Z261</f>
        <v>2</v>
      </c>
      <c r="K262" s="240">
        <f>(J262*'Power Usage Consumption'!$B$4)*D262</f>
        <v>3.648</v>
      </c>
      <c r="L262" s="241">
        <f>'Raw Data'!AA261</f>
        <v>3</v>
      </c>
      <c r="M262" s="241">
        <f>(L262*'Power Usage Consumption'!$B$5)*D262</f>
        <v>19.2</v>
      </c>
      <c r="N262" s="241">
        <f>'Raw Data'!AB261</f>
        <v>1</v>
      </c>
      <c r="O262" s="241">
        <f>(N262*'Power Usage Consumption'!$B$7)*D262</f>
        <v>0.064</v>
      </c>
      <c r="P262" s="241">
        <f>'Raw Data'!AC261</f>
        <v>3</v>
      </c>
      <c r="Q262" s="241">
        <f>(P262*'Power Usage Consumption'!$B$8)*D262</f>
        <v>3.84</v>
      </c>
      <c r="R262" s="241">
        <f>'Raw Data'!AD261</f>
        <v>3</v>
      </c>
      <c r="S262" s="241">
        <f>(R262*'Power Usage Consumption'!$B$9)*D262</f>
        <v>0.576</v>
      </c>
      <c r="T262" s="235">
        <f>'Raw Data'!AE261</f>
        <v>0</v>
      </c>
      <c r="U262" s="241">
        <f>(T262*'Power Usage Consumption'!$B$6)*D262</f>
        <v>0</v>
      </c>
      <c r="V262" s="235">
        <f>'Raw Data'!AF261</f>
        <v>1</v>
      </c>
      <c r="W262" s="241">
        <f>(V262*'Power Usage Consumption'!$B$11)*D262</f>
        <v>0.384</v>
      </c>
      <c r="X262" s="235">
        <f>'Raw Data'!AG261</f>
        <v>3</v>
      </c>
      <c r="Y262" s="241">
        <f>(X262*'Power Usage Consumption'!$B$12)*D262</f>
        <v>1.152</v>
      </c>
      <c r="Z262" s="235">
        <f>'Raw Data'!AH261</f>
        <v>3</v>
      </c>
      <c r="AA262" s="241">
        <f>(Z262*'Power Usage Consumption'!$B$12)*D262</f>
        <v>1.152</v>
      </c>
      <c r="AB262" s="242">
        <f t="shared" si="2"/>
        <v>30.016</v>
      </c>
      <c r="AC262" s="243" t="str">
        <f>'Raw Data'!AI261</f>
        <v>Non-renewable Energy (Grid electricity, Gasoline, etc.)</v>
      </c>
      <c r="AD262" s="244">
        <f t="shared" si="3"/>
        <v>30.016</v>
      </c>
      <c r="AE262" s="245">
        <f t="shared" si="4"/>
        <v>0</v>
      </c>
      <c r="AF262" s="238">
        <f>'Raw Data'!U261</f>
        <v>0</v>
      </c>
      <c r="AG262" s="235">
        <f>'Raw Data'!T261</f>
        <v>4</v>
      </c>
      <c r="AH262" s="235"/>
      <c r="AI262" s="235">
        <f>IF('Raw Data'!AJ261="YES", 1, 0)</f>
        <v>0</v>
      </c>
      <c r="AJ262" s="235">
        <f>('Power Usage Consumption'!$B$15)*D262*AI262</f>
        <v>0</v>
      </c>
      <c r="AK262" s="235">
        <f>IF('Raw Data'!AK261="YES", 1, 0)</f>
        <v>1</v>
      </c>
      <c r="AL262" s="239">
        <f>'Power Usage Consumption'!$B$16</f>
        <v>18</v>
      </c>
      <c r="AM262" s="235">
        <f>IF('Raw Data'!AL261="YES", 1, 0)</f>
        <v>0</v>
      </c>
      <c r="AN262" s="239">
        <f>'Power Usage Consumption'!$B$17</f>
        <v>1.5</v>
      </c>
      <c r="AO262" s="235">
        <f>IF('Raw Data'!AM261="YES", 1, 0)</f>
        <v>1</v>
      </c>
      <c r="AP262" s="239">
        <f>'Power Usage Consumption'!$B$18</f>
        <v>1.2</v>
      </c>
      <c r="AQ262" s="235">
        <f>IF('Raw Data'!AN261="YES", 1, 0)</f>
        <v>0</v>
      </c>
      <c r="AR262" s="239">
        <f>'Power Usage Consumption'!$B$19</f>
        <v>2</v>
      </c>
      <c r="AS262" s="239">
        <f t="shared" si="5"/>
        <v>22.7</v>
      </c>
      <c r="AT262" s="241">
        <f t="shared" si="6"/>
        <v>4</v>
      </c>
      <c r="AU262" s="241"/>
      <c r="AV262" s="235">
        <f>IF('Raw Data'!AO261="YES", 1, 0)</f>
        <v>0</v>
      </c>
      <c r="AW262" s="241">
        <f>('Power Usage Consumption'!$B$22)*D262*AV262</f>
        <v>0</v>
      </c>
      <c r="AX262" s="235">
        <f>IF('Raw Data'!AP261="YES", 1, 0)</f>
        <v>0</v>
      </c>
      <c r="AY262" s="241">
        <f>('Power Usage Consumption'!$B$23)*D262*AX262</f>
        <v>0</v>
      </c>
      <c r="AZ262" s="235">
        <f>IF('Raw Data'!AQ261="YES", 1, 0)</f>
        <v>0</v>
      </c>
      <c r="BA262" s="241">
        <f>('Power Usage Consumption'!$B$24)*D262*AZ262</f>
        <v>0</v>
      </c>
      <c r="BB262" s="235">
        <f>IF('Raw Data'!AR261="YES", 1, 0)</f>
        <v>0</v>
      </c>
      <c r="BC262" s="241">
        <f>('Power Usage Consumption'!$B$25)*D262*BB262</f>
        <v>0</v>
      </c>
      <c r="BD262" s="235">
        <f>IF('Raw Data'!AS261="YES", 1, 0)</f>
        <v>1</v>
      </c>
      <c r="BE262" s="235">
        <f>('Power Usage Consumption'!$B$26)*D262*BD262</f>
        <v>8.96</v>
      </c>
      <c r="BF262" s="241">
        <f t="shared" si="7"/>
        <v>8.96</v>
      </c>
    </row>
    <row r="263" ht="20.25" customHeight="1">
      <c r="A263" s="233" t="str">
        <f>'Raw Data'!R262</f>
        <v>Peru</v>
      </c>
      <c r="B263" s="234">
        <f>'Raw Data'!S262</f>
        <v>12</v>
      </c>
      <c r="C263" s="235">
        <f>'Raw Data'!W262</f>
        <v>6</v>
      </c>
      <c r="D263" s="236">
        <f t="shared" si="1"/>
        <v>288</v>
      </c>
      <c r="E263" s="237"/>
      <c r="F263" s="238">
        <f>'Raw Data'!X262</f>
        <v>0</v>
      </c>
      <c r="G263" s="239">
        <f>(F263*'Power Usage Consumption'!$B$2)*D263</f>
        <v>0</v>
      </c>
      <c r="H263" s="235">
        <f>'Raw Data'!Y262</f>
        <v>3</v>
      </c>
      <c r="I263" s="239">
        <f>(H263*'Power Usage Consumption'!$B$3)*D263</f>
        <v>60.1344</v>
      </c>
      <c r="J263" s="235">
        <f>'Raw Data'!Z262</f>
        <v>0</v>
      </c>
      <c r="K263" s="240">
        <f>(J263*'Power Usage Consumption'!$B$4)*D263</f>
        <v>0</v>
      </c>
      <c r="L263" s="241">
        <f>'Raw Data'!AA262</f>
        <v>0</v>
      </c>
      <c r="M263" s="241">
        <f>(L263*'Power Usage Consumption'!$B$5)*D263</f>
        <v>0</v>
      </c>
      <c r="N263" s="241">
        <f>'Raw Data'!AB262</f>
        <v>3</v>
      </c>
      <c r="O263" s="241">
        <f>(N263*'Power Usage Consumption'!$B$7)*D263</f>
        <v>1.728</v>
      </c>
      <c r="P263" s="241">
        <f>'Raw Data'!AC262</f>
        <v>1</v>
      </c>
      <c r="Q263" s="241">
        <f>(P263*'Power Usage Consumption'!$B$8)*D263</f>
        <v>11.52</v>
      </c>
      <c r="R263" s="241">
        <f>'Raw Data'!AD262</f>
        <v>0</v>
      </c>
      <c r="S263" s="241">
        <f>(R263*'Power Usage Consumption'!$B$9)*D263</f>
        <v>0</v>
      </c>
      <c r="T263" s="235">
        <f>'Raw Data'!AE262</f>
        <v>1</v>
      </c>
      <c r="U263" s="241">
        <f>(T263*'Power Usage Consumption'!$B$6)*D263</f>
        <v>1.44</v>
      </c>
      <c r="V263" s="235">
        <f>'Raw Data'!AF262</f>
        <v>3</v>
      </c>
      <c r="W263" s="241">
        <f>(V263*'Power Usage Consumption'!$B$11)*D263</f>
        <v>10.368</v>
      </c>
      <c r="X263" s="235">
        <f>'Raw Data'!AG262</f>
        <v>3</v>
      </c>
      <c r="Y263" s="241">
        <f>(X263*'Power Usage Consumption'!$B$12)*D263</f>
        <v>10.368</v>
      </c>
      <c r="Z263" s="235">
        <f>'Raw Data'!AH262</f>
        <v>1</v>
      </c>
      <c r="AA263" s="241">
        <f>(Z263*'Power Usage Consumption'!$B$12)*D263</f>
        <v>3.456</v>
      </c>
      <c r="AB263" s="242">
        <f t="shared" si="2"/>
        <v>99.0144</v>
      </c>
      <c r="AC263" s="243" t="str">
        <f>'Raw Data'!AI262</f>
        <v>Renewable Energy (Solar, Wind, etc.)</v>
      </c>
      <c r="AD263" s="244">
        <f t="shared" si="3"/>
        <v>0</v>
      </c>
      <c r="AE263" s="245">
        <f t="shared" si="4"/>
        <v>99.0144</v>
      </c>
      <c r="AF263" s="238">
        <f>'Raw Data'!U262</f>
        <v>1</v>
      </c>
      <c r="AG263" s="235">
        <f>'Raw Data'!T262</f>
        <v>11</v>
      </c>
      <c r="AH263" s="235"/>
      <c r="AI263" s="235">
        <f>IF('Raw Data'!AJ262="YES", 1, 0)</f>
        <v>0</v>
      </c>
      <c r="AJ263" s="235">
        <f>('Power Usage Consumption'!$B$15)*D263*AI263</f>
        <v>0</v>
      </c>
      <c r="AK263" s="235">
        <f>IF('Raw Data'!AK262="YES", 1, 0)</f>
        <v>0</v>
      </c>
      <c r="AL263" s="239">
        <f>'Power Usage Consumption'!$B$16</f>
        <v>18</v>
      </c>
      <c r="AM263" s="235">
        <f>IF('Raw Data'!AL262="YES", 1, 0)</f>
        <v>1</v>
      </c>
      <c r="AN263" s="239">
        <f>'Power Usage Consumption'!$B$17</f>
        <v>1.5</v>
      </c>
      <c r="AO263" s="235">
        <f>IF('Raw Data'!AM262="YES", 1, 0)</f>
        <v>1</v>
      </c>
      <c r="AP263" s="239">
        <f>'Power Usage Consumption'!$B$18</f>
        <v>1.2</v>
      </c>
      <c r="AQ263" s="235">
        <f>IF('Raw Data'!AN262="YES", 1, 0)</f>
        <v>0</v>
      </c>
      <c r="AR263" s="239">
        <f>'Power Usage Consumption'!$B$19</f>
        <v>2</v>
      </c>
      <c r="AS263" s="239">
        <f t="shared" si="5"/>
        <v>22.7</v>
      </c>
      <c r="AT263" s="241">
        <f t="shared" si="6"/>
        <v>11</v>
      </c>
      <c r="AU263" s="241"/>
      <c r="AV263" s="235">
        <f>IF('Raw Data'!AO262="YES", 1, 0)</f>
        <v>0</v>
      </c>
      <c r="AW263" s="241">
        <f>('Power Usage Consumption'!$B$22)*D263*AV263</f>
        <v>0</v>
      </c>
      <c r="AX263" s="235">
        <f>IF('Raw Data'!AP262="YES", 1, 0)</f>
        <v>0</v>
      </c>
      <c r="AY263" s="241">
        <f>('Power Usage Consumption'!$B$23)*D263*AX263</f>
        <v>0</v>
      </c>
      <c r="AZ263" s="235">
        <f>IF('Raw Data'!AQ262="YES", 1, 0)</f>
        <v>1</v>
      </c>
      <c r="BA263" s="241">
        <f>('Power Usage Consumption'!$B$24)*D263*AZ263</f>
        <v>15.552</v>
      </c>
      <c r="BB263" s="235">
        <f>IF('Raw Data'!AR262="YES", 1, 0)</f>
        <v>0</v>
      </c>
      <c r="BC263" s="241">
        <f>('Power Usage Consumption'!$B$25)*D263*BB263</f>
        <v>0</v>
      </c>
      <c r="BD263" s="235">
        <f>IF('Raw Data'!AS262="YES", 1, 0)</f>
        <v>1</v>
      </c>
      <c r="BE263" s="235">
        <f>('Power Usage Consumption'!$B$26)*D263*BD263</f>
        <v>80.64</v>
      </c>
      <c r="BF263" s="241">
        <f t="shared" si="7"/>
        <v>96.192</v>
      </c>
    </row>
    <row r="264" ht="20.25" customHeight="1">
      <c r="A264" s="233" t="str">
        <f>'Raw Data'!R263</f>
        <v>Ireland</v>
      </c>
      <c r="B264" s="234">
        <f>'Raw Data'!S263</f>
        <v>8</v>
      </c>
      <c r="C264" s="235">
        <f>'Raw Data'!W263</f>
        <v>2</v>
      </c>
      <c r="D264" s="236">
        <f t="shared" si="1"/>
        <v>64</v>
      </c>
      <c r="E264" s="237"/>
      <c r="F264" s="238">
        <f>'Raw Data'!X263</f>
        <v>2</v>
      </c>
      <c r="G264" s="239">
        <f>(F264*'Power Usage Consumption'!$B$2)*D264</f>
        <v>7.68</v>
      </c>
      <c r="H264" s="235">
        <f>'Raw Data'!Y263</f>
        <v>2</v>
      </c>
      <c r="I264" s="239">
        <f>(H264*'Power Usage Consumption'!$B$3)*D264</f>
        <v>8.9088</v>
      </c>
      <c r="J264" s="235">
        <f>'Raw Data'!Z263</f>
        <v>3</v>
      </c>
      <c r="K264" s="240">
        <f>(J264*'Power Usage Consumption'!$B$4)*D264</f>
        <v>10.944</v>
      </c>
      <c r="L264" s="241">
        <f>'Raw Data'!AA263</f>
        <v>0</v>
      </c>
      <c r="M264" s="241">
        <f>(L264*'Power Usage Consumption'!$B$5)*D264</f>
        <v>0</v>
      </c>
      <c r="N264" s="241">
        <f>'Raw Data'!AB263</f>
        <v>3</v>
      </c>
      <c r="O264" s="241">
        <f>(N264*'Power Usage Consumption'!$B$7)*D264</f>
        <v>0.384</v>
      </c>
      <c r="P264" s="241">
        <f>'Raw Data'!AC263</f>
        <v>1</v>
      </c>
      <c r="Q264" s="241">
        <f>(P264*'Power Usage Consumption'!$B$8)*D264</f>
        <v>2.56</v>
      </c>
      <c r="R264" s="241">
        <f>'Raw Data'!AD263</f>
        <v>2</v>
      </c>
      <c r="S264" s="241">
        <f>(R264*'Power Usage Consumption'!$B$9)*D264</f>
        <v>0.768</v>
      </c>
      <c r="T264" s="235">
        <f>'Raw Data'!AE263</f>
        <v>3</v>
      </c>
      <c r="U264" s="241">
        <f>(T264*'Power Usage Consumption'!$B$6)*D264</f>
        <v>0.96</v>
      </c>
      <c r="V264" s="235">
        <f>'Raw Data'!AF263</f>
        <v>3</v>
      </c>
      <c r="W264" s="241">
        <f>(V264*'Power Usage Consumption'!$B$11)*D264</f>
        <v>2.304</v>
      </c>
      <c r="X264" s="235">
        <f>'Raw Data'!AG263</f>
        <v>1</v>
      </c>
      <c r="Y264" s="241">
        <f>(X264*'Power Usage Consumption'!$B$12)*D264</f>
        <v>0.768</v>
      </c>
      <c r="Z264" s="235">
        <f>'Raw Data'!AH263</f>
        <v>1</v>
      </c>
      <c r="AA264" s="241">
        <f>(Z264*'Power Usage Consumption'!$B$12)*D264</f>
        <v>0.768</v>
      </c>
      <c r="AB264" s="242">
        <f t="shared" si="2"/>
        <v>36.0448</v>
      </c>
      <c r="AC264" s="243" t="str">
        <f>'Raw Data'!AI263</f>
        <v>Renewable Energy (Solar, Wind, etc.)</v>
      </c>
      <c r="AD264" s="244">
        <f t="shared" si="3"/>
        <v>0</v>
      </c>
      <c r="AE264" s="245">
        <f t="shared" si="4"/>
        <v>36.0448</v>
      </c>
      <c r="AF264" s="238">
        <f>'Raw Data'!U263</f>
        <v>7</v>
      </c>
      <c r="AG264" s="235">
        <f>'Raw Data'!T263</f>
        <v>1</v>
      </c>
      <c r="AH264" s="235"/>
      <c r="AI264" s="235">
        <f>IF('Raw Data'!AJ263="YES", 1, 0)</f>
        <v>0</v>
      </c>
      <c r="AJ264" s="235">
        <f>('Power Usage Consumption'!$B$15)*D264*AI264</f>
        <v>0</v>
      </c>
      <c r="AK264" s="235">
        <f>IF('Raw Data'!AK263="YES", 1, 0)</f>
        <v>1</v>
      </c>
      <c r="AL264" s="239">
        <f>'Power Usage Consumption'!$B$16</f>
        <v>18</v>
      </c>
      <c r="AM264" s="235">
        <f>IF('Raw Data'!AL263="YES", 1, 0)</f>
        <v>0</v>
      </c>
      <c r="AN264" s="239">
        <f>'Power Usage Consumption'!$B$17</f>
        <v>1.5</v>
      </c>
      <c r="AO264" s="235">
        <f>IF('Raw Data'!AM263="YES", 1, 0)</f>
        <v>1</v>
      </c>
      <c r="AP264" s="239">
        <f>'Power Usage Consumption'!$B$18</f>
        <v>1.2</v>
      </c>
      <c r="AQ264" s="235">
        <f>IF('Raw Data'!AN263="YES", 1, 0)</f>
        <v>0</v>
      </c>
      <c r="AR264" s="239">
        <f>'Power Usage Consumption'!$B$19</f>
        <v>2</v>
      </c>
      <c r="AS264" s="239">
        <f t="shared" si="5"/>
        <v>22.7</v>
      </c>
      <c r="AT264" s="241">
        <f t="shared" si="6"/>
        <v>1</v>
      </c>
      <c r="AU264" s="241"/>
      <c r="AV264" s="235">
        <f>IF('Raw Data'!AO263="YES", 1, 0)</f>
        <v>0</v>
      </c>
      <c r="AW264" s="241">
        <f>('Power Usage Consumption'!$B$22)*D264*AV264</f>
        <v>0</v>
      </c>
      <c r="AX264" s="235">
        <f>IF('Raw Data'!AP263="YES", 1, 0)</f>
        <v>0</v>
      </c>
      <c r="AY264" s="241">
        <f>('Power Usage Consumption'!$B$23)*D264*AX264</f>
        <v>0</v>
      </c>
      <c r="AZ264" s="235">
        <f>IF('Raw Data'!AQ263="YES", 1, 0)</f>
        <v>1</v>
      </c>
      <c r="BA264" s="241">
        <f>('Power Usage Consumption'!$B$24)*D264*AZ264</f>
        <v>3.456</v>
      </c>
      <c r="BB264" s="235">
        <f>IF('Raw Data'!AR263="YES", 1, 0)</f>
        <v>1</v>
      </c>
      <c r="BC264" s="241">
        <f>('Power Usage Consumption'!$B$25)*D264*BB264</f>
        <v>1.1104</v>
      </c>
      <c r="BD264" s="235">
        <f>IF('Raw Data'!AS263="YES", 1, 0)</f>
        <v>1</v>
      </c>
      <c r="BE264" s="235">
        <f>('Power Usage Consumption'!$B$26)*D264*BD264</f>
        <v>17.92</v>
      </c>
      <c r="BF264" s="241">
        <f t="shared" si="7"/>
        <v>22.4864</v>
      </c>
    </row>
    <row r="265" ht="20.25" customHeight="1">
      <c r="A265" s="233" t="str">
        <f>'Raw Data'!R264</f>
        <v>United States of America</v>
      </c>
      <c r="B265" s="234">
        <f>'Raw Data'!S264</f>
        <v>11</v>
      </c>
      <c r="C265" s="235">
        <f>'Raw Data'!W264</f>
        <v>34</v>
      </c>
      <c r="D265" s="236">
        <f t="shared" si="1"/>
        <v>1496</v>
      </c>
      <c r="E265" s="237"/>
      <c r="F265" s="238">
        <f>'Raw Data'!X264</f>
        <v>2</v>
      </c>
      <c r="G265" s="239">
        <f>(F265*'Power Usage Consumption'!$B$2)*D265</f>
        <v>179.52</v>
      </c>
      <c r="H265" s="235">
        <f>'Raw Data'!Y264</f>
        <v>3</v>
      </c>
      <c r="I265" s="239">
        <f>(H265*'Power Usage Consumption'!$B$3)*D265</f>
        <v>312.3648</v>
      </c>
      <c r="J265" s="235">
        <f>'Raw Data'!Z264</f>
        <v>3</v>
      </c>
      <c r="K265" s="240">
        <f>(J265*'Power Usage Consumption'!$B$4)*D265</f>
        <v>255.816</v>
      </c>
      <c r="L265" s="241">
        <f>'Raw Data'!AA264</f>
        <v>1</v>
      </c>
      <c r="M265" s="241">
        <f>(L265*'Power Usage Consumption'!$B$5)*D265</f>
        <v>299.2</v>
      </c>
      <c r="N265" s="241">
        <f>'Raw Data'!AB264</f>
        <v>0</v>
      </c>
      <c r="O265" s="241">
        <f>(N265*'Power Usage Consumption'!$B$7)*D265</f>
        <v>0</v>
      </c>
      <c r="P265" s="241">
        <f>'Raw Data'!AC264</f>
        <v>0</v>
      </c>
      <c r="Q265" s="241">
        <f>(P265*'Power Usage Consumption'!$B$8)*D265</f>
        <v>0</v>
      </c>
      <c r="R265" s="241">
        <f>'Raw Data'!AD264</f>
        <v>2</v>
      </c>
      <c r="S265" s="241">
        <f>(R265*'Power Usage Consumption'!$B$9)*D265</f>
        <v>17.952</v>
      </c>
      <c r="T265" s="235">
        <f>'Raw Data'!AE264</f>
        <v>1</v>
      </c>
      <c r="U265" s="241">
        <f>(T265*'Power Usage Consumption'!$B$6)*D265</f>
        <v>7.48</v>
      </c>
      <c r="V265" s="235">
        <f>'Raw Data'!AF264</f>
        <v>3</v>
      </c>
      <c r="W265" s="241">
        <f>(V265*'Power Usage Consumption'!$B$11)*D265</f>
        <v>53.856</v>
      </c>
      <c r="X265" s="235">
        <f>'Raw Data'!AG264</f>
        <v>0</v>
      </c>
      <c r="Y265" s="241">
        <f>(X265*'Power Usage Consumption'!$B$12)*D265</f>
        <v>0</v>
      </c>
      <c r="Z265" s="235">
        <f>'Raw Data'!AH264</f>
        <v>3</v>
      </c>
      <c r="AA265" s="241">
        <f>(Z265*'Power Usage Consumption'!$B$12)*D265</f>
        <v>53.856</v>
      </c>
      <c r="AB265" s="242">
        <f t="shared" si="2"/>
        <v>1180.0448</v>
      </c>
      <c r="AC265" s="243" t="str">
        <f>'Raw Data'!AI264</f>
        <v>Non-renewable Energy (Grid electricity, Gasoline, etc.)</v>
      </c>
      <c r="AD265" s="244">
        <f t="shared" si="3"/>
        <v>1180.0448</v>
      </c>
      <c r="AE265" s="245">
        <f t="shared" si="4"/>
        <v>0</v>
      </c>
      <c r="AF265" s="238">
        <f>'Raw Data'!U264</f>
        <v>3</v>
      </c>
      <c r="AG265" s="235">
        <f>'Raw Data'!T264</f>
        <v>8</v>
      </c>
      <c r="AH265" s="235"/>
      <c r="AI265" s="235">
        <f>IF('Raw Data'!AJ264="YES", 1, 0)</f>
        <v>0</v>
      </c>
      <c r="AJ265" s="235">
        <f>('Power Usage Consumption'!$B$15)*D265*AI265</f>
        <v>0</v>
      </c>
      <c r="AK265" s="235">
        <f>IF('Raw Data'!AK264="YES", 1, 0)</f>
        <v>0</v>
      </c>
      <c r="AL265" s="239">
        <f>'Power Usage Consumption'!$B$16</f>
        <v>18</v>
      </c>
      <c r="AM265" s="235">
        <f>IF('Raw Data'!AL264="YES", 1, 0)</f>
        <v>0</v>
      </c>
      <c r="AN265" s="239">
        <f>'Power Usage Consumption'!$B$17</f>
        <v>1.5</v>
      </c>
      <c r="AO265" s="235">
        <f>IF('Raw Data'!AM264="YES", 1, 0)</f>
        <v>1</v>
      </c>
      <c r="AP265" s="239">
        <f>'Power Usage Consumption'!$B$18</f>
        <v>1.2</v>
      </c>
      <c r="AQ265" s="235">
        <f>IF('Raw Data'!AN264="YES", 1, 0)</f>
        <v>1</v>
      </c>
      <c r="AR265" s="239">
        <f>'Power Usage Consumption'!$B$19</f>
        <v>2</v>
      </c>
      <c r="AS265" s="239">
        <f t="shared" si="5"/>
        <v>22.7</v>
      </c>
      <c r="AT265" s="241">
        <f t="shared" si="6"/>
        <v>8</v>
      </c>
      <c r="AU265" s="241"/>
      <c r="AV265" s="235">
        <f>IF('Raw Data'!AO264="YES", 1, 0)</f>
        <v>1</v>
      </c>
      <c r="AW265" s="241">
        <f>('Power Usage Consumption'!$B$22)*D265*AV265</f>
        <v>3403.4</v>
      </c>
      <c r="AX265" s="235">
        <f>IF('Raw Data'!AP264="YES", 1, 0)</f>
        <v>1</v>
      </c>
      <c r="AY265" s="241">
        <f>('Power Usage Consumption'!$B$23)*D265*AX265</f>
        <v>972.4</v>
      </c>
      <c r="AZ265" s="235">
        <f>IF('Raw Data'!AQ264="YES", 1, 0)</f>
        <v>1</v>
      </c>
      <c r="BA265" s="241">
        <f>('Power Usage Consumption'!$B$24)*D265*AZ265</f>
        <v>80.784</v>
      </c>
      <c r="BB265" s="235">
        <f>IF('Raw Data'!AR264="YES", 1, 0)</f>
        <v>1</v>
      </c>
      <c r="BC265" s="241">
        <f>('Power Usage Consumption'!$B$25)*D265*BB265</f>
        <v>25.9556</v>
      </c>
      <c r="BD265" s="235">
        <f>IF('Raw Data'!AS264="YES", 1, 0)</f>
        <v>1</v>
      </c>
      <c r="BE265" s="235">
        <f>('Power Usage Consumption'!$B$26)*D265*BD265</f>
        <v>418.88</v>
      </c>
      <c r="BF265" s="241">
        <f t="shared" si="7"/>
        <v>4901.4196</v>
      </c>
    </row>
    <row r="266" ht="20.25" customHeight="1">
      <c r="A266" s="233" t="str">
        <f>'Raw Data'!R265</f>
        <v>United States of America</v>
      </c>
      <c r="B266" s="234">
        <f>'Raw Data'!S265</f>
        <v>4</v>
      </c>
      <c r="C266" s="235">
        <f>'Raw Data'!W265</f>
        <v>39</v>
      </c>
      <c r="D266" s="236">
        <f t="shared" si="1"/>
        <v>624</v>
      </c>
      <c r="E266" s="237"/>
      <c r="F266" s="238">
        <f>'Raw Data'!X265</f>
        <v>1</v>
      </c>
      <c r="G266" s="239">
        <f>(F266*'Power Usage Consumption'!$B$2)*D266</f>
        <v>37.44</v>
      </c>
      <c r="H266" s="235">
        <f>'Raw Data'!Y265</f>
        <v>0</v>
      </c>
      <c r="I266" s="239">
        <f>(H266*'Power Usage Consumption'!$B$3)*D266</f>
        <v>0</v>
      </c>
      <c r="J266" s="235">
        <f>'Raw Data'!Z265</f>
        <v>1</v>
      </c>
      <c r="K266" s="240">
        <f>(J266*'Power Usage Consumption'!$B$4)*D266</f>
        <v>35.568</v>
      </c>
      <c r="L266" s="241">
        <f>'Raw Data'!AA265</f>
        <v>0</v>
      </c>
      <c r="M266" s="241">
        <f>(L266*'Power Usage Consumption'!$B$5)*D266</f>
        <v>0</v>
      </c>
      <c r="N266" s="241">
        <f>'Raw Data'!AB265</f>
        <v>1</v>
      </c>
      <c r="O266" s="241">
        <f>(N266*'Power Usage Consumption'!$B$7)*D266</f>
        <v>1.248</v>
      </c>
      <c r="P266" s="241">
        <f>'Raw Data'!AC265</f>
        <v>1</v>
      </c>
      <c r="Q266" s="241">
        <f>(P266*'Power Usage Consumption'!$B$8)*D266</f>
        <v>24.96</v>
      </c>
      <c r="R266" s="241">
        <f>'Raw Data'!AD265</f>
        <v>3</v>
      </c>
      <c r="S266" s="241">
        <f>(R266*'Power Usage Consumption'!$B$9)*D266</f>
        <v>11.232</v>
      </c>
      <c r="T266" s="235">
        <f>'Raw Data'!AE265</f>
        <v>0</v>
      </c>
      <c r="U266" s="241">
        <f>(T266*'Power Usage Consumption'!$B$6)*D266</f>
        <v>0</v>
      </c>
      <c r="V266" s="235">
        <f>'Raw Data'!AF265</f>
        <v>0</v>
      </c>
      <c r="W266" s="241">
        <f>(V266*'Power Usage Consumption'!$B$11)*D266</f>
        <v>0</v>
      </c>
      <c r="X266" s="235">
        <f>'Raw Data'!AG265</f>
        <v>2</v>
      </c>
      <c r="Y266" s="241">
        <f>(X266*'Power Usage Consumption'!$B$12)*D266</f>
        <v>14.976</v>
      </c>
      <c r="Z266" s="235">
        <f>'Raw Data'!AH265</f>
        <v>2</v>
      </c>
      <c r="AA266" s="241">
        <f>(Z266*'Power Usage Consumption'!$B$12)*D266</f>
        <v>14.976</v>
      </c>
      <c r="AB266" s="242">
        <f t="shared" si="2"/>
        <v>140.4</v>
      </c>
      <c r="AC266" s="243" t="str">
        <f>'Raw Data'!AI265</f>
        <v>Renewable Energy (Solar, Wind, etc.)</v>
      </c>
      <c r="AD266" s="244">
        <f t="shared" si="3"/>
        <v>0</v>
      </c>
      <c r="AE266" s="245">
        <f t="shared" si="4"/>
        <v>140.4</v>
      </c>
      <c r="AF266" s="238">
        <f>'Raw Data'!U265</f>
        <v>0</v>
      </c>
      <c r="AG266" s="235">
        <f>'Raw Data'!T265</f>
        <v>4</v>
      </c>
      <c r="AH266" s="235"/>
      <c r="AI266" s="235">
        <f>IF('Raw Data'!AJ265="YES", 1, 0)</f>
        <v>0</v>
      </c>
      <c r="AJ266" s="235">
        <f>('Power Usage Consumption'!$B$15)*D266*AI266</f>
        <v>0</v>
      </c>
      <c r="AK266" s="235">
        <f>IF('Raw Data'!AK265="YES", 1, 0)</f>
        <v>1</v>
      </c>
      <c r="AL266" s="239">
        <f>'Power Usage Consumption'!$B$16</f>
        <v>18</v>
      </c>
      <c r="AM266" s="235">
        <f>IF('Raw Data'!AL265="YES", 1, 0)</f>
        <v>0</v>
      </c>
      <c r="AN266" s="239">
        <f>'Power Usage Consumption'!$B$17</f>
        <v>1.5</v>
      </c>
      <c r="AO266" s="235">
        <f>IF('Raw Data'!AM265="YES", 1, 0)</f>
        <v>0</v>
      </c>
      <c r="AP266" s="239">
        <f>'Power Usage Consumption'!$B$18</f>
        <v>1.2</v>
      </c>
      <c r="AQ266" s="235">
        <f>IF('Raw Data'!AN265="YES", 1, 0)</f>
        <v>1</v>
      </c>
      <c r="AR266" s="239">
        <f>'Power Usage Consumption'!$B$19</f>
        <v>2</v>
      </c>
      <c r="AS266" s="239">
        <f t="shared" si="5"/>
        <v>22.7</v>
      </c>
      <c r="AT266" s="241">
        <f t="shared" si="6"/>
        <v>4</v>
      </c>
      <c r="AU266" s="241"/>
      <c r="AV266" s="235">
        <f>IF('Raw Data'!AO265="YES", 1, 0)</f>
        <v>1</v>
      </c>
      <c r="AW266" s="241">
        <f>('Power Usage Consumption'!$B$22)*D266*AV266</f>
        <v>1419.6</v>
      </c>
      <c r="AX266" s="235">
        <f>IF('Raw Data'!AP265="YES", 1, 0)</f>
        <v>0</v>
      </c>
      <c r="AY266" s="241">
        <f>('Power Usage Consumption'!$B$23)*D266*AX266</f>
        <v>0</v>
      </c>
      <c r="AZ266" s="235">
        <f>IF('Raw Data'!AQ265="YES", 1, 0)</f>
        <v>1</v>
      </c>
      <c r="BA266" s="241">
        <f>('Power Usage Consumption'!$B$24)*D266*AZ266</f>
        <v>33.696</v>
      </c>
      <c r="BB266" s="235">
        <f>IF('Raw Data'!AR265="YES", 1, 0)</f>
        <v>1</v>
      </c>
      <c r="BC266" s="241">
        <f>('Power Usage Consumption'!$B$25)*D266*BB266</f>
        <v>10.8264</v>
      </c>
      <c r="BD266" s="235">
        <f>IF('Raw Data'!AS265="YES", 1, 0)</f>
        <v>1</v>
      </c>
      <c r="BE266" s="235">
        <f>('Power Usage Consumption'!$B$26)*D266*BD266</f>
        <v>174.72</v>
      </c>
      <c r="BF266" s="241">
        <f t="shared" si="7"/>
        <v>1638.8424</v>
      </c>
    </row>
    <row r="267" ht="20.25" customHeight="1">
      <c r="A267" s="233" t="str">
        <f>'Raw Data'!R266</f>
        <v>United States of America</v>
      </c>
      <c r="B267" s="234">
        <f>'Raw Data'!S266</f>
        <v>3</v>
      </c>
      <c r="C267" s="235">
        <f>'Raw Data'!W266</f>
        <v>2</v>
      </c>
      <c r="D267" s="236">
        <f t="shared" si="1"/>
        <v>24</v>
      </c>
      <c r="E267" s="237"/>
      <c r="F267" s="238">
        <f>'Raw Data'!X266</f>
        <v>2</v>
      </c>
      <c r="G267" s="239">
        <f>(F267*'Power Usage Consumption'!$B$2)*D267</f>
        <v>2.88</v>
      </c>
      <c r="H267" s="235">
        <f>'Raw Data'!Y266</f>
        <v>2</v>
      </c>
      <c r="I267" s="239">
        <f>(H267*'Power Usage Consumption'!$B$3)*D267</f>
        <v>3.3408</v>
      </c>
      <c r="J267" s="235">
        <f>'Raw Data'!Z266</f>
        <v>1</v>
      </c>
      <c r="K267" s="240">
        <f>(J267*'Power Usage Consumption'!$B$4)*D267</f>
        <v>1.368</v>
      </c>
      <c r="L267" s="241">
        <f>'Raw Data'!AA266</f>
        <v>1</v>
      </c>
      <c r="M267" s="241">
        <f>(L267*'Power Usage Consumption'!$B$5)*D267</f>
        <v>4.8</v>
      </c>
      <c r="N267" s="241">
        <f>'Raw Data'!AB266</f>
        <v>1</v>
      </c>
      <c r="O267" s="241">
        <f>(N267*'Power Usage Consumption'!$B$7)*D267</f>
        <v>0.048</v>
      </c>
      <c r="P267" s="241">
        <f>'Raw Data'!AC266</f>
        <v>3</v>
      </c>
      <c r="Q267" s="241">
        <f>(P267*'Power Usage Consumption'!$B$8)*D267</f>
        <v>2.88</v>
      </c>
      <c r="R267" s="241">
        <f>'Raw Data'!AD266</f>
        <v>1</v>
      </c>
      <c r="S267" s="241">
        <f>(R267*'Power Usage Consumption'!$B$9)*D267</f>
        <v>0.144</v>
      </c>
      <c r="T267" s="235">
        <f>'Raw Data'!AE266</f>
        <v>1</v>
      </c>
      <c r="U267" s="241">
        <f>(T267*'Power Usage Consumption'!$B$6)*D267</f>
        <v>0.12</v>
      </c>
      <c r="V267" s="235">
        <f>'Raw Data'!AF266</f>
        <v>0</v>
      </c>
      <c r="W267" s="241">
        <f>(V267*'Power Usage Consumption'!$B$11)*D267</f>
        <v>0</v>
      </c>
      <c r="X267" s="235">
        <f>'Raw Data'!AG266</f>
        <v>2</v>
      </c>
      <c r="Y267" s="241">
        <f>(X267*'Power Usage Consumption'!$B$12)*D267</f>
        <v>0.576</v>
      </c>
      <c r="Z267" s="235">
        <f>'Raw Data'!AH266</f>
        <v>1</v>
      </c>
      <c r="AA267" s="241">
        <f>(Z267*'Power Usage Consumption'!$B$12)*D267</f>
        <v>0.288</v>
      </c>
      <c r="AB267" s="242">
        <f t="shared" si="2"/>
        <v>16.4448</v>
      </c>
      <c r="AC267" s="243" t="str">
        <f>'Raw Data'!AI266</f>
        <v>Renewable Energy (Solar, Wind, etc.)</v>
      </c>
      <c r="AD267" s="244">
        <f t="shared" si="3"/>
        <v>0</v>
      </c>
      <c r="AE267" s="245">
        <f t="shared" si="4"/>
        <v>16.4448</v>
      </c>
      <c r="AF267" s="238">
        <f>'Raw Data'!U266</f>
        <v>0</v>
      </c>
      <c r="AG267" s="235">
        <f>'Raw Data'!T266</f>
        <v>3</v>
      </c>
      <c r="AH267" s="235"/>
      <c r="AI267" s="235">
        <f>IF('Raw Data'!AJ266="YES", 1, 0)</f>
        <v>1</v>
      </c>
      <c r="AJ267" s="235">
        <f>('Power Usage Consumption'!$B$15)*D267*AI267</f>
        <v>92.88</v>
      </c>
      <c r="AK267" s="235">
        <f>IF('Raw Data'!AK266="YES", 1, 0)</f>
        <v>1</v>
      </c>
      <c r="AL267" s="239">
        <f>'Power Usage Consumption'!$B$16</f>
        <v>18</v>
      </c>
      <c r="AM267" s="235">
        <f>IF('Raw Data'!AL266="YES", 1, 0)</f>
        <v>0</v>
      </c>
      <c r="AN267" s="239">
        <f>'Power Usage Consumption'!$B$17</f>
        <v>1.5</v>
      </c>
      <c r="AO267" s="235">
        <f>IF('Raw Data'!AM266="YES", 1, 0)</f>
        <v>0</v>
      </c>
      <c r="AP267" s="239">
        <f>'Power Usage Consumption'!$B$18</f>
        <v>1.2</v>
      </c>
      <c r="AQ267" s="235">
        <f>IF('Raw Data'!AN266="YES", 1, 0)</f>
        <v>0</v>
      </c>
      <c r="AR267" s="239">
        <f>'Power Usage Consumption'!$B$19</f>
        <v>2</v>
      </c>
      <c r="AS267" s="239">
        <f t="shared" si="5"/>
        <v>115.58</v>
      </c>
      <c r="AT267" s="241">
        <f t="shared" si="6"/>
        <v>3</v>
      </c>
      <c r="AU267" s="241"/>
      <c r="AV267" s="235">
        <f>IF('Raw Data'!AO266="YES", 1, 0)</f>
        <v>0</v>
      </c>
      <c r="AW267" s="241">
        <f>('Power Usage Consumption'!$B$22)*D267*AV267</f>
        <v>0</v>
      </c>
      <c r="AX267" s="235">
        <f>IF('Raw Data'!AP266="YES", 1, 0)</f>
        <v>0</v>
      </c>
      <c r="AY267" s="241">
        <f>('Power Usage Consumption'!$B$23)*D267*AX267</f>
        <v>0</v>
      </c>
      <c r="AZ267" s="235">
        <f>IF('Raw Data'!AQ266="YES", 1, 0)</f>
        <v>1</v>
      </c>
      <c r="BA267" s="241">
        <f>('Power Usage Consumption'!$B$24)*D267*AZ267</f>
        <v>1.296</v>
      </c>
      <c r="BB267" s="235">
        <f>IF('Raw Data'!AR266="YES", 1, 0)</f>
        <v>1</v>
      </c>
      <c r="BC267" s="241">
        <f>('Power Usage Consumption'!$B$25)*D267*BB267</f>
        <v>0.4164</v>
      </c>
      <c r="BD267" s="235">
        <f>IF('Raw Data'!AS266="YES", 1, 0)</f>
        <v>0</v>
      </c>
      <c r="BE267" s="235">
        <f>('Power Usage Consumption'!$B$26)*D267*BD267</f>
        <v>0</v>
      </c>
      <c r="BF267" s="241">
        <f t="shared" si="7"/>
        <v>1.7124</v>
      </c>
    </row>
    <row r="268" ht="20.25" customHeight="1">
      <c r="A268" s="233" t="str">
        <f>'Raw Data'!R267</f>
        <v>Israel</v>
      </c>
      <c r="B268" s="234">
        <f>'Raw Data'!S267</f>
        <v>4</v>
      </c>
      <c r="C268" s="235">
        <f>'Raw Data'!W267</f>
        <v>8</v>
      </c>
      <c r="D268" s="236">
        <f t="shared" si="1"/>
        <v>128</v>
      </c>
      <c r="E268" s="237"/>
      <c r="F268" s="238">
        <f>'Raw Data'!X267</f>
        <v>1</v>
      </c>
      <c r="G268" s="239">
        <f>(F268*'Power Usage Consumption'!$B$2)*D268</f>
        <v>7.68</v>
      </c>
      <c r="H268" s="235">
        <f>'Raw Data'!Y267</f>
        <v>2</v>
      </c>
      <c r="I268" s="239">
        <f>(H268*'Power Usage Consumption'!$B$3)*D268</f>
        <v>17.8176</v>
      </c>
      <c r="J268" s="235">
        <f>'Raw Data'!Z267</f>
        <v>3</v>
      </c>
      <c r="K268" s="240">
        <f>(J268*'Power Usage Consumption'!$B$4)*D268</f>
        <v>21.888</v>
      </c>
      <c r="L268" s="241">
        <f>'Raw Data'!AA267</f>
        <v>1</v>
      </c>
      <c r="M268" s="241">
        <f>(L268*'Power Usage Consumption'!$B$5)*D268</f>
        <v>25.6</v>
      </c>
      <c r="N268" s="241">
        <f>'Raw Data'!AB267</f>
        <v>3</v>
      </c>
      <c r="O268" s="241">
        <f>(N268*'Power Usage Consumption'!$B$7)*D268</f>
        <v>0.768</v>
      </c>
      <c r="P268" s="241">
        <f>'Raw Data'!AC267</f>
        <v>1</v>
      </c>
      <c r="Q268" s="241">
        <f>(P268*'Power Usage Consumption'!$B$8)*D268</f>
        <v>5.12</v>
      </c>
      <c r="R268" s="241">
        <f>'Raw Data'!AD267</f>
        <v>0</v>
      </c>
      <c r="S268" s="241">
        <f>(R268*'Power Usage Consumption'!$B$9)*D268</f>
        <v>0</v>
      </c>
      <c r="T268" s="235">
        <f>'Raw Data'!AE267</f>
        <v>1</v>
      </c>
      <c r="U268" s="241">
        <f>(T268*'Power Usage Consumption'!$B$6)*D268</f>
        <v>0.64</v>
      </c>
      <c r="V268" s="235">
        <f>'Raw Data'!AF267</f>
        <v>2</v>
      </c>
      <c r="W268" s="241">
        <f>(V268*'Power Usage Consumption'!$B$11)*D268</f>
        <v>3.072</v>
      </c>
      <c r="X268" s="235">
        <f>'Raw Data'!AG267</f>
        <v>3</v>
      </c>
      <c r="Y268" s="241">
        <f>(X268*'Power Usage Consumption'!$B$12)*D268</f>
        <v>4.608</v>
      </c>
      <c r="Z268" s="235">
        <f>'Raw Data'!AH267</f>
        <v>1</v>
      </c>
      <c r="AA268" s="241">
        <f>(Z268*'Power Usage Consumption'!$B$12)*D268</f>
        <v>1.536</v>
      </c>
      <c r="AB268" s="242">
        <f t="shared" si="2"/>
        <v>88.7296</v>
      </c>
      <c r="AC268" s="243" t="str">
        <f>'Raw Data'!AI267</f>
        <v>Renewable Energy (Solar, Wind, etc.)</v>
      </c>
      <c r="AD268" s="244">
        <f t="shared" si="3"/>
        <v>0</v>
      </c>
      <c r="AE268" s="245">
        <f t="shared" si="4"/>
        <v>88.7296</v>
      </c>
      <c r="AF268" s="238">
        <f>'Raw Data'!U267</f>
        <v>1</v>
      </c>
      <c r="AG268" s="235">
        <f>'Raw Data'!T267</f>
        <v>3</v>
      </c>
      <c r="AH268" s="235"/>
      <c r="AI268" s="235">
        <f>IF('Raw Data'!AJ267="YES", 1, 0)</f>
        <v>0</v>
      </c>
      <c r="AJ268" s="235">
        <f>('Power Usage Consumption'!$B$15)*D268*AI268</f>
        <v>0</v>
      </c>
      <c r="AK268" s="235">
        <f>IF('Raw Data'!AK267="YES", 1, 0)</f>
        <v>0</v>
      </c>
      <c r="AL268" s="239">
        <f>'Power Usage Consumption'!$B$16</f>
        <v>18</v>
      </c>
      <c r="AM268" s="235">
        <f>IF('Raw Data'!AL267="YES", 1, 0)</f>
        <v>1</v>
      </c>
      <c r="AN268" s="239">
        <f>'Power Usage Consumption'!$B$17</f>
        <v>1.5</v>
      </c>
      <c r="AO268" s="235">
        <f>IF('Raw Data'!AM267="YES", 1, 0)</f>
        <v>1</v>
      </c>
      <c r="AP268" s="239">
        <f>'Power Usage Consumption'!$B$18</f>
        <v>1.2</v>
      </c>
      <c r="AQ268" s="235">
        <f>IF('Raw Data'!AN267="YES", 1, 0)</f>
        <v>0</v>
      </c>
      <c r="AR268" s="239">
        <f>'Power Usage Consumption'!$B$19</f>
        <v>2</v>
      </c>
      <c r="AS268" s="239">
        <f t="shared" si="5"/>
        <v>22.7</v>
      </c>
      <c r="AT268" s="241">
        <f t="shared" si="6"/>
        <v>3</v>
      </c>
      <c r="AU268" s="241"/>
      <c r="AV268" s="235">
        <f>IF('Raw Data'!AO267="YES", 1, 0)</f>
        <v>1</v>
      </c>
      <c r="AW268" s="241">
        <f>('Power Usage Consumption'!$B$22)*D268*AV268</f>
        <v>291.2</v>
      </c>
      <c r="AX268" s="235">
        <f>IF('Raw Data'!AP267="YES", 1, 0)</f>
        <v>0</v>
      </c>
      <c r="AY268" s="241">
        <f>('Power Usage Consumption'!$B$23)*D268*AX268</f>
        <v>0</v>
      </c>
      <c r="AZ268" s="235">
        <f>IF('Raw Data'!AQ267="YES", 1, 0)</f>
        <v>0</v>
      </c>
      <c r="BA268" s="241">
        <f>('Power Usage Consumption'!$B$24)*D268*AZ268</f>
        <v>0</v>
      </c>
      <c r="BB268" s="235">
        <f>IF('Raw Data'!AR267="YES", 1, 0)</f>
        <v>0</v>
      </c>
      <c r="BC268" s="241">
        <f>('Power Usage Consumption'!$B$25)*D268*BB268</f>
        <v>0</v>
      </c>
      <c r="BD268" s="235">
        <f>IF('Raw Data'!AS267="YES", 1, 0)</f>
        <v>1</v>
      </c>
      <c r="BE268" s="235">
        <f>('Power Usage Consumption'!$B$26)*D268*BD268</f>
        <v>35.84</v>
      </c>
      <c r="BF268" s="241">
        <f t="shared" si="7"/>
        <v>327.04</v>
      </c>
    </row>
    <row r="269" ht="20.25" customHeight="1">
      <c r="A269" s="233" t="str">
        <f>'Raw Data'!R268</f>
        <v>Denmark</v>
      </c>
      <c r="B269" s="234">
        <f>'Raw Data'!S268</f>
        <v>10</v>
      </c>
      <c r="C269" s="235">
        <f>'Raw Data'!W268</f>
        <v>9</v>
      </c>
      <c r="D269" s="236">
        <f t="shared" si="1"/>
        <v>360</v>
      </c>
      <c r="E269" s="237"/>
      <c r="F269" s="238">
        <f>'Raw Data'!X268</f>
        <v>2</v>
      </c>
      <c r="G269" s="239">
        <f>(F269*'Power Usage Consumption'!$B$2)*D269</f>
        <v>43.2</v>
      </c>
      <c r="H269" s="235">
        <f>'Raw Data'!Y268</f>
        <v>1</v>
      </c>
      <c r="I269" s="239">
        <f>(H269*'Power Usage Consumption'!$B$3)*D269</f>
        <v>25.056</v>
      </c>
      <c r="J269" s="235">
        <f>'Raw Data'!Z268</f>
        <v>3</v>
      </c>
      <c r="K269" s="240">
        <f>(J269*'Power Usage Consumption'!$B$4)*D269</f>
        <v>61.56</v>
      </c>
      <c r="L269" s="241">
        <f>'Raw Data'!AA268</f>
        <v>3</v>
      </c>
      <c r="M269" s="241">
        <f>(L269*'Power Usage Consumption'!$B$5)*D269</f>
        <v>216</v>
      </c>
      <c r="N269" s="241">
        <f>'Raw Data'!AB268</f>
        <v>2</v>
      </c>
      <c r="O269" s="241">
        <f>(N269*'Power Usage Consumption'!$B$7)*D269</f>
        <v>1.44</v>
      </c>
      <c r="P269" s="241">
        <f>'Raw Data'!AC268</f>
        <v>2</v>
      </c>
      <c r="Q269" s="241">
        <f>(P269*'Power Usage Consumption'!$B$8)*D269</f>
        <v>28.8</v>
      </c>
      <c r="R269" s="241">
        <f>'Raw Data'!AD268</f>
        <v>0</v>
      </c>
      <c r="S269" s="241">
        <f>(R269*'Power Usage Consumption'!$B$9)*D269</f>
        <v>0</v>
      </c>
      <c r="T269" s="235">
        <f>'Raw Data'!AE268</f>
        <v>1</v>
      </c>
      <c r="U269" s="241">
        <f>(T269*'Power Usage Consumption'!$B$6)*D269</f>
        <v>1.8</v>
      </c>
      <c r="V269" s="235">
        <f>'Raw Data'!AF268</f>
        <v>3</v>
      </c>
      <c r="W269" s="241">
        <f>(V269*'Power Usage Consumption'!$B$11)*D269</f>
        <v>12.96</v>
      </c>
      <c r="X269" s="235">
        <f>'Raw Data'!AG268</f>
        <v>0</v>
      </c>
      <c r="Y269" s="241">
        <f>(X269*'Power Usage Consumption'!$B$12)*D269</f>
        <v>0</v>
      </c>
      <c r="Z269" s="235">
        <f>'Raw Data'!AH268</f>
        <v>3</v>
      </c>
      <c r="AA269" s="241">
        <f>(Z269*'Power Usage Consumption'!$B$12)*D269</f>
        <v>12.96</v>
      </c>
      <c r="AB269" s="242">
        <f t="shared" si="2"/>
        <v>403.776</v>
      </c>
      <c r="AC269" s="243" t="str">
        <f>'Raw Data'!AI268</f>
        <v>Renewable Energy (Solar, Wind, etc.)</v>
      </c>
      <c r="AD269" s="244">
        <f t="shared" si="3"/>
        <v>0</v>
      </c>
      <c r="AE269" s="245">
        <f t="shared" si="4"/>
        <v>403.776</v>
      </c>
      <c r="AF269" s="238">
        <f>'Raw Data'!U268</f>
        <v>3</v>
      </c>
      <c r="AG269" s="235">
        <f>'Raw Data'!T268</f>
        <v>7</v>
      </c>
      <c r="AH269" s="235"/>
      <c r="AI269" s="235">
        <f>IF('Raw Data'!AJ268="YES", 1, 0)</f>
        <v>0</v>
      </c>
      <c r="AJ269" s="235">
        <f>('Power Usage Consumption'!$B$15)*D269*AI269</f>
        <v>0</v>
      </c>
      <c r="AK269" s="235">
        <f>IF('Raw Data'!AK268="YES", 1, 0)</f>
        <v>0</v>
      </c>
      <c r="AL269" s="239">
        <f>'Power Usage Consumption'!$B$16</f>
        <v>18</v>
      </c>
      <c r="AM269" s="235">
        <f>IF('Raw Data'!AL268="YES", 1, 0)</f>
        <v>0</v>
      </c>
      <c r="AN269" s="239">
        <f>'Power Usage Consumption'!$B$17</f>
        <v>1.5</v>
      </c>
      <c r="AO269" s="235">
        <f>IF('Raw Data'!AM268="YES", 1, 0)</f>
        <v>1</v>
      </c>
      <c r="AP269" s="239">
        <f>'Power Usage Consumption'!$B$18</f>
        <v>1.2</v>
      </c>
      <c r="AQ269" s="235">
        <f>IF('Raw Data'!AN268="YES", 1, 0)</f>
        <v>0</v>
      </c>
      <c r="AR269" s="239">
        <f>'Power Usage Consumption'!$B$19</f>
        <v>2</v>
      </c>
      <c r="AS269" s="239">
        <f t="shared" si="5"/>
        <v>22.7</v>
      </c>
      <c r="AT269" s="241">
        <f t="shared" si="6"/>
        <v>7</v>
      </c>
      <c r="AU269" s="241"/>
      <c r="AV269" s="235">
        <f>IF('Raw Data'!AO268="YES", 1, 0)</f>
        <v>1</v>
      </c>
      <c r="AW269" s="241">
        <f>('Power Usage Consumption'!$B$22)*D269*AV269</f>
        <v>819</v>
      </c>
      <c r="AX269" s="235">
        <f>IF('Raw Data'!AP268="YES", 1, 0)</f>
        <v>1</v>
      </c>
      <c r="AY269" s="241">
        <f>('Power Usage Consumption'!$B$23)*D269*AX269</f>
        <v>234</v>
      </c>
      <c r="AZ269" s="235">
        <f>IF('Raw Data'!AQ268="YES", 1, 0)</f>
        <v>0</v>
      </c>
      <c r="BA269" s="241">
        <f>('Power Usage Consumption'!$B$24)*D269*AZ269</f>
        <v>0</v>
      </c>
      <c r="BB269" s="235">
        <f>IF('Raw Data'!AR268="YES", 1, 0)</f>
        <v>0</v>
      </c>
      <c r="BC269" s="241">
        <f>('Power Usage Consumption'!$B$25)*D269*BB269</f>
        <v>0</v>
      </c>
      <c r="BD269" s="235">
        <f>IF('Raw Data'!AS268="YES", 1, 0)</f>
        <v>1</v>
      </c>
      <c r="BE269" s="235">
        <f>('Power Usage Consumption'!$B$26)*D269*BD269</f>
        <v>100.8</v>
      </c>
      <c r="BF269" s="241">
        <f t="shared" si="7"/>
        <v>1153.8</v>
      </c>
    </row>
    <row r="270" ht="20.25" customHeight="1">
      <c r="A270" s="233" t="str">
        <f>'Raw Data'!R269</f>
        <v>Serbia</v>
      </c>
      <c r="B270" s="234">
        <f>'Raw Data'!S269</f>
        <v>3</v>
      </c>
      <c r="C270" s="235">
        <f>'Raw Data'!W269</f>
        <v>20</v>
      </c>
      <c r="D270" s="236">
        <f t="shared" si="1"/>
        <v>240</v>
      </c>
      <c r="E270" s="237"/>
      <c r="F270" s="238">
        <f>'Raw Data'!X269</f>
        <v>2</v>
      </c>
      <c r="G270" s="239">
        <f>(F270*'Power Usage Consumption'!$B$2)*D270</f>
        <v>28.8</v>
      </c>
      <c r="H270" s="235">
        <f>'Raw Data'!Y269</f>
        <v>0</v>
      </c>
      <c r="I270" s="239">
        <f>(H270*'Power Usage Consumption'!$B$3)*D270</f>
        <v>0</v>
      </c>
      <c r="J270" s="235">
        <f>'Raw Data'!Z269</f>
        <v>2</v>
      </c>
      <c r="K270" s="240">
        <f>(J270*'Power Usage Consumption'!$B$4)*D270</f>
        <v>27.36</v>
      </c>
      <c r="L270" s="241">
        <f>'Raw Data'!AA269</f>
        <v>3</v>
      </c>
      <c r="M270" s="241">
        <f>(L270*'Power Usage Consumption'!$B$5)*D270</f>
        <v>144</v>
      </c>
      <c r="N270" s="241">
        <f>'Raw Data'!AB269</f>
        <v>2</v>
      </c>
      <c r="O270" s="241">
        <f>(N270*'Power Usage Consumption'!$B$7)*D270</f>
        <v>0.96</v>
      </c>
      <c r="P270" s="241">
        <f>'Raw Data'!AC269</f>
        <v>0</v>
      </c>
      <c r="Q270" s="241">
        <f>(P270*'Power Usage Consumption'!$B$8)*D270</f>
        <v>0</v>
      </c>
      <c r="R270" s="241">
        <f>'Raw Data'!AD269</f>
        <v>2</v>
      </c>
      <c r="S270" s="241">
        <f>(R270*'Power Usage Consumption'!$B$9)*D270</f>
        <v>2.88</v>
      </c>
      <c r="T270" s="235">
        <f>'Raw Data'!AE269</f>
        <v>1</v>
      </c>
      <c r="U270" s="241">
        <f>(T270*'Power Usage Consumption'!$B$6)*D270</f>
        <v>1.2</v>
      </c>
      <c r="V270" s="235">
        <f>'Raw Data'!AF269</f>
        <v>1</v>
      </c>
      <c r="W270" s="241">
        <f>(V270*'Power Usage Consumption'!$B$11)*D270</f>
        <v>2.88</v>
      </c>
      <c r="X270" s="235">
        <f>'Raw Data'!AG269</f>
        <v>3</v>
      </c>
      <c r="Y270" s="241">
        <f>(X270*'Power Usage Consumption'!$B$12)*D270</f>
        <v>8.64</v>
      </c>
      <c r="Z270" s="235">
        <f>'Raw Data'!AH269</f>
        <v>0</v>
      </c>
      <c r="AA270" s="241">
        <f>(Z270*'Power Usage Consumption'!$B$12)*D270</f>
        <v>0</v>
      </c>
      <c r="AB270" s="242">
        <f t="shared" si="2"/>
        <v>216.72</v>
      </c>
      <c r="AC270" s="243" t="str">
        <f>'Raw Data'!AI269</f>
        <v>Renewable Energy (Solar, Wind, etc.)</v>
      </c>
      <c r="AD270" s="244">
        <f t="shared" si="3"/>
        <v>0</v>
      </c>
      <c r="AE270" s="245">
        <f t="shared" si="4"/>
        <v>216.72</v>
      </c>
      <c r="AF270" s="238">
        <f>'Raw Data'!U269</f>
        <v>0</v>
      </c>
      <c r="AG270" s="235">
        <f>'Raw Data'!T269</f>
        <v>3</v>
      </c>
      <c r="AH270" s="235"/>
      <c r="AI270" s="235">
        <f>IF('Raw Data'!AJ269="YES", 1, 0)</f>
        <v>1</v>
      </c>
      <c r="AJ270" s="235">
        <f>('Power Usage Consumption'!$B$15)*D270*AI270</f>
        <v>928.8</v>
      </c>
      <c r="AK270" s="235">
        <f>IF('Raw Data'!AK269="YES", 1, 0)</f>
        <v>0</v>
      </c>
      <c r="AL270" s="239">
        <f>'Power Usage Consumption'!$B$16</f>
        <v>18</v>
      </c>
      <c r="AM270" s="235">
        <f>IF('Raw Data'!AL269="YES", 1, 0)</f>
        <v>0</v>
      </c>
      <c r="AN270" s="239">
        <f>'Power Usage Consumption'!$B$17</f>
        <v>1.5</v>
      </c>
      <c r="AO270" s="235">
        <f>IF('Raw Data'!AM269="YES", 1, 0)</f>
        <v>0</v>
      </c>
      <c r="AP270" s="239">
        <f>'Power Usage Consumption'!$B$18</f>
        <v>1.2</v>
      </c>
      <c r="AQ270" s="235">
        <f>IF('Raw Data'!AN269="YES", 1, 0)</f>
        <v>0</v>
      </c>
      <c r="AR270" s="239">
        <f>'Power Usage Consumption'!$B$19</f>
        <v>2</v>
      </c>
      <c r="AS270" s="239">
        <f t="shared" si="5"/>
        <v>951.5</v>
      </c>
      <c r="AT270" s="241">
        <f t="shared" si="6"/>
        <v>3</v>
      </c>
      <c r="AU270" s="241"/>
      <c r="AV270" s="235">
        <f>IF('Raw Data'!AO269="YES", 1, 0)</f>
        <v>0</v>
      </c>
      <c r="AW270" s="241">
        <f>('Power Usage Consumption'!$B$22)*D270*AV270</f>
        <v>0</v>
      </c>
      <c r="AX270" s="235">
        <f>IF('Raw Data'!AP269="YES", 1, 0)</f>
        <v>1</v>
      </c>
      <c r="AY270" s="241">
        <f>('Power Usage Consumption'!$B$23)*D270*AX270</f>
        <v>156</v>
      </c>
      <c r="AZ270" s="235">
        <f>IF('Raw Data'!AQ269="YES", 1, 0)</f>
        <v>0</v>
      </c>
      <c r="BA270" s="241">
        <f>('Power Usage Consumption'!$B$24)*D270*AZ270</f>
        <v>0</v>
      </c>
      <c r="BB270" s="235">
        <f>IF('Raw Data'!AR269="YES", 1, 0)</f>
        <v>0</v>
      </c>
      <c r="BC270" s="241">
        <f>('Power Usage Consumption'!$B$25)*D270*BB270</f>
        <v>0</v>
      </c>
      <c r="BD270" s="235">
        <f>IF('Raw Data'!AS269="YES", 1, 0)</f>
        <v>1</v>
      </c>
      <c r="BE270" s="235">
        <f>('Power Usage Consumption'!$B$26)*D270*BD270</f>
        <v>67.2</v>
      </c>
      <c r="BF270" s="241">
        <f t="shared" si="7"/>
        <v>223.2</v>
      </c>
    </row>
    <row r="271" ht="20.25" customHeight="1">
      <c r="A271" s="233" t="str">
        <f>'Raw Data'!R270</f>
        <v>Denmark</v>
      </c>
      <c r="B271" s="234">
        <f>'Raw Data'!S270</f>
        <v>4</v>
      </c>
      <c r="C271" s="235">
        <f>'Raw Data'!W270</f>
        <v>12</v>
      </c>
      <c r="D271" s="236">
        <f t="shared" si="1"/>
        <v>192</v>
      </c>
      <c r="E271" s="237"/>
      <c r="F271" s="238">
        <f>'Raw Data'!X270</f>
        <v>3</v>
      </c>
      <c r="G271" s="239">
        <f>(F271*'Power Usage Consumption'!$B$2)*D271</f>
        <v>34.56</v>
      </c>
      <c r="H271" s="235">
        <f>'Raw Data'!Y270</f>
        <v>1</v>
      </c>
      <c r="I271" s="239">
        <f>(H271*'Power Usage Consumption'!$B$3)*D271</f>
        <v>13.3632</v>
      </c>
      <c r="J271" s="235">
        <f>'Raw Data'!Z270</f>
        <v>2</v>
      </c>
      <c r="K271" s="240">
        <f>(J271*'Power Usage Consumption'!$B$4)*D271</f>
        <v>21.888</v>
      </c>
      <c r="L271" s="241">
        <f>'Raw Data'!AA270</f>
        <v>2</v>
      </c>
      <c r="M271" s="241">
        <f>(L271*'Power Usage Consumption'!$B$5)*D271</f>
        <v>76.8</v>
      </c>
      <c r="N271" s="241">
        <f>'Raw Data'!AB270</f>
        <v>0</v>
      </c>
      <c r="O271" s="241">
        <f>(N271*'Power Usage Consumption'!$B$7)*D271</f>
        <v>0</v>
      </c>
      <c r="P271" s="241">
        <f>'Raw Data'!AC270</f>
        <v>2</v>
      </c>
      <c r="Q271" s="241">
        <f>(P271*'Power Usage Consumption'!$B$8)*D271</f>
        <v>15.36</v>
      </c>
      <c r="R271" s="241">
        <f>'Raw Data'!AD270</f>
        <v>2</v>
      </c>
      <c r="S271" s="241">
        <f>(R271*'Power Usage Consumption'!$B$9)*D271</f>
        <v>2.304</v>
      </c>
      <c r="T271" s="235">
        <f>'Raw Data'!AE270</f>
        <v>0</v>
      </c>
      <c r="U271" s="241">
        <f>(T271*'Power Usage Consumption'!$B$6)*D271</f>
        <v>0</v>
      </c>
      <c r="V271" s="235">
        <f>'Raw Data'!AF270</f>
        <v>0</v>
      </c>
      <c r="W271" s="241">
        <f>(V271*'Power Usage Consumption'!$B$11)*D271</f>
        <v>0</v>
      </c>
      <c r="X271" s="235">
        <f>'Raw Data'!AG270</f>
        <v>2</v>
      </c>
      <c r="Y271" s="241">
        <f>(X271*'Power Usage Consumption'!$B$12)*D271</f>
        <v>4.608</v>
      </c>
      <c r="Z271" s="235">
        <f>'Raw Data'!AH270</f>
        <v>2</v>
      </c>
      <c r="AA271" s="241">
        <f>(Z271*'Power Usage Consumption'!$B$12)*D271</f>
        <v>4.608</v>
      </c>
      <c r="AB271" s="242">
        <f t="shared" si="2"/>
        <v>173.4912</v>
      </c>
      <c r="AC271" s="243" t="str">
        <f>'Raw Data'!AI270</f>
        <v>Renewable Energy (Solar, Wind, etc.)</v>
      </c>
      <c r="AD271" s="244">
        <f t="shared" si="3"/>
        <v>0</v>
      </c>
      <c r="AE271" s="245">
        <f t="shared" si="4"/>
        <v>173.4912</v>
      </c>
      <c r="AF271" s="238">
        <f>'Raw Data'!U270</f>
        <v>1</v>
      </c>
      <c r="AG271" s="235">
        <f>'Raw Data'!T270</f>
        <v>3</v>
      </c>
      <c r="AH271" s="235"/>
      <c r="AI271" s="235">
        <f>IF('Raw Data'!AJ270="YES", 1, 0)</f>
        <v>0</v>
      </c>
      <c r="AJ271" s="235">
        <f>('Power Usage Consumption'!$B$15)*D271*AI271</f>
        <v>0</v>
      </c>
      <c r="AK271" s="235">
        <f>IF('Raw Data'!AK270="YES", 1, 0)</f>
        <v>0</v>
      </c>
      <c r="AL271" s="239">
        <f>'Power Usage Consumption'!$B$16</f>
        <v>18</v>
      </c>
      <c r="AM271" s="235">
        <f>IF('Raw Data'!AL270="YES", 1, 0)</f>
        <v>0</v>
      </c>
      <c r="AN271" s="239">
        <f>'Power Usage Consumption'!$B$17</f>
        <v>1.5</v>
      </c>
      <c r="AO271" s="235">
        <f>IF('Raw Data'!AM270="YES", 1, 0)</f>
        <v>1</v>
      </c>
      <c r="AP271" s="239">
        <f>'Power Usage Consumption'!$B$18</f>
        <v>1.2</v>
      </c>
      <c r="AQ271" s="235">
        <f>IF('Raw Data'!AN270="YES", 1, 0)</f>
        <v>1</v>
      </c>
      <c r="AR271" s="239">
        <f>'Power Usage Consumption'!$B$19</f>
        <v>2</v>
      </c>
      <c r="AS271" s="239">
        <f t="shared" si="5"/>
        <v>22.7</v>
      </c>
      <c r="AT271" s="241">
        <f t="shared" si="6"/>
        <v>3</v>
      </c>
      <c r="AU271" s="241"/>
      <c r="AV271" s="235">
        <f>IF('Raw Data'!AO270="YES", 1, 0)</f>
        <v>1</v>
      </c>
      <c r="AW271" s="241">
        <f>('Power Usage Consumption'!$B$22)*D271*AV271</f>
        <v>436.8</v>
      </c>
      <c r="AX271" s="235">
        <f>IF('Raw Data'!AP270="YES", 1, 0)</f>
        <v>1</v>
      </c>
      <c r="AY271" s="241">
        <f>('Power Usage Consumption'!$B$23)*D271*AX271</f>
        <v>124.8</v>
      </c>
      <c r="AZ271" s="235">
        <f>IF('Raw Data'!AQ270="YES", 1, 0)</f>
        <v>1</v>
      </c>
      <c r="BA271" s="241">
        <f>('Power Usage Consumption'!$B$24)*D271*AZ271</f>
        <v>10.368</v>
      </c>
      <c r="BB271" s="235">
        <f>IF('Raw Data'!AR270="YES", 1, 0)</f>
        <v>0</v>
      </c>
      <c r="BC271" s="241">
        <f>('Power Usage Consumption'!$B$25)*D271*BB271</f>
        <v>0</v>
      </c>
      <c r="BD271" s="235">
        <f>IF('Raw Data'!AS270="YES", 1, 0)</f>
        <v>0</v>
      </c>
      <c r="BE271" s="235">
        <f>('Power Usage Consumption'!$B$26)*D271*BD271</f>
        <v>0</v>
      </c>
      <c r="BF271" s="241">
        <f t="shared" si="7"/>
        <v>571.968</v>
      </c>
    </row>
    <row r="272" ht="20.25" customHeight="1">
      <c r="A272" s="233" t="str">
        <f>'Raw Data'!R271</f>
        <v>Armenia</v>
      </c>
      <c r="B272" s="234">
        <f>'Raw Data'!S271</f>
        <v>8</v>
      </c>
      <c r="C272" s="235">
        <f>'Raw Data'!W271</f>
        <v>12</v>
      </c>
      <c r="D272" s="236">
        <f t="shared" si="1"/>
        <v>384</v>
      </c>
      <c r="E272" s="237"/>
      <c r="F272" s="238">
        <f>'Raw Data'!X271</f>
        <v>3</v>
      </c>
      <c r="G272" s="239">
        <f>(F272*'Power Usage Consumption'!$B$2)*D272</f>
        <v>69.12</v>
      </c>
      <c r="H272" s="235">
        <f>'Raw Data'!Y271</f>
        <v>2</v>
      </c>
      <c r="I272" s="239">
        <f>(H272*'Power Usage Consumption'!$B$3)*D272</f>
        <v>53.4528</v>
      </c>
      <c r="J272" s="235">
        <f>'Raw Data'!Z271</f>
        <v>2</v>
      </c>
      <c r="K272" s="240">
        <f>(J272*'Power Usage Consumption'!$B$4)*D272</f>
        <v>43.776</v>
      </c>
      <c r="L272" s="241">
        <f>'Raw Data'!AA271</f>
        <v>2</v>
      </c>
      <c r="M272" s="241">
        <f>(L272*'Power Usage Consumption'!$B$5)*D272</f>
        <v>153.6</v>
      </c>
      <c r="N272" s="241">
        <f>'Raw Data'!AB271</f>
        <v>2</v>
      </c>
      <c r="O272" s="241">
        <f>(N272*'Power Usage Consumption'!$B$7)*D272</f>
        <v>1.536</v>
      </c>
      <c r="P272" s="241">
        <f>'Raw Data'!AC271</f>
        <v>0</v>
      </c>
      <c r="Q272" s="241">
        <f>(P272*'Power Usage Consumption'!$B$8)*D272</f>
        <v>0</v>
      </c>
      <c r="R272" s="241">
        <f>'Raw Data'!AD271</f>
        <v>0</v>
      </c>
      <c r="S272" s="241">
        <f>(R272*'Power Usage Consumption'!$B$9)*D272</f>
        <v>0</v>
      </c>
      <c r="T272" s="235">
        <f>'Raw Data'!AE271</f>
        <v>3</v>
      </c>
      <c r="U272" s="241">
        <f>(T272*'Power Usage Consumption'!$B$6)*D272</f>
        <v>5.76</v>
      </c>
      <c r="V272" s="235">
        <f>'Raw Data'!AF271</f>
        <v>0</v>
      </c>
      <c r="W272" s="241">
        <f>(V272*'Power Usage Consumption'!$B$11)*D272</f>
        <v>0</v>
      </c>
      <c r="X272" s="235">
        <f>'Raw Data'!AG271</f>
        <v>0</v>
      </c>
      <c r="Y272" s="241">
        <f>(X272*'Power Usage Consumption'!$B$12)*D272</f>
        <v>0</v>
      </c>
      <c r="Z272" s="235">
        <f>'Raw Data'!AH271</f>
        <v>3</v>
      </c>
      <c r="AA272" s="241">
        <f>(Z272*'Power Usage Consumption'!$B$12)*D272</f>
        <v>13.824</v>
      </c>
      <c r="AB272" s="242">
        <f t="shared" si="2"/>
        <v>341.0688</v>
      </c>
      <c r="AC272" s="243" t="str">
        <f>'Raw Data'!AI271</f>
        <v>Non-renewable Energy (Grid electricity, Gasoline, etc.)</v>
      </c>
      <c r="AD272" s="244">
        <f t="shared" si="3"/>
        <v>341.0688</v>
      </c>
      <c r="AE272" s="245">
        <f t="shared" si="4"/>
        <v>0</v>
      </c>
      <c r="AF272" s="238">
        <f>'Raw Data'!U271</f>
        <v>6</v>
      </c>
      <c r="AG272" s="235">
        <f>'Raw Data'!T271</f>
        <v>2</v>
      </c>
      <c r="AH272" s="235"/>
      <c r="AI272" s="235">
        <f>IF('Raw Data'!AJ271="YES", 1, 0)</f>
        <v>1</v>
      </c>
      <c r="AJ272" s="235">
        <f>('Power Usage Consumption'!$B$15)*D272*AI272</f>
        <v>1486.08</v>
      </c>
      <c r="AK272" s="235">
        <f>IF('Raw Data'!AK271="YES", 1, 0)</f>
        <v>1</v>
      </c>
      <c r="AL272" s="239">
        <f>'Power Usage Consumption'!$B$16</f>
        <v>18</v>
      </c>
      <c r="AM272" s="235">
        <f>IF('Raw Data'!AL271="YES", 1, 0)</f>
        <v>1</v>
      </c>
      <c r="AN272" s="239">
        <f>'Power Usage Consumption'!$B$17</f>
        <v>1.5</v>
      </c>
      <c r="AO272" s="235">
        <f>IF('Raw Data'!AM271="YES", 1, 0)</f>
        <v>1</v>
      </c>
      <c r="AP272" s="239">
        <f>'Power Usage Consumption'!$B$18</f>
        <v>1.2</v>
      </c>
      <c r="AQ272" s="235">
        <f>IF('Raw Data'!AN271="YES", 1, 0)</f>
        <v>1</v>
      </c>
      <c r="AR272" s="239">
        <f>'Power Usage Consumption'!$B$19</f>
        <v>2</v>
      </c>
      <c r="AS272" s="239">
        <f t="shared" si="5"/>
        <v>1508.78</v>
      </c>
      <c r="AT272" s="241">
        <f t="shared" si="6"/>
        <v>2</v>
      </c>
      <c r="AU272" s="241"/>
      <c r="AV272" s="235">
        <f>IF('Raw Data'!AO271="YES", 1, 0)</f>
        <v>0</v>
      </c>
      <c r="AW272" s="241">
        <f>('Power Usage Consumption'!$B$22)*D272*AV272</f>
        <v>0</v>
      </c>
      <c r="AX272" s="235">
        <f>IF('Raw Data'!AP271="YES", 1, 0)</f>
        <v>1</v>
      </c>
      <c r="AY272" s="241">
        <f>('Power Usage Consumption'!$B$23)*D272*AX272</f>
        <v>249.6</v>
      </c>
      <c r="AZ272" s="235">
        <f>IF('Raw Data'!AQ271="YES", 1, 0)</f>
        <v>0</v>
      </c>
      <c r="BA272" s="241">
        <f>('Power Usage Consumption'!$B$24)*D272*AZ272</f>
        <v>0</v>
      </c>
      <c r="BB272" s="235">
        <f>IF('Raw Data'!AR271="YES", 1, 0)</f>
        <v>1</v>
      </c>
      <c r="BC272" s="241">
        <f>('Power Usage Consumption'!$B$25)*D272*BB272</f>
        <v>6.6624</v>
      </c>
      <c r="BD272" s="235">
        <f>IF('Raw Data'!AS271="YES", 1, 0)</f>
        <v>1</v>
      </c>
      <c r="BE272" s="235">
        <f>('Power Usage Consumption'!$B$26)*D272*BD272</f>
        <v>107.52</v>
      </c>
      <c r="BF272" s="241">
        <f t="shared" si="7"/>
        <v>363.7824</v>
      </c>
    </row>
    <row r="273" ht="20.25" customHeight="1">
      <c r="A273" s="233" t="str">
        <f>'Raw Data'!R272</f>
        <v>Netherlands</v>
      </c>
      <c r="B273" s="234">
        <f>'Raw Data'!S272</f>
        <v>10</v>
      </c>
      <c r="C273" s="235">
        <f>'Raw Data'!W272</f>
        <v>8</v>
      </c>
      <c r="D273" s="236">
        <f t="shared" si="1"/>
        <v>320</v>
      </c>
      <c r="E273" s="237"/>
      <c r="F273" s="238">
        <f>'Raw Data'!X272</f>
        <v>2</v>
      </c>
      <c r="G273" s="239">
        <f>(F273*'Power Usage Consumption'!$B$2)*D273</f>
        <v>38.4</v>
      </c>
      <c r="H273" s="235">
        <f>'Raw Data'!Y272</f>
        <v>0</v>
      </c>
      <c r="I273" s="239">
        <f>(H273*'Power Usage Consumption'!$B$3)*D273</f>
        <v>0</v>
      </c>
      <c r="J273" s="235">
        <f>'Raw Data'!Z272</f>
        <v>3</v>
      </c>
      <c r="K273" s="240">
        <f>(J273*'Power Usage Consumption'!$B$4)*D273</f>
        <v>54.72</v>
      </c>
      <c r="L273" s="241">
        <f>'Raw Data'!AA272</f>
        <v>0</v>
      </c>
      <c r="M273" s="241">
        <f>(L273*'Power Usage Consumption'!$B$5)*D273</f>
        <v>0</v>
      </c>
      <c r="N273" s="241">
        <f>'Raw Data'!AB272</f>
        <v>1</v>
      </c>
      <c r="O273" s="241">
        <f>(N273*'Power Usage Consumption'!$B$7)*D273</f>
        <v>0.64</v>
      </c>
      <c r="P273" s="241">
        <f>'Raw Data'!AC272</f>
        <v>1</v>
      </c>
      <c r="Q273" s="241">
        <f>(P273*'Power Usage Consumption'!$B$8)*D273</f>
        <v>12.8</v>
      </c>
      <c r="R273" s="241">
        <f>'Raw Data'!AD272</f>
        <v>3</v>
      </c>
      <c r="S273" s="241">
        <f>(R273*'Power Usage Consumption'!$B$9)*D273</f>
        <v>5.76</v>
      </c>
      <c r="T273" s="235">
        <f>'Raw Data'!AE272</f>
        <v>0</v>
      </c>
      <c r="U273" s="241">
        <f>(T273*'Power Usage Consumption'!$B$6)*D273</f>
        <v>0</v>
      </c>
      <c r="V273" s="235">
        <f>'Raw Data'!AF272</f>
        <v>2</v>
      </c>
      <c r="W273" s="241">
        <f>(V273*'Power Usage Consumption'!$B$11)*D273</f>
        <v>7.68</v>
      </c>
      <c r="X273" s="235">
        <f>'Raw Data'!AG272</f>
        <v>3</v>
      </c>
      <c r="Y273" s="241">
        <f>(X273*'Power Usage Consumption'!$B$12)*D273</f>
        <v>11.52</v>
      </c>
      <c r="Z273" s="235">
        <f>'Raw Data'!AH272</f>
        <v>1</v>
      </c>
      <c r="AA273" s="241">
        <f>(Z273*'Power Usage Consumption'!$B$12)*D273</f>
        <v>3.84</v>
      </c>
      <c r="AB273" s="242">
        <f t="shared" si="2"/>
        <v>135.36</v>
      </c>
      <c r="AC273" s="243" t="str">
        <f>'Raw Data'!AI272</f>
        <v>Non-renewable Energy (Grid electricity, Gasoline, etc.)</v>
      </c>
      <c r="AD273" s="244">
        <f t="shared" si="3"/>
        <v>135.36</v>
      </c>
      <c r="AE273" s="245">
        <f t="shared" si="4"/>
        <v>0</v>
      </c>
      <c r="AF273" s="238">
        <f>'Raw Data'!U272</f>
        <v>1</v>
      </c>
      <c r="AG273" s="235">
        <f>'Raw Data'!T272</f>
        <v>9</v>
      </c>
      <c r="AH273" s="235"/>
      <c r="AI273" s="235">
        <f>IF('Raw Data'!AJ272="YES", 1, 0)</f>
        <v>0</v>
      </c>
      <c r="AJ273" s="235">
        <f>('Power Usage Consumption'!$B$15)*D273*AI273</f>
        <v>0</v>
      </c>
      <c r="AK273" s="235">
        <f>IF('Raw Data'!AK272="YES", 1, 0)</f>
        <v>0</v>
      </c>
      <c r="AL273" s="239">
        <f>'Power Usage Consumption'!$B$16</f>
        <v>18</v>
      </c>
      <c r="AM273" s="235">
        <f>IF('Raw Data'!AL272="YES", 1, 0)</f>
        <v>1</v>
      </c>
      <c r="AN273" s="239">
        <f>'Power Usage Consumption'!$B$17</f>
        <v>1.5</v>
      </c>
      <c r="AO273" s="235">
        <f>IF('Raw Data'!AM272="YES", 1, 0)</f>
        <v>1</v>
      </c>
      <c r="AP273" s="239">
        <f>'Power Usage Consumption'!$B$18</f>
        <v>1.2</v>
      </c>
      <c r="AQ273" s="235">
        <f>IF('Raw Data'!AN272="YES", 1, 0)</f>
        <v>0</v>
      </c>
      <c r="AR273" s="239">
        <f>'Power Usage Consumption'!$B$19</f>
        <v>2</v>
      </c>
      <c r="AS273" s="239">
        <f t="shared" si="5"/>
        <v>22.7</v>
      </c>
      <c r="AT273" s="241">
        <f t="shared" si="6"/>
        <v>9</v>
      </c>
      <c r="AU273" s="241"/>
      <c r="AV273" s="235">
        <f>IF('Raw Data'!AO272="YES", 1, 0)</f>
        <v>0</v>
      </c>
      <c r="AW273" s="241">
        <f>('Power Usage Consumption'!$B$22)*D273*AV273</f>
        <v>0</v>
      </c>
      <c r="AX273" s="235">
        <f>IF('Raw Data'!AP272="YES", 1, 0)</f>
        <v>0</v>
      </c>
      <c r="AY273" s="241">
        <f>('Power Usage Consumption'!$B$23)*D273*AX273</f>
        <v>0</v>
      </c>
      <c r="AZ273" s="235">
        <f>IF('Raw Data'!AQ272="YES", 1, 0)</f>
        <v>1</v>
      </c>
      <c r="BA273" s="241">
        <f>('Power Usage Consumption'!$B$24)*D273*AZ273</f>
        <v>17.28</v>
      </c>
      <c r="BB273" s="235">
        <f>IF('Raw Data'!AR272="YES", 1, 0)</f>
        <v>1</v>
      </c>
      <c r="BC273" s="241">
        <f>('Power Usage Consumption'!$B$25)*D273*BB273</f>
        <v>5.552</v>
      </c>
      <c r="BD273" s="235">
        <f>IF('Raw Data'!AS272="YES", 1, 0)</f>
        <v>1</v>
      </c>
      <c r="BE273" s="235">
        <f>('Power Usage Consumption'!$B$26)*D273*BD273</f>
        <v>89.6</v>
      </c>
      <c r="BF273" s="241">
        <f t="shared" si="7"/>
        <v>112.432</v>
      </c>
    </row>
    <row r="274" ht="20.25" customHeight="1">
      <c r="A274" s="233" t="str">
        <f>'Raw Data'!R273</f>
        <v>Czech Republic</v>
      </c>
      <c r="B274" s="234">
        <f>'Raw Data'!S273</f>
        <v>7</v>
      </c>
      <c r="C274" s="235">
        <f>'Raw Data'!W273</f>
        <v>23</v>
      </c>
      <c r="D274" s="236">
        <f t="shared" si="1"/>
        <v>644</v>
      </c>
      <c r="E274" s="237"/>
      <c r="F274" s="238">
        <f>'Raw Data'!X273</f>
        <v>2</v>
      </c>
      <c r="G274" s="239">
        <f>(F274*'Power Usage Consumption'!$B$2)*D274</f>
        <v>77.28</v>
      </c>
      <c r="H274" s="235">
        <f>'Raw Data'!Y273</f>
        <v>1</v>
      </c>
      <c r="I274" s="239">
        <f>(H274*'Power Usage Consumption'!$B$3)*D274</f>
        <v>44.8224</v>
      </c>
      <c r="J274" s="235">
        <f>'Raw Data'!Z273</f>
        <v>0</v>
      </c>
      <c r="K274" s="240">
        <f>(J274*'Power Usage Consumption'!$B$4)*D274</f>
        <v>0</v>
      </c>
      <c r="L274" s="241">
        <f>'Raw Data'!AA273</f>
        <v>0</v>
      </c>
      <c r="M274" s="241">
        <f>(L274*'Power Usage Consumption'!$B$5)*D274</f>
        <v>0</v>
      </c>
      <c r="N274" s="241">
        <f>'Raw Data'!AB273</f>
        <v>0</v>
      </c>
      <c r="O274" s="241">
        <f>(N274*'Power Usage Consumption'!$B$7)*D274</f>
        <v>0</v>
      </c>
      <c r="P274" s="241">
        <f>'Raw Data'!AC273</f>
        <v>2</v>
      </c>
      <c r="Q274" s="241">
        <f>(P274*'Power Usage Consumption'!$B$8)*D274</f>
        <v>51.52</v>
      </c>
      <c r="R274" s="241">
        <f>'Raw Data'!AD273</f>
        <v>1</v>
      </c>
      <c r="S274" s="241">
        <f>(R274*'Power Usage Consumption'!$B$9)*D274</f>
        <v>3.864</v>
      </c>
      <c r="T274" s="235">
        <f>'Raw Data'!AE273</f>
        <v>3</v>
      </c>
      <c r="U274" s="241">
        <f>(T274*'Power Usage Consumption'!$B$6)*D274</f>
        <v>9.66</v>
      </c>
      <c r="V274" s="235">
        <f>'Raw Data'!AF273</f>
        <v>0</v>
      </c>
      <c r="W274" s="241">
        <f>(V274*'Power Usage Consumption'!$B$11)*D274</f>
        <v>0</v>
      </c>
      <c r="X274" s="235">
        <f>'Raw Data'!AG273</f>
        <v>1</v>
      </c>
      <c r="Y274" s="241">
        <f>(X274*'Power Usage Consumption'!$B$12)*D274</f>
        <v>7.728</v>
      </c>
      <c r="Z274" s="235">
        <f>'Raw Data'!AH273</f>
        <v>2</v>
      </c>
      <c r="AA274" s="241">
        <f>(Z274*'Power Usage Consumption'!$B$12)*D274</f>
        <v>15.456</v>
      </c>
      <c r="AB274" s="242">
        <f t="shared" si="2"/>
        <v>210.3304</v>
      </c>
      <c r="AC274" s="243" t="str">
        <f>'Raw Data'!AI273</f>
        <v>Non-renewable Energy (Grid electricity, Gasoline, etc.)</v>
      </c>
      <c r="AD274" s="244">
        <f t="shared" si="3"/>
        <v>210.3304</v>
      </c>
      <c r="AE274" s="245">
        <f t="shared" si="4"/>
        <v>0</v>
      </c>
      <c r="AF274" s="238">
        <f>'Raw Data'!U273</f>
        <v>2</v>
      </c>
      <c r="AG274" s="235">
        <f>'Raw Data'!T273</f>
        <v>5</v>
      </c>
      <c r="AH274" s="235"/>
      <c r="AI274" s="235">
        <f>IF('Raw Data'!AJ273="YES", 1, 0)</f>
        <v>0</v>
      </c>
      <c r="AJ274" s="235">
        <f>('Power Usage Consumption'!$B$15)*D274*AI274</f>
        <v>0</v>
      </c>
      <c r="AK274" s="235">
        <f>IF('Raw Data'!AK273="YES", 1, 0)</f>
        <v>0</v>
      </c>
      <c r="AL274" s="239">
        <f>'Power Usage Consumption'!$B$16</f>
        <v>18</v>
      </c>
      <c r="AM274" s="235">
        <f>IF('Raw Data'!AL273="YES", 1, 0)</f>
        <v>1</v>
      </c>
      <c r="AN274" s="239">
        <f>'Power Usage Consumption'!$B$17</f>
        <v>1.5</v>
      </c>
      <c r="AO274" s="235">
        <f>IF('Raw Data'!AM273="YES", 1, 0)</f>
        <v>1</v>
      </c>
      <c r="AP274" s="239">
        <f>'Power Usage Consumption'!$B$18</f>
        <v>1.2</v>
      </c>
      <c r="AQ274" s="235">
        <f>IF('Raw Data'!AN273="YES", 1, 0)</f>
        <v>0</v>
      </c>
      <c r="AR274" s="239">
        <f>'Power Usage Consumption'!$B$19</f>
        <v>2</v>
      </c>
      <c r="AS274" s="239">
        <f t="shared" si="5"/>
        <v>22.7</v>
      </c>
      <c r="AT274" s="241">
        <f t="shared" si="6"/>
        <v>5</v>
      </c>
      <c r="AU274" s="241"/>
      <c r="AV274" s="235">
        <f>IF('Raw Data'!AO273="YES", 1, 0)</f>
        <v>1</v>
      </c>
      <c r="AW274" s="241">
        <f>('Power Usage Consumption'!$B$22)*D274*AV274</f>
        <v>1465.1</v>
      </c>
      <c r="AX274" s="235">
        <f>IF('Raw Data'!AP273="YES", 1, 0)</f>
        <v>1</v>
      </c>
      <c r="AY274" s="241">
        <f>('Power Usage Consumption'!$B$23)*D274*AX274</f>
        <v>418.6</v>
      </c>
      <c r="AZ274" s="235">
        <f>IF('Raw Data'!AQ273="YES", 1, 0)</f>
        <v>0</v>
      </c>
      <c r="BA274" s="241">
        <f>('Power Usage Consumption'!$B$24)*D274*AZ274</f>
        <v>0</v>
      </c>
      <c r="BB274" s="235">
        <f>IF('Raw Data'!AR273="YES", 1, 0)</f>
        <v>1</v>
      </c>
      <c r="BC274" s="241">
        <f>('Power Usage Consumption'!$B$25)*D274*BB274</f>
        <v>11.1734</v>
      </c>
      <c r="BD274" s="235">
        <f>IF('Raw Data'!AS273="YES", 1, 0)</f>
        <v>0</v>
      </c>
      <c r="BE274" s="235">
        <f>('Power Usage Consumption'!$B$26)*D274*BD274</f>
        <v>0</v>
      </c>
      <c r="BF274" s="241">
        <f t="shared" si="7"/>
        <v>1894.8734</v>
      </c>
    </row>
    <row r="275" ht="20.25" customHeight="1">
      <c r="A275" s="233" t="str">
        <f>'Raw Data'!R274</f>
        <v>Ireland</v>
      </c>
      <c r="B275" s="234">
        <f>'Raw Data'!S274</f>
        <v>11</v>
      </c>
      <c r="C275" s="235">
        <f>'Raw Data'!W274</f>
        <v>4</v>
      </c>
      <c r="D275" s="236">
        <f t="shared" si="1"/>
        <v>176</v>
      </c>
      <c r="E275" s="237"/>
      <c r="F275" s="238">
        <f>'Raw Data'!X274</f>
        <v>3</v>
      </c>
      <c r="G275" s="239">
        <f>(F275*'Power Usage Consumption'!$B$2)*D275</f>
        <v>31.68</v>
      </c>
      <c r="H275" s="235">
        <f>'Raw Data'!Y274</f>
        <v>1</v>
      </c>
      <c r="I275" s="239">
        <f>(H275*'Power Usage Consumption'!$B$3)*D275</f>
        <v>12.2496</v>
      </c>
      <c r="J275" s="235">
        <f>'Raw Data'!Z274</f>
        <v>0</v>
      </c>
      <c r="K275" s="240">
        <f>(J275*'Power Usage Consumption'!$B$4)*D275</f>
        <v>0</v>
      </c>
      <c r="L275" s="241">
        <f>'Raw Data'!AA274</f>
        <v>3</v>
      </c>
      <c r="M275" s="241">
        <f>(L275*'Power Usage Consumption'!$B$5)*D275</f>
        <v>105.6</v>
      </c>
      <c r="N275" s="241">
        <f>'Raw Data'!AB274</f>
        <v>1</v>
      </c>
      <c r="O275" s="241">
        <f>(N275*'Power Usage Consumption'!$B$7)*D275</f>
        <v>0.352</v>
      </c>
      <c r="P275" s="241">
        <f>'Raw Data'!AC274</f>
        <v>1</v>
      </c>
      <c r="Q275" s="241">
        <f>(P275*'Power Usage Consumption'!$B$8)*D275</f>
        <v>7.04</v>
      </c>
      <c r="R275" s="241">
        <f>'Raw Data'!AD274</f>
        <v>3</v>
      </c>
      <c r="S275" s="241">
        <f>(R275*'Power Usage Consumption'!$B$9)*D275</f>
        <v>3.168</v>
      </c>
      <c r="T275" s="235">
        <f>'Raw Data'!AE274</f>
        <v>1</v>
      </c>
      <c r="U275" s="241">
        <f>(T275*'Power Usage Consumption'!$B$6)*D275</f>
        <v>0.88</v>
      </c>
      <c r="V275" s="235">
        <f>'Raw Data'!AF274</f>
        <v>3</v>
      </c>
      <c r="W275" s="241">
        <f>(V275*'Power Usage Consumption'!$B$11)*D275</f>
        <v>6.336</v>
      </c>
      <c r="X275" s="235">
        <f>'Raw Data'!AG274</f>
        <v>1</v>
      </c>
      <c r="Y275" s="241">
        <f>(X275*'Power Usage Consumption'!$B$12)*D275</f>
        <v>2.112</v>
      </c>
      <c r="Z275" s="235">
        <f>'Raw Data'!AH274</f>
        <v>2</v>
      </c>
      <c r="AA275" s="241">
        <f>(Z275*'Power Usage Consumption'!$B$12)*D275</f>
        <v>4.224</v>
      </c>
      <c r="AB275" s="242">
        <f t="shared" si="2"/>
        <v>173.6416</v>
      </c>
      <c r="AC275" s="243" t="str">
        <f>'Raw Data'!AI274</f>
        <v>Non-renewable Energy (Grid electricity, Gasoline, etc.)</v>
      </c>
      <c r="AD275" s="244">
        <f t="shared" si="3"/>
        <v>173.6416</v>
      </c>
      <c r="AE275" s="245">
        <f t="shared" si="4"/>
        <v>0</v>
      </c>
      <c r="AF275" s="238">
        <f>'Raw Data'!U274</f>
        <v>0</v>
      </c>
      <c r="AG275" s="235">
        <f>'Raw Data'!T274</f>
        <v>11</v>
      </c>
      <c r="AH275" s="235"/>
      <c r="AI275" s="235">
        <f>IF('Raw Data'!AJ274="YES", 1, 0)</f>
        <v>1</v>
      </c>
      <c r="AJ275" s="235">
        <f>('Power Usage Consumption'!$B$15)*D275*AI275</f>
        <v>681.12</v>
      </c>
      <c r="AK275" s="235">
        <f>IF('Raw Data'!AK274="YES", 1, 0)</f>
        <v>1</v>
      </c>
      <c r="AL275" s="239">
        <f>'Power Usage Consumption'!$B$16</f>
        <v>18</v>
      </c>
      <c r="AM275" s="235">
        <f>IF('Raw Data'!AL274="YES", 1, 0)</f>
        <v>1</v>
      </c>
      <c r="AN275" s="239">
        <f>'Power Usage Consumption'!$B$17</f>
        <v>1.5</v>
      </c>
      <c r="AO275" s="235">
        <f>IF('Raw Data'!AM274="YES", 1, 0)</f>
        <v>1</v>
      </c>
      <c r="AP275" s="239">
        <f>'Power Usage Consumption'!$B$18</f>
        <v>1.2</v>
      </c>
      <c r="AQ275" s="235">
        <f>IF('Raw Data'!AN274="YES", 1, 0)</f>
        <v>0</v>
      </c>
      <c r="AR275" s="239">
        <f>'Power Usage Consumption'!$B$19</f>
        <v>2</v>
      </c>
      <c r="AS275" s="239">
        <f t="shared" si="5"/>
        <v>703.82</v>
      </c>
      <c r="AT275" s="241">
        <f t="shared" si="6"/>
        <v>11</v>
      </c>
      <c r="AU275" s="241"/>
      <c r="AV275" s="235">
        <f>IF('Raw Data'!AO274="YES", 1, 0)</f>
        <v>0</v>
      </c>
      <c r="AW275" s="241">
        <f>('Power Usage Consumption'!$B$22)*D275*AV275</f>
        <v>0</v>
      </c>
      <c r="AX275" s="235">
        <f>IF('Raw Data'!AP274="YES", 1, 0)</f>
        <v>0</v>
      </c>
      <c r="AY275" s="241">
        <f>('Power Usage Consumption'!$B$23)*D275*AX275</f>
        <v>0</v>
      </c>
      <c r="AZ275" s="235">
        <f>IF('Raw Data'!AQ274="YES", 1, 0)</f>
        <v>1</v>
      </c>
      <c r="BA275" s="241">
        <f>('Power Usage Consumption'!$B$24)*D275*AZ275</f>
        <v>9.504</v>
      </c>
      <c r="BB275" s="235">
        <f>IF('Raw Data'!AR274="YES", 1, 0)</f>
        <v>0</v>
      </c>
      <c r="BC275" s="241">
        <f>('Power Usage Consumption'!$B$25)*D275*BB275</f>
        <v>0</v>
      </c>
      <c r="BD275" s="235">
        <f>IF('Raw Data'!AS274="YES", 1, 0)</f>
        <v>0</v>
      </c>
      <c r="BE275" s="235">
        <f>('Power Usage Consumption'!$B$26)*D275*BD275</f>
        <v>0</v>
      </c>
      <c r="BF275" s="241">
        <f t="shared" si="7"/>
        <v>9.504</v>
      </c>
    </row>
    <row r="276" ht="20.25" customHeight="1">
      <c r="A276" s="233" t="str">
        <f>'Raw Data'!R275</f>
        <v>Sweden</v>
      </c>
      <c r="B276" s="234">
        <f>'Raw Data'!S275</f>
        <v>1</v>
      </c>
      <c r="C276" s="235">
        <f>'Raw Data'!W275</f>
        <v>4</v>
      </c>
      <c r="D276" s="236">
        <f t="shared" si="1"/>
        <v>16</v>
      </c>
      <c r="E276" s="237"/>
      <c r="F276" s="238">
        <f>'Raw Data'!X275</f>
        <v>3</v>
      </c>
      <c r="G276" s="239">
        <f>(F276*'Power Usage Consumption'!$B$2)*D276</f>
        <v>2.88</v>
      </c>
      <c r="H276" s="235">
        <f>'Raw Data'!Y275</f>
        <v>1</v>
      </c>
      <c r="I276" s="239">
        <f>(H276*'Power Usage Consumption'!$B$3)*D276</f>
        <v>1.1136</v>
      </c>
      <c r="J276" s="235">
        <f>'Raw Data'!Z275</f>
        <v>1</v>
      </c>
      <c r="K276" s="240">
        <f>(J276*'Power Usage Consumption'!$B$4)*D276</f>
        <v>0.912</v>
      </c>
      <c r="L276" s="241">
        <f>'Raw Data'!AA275</f>
        <v>0</v>
      </c>
      <c r="M276" s="241">
        <f>(L276*'Power Usage Consumption'!$B$5)*D276</f>
        <v>0</v>
      </c>
      <c r="N276" s="241">
        <f>'Raw Data'!AB275</f>
        <v>2</v>
      </c>
      <c r="O276" s="241">
        <f>(N276*'Power Usage Consumption'!$B$7)*D276</f>
        <v>0.064</v>
      </c>
      <c r="P276" s="241">
        <f>'Raw Data'!AC275</f>
        <v>3</v>
      </c>
      <c r="Q276" s="241">
        <f>(P276*'Power Usage Consumption'!$B$8)*D276</f>
        <v>1.92</v>
      </c>
      <c r="R276" s="241">
        <f>'Raw Data'!AD275</f>
        <v>2</v>
      </c>
      <c r="S276" s="241">
        <f>(R276*'Power Usage Consumption'!$B$9)*D276</f>
        <v>0.192</v>
      </c>
      <c r="T276" s="235">
        <f>'Raw Data'!AE275</f>
        <v>0</v>
      </c>
      <c r="U276" s="241">
        <f>(T276*'Power Usage Consumption'!$B$6)*D276</f>
        <v>0</v>
      </c>
      <c r="V276" s="235">
        <f>'Raw Data'!AF275</f>
        <v>0</v>
      </c>
      <c r="W276" s="241">
        <f>(V276*'Power Usage Consumption'!$B$11)*D276</f>
        <v>0</v>
      </c>
      <c r="X276" s="235">
        <f>'Raw Data'!AG275</f>
        <v>2</v>
      </c>
      <c r="Y276" s="241">
        <f>(X276*'Power Usage Consumption'!$B$12)*D276</f>
        <v>0.384</v>
      </c>
      <c r="Z276" s="235">
        <f>'Raw Data'!AH275</f>
        <v>2</v>
      </c>
      <c r="AA276" s="241">
        <f>(Z276*'Power Usage Consumption'!$B$12)*D276</f>
        <v>0.384</v>
      </c>
      <c r="AB276" s="242">
        <f t="shared" si="2"/>
        <v>7.8496</v>
      </c>
      <c r="AC276" s="243" t="str">
        <f>'Raw Data'!AI275</f>
        <v>Renewable Energy (Solar, Wind, etc.)</v>
      </c>
      <c r="AD276" s="244">
        <f t="shared" si="3"/>
        <v>0</v>
      </c>
      <c r="AE276" s="245">
        <f t="shared" si="4"/>
        <v>7.8496</v>
      </c>
      <c r="AF276" s="238">
        <f>'Raw Data'!U275</f>
        <v>0</v>
      </c>
      <c r="AG276" s="235">
        <f>'Raw Data'!T275</f>
        <v>1</v>
      </c>
      <c r="AH276" s="235"/>
      <c r="AI276" s="235">
        <f>IF('Raw Data'!AJ275="YES", 1, 0)</f>
        <v>0</v>
      </c>
      <c r="AJ276" s="235">
        <f>('Power Usage Consumption'!$B$15)*D276*AI276</f>
        <v>0</v>
      </c>
      <c r="AK276" s="235">
        <f>IF('Raw Data'!AK275="YES", 1, 0)</f>
        <v>1</v>
      </c>
      <c r="AL276" s="239">
        <f>'Power Usage Consumption'!$B$16</f>
        <v>18</v>
      </c>
      <c r="AM276" s="235">
        <f>IF('Raw Data'!AL275="YES", 1, 0)</f>
        <v>1</v>
      </c>
      <c r="AN276" s="239">
        <f>'Power Usage Consumption'!$B$17</f>
        <v>1.5</v>
      </c>
      <c r="AO276" s="235">
        <f>IF('Raw Data'!AM275="YES", 1, 0)</f>
        <v>0</v>
      </c>
      <c r="AP276" s="239">
        <f>'Power Usage Consumption'!$B$18</f>
        <v>1.2</v>
      </c>
      <c r="AQ276" s="235">
        <f>IF('Raw Data'!AN275="YES", 1, 0)</f>
        <v>1</v>
      </c>
      <c r="AR276" s="239">
        <f>'Power Usage Consumption'!$B$19</f>
        <v>2</v>
      </c>
      <c r="AS276" s="239">
        <f t="shared" si="5"/>
        <v>22.7</v>
      </c>
      <c r="AT276" s="241">
        <f t="shared" si="6"/>
        <v>1</v>
      </c>
      <c r="AU276" s="241"/>
      <c r="AV276" s="235">
        <f>IF('Raw Data'!AO275="YES", 1, 0)</f>
        <v>1</v>
      </c>
      <c r="AW276" s="241">
        <f>('Power Usage Consumption'!$B$22)*D276*AV276</f>
        <v>36.4</v>
      </c>
      <c r="AX276" s="235">
        <f>IF('Raw Data'!AP275="YES", 1, 0)</f>
        <v>0</v>
      </c>
      <c r="AY276" s="241">
        <f>('Power Usage Consumption'!$B$23)*D276*AX276</f>
        <v>0</v>
      </c>
      <c r="AZ276" s="235">
        <f>IF('Raw Data'!AQ275="YES", 1, 0)</f>
        <v>1</v>
      </c>
      <c r="BA276" s="241">
        <f>('Power Usage Consumption'!$B$24)*D276*AZ276</f>
        <v>0.864</v>
      </c>
      <c r="BB276" s="235">
        <f>IF('Raw Data'!AR275="YES", 1, 0)</f>
        <v>1</v>
      </c>
      <c r="BC276" s="241">
        <f>('Power Usage Consumption'!$B$25)*D276*BB276</f>
        <v>0.2776</v>
      </c>
      <c r="BD276" s="235">
        <f>IF('Raw Data'!AS275="YES", 1, 0)</f>
        <v>0</v>
      </c>
      <c r="BE276" s="235">
        <f>('Power Usage Consumption'!$B$26)*D276*BD276</f>
        <v>0</v>
      </c>
      <c r="BF276" s="241">
        <f t="shared" si="7"/>
        <v>37.5416</v>
      </c>
    </row>
    <row r="277" ht="20.25" customHeight="1">
      <c r="A277" s="233" t="str">
        <f>'Raw Data'!R276</f>
        <v>United States of America</v>
      </c>
      <c r="B277" s="234">
        <f>'Raw Data'!S276</f>
        <v>7</v>
      </c>
      <c r="C277" s="235">
        <f>'Raw Data'!W276</f>
        <v>3</v>
      </c>
      <c r="D277" s="236">
        <f t="shared" si="1"/>
        <v>84</v>
      </c>
      <c r="E277" s="237"/>
      <c r="F277" s="238">
        <f>'Raw Data'!X276</f>
        <v>3</v>
      </c>
      <c r="G277" s="239">
        <f>(F277*'Power Usage Consumption'!$B$2)*D277</f>
        <v>15.12</v>
      </c>
      <c r="H277" s="235">
        <f>'Raw Data'!Y276</f>
        <v>2</v>
      </c>
      <c r="I277" s="239">
        <f>(H277*'Power Usage Consumption'!$B$3)*D277</f>
        <v>11.6928</v>
      </c>
      <c r="J277" s="235">
        <f>'Raw Data'!Z276</f>
        <v>0</v>
      </c>
      <c r="K277" s="240">
        <f>(J277*'Power Usage Consumption'!$B$4)*D277</f>
        <v>0</v>
      </c>
      <c r="L277" s="241">
        <f>'Raw Data'!AA276</f>
        <v>2</v>
      </c>
      <c r="M277" s="241">
        <f>(L277*'Power Usage Consumption'!$B$5)*D277</f>
        <v>33.6</v>
      </c>
      <c r="N277" s="241">
        <f>'Raw Data'!AB276</f>
        <v>0</v>
      </c>
      <c r="O277" s="241">
        <f>(N277*'Power Usage Consumption'!$B$7)*D277</f>
        <v>0</v>
      </c>
      <c r="P277" s="241">
        <f>'Raw Data'!AC276</f>
        <v>1</v>
      </c>
      <c r="Q277" s="241">
        <f>(P277*'Power Usage Consumption'!$B$8)*D277</f>
        <v>3.36</v>
      </c>
      <c r="R277" s="241">
        <f>'Raw Data'!AD276</f>
        <v>0</v>
      </c>
      <c r="S277" s="241">
        <f>(R277*'Power Usage Consumption'!$B$9)*D277</f>
        <v>0</v>
      </c>
      <c r="T277" s="235">
        <f>'Raw Data'!AE276</f>
        <v>0</v>
      </c>
      <c r="U277" s="241">
        <f>(T277*'Power Usage Consumption'!$B$6)*D277</f>
        <v>0</v>
      </c>
      <c r="V277" s="235">
        <f>'Raw Data'!AF276</f>
        <v>3</v>
      </c>
      <c r="W277" s="241">
        <f>(V277*'Power Usage Consumption'!$B$11)*D277</f>
        <v>3.024</v>
      </c>
      <c r="X277" s="235">
        <f>'Raw Data'!AG276</f>
        <v>0</v>
      </c>
      <c r="Y277" s="241">
        <f>(X277*'Power Usage Consumption'!$B$12)*D277</f>
        <v>0</v>
      </c>
      <c r="Z277" s="235">
        <f>'Raw Data'!AH276</f>
        <v>3</v>
      </c>
      <c r="AA277" s="241">
        <f>(Z277*'Power Usage Consumption'!$B$12)*D277</f>
        <v>3.024</v>
      </c>
      <c r="AB277" s="242">
        <f t="shared" si="2"/>
        <v>69.8208</v>
      </c>
      <c r="AC277" s="243" t="str">
        <f>'Raw Data'!AI276</f>
        <v>Renewable Energy (Solar, Wind, etc.)</v>
      </c>
      <c r="AD277" s="244">
        <f t="shared" si="3"/>
        <v>0</v>
      </c>
      <c r="AE277" s="245">
        <f t="shared" si="4"/>
        <v>69.8208</v>
      </c>
      <c r="AF277" s="238">
        <f>'Raw Data'!U276</f>
        <v>6</v>
      </c>
      <c r="AG277" s="235">
        <f>'Raw Data'!T276</f>
        <v>1</v>
      </c>
      <c r="AH277" s="235"/>
      <c r="AI277" s="235">
        <f>IF('Raw Data'!AJ276="YES", 1, 0)</f>
        <v>1</v>
      </c>
      <c r="AJ277" s="235">
        <f>('Power Usage Consumption'!$B$15)*D277*AI277</f>
        <v>325.08</v>
      </c>
      <c r="AK277" s="235">
        <f>IF('Raw Data'!AK276="YES", 1, 0)</f>
        <v>0</v>
      </c>
      <c r="AL277" s="239">
        <f>'Power Usage Consumption'!$B$16</f>
        <v>18</v>
      </c>
      <c r="AM277" s="235">
        <f>IF('Raw Data'!AL276="YES", 1, 0)</f>
        <v>1</v>
      </c>
      <c r="AN277" s="239">
        <f>'Power Usage Consumption'!$B$17</f>
        <v>1.5</v>
      </c>
      <c r="AO277" s="235">
        <f>IF('Raw Data'!AM276="YES", 1, 0)</f>
        <v>1</v>
      </c>
      <c r="AP277" s="239">
        <f>'Power Usage Consumption'!$B$18</f>
        <v>1.2</v>
      </c>
      <c r="AQ277" s="235">
        <f>IF('Raw Data'!AN276="YES", 1, 0)</f>
        <v>1</v>
      </c>
      <c r="AR277" s="239">
        <f>'Power Usage Consumption'!$B$19</f>
        <v>2</v>
      </c>
      <c r="AS277" s="239">
        <f t="shared" si="5"/>
        <v>347.78</v>
      </c>
      <c r="AT277" s="241">
        <f t="shared" si="6"/>
        <v>1</v>
      </c>
      <c r="AU277" s="241"/>
      <c r="AV277" s="235">
        <f>IF('Raw Data'!AO276="YES", 1, 0)</f>
        <v>0</v>
      </c>
      <c r="AW277" s="241">
        <f>('Power Usage Consumption'!$B$22)*D277*AV277</f>
        <v>0</v>
      </c>
      <c r="AX277" s="235">
        <f>IF('Raw Data'!AP276="YES", 1, 0)</f>
        <v>0</v>
      </c>
      <c r="AY277" s="241">
        <f>('Power Usage Consumption'!$B$23)*D277*AX277</f>
        <v>0</v>
      </c>
      <c r="AZ277" s="235">
        <f>IF('Raw Data'!AQ276="YES", 1, 0)</f>
        <v>0</v>
      </c>
      <c r="BA277" s="241">
        <f>('Power Usage Consumption'!$B$24)*D277*AZ277</f>
        <v>0</v>
      </c>
      <c r="BB277" s="235">
        <f>IF('Raw Data'!AR276="YES", 1, 0)</f>
        <v>0</v>
      </c>
      <c r="BC277" s="241">
        <f>('Power Usage Consumption'!$B$25)*D277*BB277</f>
        <v>0</v>
      </c>
      <c r="BD277" s="235">
        <f>IF('Raw Data'!AS276="YES", 1, 0)</f>
        <v>1</v>
      </c>
      <c r="BE277" s="235">
        <f>('Power Usage Consumption'!$B$26)*D277*BD277</f>
        <v>23.52</v>
      </c>
      <c r="BF277" s="241">
        <f t="shared" si="7"/>
        <v>23.52</v>
      </c>
    </row>
    <row r="278" ht="20.25" customHeight="1">
      <c r="A278" s="233" t="str">
        <f>'Raw Data'!R277</f>
        <v>Philippines</v>
      </c>
      <c r="B278" s="234">
        <f>'Raw Data'!S277</f>
        <v>6</v>
      </c>
      <c r="C278" s="235">
        <f>'Raw Data'!W277</f>
        <v>30</v>
      </c>
      <c r="D278" s="236">
        <f t="shared" si="1"/>
        <v>720</v>
      </c>
      <c r="E278" s="237"/>
      <c r="F278" s="238">
        <f>'Raw Data'!X277</f>
        <v>3</v>
      </c>
      <c r="G278" s="239">
        <f>(F278*'Power Usage Consumption'!$B$2)*D278</f>
        <v>129.6</v>
      </c>
      <c r="H278" s="235">
        <f>'Raw Data'!Y277</f>
        <v>3</v>
      </c>
      <c r="I278" s="239">
        <f>(H278*'Power Usage Consumption'!$B$3)*D278</f>
        <v>150.336</v>
      </c>
      <c r="J278" s="235">
        <f>'Raw Data'!Z277</f>
        <v>2</v>
      </c>
      <c r="K278" s="240">
        <f>(J278*'Power Usage Consumption'!$B$4)*D278</f>
        <v>82.08</v>
      </c>
      <c r="L278" s="241">
        <f>'Raw Data'!AA277</f>
        <v>2</v>
      </c>
      <c r="M278" s="241">
        <f>(L278*'Power Usage Consumption'!$B$5)*D278</f>
        <v>288</v>
      </c>
      <c r="N278" s="241">
        <f>'Raw Data'!AB277</f>
        <v>0</v>
      </c>
      <c r="O278" s="241">
        <f>(N278*'Power Usage Consumption'!$B$7)*D278</f>
        <v>0</v>
      </c>
      <c r="P278" s="241">
        <f>'Raw Data'!AC277</f>
        <v>0</v>
      </c>
      <c r="Q278" s="241">
        <f>(P278*'Power Usage Consumption'!$B$8)*D278</f>
        <v>0</v>
      </c>
      <c r="R278" s="241">
        <f>'Raw Data'!AD277</f>
        <v>2</v>
      </c>
      <c r="S278" s="241">
        <f>(R278*'Power Usage Consumption'!$B$9)*D278</f>
        <v>8.64</v>
      </c>
      <c r="T278" s="235">
        <f>'Raw Data'!AE277</f>
        <v>3</v>
      </c>
      <c r="U278" s="241">
        <f>(T278*'Power Usage Consumption'!$B$6)*D278</f>
        <v>10.8</v>
      </c>
      <c r="V278" s="235">
        <f>'Raw Data'!AF277</f>
        <v>1</v>
      </c>
      <c r="W278" s="241">
        <f>(V278*'Power Usage Consumption'!$B$11)*D278</f>
        <v>8.64</v>
      </c>
      <c r="X278" s="235">
        <f>'Raw Data'!AG277</f>
        <v>2</v>
      </c>
      <c r="Y278" s="241">
        <f>(X278*'Power Usage Consumption'!$B$12)*D278</f>
        <v>17.28</v>
      </c>
      <c r="Z278" s="235">
        <f>'Raw Data'!AH277</f>
        <v>0</v>
      </c>
      <c r="AA278" s="241">
        <f>(Z278*'Power Usage Consumption'!$B$12)*D278</f>
        <v>0</v>
      </c>
      <c r="AB278" s="242">
        <f t="shared" si="2"/>
        <v>695.376</v>
      </c>
      <c r="AC278" s="243" t="str">
        <f>'Raw Data'!AI277</f>
        <v>Non-renewable Energy (Grid electricity, Gasoline, etc.)</v>
      </c>
      <c r="AD278" s="244">
        <f t="shared" si="3"/>
        <v>695.376</v>
      </c>
      <c r="AE278" s="245">
        <f t="shared" si="4"/>
        <v>0</v>
      </c>
      <c r="AF278" s="238">
        <f>'Raw Data'!U277</f>
        <v>4</v>
      </c>
      <c r="AG278" s="235">
        <f>'Raw Data'!T277</f>
        <v>2</v>
      </c>
      <c r="AH278" s="235"/>
      <c r="AI278" s="235">
        <f>IF('Raw Data'!AJ277="YES", 1, 0)</f>
        <v>0</v>
      </c>
      <c r="AJ278" s="235">
        <f>('Power Usage Consumption'!$B$15)*D278*AI278</f>
        <v>0</v>
      </c>
      <c r="AK278" s="235">
        <f>IF('Raw Data'!AK277="YES", 1, 0)</f>
        <v>1</v>
      </c>
      <c r="AL278" s="239">
        <f>'Power Usage Consumption'!$B$16</f>
        <v>18</v>
      </c>
      <c r="AM278" s="235">
        <f>IF('Raw Data'!AL277="YES", 1, 0)</f>
        <v>1</v>
      </c>
      <c r="AN278" s="239">
        <f>'Power Usage Consumption'!$B$17</f>
        <v>1.5</v>
      </c>
      <c r="AO278" s="235">
        <f>IF('Raw Data'!AM277="YES", 1, 0)</f>
        <v>0</v>
      </c>
      <c r="AP278" s="239">
        <f>'Power Usage Consumption'!$B$18</f>
        <v>1.2</v>
      </c>
      <c r="AQ278" s="235">
        <f>IF('Raw Data'!AN277="YES", 1, 0)</f>
        <v>0</v>
      </c>
      <c r="AR278" s="239">
        <f>'Power Usage Consumption'!$B$19</f>
        <v>2</v>
      </c>
      <c r="AS278" s="239">
        <f t="shared" si="5"/>
        <v>22.7</v>
      </c>
      <c r="AT278" s="241">
        <f t="shared" si="6"/>
        <v>2</v>
      </c>
      <c r="AU278" s="241"/>
      <c r="AV278" s="235">
        <f>IF('Raw Data'!AO277="YES", 1, 0)</f>
        <v>0</v>
      </c>
      <c r="AW278" s="241">
        <f>('Power Usage Consumption'!$B$22)*D278*AV278</f>
        <v>0</v>
      </c>
      <c r="AX278" s="235">
        <f>IF('Raw Data'!AP277="YES", 1, 0)</f>
        <v>0</v>
      </c>
      <c r="AY278" s="241">
        <f>('Power Usage Consumption'!$B$23)*D278*AX278</f>
        <v>0</v>
      </c>
      <c r="AZ278" s="235">
        <f>IF('Raw Data'!AQ277="YES", 1, 0)</f>
        <v>0</v>
      </c>
      <c r="BA278" s="241">
        <f>('Power Usage Consumption'!$B$24)*D278*AZ278</f>
        <v>0</v>
      </c>
      <c r="BB278" s="235">
        <f>IF('Raw Data'!AR277="YES", 1, 0)</f>
        <v>0</v>
      </c>
      <c r="BC278" s="241">
        <f>('Power Usage Consumption'!$B$25)*D278*BB278</f>
        <v>0</v>
      </c>
      <c r="BD278" s="235">
        <f>IF('Raw Data'!AS277="YES", 1, 0)</f>
        <v>0</v>
      </c>
      <c r="BE278" s="235">
        <f>('Power Usage Consumption'!$B$26)*D278*BD278</f>
        <v>0</v>
      </c>
      <c r="BF278" s="241">
        <f t="shared" si="7"/>
        <v>0</v>
      </c>
    </row>
    <row r="279" ht="20.25" customHeight="1">
      <c r="A279" s="233" t="str">
        <f>'Raw Data'!R278</f>
        <v>Italy</v>
      </c>
      <c r="B279" s="234">
        <f>'Raw Data'!S278</f>
        <v>12</v>
      </c>
      <c r="C279" s="235">
        <f>'Raw Data'!W278</f>
        <v>5</v>
      </c>
      <c r="D279" s="236">
        <f t="shared" si="1"/>
        <v>240</v>
      </c>
      <c r="E279" s="237"/>
      <c r="F279" s="238">
        <f>'Raw Data'!X278</f>
        <v>3</v>
      </c>
      <c r="G279" s="239">
        <f>(F279*'Power Usage Consumption'!$B$2)*D279</f>
        <v>43.2</v>
      </c>
      <c r="H279" s="235">
        <f>'Raw Data'!Y278</f>
        <v>1</v>
      </c>
      <c r="I279" s="239">
        <f>(H279*'Power Usage Consumption'!$B$3)*D279</f>
        <v>16.704</v>
      </c>
      <c r="J279" s="235">
        <f>'Raw Data'!Z278</f>
        <v>0</v>
      </c>
      <c r="K279" s="240">
        <f>(J279*'Power Usage Consumption'!$B$4)*D279</f>
        <v>0</v>
      </c>
      <c r="L279" s="241">
        <f>'Raw Data'!AA278</f>
        <v>3</v>
      </c>
      <c r="M279" s="241">
        <f>(L279*'Power Usage Consumption'!$B$5)*D279</f>
        <v>144</v>
      </c>
      <c r="N279" s="241">
        <f>'Raw Data'!AB278</f>
        <v>3</v>
      </c>
      <c r="O279" s="241">
        <f>(N279*'Power Usage Consumption'!$B$7)*D279</f>
        <v>1.44</v>
      </c>
      <c r="P279" s="241">
        <f>'Raw Data'!AC278</f>
        <v>0</v>
      </c>
      <c r="Q279" s="241">
        <f>(P279*'Power Usage Consumption'!$B$8)*D279</f>
        <v>0</v>
      </c>
      <c r="R279" s="241">
        <f>'Raw Data'!AD278</f>
        <v>3</v>
      </c>
      <c r="S279" s="241">
        <f>(R279*'Power Usage Consumption'!$B$9)*D279</f>
        <v>4.32</v>
      </c>
      <c r="T279" s="235">
        <f>'Raw Data'!AE278</f>
        <v>2</v>
      </c>
      <c r="U279" s="241">
        <f>(T279*'Power Usage Consumption'!$B$6)*D279</f>
        <v>2.4</v>
      </c>
      <c r="V279" s="235">
        <f>'Raw Data'!AF278</f>
        <v>0</v>
      </c>
      <c r="W279" s="241">
        <f>(V279*'Power Usage Consumption'!$B$11)*D279</f>
        <v>0</v>
      </c>
      <c r="X279" s="235">
        <f>'Raw Data'!AG278</f>
        <v>2</v>
      </c>
      <c r="Y279" s="241">
        <f>(X279*'Power Usage Consumption'!$B$12)*D279</f>
        <v>5.76</v>
      </c>
      <c r="Z279" s="235">
        <f>'Raw Data'!AH278</f>
        <v>1</v>
      </c>
      <c r="AA279" s="241">
        <f>(Z279*'Power Usage Consumption'!$B$12)*D279</f>
        <v>2.88</v>
      </c>
      <c r="AB279" s="242">
        <f t="shared" si="2"/>
        <v>220.704</v>
      </c>
      <c r="AC279" s="243" t="str">
        <f>'Raw Data'!AI278</f>
        <v>Renewable Energy (Solar, Wind, etc.)</v>
      </c>
      <c r="AD279" s="244">
        <f t="shared" si="3"/>
        <v>0</v>
      </c>
      <c r="AE279" s="245">
        <f t="shared" si="4"/>
        <v>220.704</v>
      </c>
      <c r="AF279" s="238">
        <f>'Raw Data'!U278</f>
        <v>0</v>
      </c>
      <c r="AG279" s="235">
        <f>'Raw Data'!T278</f>
        <v>12</v>
      </c>
      <c r="AH279" s="235"/>
      <c r="AI279" s="235">
        <f>IF('Raw Data'!AJ278="YES", 1, 0)</f>
        <v>0</v>
      </c>
      <c r="AJ279" s="235">
        <f>('Power Usage Consumption'!$B$15)*D279*AI279</f>
        <v>0</v>
      </c>
      <c r="AK279" s="235">
        <f>IF('Raw Data'!AK278="YES", 1, 0)</f>
        <v>1</v>
      </c>
      <c r="AL279" s="239">
        <f>'Power Usage Consumption'!$B$16</f>
        <v>18</v>
      </c>
      <c r="AM279" s="235">
        <f>IF('Raw Data'!AL278="YES", 1, 0)</f>
        <v>1</v>
      </c>
      <c r="AN279" s="239">
        <f>'Power Usage Consumption'!$B$17</f>
        <v>1.5</v>
      </c>
      <c r="AO279" s="235">
        <f>IF('Raw Data'!AM278="YES", 1, 0)</f>
        <v>0</v>
      </c>
      <c r="AP279" s="239">
        <f>'Power Usage Consumption'!$B$18</f>
        <v>1.2</v>
      </c>
      <c r="AQ279" s="235">
        <f>IF('Raw Data'!AN278="YES", 1, 0)</f>
        <v>1</v>
      </c>
      <c r="AR279" s="239">
        <f>'Power Usage Consumption'!$B$19</f>
        <v>2</v>
      </c>
      <c r="AS279" s="239">
        <f t="shared" si="5"/>
        <v>22.7</v>
      </c>
      <c r="AT279" s="241">
        <f t="shared" si="6"/>
        <v>12</v>
      </c>
      <c r="AU279" s="241"/>
      <c r="AV279" s="235">
        <f>IF('Raw Data'!AO278="YES", 1, 0)</f>
        <v>0</v>
      </c>
      <c r="AW279" s="241">
        <f>('Power Usage Consumption'!$B$22)*D279*AV279</f>
        <v>0</v>
      </c>
      <c r="AX279" s="235">
        <f>IF('Raw Data'!AP278="YES", 1, 0)</f>
        <v>1</v>
      </c>
      <c r="AY279" s="241">
        <f>('Power Usage Consumption'!$B$23)*D279*AX279</f>
        <v>156</v>
      </c>
      <c r="AZ279" s="235">
        <f>IF('Raw Data'!AQ278="YES", 1, 0)</f>
        <v>1</v>
      </c>
      <c r="BA279" s="241">
        <f>('Power Usage Consumption'!$B$24)*D279*AZ279</f>
        <v>12.96</v>
      </c>
      <c r="BB279" s="235">
        <f>IF('Raw Data'!AR278="YES", 1, 0)</f>
        <v>0</v>
      </c>
      <c r="BC279" s="241">
        <f>('Power Usage Consumption'!$B$25)*D279*BB279</f>
        <v>0</v>
      </c>
      <c r="BD279" s="235">
        <f>IF('Raw Data'!AS278="YES", 1, 0)</f>
        <v>1</v>
      </c>
      <c r="BE279" s="235">
        <f>('Power Usage Consumption'!$B$26)*D279*BD279</f>
        <v>67.2</v>
      </c>
      <c r="BF279" s="241">
        <f t="shared" si="7"/>
        <v>236.16</v>
      </c>
    </row>
    <row r="280" ht="20.25" customHeight="1">
      <c r="A280" s="233" t="str">
        <f>'Raw Data'!R279</f>
        <v>United States of America</v>
      </c>
      <c r="B280" s="234">
        <f>'Raw Data'!S279</f>
        <v>8</v>
      </c>
      <c r="C280" s="235">
        <f>'Raw Data'!W279</f>
        <v>17</v>
      </c>
      <c r="D280" s="236">
        <f t="shared" si="1"/>
        <v>544</v>
      </c>
      <c r="E280" s="237"/>
      <c r="F280" s="238">
        <f>'Raw Data'!X279</f>
        <v>3</v>
      </c>
      <c r="G280" s="239">
        <f>(F280*'Power Usage Consumption'!$B$2)*D280</f>
        <v>97.92</v>
      </c>
      <c r="H280" s="235">
        <f>'Raw Data'!Y279</f>
        <v>0</v>
      </c>
      <c r="I280" s="239">
        <f>(H280*'Power Usage Consumption'!$B$3)*D280</f>
        <v>0</v>
      </c>
      <c r="J280" s="235">
        <f>'Raw Data'!Z279</f>
        <v>1</v>
      </c>
      <c r="K280" s="240">
        <f>(J280*'Power Usage Consumption'!$B$4)*D280</f>
        <v>31.008</v>
      </c>
      <c r="L280" s="241">
        <f>'Raw Data'!AA279</f>
        <v>1</v>
      </c>
      <c r="M280" s="241">
        <f>(L280*'Power Usage Consumption'!$B$5)*D280</f>
        <v>108.8</v>
      </c>
      <c r="N280" s="241">
        <f>'Raw Data'!AB279</f>
        <v>3</v>
      </c>
      <c r="O280" s="241">
        <f>(N280*'Power Usage Consumption'!$B$7)*D280</f>
        <v>3.264</v>
      </c>
      <c r="P280" s="241">
        <f>'Raw Data'!AC279</f>
        <v>0</v>
      </c>
      <c r="Q280" s="241">
        <f>(P280*'Power Usage Consumption'!$B$8)*D280</f>
        <v>0</v>
      </c>
      <c r="R280" s="241">
        <f>'Raw Data'!AD279</f>
        <v>0</v>
      </c>
      <c r="S280" s="241">
        <f>(R280*'Power Usage Consumption'!$B$9)*D280</f>
        <v>0</v>
      </c>
      <c r="T280" s="235">
        <f>'Raw Data'!AE279</f>
        <v>1</v>
      </c>
      <c r="U280" s="241">
        <f>(T280*'Power Usage Consumption'!$B$6)*D280</f>
        <v>2.72</v>
      </c>
      <c r="V280" s="235">
        <f>'Raw Data'!AF279</f>
        <v>1</v>
      </c>
      <c r="W280" s="241">
        <f>(V280*'Power Usage Consumption'!$B$11)*D280</f>
        <v>6.528</v>
      </c>
      <c r="X280" s="235">
        <f>'Raw Data'!AG279</f>
        <v>2</v>
      </c>
      <c r="Y280" s="241">
        <f>(X280*'Power Usage Consumption'!$B$12)*D280</f>
        <v>13.056</v>
      </c>
      <c r="Z280" s="235">
        <f>'Raw Data'!AH279</f>
        <v>2</v>
      </c>
      <c r="AA280" s="241">
        <f>(Z280*'Power Usage Consumption'!$B$12)*D280</f>
        <v>13.056</v>
      </c>
      <c r="AB280" s="242">
        <f t="shared" si="2"/>
        <v>276.352</v>
      </c>
      <c r="AC280" s="243" t="str">
        <f>'Raw Data'!AI279</f>
        <v>Non-renewable Energy (Grid electricity, Gasoline, etc.)</v>
      </c>
      <c r="AD280" s="244">
        <f t="shared" si="3"/>
        <v>276.352</v>
      </c>
      <c r="AE280" s="245">
        <f t="shared" si="4"/>
        <v>0</v>
      </c>
      <c r="AF280" s="238">
        <f>'Raw Data'!U279</f>
        <v>6</v>
      </c>
      <c r="AG280" s="235">
        <f>'Raw Data'!T279</f>
        <v>2</v>
      </c>
      <c r="AH280" s="235"/>
      <c r="AI280" s="235">
        <f>IF('Raw Data'!AJ279="YES", 1, 0)</f>
        <v>1</v>
      </c>
      <c r="AJ280" s="235">
        <f>('Power Usage Consumption'!$B$15)*D280*AI280</f>
        <v>2105.28</v>
      </c>
      <c r="AK280" s="235">
        <f>IF('Raw Data'!AK279="YES", 1, 0)</f>
        <v>1</v>
      </c>
      <c r="AL280" s="239">
        <f>'Power Usage Consumption'!$B$16</f>
        <v>18</v>
      </c>
      <c r="AM280" s="235">
        <f>IF('Raw Data'!AL279="YES", 1, 0)</f>
        <v>0</v>
      </c>
      <c r="AN280" s="239">
        <f>'Power Usage Consumption'!$B$17</f>
        <v>1.5</v>
      </c>
      <c r="AO280" s="235">
        <f>IF('Raw Data'!AM279="YES", 1, 0)</f>
        <v>1</v>
      </c>
      <c r="AP280" s="239">
        <f>'Power Usage Consumption'!$B$18</f>
        <v>1.2</v>
      </c>
      <c r="AQ280" s="235">
        <f>IF('Raw Data'!AN279="YES", 1, 0)</f>
        <v>0</v>
      </c>
      <c r="AR280" s="239">
        <f>'Power Usage Consumption'!$B$19</f>
        <v>2</v>
      </c>
      <c r="AS280" s="239">
        <f t="shared" si="5"/>
        <v>2127.98</v>
      </c>
      <c r="AT280" s="241">
        <f t="shared" si="6"/>
        <v>2</v>
      </c>
      <c r="AU280" s="241"/>
      <c r="AV280" s="235">
        <f>IF('Raw Data'!AO279="YES", 1, 0)</f>
        <v>0</v>
      </c>
      <c r="AW280" s="241">
        <f>('Power Usage Consumption'!$B$22)*D280*AV280</f>
        <v>0</v>
      </c>
      <c r="AX280" s="235">
        <f>IF('Raw Data'!AP279="YES", 1, 0)</f>
        <v>0</v>
      </c>
      <c r="AY280" s="241">
        <f>('Power Usage Consumption'!$B$23)*D280*AX280</f>
        <v>0</v>
      </c>
      <c r="AZ280" s="235">
        <f>IF('Raw Data'!AQ279="YES", 1, 0)</f>
        <v>0</v>
      </c>
      <c r="BA280" s="241">
        <f>('Power Usage Consumption'!$B$24)*D280*AZ280</f>
        <v>0</v>
      </c>
      <c r="BB280" s="235">
        <f>IF('Raw Data'!AR279="YES", 1, 0)</f>
        <v>1</v>
      </c>
      <c r="BC280" s="241">
        <f>('Power Usage Consumption'!$B$25)*D280*BB280</f>
        <v>9.4384</v>
      </c>
      <c r="BD280" s="235">
        <f>IF('Raw Data'!AS279="YES", 1, 0)</f>
        <v>0</v>
      </c>
      <c r="BE280" s="235">
        <f>('Power Usage Consumption'!$B$26)*D280*BD280</f>
        <v>0</v>
      </c>
      <c r="BF280" s="241">
        <f t="shared" si="7"/>
        <v>9.4384</v>
      </c>
    </row>
    <row r="281" ht="20.25" customHeight="1">
      <c r="A281" s="233" t="str">
        <f>'Raw Data'!R280</f>
        <v>Lebanon</v>
      </c>
      <c r="B281" s="234">
        <f>'Raw Data'!S280</f>
        <v>1</v>
      </c>
      <c r="C281" s="235">
        <f>'Raw Data'!W280</f>
        <v>3</v>
      </c>
      <c r="D281" s="236">
        <f t="shared" si="1"/>
        <v>12</v>
      </c>
      <c r="E281" s="237"/>
      <c r="F281" s="238">
        <f>'Raw Data'!X280</f>
        <v>1</v>
      </c>
      <c r="G281" s="239">
        <f>(F281*'Power Usage Consumption'!$B$2)*D281</f>
        <v>0.72</v>
      </c>
      <c r="H281" s="235">
        <f>'Raw Data'!Y280</f>
        <v>1</v>
      </c>
      <c r="I281" s="239">
        <f>(H281*'Power Usage Consumption'!$B$3)*D281</f>
        <v>0.8352</v>
      </c>
      <c r="J281" s="235">
        <f>'Raw Data'!Z280</f>
        <v>2</v>
      </c>
      <c r="K281" s="240">
        <f>(J281*'Power Usage Consumption'!$B$4)*D281</f>
        <v>1.368</v>
      </c>
      <c r="L281" s="241">
        <f>'Raw Data'!AA280</f>
        <v>0</v>
      </c>
      <c r="M281" s="241">
        <f>(L281*'Power Usage Consumption'!$B$5)*D281</f>
        <v>0</v>
      </c>
      <c r="N281" s="241">
        <f>'Raw Data'!AB280</f>
        <v>3</v>
      </c>
      <c r="O281" s="241">
        <f>(N281*'Power Usage Consumption'!$B$7)*D281</f>
        <v>0.072</v>
      </c>
      <c r="P281" s="241">
        <f>'Raw Data'!AC280</f>
        <v>1</v>
      </c>
      <c r="Q281" s="241">
        <f>(P281*'Power Usage Consumption'!$B$8)*D281</f>
        <v>0.48</v>
      </c>
      <c r="R281" s="241">
        <f>'Raw Data'!AD280</f>
        <v>2</v>
      </c>
      <c r="S281" s="241">
        <f>(R281*'Power Usage Consumption'!$B$9)*D281</f>
        <v>0.144</v>
      </c>
      <c r="T281" s="235">
        <f>'Raw Data'!AE280</f>
        <v>2</v>
      </c>
      <c r="U281" s="241">
        <f>(T281*'Power Usage Consumption'!$B$6)*D281</f>
        <v>0.12</v>
      </c>
      <c r="V281" s="235">
        <f>'Raw Data'!AF280</f>
        <v>0</v>
      </c>
      <c r="W281" s="241">
        <f>(V281*'Power Usage Consumption'!$B$11)*D281</f>
        <v>0</v>
      </c>
      <c r="X281" s="235">
        <f>'Raw Data'!AG280</f>
        <v>1</v>
      </c>
      <c r="Y281" s="241">
        <f>(X281*'Power Usage Consumption'!$B$12)*D281</f>
        <v>0.144</v>
      </c>
      <c r="Z281" s="235">
        <f>'Raw Data'!AH280</f>
        <v>0</v>
      </c>
      <c r="AA281" s="241">
        <f>(Z281*'Power Usage Consumption'!$B$12)*D281</f>
        <v>0</v>
      </c>
      <c r="AB281" s="242">
        <f t="shared" si="2"/>
        <v>3.8832</v>
      </c>
      <c r="AC281" s="243" t="str">
        <f>'Raw Data'!AI280</f>
        <v>Non-renewable Energy (Grid electricity, Gasoline, etc.)</v>
      </c>
      <c r="AD281" s="244">
        <f t="shared" si="3"/>
        <v>3.8832</v>
      </c>
      <c r="AE281" s="245">
        <f t="shared" si="4"/>
        <v>0</v>
      </c>
      <c r="AF281" s="238">
        <f>'Raw Data'!U280</f>
        <v>0</v>
      </c>
      <c r="AG281" s="235">
        <f>'Raw Data'!T280</f>
        <v>1</v>
      </c>
      <c r="AH281" s="235"/>
      <c r="AI281" s="235">
        <f>IF('Raw Data'!AJ280="YES", 1, 0)</f>
        <v>0</v>
      </c>
      <c r="AJ281" s="235">
        <f>('Power Usage Consumption'!$B$15)*D281*AI281</f>
        <v>0</v>
      </c>
      <c r="AK281" s="235">
        <f>IF('Raw Data'!AK280="YES", 1, 0)</f>
        <v>1</v>
      </c>
      <c r="AL281" s="239">
        <f>'Power Usage Consumption'!$B$16</f>
        <v>18</v>
      </c>
      <c r="AM281" s="235">
        <f>IF('Raw Data'!AL280="YES", 1, 0)</f>
        <v>0</v>
      </c>
      <c r="AN281" s="239">
        <f>'Power Usage Consumption'!$B$17</f>
        <v>1.5</v>
      </c>
      <c r="AO281" s="235">
        <f>IF('Raw Data'!AM280="YES", 1, 0)</f>
        <v>0</v>
      </c>
      <c r="AP281" s="239">
        <f>'Power Usage Consumption'!$B$18</f>
        <v>1.2</v>
      </c>
      <c r="AQ281" s="235">
        <f>IF('Raw Data'!AN280="YES", 1, 0)</f>
        <v>1</v>
      </c>
      <c r="AR281" s="239">
        <f>'Power Usage Consumption'!$B$19</f>
        <v>2</v>
      </c>
      <c r="AS281" s="239">
        <f t="shared" si="5"/>
        <v>22.7</v>
      </c>
      <c r="AT281" s="241">
        <f t="shared" si="6"/>
        <v>1</v>
      </c>
      <c r="AU281" s="241"/>
      <c r="AV281" s="235">
        <f>IF('Raw Data'!AO280="YES", 1, 0)</f>
        <v>1</v>
      </c>
      <c r="AW281" s="241">
        <f>('Power Usage Consumption'!$B$22)*D281*AV281</f>
        <v>27.3</v>
      </c>
      <c r="AX281" s="235">
        <f>IF('Raw Data'!AP280="YES", 1, 0)</f>
        <v>0</v>
      </c>
      <c r="AY281" s="241">
        <f>('Power Usage Consumption'!$B$23)*D281*AX281</f>
        <v>0</v>
      </c>
      <c r="AZ281" s="235">
        <f>IF('Raw Data'!AQ280="YES", 1, 0)</f>
        <v>0</v>
      </c>
      <c r="BA281" s="241">
        <f>('Power Usage Consumption'!$B$24)*D281*AZ281</f>
        <v>0</v>
      </c>
      <c r="BB281" s="235">
        <f>IF('Raw Data'!AR280="YES", 1, 0)</f>
        <v>1</v>
      </c>
      <c r="BC281" s="241">
        <f>('Power Usage Consumption'!$B$25)*D281*BB281</f>
        <v>0.2082</v>
      </c>
      <c r="BD281" s="235">
        <f>IF('Raw Data'!AS280="YES", 1, 0)</f>
        <v>1</v>
      </c>
      <c r="BE281" s="235">
        <f>('Power Usage Consumption'!$B$26)*D281*BD281</f>
        <v>3.36</v>
      </c>
      <c r="BF281" s="241">
        <f t="shared" si="7"/>
        <v>30.8682</v>
      </c>
    </row>
    <row r="282" ht="20.25" customHeight="1">
      <c r="A282" s="233" t="str">
        <f>'Raw Data'!R281</f>
        <v>Bangladesh</v>
      </c>
      <c r="B282" s="234">
        <f>'Raw Data'!S281</f>
        <v>2</v>
      </c>
      <c r="C282" s="235">
        <f>'Raw Data'!W281</f>
        <v>9</v>
      </c>
      <c r="D282" s="236">
        <f t="shared" si="1"/>
        <v>72</v>
      </c>
      <c r="E282" s="237"/>
      <c r="F282" s="238">
        <f>'Raw Data'!X281</f>
        <v>0</v>
      </c>
      <c r="G282" s="239">
        <f>(F282*'Power Usage Consumption'!$B$2)*D282</f>
        <v>0</v>
      </c>
      <c r="H282" s="235">
        <f>'Raw Data'!Y281</f>
        <v>0</v>
      </c>
      <c r="I282" s="239">
        <f>(H282*'Power Usage Consumption'!$B$3)*D282</f>
        <v>0</v>
      </c>
      <c r="J282" s="235">
        <f>'Raw Data'!Z281</f>
        <v>1</v>
      </c>
      <c r="K282" s="240">
        <f>(J282*'Power Usage Consumption'!$B$4)*D282</f>
        <v>4.104</v>
      </c>
      <c r="L282" s="241">
        <f>'Raw Data'!AA281</f>
        <v>3</v>
      </c>
      <c r="M282" s="241">
        <f>(L282*'Power Usage Consumption'!$B$5)*D282</f>
        <v>43.2</v>
      </c>
      <c r="N282" s="241">
        <f>'Raw Data'!AB281</f>
        <v>0</v>
      </c>
      <c r="O282" s="241">
        <f>(N282*'Power Usage Consumption'!$B$7)*D282</f>
        <v>0</v>
      </c>
      <c r="P282" s="241">
        <f>'Raw Data'!AC281</f>
        <v>3</v>
      </c>
      <c r="Q282" s="241">
        <f>(P282*'Power Usage Consumption'!$B$8)*D282</f>
        <v>8.64</v>
      </c>
      <c r="R282" s="241">
        <f>'Raw Data'!AD281</f>
        <v>1</v>
      </c>
      <c r="S282" s="241">
        <f>(R282*'Power Usage Consumption'!$B$9)*D282</f>
        <v>0.432</v>
      </c>
      <c r="T282" s="235">
        <f>'Raw Data'!AE281</f>
        <v>0</v>
      </c>
      <c r="U282" s="241">
        <f>(T282*'Power Usage Consumption'!$B$6)*D282</f>
        <v>0</v>
      </c>
      <c r="V282" s="235">
        <f>'Raw Data'!AF281</f>
        <v>1</v>
      </c>
      <c r="W282" s="241">
        <f>(V282*'Power Usage Consumption'!$B$11)*D282</f>
        <v>0.864</v>
      </c>
      <c r="X282" s="235">
        <f>'Raw Data'!AG281</f>
        <v>0</v>
      </c>
      <c r="Y282" s="241">
        <f>(X282*'Power Usage Consumption'!$B$12)*D282</f>
        <v>0</v>
      </c>
      <c r="Z282" s="235">
        <f>'Raw Data'!AH281</f>
        <v>1</v>
      </c>
      <c r="AA282" s="241">
        <f>(Z282*'Power Usage Consumption'!$B$12)*D282</f>
        <v>0.864</v>
      </c>
      <c r="AB282" s="242">
        <f t="shared" si="2"/>
        <v>58.104</v>
      </c>
      <c r="AC282" s="243" t="str">
        <f>'Raw Data'!AI281</f>
        <v>Renewable Energy (Solar, Wind, etc.)</v>
      </c>
      <c r="AD282" s="244">
        <f t="shared" si="3"/>
        <v>0</v>
      </c>
      <c r="AE282" s="245">
        <f t="shared" si="4"/>
        <v>58.104</v>
      </c>
      <c r="AF282" s="238">
        <f>'Raw Data'!U281</f>
        <v>1</v>
      </c>
      <c r="AG282" s="235">
        <f>'Raw Data'!T281</f>
        <v>1</v>
      </c>
      <c r="AH282" s="235"/>
      <c r="AI282" s="235">
        <f>IF('Raw Data'!AJ281="YES", 1, 0)</f>
        <v>0</v>
      </c>
      <c r="AJ282" s="235">
        <f>('Power Usage Consumption'!$B$15)*D282*AI282</f>
        <v>0</v>
      </c>
      <c r="AK282" s="235">
        <f>IF('Raw Data'!AK281="YES", 1, 0)</f>
        <v>0</v>
      </c>
      <c r="AL282" s="239">
        <f>'Power Usage Consumption'!$B$16</f>
        <v>18</v>
      </c>
      <c r="AM282" s="235">
        <f>IF('Raw Data'!AL281="YES", 1, 0)</f>
        <v>1</v>
      </c>
      <c r="AN282" s="239">
        <f>'Power Usage Consumption'!$B$17</f>
        <v>1.5</v>
      </c>
      <c r="AO282" s="235">
        <f>IF('Raw Data'!AM281="YES", 1, 0)</f>
        <v>0</v>
      </c>
      <c r="AP282" s="239">
        <f>'Power Usage Consumption'!$B$18</f>
        <v>1.2</v>
      </c>
      <c r="AQ282" s="235">
        <f>IF('Raw Data'!AN281="YES", 1, 0)</f>
        <v>1</v>
      </c>
      <c r="AR282" s="239">
        <f>'Power Usage Consumption'!$B$19</f>
        <v>2</v>
      </c>
      <c r="AS282" s="239">
        <f t="shared" si="5"/>
        <v>22.7</v>
      </c>
      <c r="AT282" s="241">
        <f t="shared" si="6"/>
        <v>1</v>
      </c>
      <c r="AU282" s="241"/>
      <c r="AV282" s="235">
        <f>IF('Raw Data'!AO281="YES", 1, 0)</f>
        <v>0</v>
      </c>
      <c r="AW282" s="241">
        <f>('Power Usage Consumption'!$B$22)*D282*AV282</f>
        <v>0</v>
      </c>
      <c r="AX282" s="235">
        <f>IF('Raw Data'!AP281="YES", 1, 0)</f>
        <v>0</v>
      </c>
      <c r="AY282" s="241">
        <f>('Power Usage Consumption'!$B$23)*D282*AX282</f>
        <v>0</v>
      </c>
      <c r="AZ282" s="235">
        <f>IF('Raw Data'!AQ281="YES", 1, 0)</f>
        <v>0</v>
      </c>
      <c r="BA282" s="241">
        <f>('Power Usage Consumption'!$B$24)*D282*AZ282</f>
        <v>0</v>
      </c>
      <c r="BB282" s="235">
        <f>IF('Raw Data'!AR281="YES", 1, 0)</f>
        <v>0</v>
      </c>
      <c r="BC282" s="241">
        <f>('Power Usage Consumption'!$B$25)*D282*BB282</f>
        <v>0</v>
      </c>
      <c r="BD282" s="235">
        <f>IF('Raw Data'!AS281="YES", 1, 0)</f>
        <v>1</v>
      </c>
      <c r="BE282" s="235">
        <f>('Power Usage Consumption'!$B$26)*D282*BD282</f>
        <v>20.16</v>
      </c>
      <c r="BF282" s="241">
        <f t="shared" si="7"/>
        <v>20.16</v>
      </c>
    </row>
    <row r="283" ht="20.25" customHeight="1">
      <c r="A283" s="233" t="str">
        <f>'Raw Data'!R282</f>
        <v>Malaysia</v>
      </c>
      <c r="B283" s="234">
        <f>'Raw Data'!S282</f>
        <v>5</v>
      </c>
      <c r="C283" s="235">
        <f>'Raw Data'!W282</f>
        <v>12</v>
      </c>
      <c r="D283" s="236">
        <f t="shared" si="1"/>
        <v>240</v>
      </c>
      <c r="E283" s="237"/>
      <c r="F283" s="238">
        <f>'Raw Data'!X282</f>
        <v>2</v>
      </c>
      <c r="G283" s="239">
        <f>(F283*'Power Usage Consumption'!$B$2)*D283</f>
        <v>28.8</v>
      </c>
      <c r="H283" s="235">
        <f>'Raw Data'!Y282</f>
        <v>1</v>
      </c>
      <c r="I283" s="239">
        <f>(H283*'Power Usage Consumption'!$B$3)*D283</f>
        <v>16.704</v>
      </c>
      <c r="J283" s="235">
        <f>'Raw Data'!Z282</f>
        <v>0</v>
      </c>
      <c r="K283" s="240">
        <f>(J283*'Power Usage Consumption'!$B$4)*D283</f>
        <v>0</v>
      </c>
      <c r="L283" s="241">
        <f>'Raw Data'!AA282</f>
        <v>3</v>
      </c>
      <c r="M283" s="241">
        <f>(L283*'Power Usage Consumption'!$B$5)*D283</f>
        <v>144</v>
      </c>
      <c r="N283" s="241">
        <f>'Raw Data'!AB282</f>
        <v>3</v>
      </c>
      <c r="O283" s="241">
        <f>(N283*'Power Usage Consumption'!$B$7)*D283</f>
        <v>1.44</v>
      </c>
      <c r="P283" s="241">
        <f>'Raw Data'!AC282</f>
        <v>2</v>
      </c>
      <c r="Q283" s="241">
        <f>(P283*'Power Usage Consumption'!$B$8)*D283</f>
        <v>19.2</v>
      </c>
      <c r="R283" s="241">
        <f>'Raw Data'!AD282</f>
        <v>1</v>
      </c>
      <c r="S283" s="241">
        <f>(R283*'Power Usage Consumption'!$B$9)*D283</f>
        <v>1.44</v>
      </c>
      <c r="T283" s="235">
        <f>'Raw Data'!AE282</f>
        <v>0</v>
      </c>
      <c r="U283" s="241">
        <f>(T283*'Power Usage Consumption'!$B$6)*D283</f>
        <v>0</v>
      </c>
      <c r="V283" s="235">
        <f>'Raw Data'!AF282</f>
        <v>3</v>
      </c>
      <c r="W283" s="241">
        <f>(V283*'Power Usage Consumption'!$B$11)*D283</f>
        <v>8.64</v>
      </c>
      <c r="X283" s="235">
        <f>'Raw Data'!AG282</f>
        <v>2</v>
      </c>
      <c r="Y283" s="241">
        <f>(X283*'Power Usage Consumption'!$B$12)*D283</f>
        <v>5.76</v>
      </c>
      <c r="Z283" s="235">
        <f>'Raw Data'!AH282</f>
        <v>0</v>
      </c>
      <c r="AA283" s="241">
        <f>(Z283*'Power Usage Consumption'!$B$12)*D283</f>
        <v>0</v>
      </c>
      <c r="AB283" s="242">
        <f t="shared" si="2"/>
        <v>225.984</v>
      </c>
      <c r="AC283" s="243" t="str">
        <f>'Raw Data'!AI282</f>
        <v>Non-renewable Energy (Grid electricity, Gasoline, etc.)</v>
      </c>
      <c r="AD283" s="244">
        <f t="shared" si="3"/>
        <v>225.984</v>
      </c>
      <c r="AE283" s="245">
        <f t="shared" si="4"/>
        <v>0</v>
      </c>
      <c r="AF283" s="238">
        <f>'Raw Data'!U282</f>
        <v>4</v>
      </c>
      <c r="AG283" s="235">
        <f>'Raw Data'!T282</f>
        <v>1</v>
      </c>
      <c r="AH283" s="235"/>
      <c r="AI283" s="235">
        <f>IF('Raw Data'!AJ282="YES", 1, 0)</f>
        <v>1</v>
      </c>
      <c r="AJ283" s="235">
        <f>('Power Usage Consumption'!$B$15)*D283*AI283</f>
        <v>928.8</v>
      </c>
      <c r="AK283" s="235">
        <f>IF('Raw Data'!AK282="YES", 1, 0)</f>
        <v>0</v>
      </c>
      <c r="AL283" s="239">
        <f>'Power Usage Consumption'!$B$16</f>
        <v>18</v>
      </c>
      <c r="AM283" s="235">
        <f>IF('Raw Data'!AL282="YES", 1, 0)</f>
        <v>0</v>
      </c>
      <c r="AN283" s="239">
        <f>'Power Usage Consumption'!$B$17</f>
        <v>1.5</v>
      </c>
      <c r="AO283" s="235">
        <f>IF('Raw Data'!AM282="YES", 1, 0)</f>
        <v>0</v>
      </c>
      <c r="AP283" s="239">
        <f>'Power Usage Consumption'!$B$18</f>
        <v>1.2</v>
      </c>
      <c r="AQ283" s="235">
        <f>IF('Raw Data'!AN282="YES", 1, 0)</f>
        <v>1</v>
      </c>
      <c r="AR283" s="239">
        <f>'Power Usage Consumption'!$B$19</f>
        <v>2</v>
      </c>
      <c r="AS283" s="239">
        <f t="shared" si="5"/>
        <v>951.5</v>
      </c>
      <c r="AT283" s="241">
        <f t="shared" si="6"/>
        <v>1</v>
      </c>
      <c r="AU283" s="241"/>
      <c r="AV283" s="235">
        <f>IF('Raw Data'!AO282="YES", 1, 0)</f>
        <v>1</v>
      </c>
      <c r="AW283" s="241">
        <f>('Power Usage Consumption'!$B$22)*D283*AV283</f>
        <v>546</v>
      </c>
      <c r="AX283" s="235">
        <f>IF('Raw Data'!AP282="YES", 1, 0)</f>
        <v>1</v>
      </c>
      <c r="AY283" s="241">
        <f>('Power Usage Consumption'!$B$23)*D283*AX283</f>
        <v>156</v>
      </c>
      <c r="AZ283" s="235">
        <f>IF('Raw Data'!AQ282="YES", 1, 0)</f>
        <v>0</v>
      </c>
      <c r="BA283" s="241">
        <f>('Power Usage Consumption'!$B$24)*D283*AZ283</f>
        <v>0</v>
      </c>
      <c r="BB283" s="235">
        <f>IF('Raw Data'!AR282="YES", 1, 0)</f>
        <v>0</v>
      </c>
      <c r="BC283" s="241">
        <f>('Power Usage Consumption'!$B$25)*D283*BB283</f>
        <v>0</v>
      </c>
      <c r="BD283" s="235">
        <f>IF('Raw Data'!AS282="YES", 1, 0)</f>
        <v>0</v>
      </c>
      <c r="BE283" s="235">
        <f>('Power Usage Consumption'!$B$26)*D283*BD283</f>
        <v>0</v>
      </c>
      <c r="BF283" s="241">
        <f t="shared" si="7"/>
        <v>702</v>
      </c>
    </row>
    <row r="284" ht="20.25" customHeight="1">
      <c r="A284" s="233" t="str">
        <f>'Raw Data'!R283</f>
        <v>Nigeria</v>
      </c>
      <c r="B284" s="234">
        <f>'Raw Data'!S283</f>
        <v>11</v>
      </c>
      <c r="C284" s="235">
        <f>'Raw Data'!W283</f>
        <v>8</v>
      </c>
      <c r="D284" s="236">
        <f t="shared" si="1"/>
        <v>352</v>
      </c>
      <c r="E284" s="237"/>
      <c r="F284" s="238">
        <f>'Raw Data'!X283</f>
        <v>3</v>
      </c>
      <c r="G284" s="239">
        <f>(F284*'Power Usage Consumption'!$B$2)*D284</f>
        <v>63.36</v>
      </c>
      <c r="H284" s="235">
        <f>'Raw Data'!Y283</f>
        <v>1</v>
      </c>
      <c r="I284" s="239">
        <f>(H284*'Power Usage Consumption'!$B$3)*D284</f>
        <v>24.4992</v>
      </c>
      <c r="J284" s="235">
        <f>'Raw Data'!Z283</f>
        <v>0</v>
      </c>
      <c r="K284" s="240">
        <f>(J284*'Power Usage Consumption'!$B$4)*D284</f>
        <v>0</v>
      </c>
      <c r="L284" s="241">
        <f>'Raw Data'!AA283</f>
        <v>3</v>
      </c>
      <c r="M284" s="241">
        <f>(L284*'Power Usage Consumption'!$B$5)*D284</f>
        <v>211.2</v>
      </c>
      <c r="N284" s="241">
        <f>'Raw Data'!AB283</f>
        <v>0</v>
      </c>
      <c r="O284" s="241">
        <f>(N284*'Power Usage Consumption'!$B$7)*D284</f>
        <v>0</v>
      </c>
      <c r="P284" s="241">
        <f>'Raw Data'!AC283</f>
        <v>0</v>
      </c>
      <c r="Q284" s="241">
        <f>(P284*'Power Usage Consumption'!$B$8)*D284</f>
        <v>0</v>
      </c>
      <c r="R284" s="241">
        <f>'Raw Data'!AD283</f>
        <v>1</v>
      </c>
      <c r="S284" s="241">
        <f>(R284*'Power Usage Consumption'!$B$9)*D284</f>
        <v>2.112</v>
      </c>
      <c r="T284" s="235">
        <f>'Raw Data'!AE283</f>
        <v>2</v>
      </c>
      <c r="U284" s="241">
        <f>(T284*'Power Usage Consumption'!$B$6)*D284</f>
        <v>3.52</v>
      </c>
      <c r="V284" s="235">
        <f>'Raw Data'!AF283</f>
        <v>1</v>
      </c>
      <c r="W284" s="241">
        <f>(V284*'Power Usage Consumption'!$B$11)*D284</f>
        <v>4.224</v>
      </c>
      <c r="X284" s="235">
        <f>'Raw Data'!AG283</f>
        <v>0</v>
      </c>
      <c r="Y284" s="241">
        <f>(X284*'Power Usage Consumption'!$B$12)*D284</f>
        <v>0</v>
      </c>
      <c r="Z284" s="235">
        <f>'Raw Data'!AH283</f>
        <v>3</v>
      </c>
      <c r="AA284" s="241">
        <f>(Z284*'Power Usage Consumption'!$B$12)*D284</f>
        <v>12.672</v>
      </c>
      <c r="AB284" s="242">
        <f t="shared" si="2"/>
        <v>321.5872</v>
      </c>
      <c r="AC284" s="243" t="str">
        <f>'Raw Data'!AI283</f>
        <v>Renewable Energy (Solar, Wind, etc.)</v>
      </c>
      <c r="AD284" s="244">
        <f t="shared" si="3"/>
        <v>0</v>
      </c>
      <c r="AE284" s="245">
        <f t="shared" si="4"/>
        <v>321.5872</v>
      </c>
      <c r="AF284" s="238">
        <f>'Raw Data'!U283</f>
        <v>9</v>
      </c>
      <c r="AG284" s="235">
        <f>'Raw Data'!T283</f>
        <v>2</v>
      </c>
      <c r="AH284" s="235"/>
      <c r="AI284" s="235">
        <f>IF('Raw Data'!AJ283="YES", 1, 0)</f>
        <v>0</v>
      </c>
      <c r="AJ284" s="235">
        <f>('Power Usage Consumption'!$B$15)*D284*AI284</f>
        <v>0</v>
      </c>
      <c r="AK284" s="235">
        <f>IF('Raw Data'!AK283="YES", 1, 0)</f>
        <v>1</v>
      </c>
      <c r="AL284" s="239">
        <f>'Power Usage Consumption'!$B$16</f>
        <v>18</v>
      </c>
      <c r="AM284" s="235">
        <f>IF('Raw Data'!AL283="YES", 1, 0)</f>
        <v>1</v>
      </c>
      <c r="AN284" s="239">
        <f>'Power Usage Consumption'!$B$17</f>
        <v>1.5</v>
      </c>
      <c r="AO284" s="235">
        <f>IF('Raw Data'!AM283="YES", 1, 0)</f>
        <v>0</v>
      </c>
      <c r="AP284" s="239">
        <f>'Power Usage Consumption'!$B$18</f>
        <v>1.2</v>
      </c>
      <c r="AQ284" s="235">
        <f>IF('Raw Data'!AN283="YES", 1, 0)</f>
        <v>0</v>
      </c>
      <c r="AR284" s="239">
        <f>'Power Usage Consumption'!$B$19</f>
        <v>2</v>
      </c>
      <c r="AS284" s="239">
        <f t="shared" si="5"/>
        <v>22.7</v>
      </c>
      <c r="AT284" s="241">
        <f t="shared" si="6"/>
        <v>2</v>
      </c>
      <c r="AU284" s="241"/>
      <c r="AV284" s="235">
        <f>IF('Raw Data'!AO283="YES", 1, 0)</f>
        <v>1</v>
      </c>
      <c r="AW284" s="241">
        <f>('Power Usage Consumption'!$B$22)*D284*AV284</f>
        <v>800.8</v>
      </c>
      <c r="AX284" s="235">
        <f>IF('Raw Data'!AP283="YES", 1, 0)</f>
        <v>1</v>
      </c>
      <c r="AY284" s="241">
        <f>('Power Usage Consumption'!$B$23)*D284*AX284</f>
        <v>228.8</v>
      </c>
      <c r="AZ284" s="235">
        <f>IF('Raw Data'!AQ283="YES", 1, 0)</f>
        <v>0</v>
      </c>
      <c r="BA284" s="241">
        <f>('Power Usage Consumption'!$B$24)*D284*AZ284</f>
        <v>0</v>
      </c>
      <c r="BB284" s="235">
        <f>IF('Raw Data'!AR283="YES", 1, 0)</f>
        <v>0</v>
      </c>
      <c r="BC284" s="241">
        <f>('Power Usage Consumption'!$B$25)*D284*BB284</f>
        <v>0</v>
      </c>
      <c r="BD284" s="235">
        <f>IF('Raw Data'!AS283="YES", 1, 0)</f>
        <v>1</v>
      </c>
      <c r="BE284" s="235">
        <f>('Power Usage Consumption'!$B$26)*D284*BD284</f>
        <v>98.56</v>
      </c>
      <c r="BF284" s="241">
        <f t="shared" si="7"/>
        <v>1128.16</v>
      </c>
    </row>
    <row r="285" ht="20.25" customHeight="1">
      <c r="A285" s="233" t="str">
        <f>'Raw Data'!R284</f>
        <v>Ireland</v>
      </c>
      <c r="B285" s="234">
        <f>'Raw Data'!S284</f>
        <v>8</v>
      </c>
      <c r="C285" s="235">
        <f>'Raw Data'!W284</f>
        <v>11</v>
      </c>
      <c r="D285" s="236">
        <f t="shared" si="1"/>
        <v>352</v>
      </c>
      <c r="E285" s="237"/>
      <c r="F285" s="238">
        <f>'Raw Data'!X284</f>
        <v>3</v>
      </c>
      <c r="G285" s="239">
        <f>(F285*'Power Usage Consumption'!$B$2)*D285</f>
        <v>63.36</v>
      </c>
      <c r="H285" s="235">
        <f>'Raw Data'!Y284</f>
        <v>0</v>
      </c>
      <c r="I285" s="239">
        <f>(H285*'Power Usage Consumption'!$B$3)*D285</f>
        <v>0</v>
      </c>
      <c r="J285" s="235">
        <f>'Raw Data'!Z284</f>
        <v>1</v>
      </c>
      <c r="K285" s="240">
        <f>(J285*'Power Usage Consumption'!$B$4)*D285</f>
        <v>20.064</v>
      </c>
      <c r="L285" s="241">
        <f>'Raw Data'!AA284</f>
        <v>2</v>
      </c>
      <c r="M285" s="241">
        <f>(L285*'Power Usage Consumption'!$B$5)*D285</f>
        <v>140.8</v>
      </c>
      <c r="N285" s="241">
        <f>'Raw Data'!AB284</f>
        <v>3</v>
      </c>
      <c r="O285" s="241">
        <f>(N285*'Power Usage Consumption'!$B$7)*D285</f>
        <v>2.112</v>
      </c>
      <c r="P285" s="241">
        <f>'Raw Data'!AC284</f>
        <v>0</v>
      </c>
      <c r="Q285" s="241">
        <f>(P285*'Power Usage Consumption'!$B$8)*D285</f>
        <v>0</v>
      </c>
      <c r="R285" s="241">
        <f>'Raw Data'!AD284</f>
        <v>2</v>
      </c>
      <c r="S285" s="241">
        <f>(R285*'Power Usage Consumption'!$B$9)*D285</f>
        <v>4.224</v>
      </c>
      <c r="T285" s="235">
        <f>'Raw Data'!AE284</f>
        <v>3</v>
      </c>
      <c r="U285" s="241">
        <f>(T285*'Power Usage Consumption'!$B$6)*D285</f>
        <v>5.28</v>
      </c>
      <c r="V285" s="235">
        <f>'Raw Data'!AF284</f>
        <v>0</v>
      </c>
      <c r="W285" s="241">
        <f>(V285*'Power Usage Consumption'!$B$11)*D285</f>
        <v>0</v>
      </c>
      <c r="X285" s="235">
        <f>'Raw Data'!AG284</f>
        <v>3</v>
      </c>
      <c r="Y285" s="241">
        <f>(X285*'Power Usage Consumption'!$B$12)*D285</f>
        <v>12.672</v>
      </c>
      <c r="Z285" s="235">
        <f>'Raw Data'!AH284</f>
        <v>1</v>
      </c>
      <c r="AA285" s="241">
        <f>(Z285*'Power Usage Consumption'!$B$12)*D285</f>
        <v>4.224</v>
      </c>
      <c r="AB285" s="242">
        <f t="shared" si="2"/>
        <v>252.736</v>
      </c>
      <c r="AC285" s="243" t="str">
        <f>'Raw Data'!AI284</f>
        <v>Non-renewable Energy (Grid electricity, Gasoline, etc.)</v>
      </c>
      <c r="AD285" s="244">
        <f t="shared" si="3"/>
        <v>252.736</v>
      </c>
      <c r="AE285" s="245">
        <f t="shared" si="4"/>
        <v>0</v>
      </c>
      <c r="AF285" s="238">
        <f>'Raw Data'!U284</f>
        <v>3</v>
      </c>
      <c r="AG285" s="235">
        <f>'Raw Data'!T284</f>
        <v>5</v>
      </c>
      <c r="AH285" s="235"/>
      <c r="AI285" s="235">
        <f>IF('Raw Data'!AJ284="YES", 1, 0)</f>
        <v>1</v>
      </c>
      <c r="AJ285" s="235">
        <f>('Power Usage Consumption'!$B$15)*D285*AI285</f>
        <v>1362.24</v>
      </c>
      <c r="AK285" s="235">
        <f>IF('Raw Data'!AK284="YES", 1, 0)</f>
        <v>1</v>
      </c>
      <c r="AL285" s="239">
        <f>'Power Usage Consumption'!$B$16</f>
        <v>18</v>
      </c>
      <c r="AM285" s="235">
        <f>IF('Raw Data'!AL284="YES", 1, 0)</f>
        <v>1</v>
      </c>
      <c r="AN285" s="239">
        <f>'Power Usage Consumption'!$B$17</f>
        <v>1.5</v>
      </c>
      <c r="AO285" s="235">
        <f>IF('Raw Data'!AM284="YES", 1, 0)</f>
        <v>1</v>
      </c>
      <c r="AP285" s="239">
        <f>'Power Usage Consumption'!$B$18</f>
        <v>1.2</v>
      </c>
      <c r="AQ285" s="235">
        <f>IF('Raw Data'!AN284="YES", 1, 0)</f>
        <v>1</v>
      </c>
      <c r="AR285" s="239">
        <f>'Power Usage Consumption'!$B$19</f>
        <v>2</v>
      </c>
      <c r="AS285" s="239">
        <f t="shared" si="5"/>
        <v>1384.94</v>
      </c>
      <c r="AT285" s="241">
        <f t="shared" si="6"/>
        <v>5</v>
      </c>
      <c r="AU285" s="241"/>
      <c r="AV285" s="235">
        <f>IF('Raw Data'!AO284="YES", 1, 0)</f>
        <v>1</v>
      </c>
      <c r="AW285" s="241">
        <f>('Power Usage Consumption'!$B$22)*D285*AV285</f>
        <v>800.8</v>
      </c>
      <c r="AX285" s="235">
        <f>IF('Raw Data'!AP284="YES", 1, 0)</f>
        <v>1</v>
      </c>
      <c r="AY285" s="241">
        <f>('Power Usage Consumption'!$B$23)*D285*AX285</f>
        <v>228.8</v>
      </c>
      <c r="AZ285" s="235">
        <f>IF('Raw Data'!AQ284="YES", 1, 0)</f>
        <v>0</v>
      </c>
      <c r="BA285" s="241">
        <f>('Power Usage Consumption'!$B$24)*D285*AZ285</f>
        <v>0</v>
      </c>
      <c r="BB285" s="235">
        <f>IF('Raw Data'!AR284="YES", 1, 0)</f>
        <v>1</v>
      </c>
      <c r="BC285" s="241">
        <f>('Power Usage Consumption'!$B$25)*D285*BB285</f>
        <v>6.1072</v>
      </c>
      <c r="BD285" s="235">
        <f>IF('Raw Data'!AS284="YES", 1, 0)</f>
        <v>1</v>
      </c>
      <c r="BE285" s="235">
        <f>('Power Usage Consumption'!$B$26)*D285*BD285</f>
        <v>98.56</v>
      </c>
      <c r="BF285" s="241">
        <f t="shared" si="7"/>
        <v>1134.2672</v>
      </c>
    </row>
    <row r="286" ht="20.25" customHeight="1">
      <c r="A286" s="233" t="str">
        <f>'Raw Data'!R285</f>
        <v>Serbia</v>
      </c>
      <c r="B286" s="234">
        <f>'Raw Data'!S285</f>
        <v>8</v>
      </c>
      <c r="C286" s="235">
        <f>'Raw Data'!W285</f>
        <v>29</v>
      </c>
      <c r="D286" s="236">
        <f t="shared" si="1"/>
        <v>928</v>
      </c>
      <c r="E286" s="237"/>
      <c r="F286" s="238">
        <f>'Raw Data'!X285</f>
        <v>0</v>
      </c>
      <c r="G286" s="239">
        <f>(F286*'Power Usage Consumption'!$B$2)*D286</f>
        <v>0</v>
      </c>
      <c r="H286" s="235">
        <f>'Raw Data'!Y285</f>
        <v>2</v>
      </c>
      <c r="I286" s="239">
        <f>(H286*'Power Usage Consumption'!$B$3)*D286</f>
        <v>129.1776</v>
      </c>
      <c r="J286" s="235">
        <f>'Raw Data'!Z285</f>
        <v>3</v>
      </c>
      <c r="K286" s="240">
        <f>(J286*'Power Usage Consumption'!$B$4)*D286</f>
        <v>158.688</v>
      </c>
      <c r="L286" s="241">
        <f>'Raw Data'!AA285</f>
        <v>0</v>
      </c>
      <c r="M286" s="241">
        <f>(L286*'Power Usage Consumption'!$B$5)*D286</f>
        <v>0</v>
      </c>
      <c r="N286" s="241">
        <f>'Raw Data'!AB285</f>
        <v>2</v>
      </c>
      <c r="O286" s="241">
        <f>(N286*'Power Usage Consumption'!$B$7)*D286</f>
        <v>3.712</v>
      </c>
      <c r="P286" s="241">
        <f>'Raw Data'!AC285</f>
        <v>2</v>
      </c>
      <c r="Q286" s="241">
        <f>(P286*'Power Usage Consumption'!$B$8)*D286</f>
        <v>74.24</v>
      </c>
      <c r="R286" s="241">
        <f>'Raw Data'!AD285</f>
        <v>0</v>
      </c>
      <c r="S286" s="241">
        <f>(R286*'Power Usage Consumption'!$B$9)*D286</f>
        <v>0</v>
      </c>
      <c r="T286" s="235">
        <f>'Raw Data'!AE285</f>
        <v>0</v>
      </c>
      <c r="U286" s="241">
        <f>(T286*'Power Usage Consumption'!$B$6)*D286</f>
        <v>0</v>
      </c>
      <c r="V286" s="235">
        <f>'Raw Data'!AF285</f>
        <v>0</v>
      </c>
      <c r="W286" s="241">
        <f>(V286*'Power Usage Consumption'!$B$11)*D286</f>
        <v>0</v>
      </c>
      <c r="X286" s="235">
        <f>'Raw Data'!AG285</f>
        <v>0</v>
      </c>
      <c r="Y286" s="241">
        <f>(X286*'Power Usage Consumption'!$B$12)*D286</f>
        <v>0</v>
      </c>
      <c r="Z286" s="235">
        <f>'Raw Data'!AH285</f>
        <v>0</v>
      </c>
      <c r="AA286" s="241">
        <f>(Z286*'Power Usage Consumption'!$B$12)*D286</f>
        <v>0</v>
      </c>
      <c r="AB286" s="242">
        <f t="shared" si="2"/>
        <v>365.8176</v>
      </c>
      <c r="AC286" s="243" t="str">
        <f>'Raw Data'!AI285</f>
        <v>Renewable Energy (Solar, Wind, etc.)</v>
      </c>
      <c r="AD286" s="244">
        <f t="shared" si="3"/>
        <v>0</v>
      </c>
      <c r="AE286" s="245">
        <f t="shared" si="4"/>
        <v>365.8176</v>
      </c>
      <c r="AF286" s="238">
        <f>'Raw Data'!U285</f>
        <v>5</v>
      </c>
      <c r="AG286" s="235">
        <f>'Raw Data'!T285</f>
        <v>3</v>
      </c>
      <c r="AH286" s="235"/>
      <c r="AI286" s="235">
        <f>IF('Raw Data'!AJ285="YES", 1, 0)</f>
        <v>1</v>
      </c>
      <c r="AJ286" s="235">
        <f>('Power Usage Consumption'!$B$15)*D286*AI286</f>
        <v>3591.36</v>
      </c>
      <c r="AK286" s="235">
        <f>IF('Raw Data'!AK285="YES", 1, 0)</f>
        <v>0</v>
      </c>
      <c r="AL286" s="239">
        <f>'Power Usage Consumption'!$B$16</f>
        <v>18</v>
      </c>
      <c r="AM286" s="235">
        <f>IF('Raw Data'!AL285="YES", 1, 0)</f>
        <v>1</v>
      </c>
      <c r="AN286" s="239">
        <f>'Power Usage Consumption'!$B$17</f>
        <v>1.5</v>
      </c>
      <c r="AO286" s="235">
        <f>IF('Raw Data'!AM285="YES", 1, 0)</f>
        <v>1</v>
      </c>
      <c r="AP286" s="239">
        <f>'Power Usage Consumption'!$B$18</f>
        <v>1.2</v>
      </c>
      <c r="AQ286" s="235">
        <f>IF('Raw Data'!AN285="YES", 1, 0)</f>
        <v>0</v>
      </c>
      <c r="AR286" s="239">
        <f>'Power Usage Consumption'!$B$19</f>
        <v>2</v>
      </c>
      <c r="AS286" s="239">
        <f t="shared" si="5"/>
        <v>3614.06</v>
      </c>
      <c r="AT286" s="241">
        <f t="shared" si="6"/>
        <v>3</v>
      </c>
      <c r="AU286" s="241"/>
      <c r="AV286" s="235">
        <f>IF('Raw Data'!AO285="YES", 1, 0)</f>
        <v>1</v>
      </c>
      <c r="AW286" s="241">
        <f>('Power Usage Consumption'!$B$22)*D286*AV286</f>
        <v>2111.2</v>
      </c>
      <c r="AX286" s="235">
        <f>IF('Raw Data'!AP285="YES", 1, 0)</f>
        <v>0</v>
      </c>
      <c r="AY286" s="241">
        <f>('Power Usage Consumption'!$B$23)*D286*AX286</f>
        <v>0</v>
      </c>
      <c r="AZ286" s="235">
        <f>IF('Raw Data'!AQ285="YES", 1, 0)</f>
        <v>0</v>
      </c>
      <c r="BA286" s="241">
        <f>('Power Usage Consumption'!$B$24)*D286*AZ286</f>
        <v>0</v>
      </c>
      <c r="BB286" s="235">
        <f>IF('Raw Data'!AR285="YES", 1, 0)</f>
        <v>0</v>
      </c>
      <c r="BC286" s="241">
        <f>('Power Usage Consumption'!$B$25)*D286*BB286</f>
        <v>0</v>
      </c>
      <c r="BD286" s="235">
        <f>IF('Raw Data'!AS285="YES", 1, 0)</f>
        <v>0</v>
      </c>
      <c r="BE286" s="235">
        <f>('Power Usage Consumption'!$B$26)*D286*BD286</f>
        <v>0</v>
      </c>
      <c r="BF286" s="241">
        <f t="shared" si="7"/>
        <v>2111.2</v>
      </c>
    </row>
    <row r="287" ht="20.25" customHeight="1">
      <c r="A287" s="233" t="str">
        <f>'Raw Data'!R286</f>
        <v>Mexico</v>
      </c>
      <c r="B287" s="234">
        <f>'Raw Data'!S286</f>
        <v>3</v>
      </c>
      <c r="C287" s="235">
        <f>'Raw Data'!W286</f>
        <v>11</v>
      </c>
      <c r="D287" s="236">
        <f t="shared" si="1"/>
        <v>132</v>
      </c>
      <c r="E287" s="237"/>
      <c r="F287" s="238">
        <f>'Raw Data'!X286</f>
        <v>2</v>
      </c>
      <c r="G287" s="239">
        <f>(F287*'Power Usage Consumption'!$B$2)*D287</f>
        <v>15.84</v>
      </c>
      <c r="H287" s="235">
        <f>'Raw Data'!Y286</f>
        <v>1</v>
      </c>
      <c r="I287" s="239">
        <f>(H287*'Power Usage Consumption'!$B$3)*D287</f>
        <v>9.1872</v>
      </c>
      <c r="J287" s="235">
        <f>'Raw Data'!Z286</f>
        <v>3</v>
      </c>
      <c r="K287" s="240">
        <f>(J287*'Power Usage Consumption'!$B$4)*D287</f>
        <v>22.572</v>
      </c>
      <c r="L287" s="241">
        <f>'Raw Data'!AA286</f>
        <v>3</v>
      </c>
      <c r="M287" s="241">
        <f>(L287*'Power Usage Consumption'!$B$5)*D287</f>
        <v>79.2</v>
      </c>
      <c r="N287" s="241">
        <f>'Raw Data'!AB286</f>
        <v>3</v>
      </c>
      <c r="O287" s="241">
        <f>(N287*'Power Usage Consumption'!$B$7)*D287</f>
        <v>0.792</v>
      </c>
      <c r="P287" s="241">
        <f>'Raw Data'!AC286</f>
        <v>1</v>
      </c>
      <c r="Q287" s="241">
        <f>(P287*'Power Usage Consumption'!$B$8)*D287</f>
        <v>5.28</v>
      </c>
      <c r="R287" s="241">
        <f>'Raw Data'!AD286</f>
        <v>1</v>
      </c>
      <c r="S287" s="241">
        <f>(R287*'Power Usage Consumption'!$B$9)*D287</f>
        <v>0.792</v>
      </c>
      <c r="T287" s="235">
        <f>'Raw Data'!AE286</f>
        <v>2</v>
      </c>
      <c r="U287" s="241">
        <f>(T287*'Power Usage Consumption'!$B$6)*D287</f>
        <v>1.32</v>
      </c>
      <c r="V287" s="235">
        <f>'Raw Data'!AF286</f>
        <v>3</v>
      </c>
      <c r="W287" s="241">
        <f>(V287*'Power Usage Consumption'!$B$11)*D287</f>
        <v>4.752</v>
      </c>
      <c r="X287" s="235">
        <f>'Raw Data'!AG286</f>
        <v>3</v>
      </c>
      <c r="Y287" s="241">
        <f>(X287*'Power Usage Consumption'!$B$12)*D287</f>
        <v>4.752</v>
      </c>
      <c r="Z287" s="235">
        <f>'Raw Data'!AH286</f>
        <v>2</v>
      </c>
      <c r="AA287" s="241">
        <f>(Z287*'Power Usage Consumption'!$B$12)*D287</f>
        <v>3.168</v>
      </c>
      <c r="AB287" s="242">
        <f t="shared" si="2"/>
        <v>147.6552</v>
      </c>
      <c r="AC287" s="243" t="str">
        <f>'Raw Data'!AI286</f>
        <v>Non-renewable Energy (Grid electricity, Gasoline, etc.)</v>
      </c>
      <c r="AD287" s="244">
        <f t="shared" si="3"/>
        <v>147.6552</v>
      </c>
      <c r="AE287" s="245">
        <f t="shared" si="4"/>
        <v>0</v>
      </c>
      <c r="AF287" s="238">
        <f>'Raw Data'!U286</f>
        <v>0</v>
      </c>
      <c r="AG287" s="235">
        <f>'Raw Data'!T286</f>
        <v>3</v>
      </c>
      <c r="AH287" s="235"/>
      <c r="AI287" s="235">
        <f>IF('Raw Data'!AJ286="YES", 1, 0)</f>
        <v>1</v>
      </c>
      <c r="AJ287" s="235">
        <f>('Power Usage Consumption'!$B$15)*D287*AI287</f>
        <v>510.84</v>
      </c>
      <c r="AK287" s="235">
        <f>IF('Raw Data'!AK286="YES", 1, 0)</f>
        <v>0</v>
      </c>
      <c r="AL287" s="239">
        <f>'Power Usage Consumption'!$B$16</f>
        <v>18</v>
      </c>
      <c r="AM287" s="235">
        <f>IF('Raw Data'!AL286="YES", 1, 0)</f>
        <v>0</v>
      </c>
      <c r="AN287" s="239">
        <f>'Power Usage Consumption'!$B$17</f>
        <v>1.5</v>
      </c>
      <c r="AO287" s="235">
        <f>IF('Raw Data'!AM286="YES", 1, 0)</f>
        <v>1</v>
      </c>
      <c r="AP287" s="239">
        <f>'Power Usage Consumption'!$B$18</f>
        <v>1.2</v>
      </c>
      <c r="AQ287" s="235">
        <f>IF('Raw Data'!AN286="YES", 1, 0)</f>
        <v>1</v>
      </c>
      <c r="AR287" s="239">
        <f>'Power Usage Consumption'!$B$19</f>
        <v>2</v>
      </c>
      <c r="AS287" s="239">
        <f t="shared" si="5"/>
        <v>533.54</v>
      </c>
      <c r="AT287" s="241">
        <f t="shared" si="6"/>
        <v>3</v>
      </c>
      <c r="AU287" s="241"/>
      <c r="AV287" s="235">
        <f>IF('Raw Data'!AO286="YES", 1, 0)</f>
        <v>0</v>
      </c>
      <c r="AW287" s="241">
        <f>('Power Usage Consumption'!$B$22)*D287*AV287</f>
        <v>0</v>
      </c>
      <c r="AX287" s="235">
        <f>IF('Raw Data'!AP286="YES", 1, 0)</f>
        <v>0</v>
      </c>
      <c r="AY287" s="241">
        <f>('Power Usage Consumption'!$B$23)*D287*AX287</f>
        <v>0</v>
      </c>
      <c r="AZ287" s="235">
        <f>IF('Raw Data'!AQ286="YES", 1, 0)</f>
        <v>0</v>
      </c>
      <c r="BA287" s="241">
        <f>('Power Usage Consumption'!$B$24)*D287*AZ287</f>
        <v>0</v>
      </c>
      <c r="BB287" s="235">
        <f>IF('Raw Data'!AR286="YES", 1, 0)</f>
        <v>1</v>
      </c>
      <c r="BC287" s="241">
        <f>('Power Usage Consumption'!$B$25)*D287*BB287</f>
        <v>2.2902</v>
      </c>
      <c r="BD287" s="235">
        <f>IF('Raw Data'!AS286="YES", 1, 0)</f>
        <v>0</v>
      </c>
      <c r="BE287" s="235">
        <f>('Power Usage Consumption'!$B$26)*D287*BD287</f>
        <v>0</v>
      </c>
      <c r="BF287" s="241">
        <f t="shared" si="7"/>
        <v>2.2902</v>
      </c>
    </row>
    <row r="288" ht="20.25" customHeight="1">
      <c r="A288" s="233" t="str">
        <f>'Raw Data'!R287</f>
        <v>United States of America</v>
      </c>
      <c r="B288" s="234">
        <f>'Raw Data'!S287</f>
        <v>1</v>
      </c>
      <c r="C288" s="235">
        <f>'Raw Data'!W287</f>
        <v>20</v>
      </c>
      <c r="D288" s="236">
        <f t="shared" si="1"/>
        <v>80</v>
      </c>
      <c r="E288" s="237"/>
      <c r="F288" s="238">
        <f>'Raw Data'!X287</f>
        <v>3</v>
      </c>
      <c r="G288" s="239">
        <f>(F288*'Power Usage Consumption'!$B$2)*D288</f>
        <v>14.4</v>
      </c>
      <c r="H288" s="235">
        <f>'Raw Data'!Y287</f>
        <v>1</v>
      </c>
      <c r="I288" s="239">
        <f>(H288*'Power Usage Consumption'!$B$3)*D288</f>
        <v>5.568</v>
      </c>
      <c r="J288" s="235">
        <f>'Raw Data'!Z287</f>
        <v>0</v>
      </c>
      <c r="K288" s="240">
        <f>(J288*'Power Usage Consumption'!$B$4)*D288</f>
        <v>0</v>
      </c>
      <c r="L288" s="241">
        <f>'Raw Data'!AA287</f>
        <v>1</v>
      </c>
      <c r="M288" s="241">
        <f>(L288*'Power Usage Consumption'!$B$5)*D288</f>
        <v>16</v>
      </c>
      <c r="N288" s="241">
        <f>'Raw Data'!AB287</f>
        <v>3</v>
      </c>
      <c r="O288" s="241">
        <f>(N288*'Power Usage Consumption'!$B$7)*D288</f>
        <v>0.48</v>
      </c>
      <c r="P288" s="241">
        <f>'Raw Data'!AC287</f>
        <v>1</v>
      </c>
      <c r="Q288" s="241">
        <f>(P288*'Power Usage Consumption'!$B$8)*D288</f>
        <v>3.2</v>
      </c>
      <c r="R288" s="241">
        <f>'Raw Data'!AD287</f>
        <v>3</v>
      </c>
      <c r="S288" s="241">
        <f>(R288*'Power Usage Consumption'!$B$9)*D288</f>
        <v>1.44</v>
      </c>
      <c r="T288" s="235">
        <f>'Raw Data'!AE287</f>
        <v>2</v>
      </c>
      <c r="U288" s="241">
        <f>(T288*'Power Usage Consumption'!$B$6)*D288</f>
        <v>0.8</v>
      </c>
      <c r="V288" s="235">
        <f>'Raw Data'!AF287</f>
        <v>0</v>
      </c>
      <c r="W288" s="241">
        <f>(V288*'Power Usage Consumption'!$B$11)*D288</f>
        <v>0</v>
      </c>
      <c r="X288" s="235">
        <f>'Raw Data'!AG287</f>
        <v>3</v>
      </c>
      <c r="Y288" s="241">
        <f>(X288*'Power Usage Consumption'!$B$12)*D288</f>
        <v>2.88</v>
      </c>
      <c r="Z288" s="235">
        <f>'Raw Data'!AH287</f>
        <v>1</v>
      </c>
      <c r="AA288" s="241">
        <f>(Z288*'Power Usage Consumption'!$B$12)*D288</f>
        <v>0.96</v>
      </c>
      <c r="AB288" s="242">
        <f t="shared" si="2"/>
        <v>45.728</v>
      </c>
      <c r="AC288" s="243" t="str">
        <f>'Raw Data'!AI287</f>
        <v>Renewable Energy (Solar, Wind, etc.)</v>
      </c>
      <c r="AD288" s="244">
        <f t="shared" si="3"/>
        <v>0</v>
      </c>
      <c r="AE288" s="245">
        <f t="shared" si="4"/>
        <v>45.728</v>
      </c>
      <c r="AF288" s="238">
        <f>'Raw Data'!U287</f>
        <v>0</v>
      </c>
      <c r="AG288" s="235">
        <f>'Raw Data'!T287</f>
        <v>1</v>
      </c>
      <c r="AH288" s="235"/>
      <c r="AI288" s="235">
        <f>IF('Raw Data'!AJ287="YES", 1, 0)</f>
        <v>1</v>
      </c>
      <c r="AJ288" s="235">
        <f>('Power Usage Consumption'!$B$15)*D288*AI288</f>
        <v>309.6</v>
      </c>
      <c r="AK288" s="235">
        <f>IF('Raw Data'!AK287="YES", 1, 0)</f>
        <v>0</v>
      </c>
      <c r="AL288" s="239">
        <f>'Power Usage Consumption'!$B$16</f>
        <v>18</v>
      </c>
      <c r="AM288" s="235">
        <f>IF('Raw Data'!AL287="YES", 1, 0)</f>
        <v>0</v>
      </c>
      <c r="AN288" s="239">
        <f>'Power Usage Consumption'!$B$17</f>
        <v>1.5</v>
      </c>
      <c r="AO288" s="235">
        <f>IF('Raw Data'!AM287="YES", 1, 0)</f>
        <v>0</v>
      </c>
      <c r="AP288" s="239">
        <f>'Power Usage Consumption'!$B$18</f>
        <v>1.2</v>
      </c>
      <c r="AQ288" s="235">
        <f>IF('Raw Data'!AN287="YES", 1, 0)</f>
        <v>0</v>
      </c>
      <c r="AR288" s="239">
        <f>'Power Usage Consumption'!$B$19</f>
        <v>2</v>
      </c>
      <c r="AS288" s="239">
        <f t="shared" si="5"/>
        <v>332.3</v>
      </c>
      <c r="AT288" s="241">
        <f t="shared" si="6"/>
        <v>1</v>
      </c>
      <c r="AU288" s="241"/>
      <c r="AV288" s="235">
        <f>IF('Raw Data'!AO287="YES", 1, 0)</f>
        <v>0</v>
      </c>
      <c r="AW288" s="241">
        <f>('Power Usage Consumption'!$B$22)*D288*AV288</f>
        <v>0</v>
      </c>
      <c r="AX288" s="235">
        <f>IF('Raw Data'!AP287="YES", 1, 0)</f>
        <v>0</v>
      </c>
      <c r="AY288" s="241">
        <f>('Power Usage Consumption'!$B$23)*D288*AX288</f>
        <v>0</v>
      </c>
      <c r="AZ288" s="235">
        <f>IF('Raw Data'!AQ287="YES", 1, 0)</f>
        <v>1</v>
      </c>
      <c r="BA288" s="241">
        <f>('Power Usage Consumption'!$B$24)*D288*AZ288</f>
        <v>4.32</v>
      </c>
      <c r="BB288" s="235">
        <f>IF('Raw Data'!AR287="YES", 1, 0)</f>
        <v>1</v>
      </c>
      <c r="BC288" s="241">
        <f>('Power Usage Consumption'!$B$25)*D288*BB288</f>
        <v>1.388</v>
      </c>
      <c r="BD288" s="235">
        <f>IF('Raw Data'!AS287="YES", 1, 0)</f>
        <v>0</v>
      </c>
      <c r="BE288" s="235">
        <f>('Power Usage Consumption'!$B$26)*D288*BD288</f>
        <v>0</v>
      </c>
      <c r="BF288" s="241">
        <f t="shared" si="7"/>
        <v>5.708</v>
      </c>
    </row>
    <row r="289" ht="20.25" customHeight="1">
      <c r="A289" s="233" t="str">
        <f>'Raw Data'!R288</f>
        <v>Luxembourg</v>
      </c>
      <c r="B289" s="234">
        <f>'Raw Data'!S288</f>
        <v>4</v>
      </c>
      <c r="C289" s="235">
        <f>'Raw Data'!W288</f>
        <v>39</v>
      </c>
      <c r="D289" s="236">
        <f t="shared" si="1"/>
        <v>624</v>
      </c>
      <c r="E289" s="237"/>
      <c r="F289" s="238">
        <f>'Raw Data'!X288</f>
        <v>0</v>
      </c>
      <c r="G289" s="239">
        <f>(F289*'Power Usage Consumption'!$B$2)*D289</f>
        <v>0</v>
      </c>
      <c r="H289" s="235">
        <f>'Raw Data'!Y288</f>
        <v>2</v>
      </c>
      <c r="I289" s="239">
        <f>(H289*'Power Usage Consumption'!$B$3)*D289</f>
        <v>86.8608</v>
      </c>
      <c r="J289" s="235">
        <f>'Raw Data'!Z288</f>
        <v>2</v>
      </c>
      <c r="K289" s="240">
        <f>(J289*'Power Usage Consumption'!$B$4)*D289</f>
        <v>71.136</v>
      </c>
      <c r="L289" s="241">
        <f>'Raw Data'!AA288</f>
        <v>0</v>
      </c>
      <c r="M289" s="241">
        <f>(L289*'Power Usage Consumption'!$B$5)*D289</f>
        <v>0</v>
      </c>
      <c r="N289" s="241">
        <f>'Raw Data'!AB288</f>
        <v>2</v>
      </c>
      <c r="O289" s="241">
        <f>(N289*'Power Usage Consumption'!$B$7)*D289</f>
        <v>2.496</v>
      </c>
      <c r="P289" s="241">
        <f>'Raw Data'!AC288</f>
        <v>1</v>
      </c>
      <c r="Q289" s="241">
        <f>(P289*'Power Usage Consumption'!$B$8)*D289</f>
        <v>24.96</v>
      </c>
      <c r="R289" s="241">
        <f>'Raw Data'!AD288</f>
        <v>3</v>
      </c>
      <c r="S289" s="241">
        <f>(R289*'Power Usage Consumption'!$B$9)*D289</f>
        <v>11.232</v>
      </c>
      <c r="T289" s="235">
        <f>'Raw Data'!AE288</f>
        <v>1</v>
      </c>
      <c r="U289" s="241">
        <f>(T289*'Power Usage Consumption'!$B$6)*D289</f>
        <v>3.12</v>
      </c>
      <c r="V289" s="235">
        <f>'Raw Data'!AF288</f>
        <v>0</v>
      </c>
      <c r="W289" s="241">
        <f>(V289*'Power Usage Consumption'!$B$11)*D289</f>
        <v>0</v>
      </c>
      <c r="X289" s="235">
        <f>'Raw Data'!AG288</f>
        <v>1</v>
      </c>
      <c r="Y289" s="241">
        <f>(X289*'Power Usage Consumption'!$B$12)*D289</f>
        <v>7.488</v>
      </c>
      <c r="Z289" s="235">
        <f>'Raw Data'!AH288</f>
        <v>2</v>
      </c>
      <c r="AA289" s="241">
        <f>(Z289*'Power Usage Consumption'!$B$12)*D289</f>
        <v>14.976</v>
      </c>
      <c r="AB289" s="242">
        <f t="shared" si="2"/>
        <v>222.2688</v>
      </c>
      <c r="AC289" s="243" t="str">
        <f>'Raw Data'!AI288</f>
        <v>Non-renewable Energy (Grid electricity, Gasoline, etc.)</v>
      </c>
      <c r="AD289" s="244">
        <f t="shared" si="3"/>
        <v>222.2688</v>
      </c>
      <c r="AE289" s="245">
        <f t="shared" si="4"/>
        <v>0</v>
      </c>
      <c r="AF289" s="238">
        <f>'Raw Data'!U288</f>
        <v>3</v>
      </c>
      <c r="AG289" s="235">
        <f>'Raw Data'!T288</f>
        <v>1</v>
      </c>
      <c r="AH289" s="235"/>
      <c r="AI289" s="235">
        <f>IF('Raw Data'!AJ288="YES", 1, 0)</f>
        <v>1</v>
      </c>
      <c r="AJ289" s="235">
        <f>('Power Usage Consumption'!$B$15)*D289*AI289</f>
        <v>2414.88</v>
      </c>
      <c r="AK289" s="235">
        <f>IF('Raw Data'!AK288="YES", 1, 0)</f>
        <v>1</v>
      </c>
      <c r="AL289" s="239">
        <f>'Power Usage Consumption'!$B$16</f>
        <v>18</v>
      </c>
      <c r="AM289" s="235">
        <f>IF('Raw Data'!AL288="YES", 1, 0)</f>
        <v>1</v>
      </c>
      <c r="AN289" s="239">
        <f>'Power Usage Consumption'!$B$17</f>
        <v>1.5</v>
      </c>
      <c r="AO289" s="235">
        <f>IF('Raw Data'!AM288="YES", 1, 0)</f>
        <v>1</v>
      </c>
      <c r="AP289" s="239">
        <f>'Power Usage Consumption'!$B$18</f>
        <v>1.2</v>
      </c>
      <c r="AQ289" s="235">
        <f>IF('Raw Data'!AN288="YES", 1, 0)</f>
        <v>1</v>
      </c>
      <c r="AR289" s="239">
        <f>'Power Usage Consumption'!$B$19</f>
        <v>2</v>
      </c>
      <c r="AS289" s="239">
        <f t="shared" si="5"/>
        <v>2437.58</v>
      </c>
      <c r="AT289" s="241">
        <f t="shared" si="6"/>
        <v>1</v>
      </c>
      <c r="AU289" s="241"/>
      <c r="AV289" s="235">
        <f>IF('Raw Data'!AO288="YES", 1, 0)</f>
        <v>0</v>
      </c>
      <c r="AW289" s="241">
        <f>('Power Usage Consumption'!$B$22)*D289*AV289</f>
        <v>0</v>
      </c>
      <c r="AX289" s="235">
        <f>IF('Raw Data'!AP288="YES", 1, 0)</f>
        <v>1</v>
      </c>
      <c r="AY289" s="241">
        <f>('Power Usage Consumption'!$B$23)*D289*AX289</f>
        <v>405.6</v>
      </c>
      <c r="AZ289" s="235">
        <f>IF('Raw Data'!AQ288="YES", 1, 0)</f>
        <v>1</v>
      </c>
      <c r="BA289" s="241">
        <f>('Power Usage Consumption'!$B$24)*D289*AZ289</f>
        <v>33.696</v>
      </c>
      <c r="BB289" s="235">
        <f>IF('Raw Data'!AR288="YES", 1, 0)</f>
        <v>1</v>
      </c>
      <c r="BC289" s="241">
        <f>('Power Usage Consumption'!$B$25)*D289*BB289</f>
        <v>10.8264</v>
      </c>
      <c r="BD289" s="235">
        <f>IF('Raw Data'!AS288="YES", 1, 0)</f>
        <v>1</v>
      </c>
      <c r="BE289" s="235">
        <f>('Power Usage Consumption'!$B$26)*D289*BD289</f>
        <v>174.72</v>
      </c>
      <c r="BF289" s="241">
        <f t="shared" si="7"/>
        <v>624.8424</v>
      </c>
    </row>
    <row r="290" ht="20.25" customHeight="1">
      <c r="A290" s="233" t="str">
        <f>'Raw Data'!R289</f>
        <v>United States of America</v>
      </c>
      <c r="B290" s="234">
        <f>'Raw Data'!S289</f>
        <v>2</v>
      </c>
      <c r="C290" s="235">
        <f>'Raw Data'!W289</f>
        <v>22</v>
      </c>
      <c r="D290" s="236">
        <f t="shared" si="1"/>
        <v>176</v>
      </c>
      <c r="E290" s="237"/>
      <c r="F290" s="238">
        <f>'Raw Data'!X289</f>
        <v>3</v>
      </c>
      <c r="G290" s="239">
        <f>(F290*'Power Usage Consumption'!$B$2)*D290</f>
        <v>31.68</v>
      </c>
      <c r="H290" s="235">
        <f>'Raw Data'!Y289</f>
        <v>3</v>
      </c>
      <c r="I290" s="239">
        <f>(H290*'Power Usage Consumption'!$B$3)*D290</f>
        <v>36.7488</v>
      </c>
      <c r="J290" s="235">
        <f>'Raw Data'!Z289</f>
        <v>3</v>
      </c>
      <c r="K290" s="240">
        <f>(J290*'Power Usage Consumption'!$B$4)*D290</f>
        <v>30.096</v>
      </c>
      <c r="L290" s="241">
        <f>'Raw Data'!AA289</f>
        <v>1</v>
      </c>
      <c r="M290" s="241">
        <f>(L290*'Power Usage Consumption'!$B$5)*D290</f>
        <v>35.2</v>
      </c>
      <c r="N290" s="241">
        <f>'Raw Data'!AB289</f>
        <v>0</v>
      </c>
      <c r="O290" s="241">
        <f>(N290*'Power Usage Consumption'!$B$7)*D290</f>
        <v>0</v>
      </c>
      <c r="P290" s="241">
        <f>'Raw Data'!AC289</f>
        <v>1</v>
      </c>
      <c r="Q290" s="241">
        <f>(P290*'Power Usage Consumption'!$B$8)*D290</f>
        <v>7.04</v>
      </c>
      <c r="R290" s="241">
        <f>'Raw Data'!AD289</f>
        <v>3</v>
      </c>
      <c r="S290" s="241">
        <f>(R290*'Power Usage Consumption'!$B$9)*D290</f>
        <v>3.168</v>
      </c>
      <c r="T290" s="235">
        <f>'Raw Data'!AE289</f>
        <v>3</v>
      </c>
      <c r="U290" s="241">
        <f>(T290*'Power Usage Consumption'!$B$6)*D290</f>
        <v>2.64</v>
      </c>
      <c r="V290" s="235">
        <f>'Raw Data'!AF289</f>
        <v>0</v>
      </c>
      <c r="W290" s="241">
        <f>(V290*'Power Usage Consumption'!$B$11)*D290</f>
        <v>0</v>
      </c>
      <c r="X290" s="235">
        <f>'Raw Data'!AG289</f>
        <v>2</v>
      </c>
      <c r="Y290" s="241">
        <f>(X290*'Power Usage Consumption'!$B$12)*D290</f>
        <v>4.224</v>
      </c>
      <c r="Z290" s="235">
        <f>'Raw Data'!AH289</f>
        <v>1</v>
      </c>
      <c r="AA290" s="241">
        <f>(Z290*'Power Usage Consumption'!$B$12)*D290</f>
        <v>2.112</v>
      </c>
      <c r="AB290" s="242">
        <f t="shared" si="2"/>
        <v>152.9088</v>
      </c>
      <c r="AC290" s="243" t="str">
        <f>'Raw Data'!AI289</f>
        <v>Non-renewable Energy (Grid electricity, Gasoline, etc.)</v>
      </c>
      <c r="AD290" s="244">
        <f t="shared" si="3"/>
        <v>152.9088</v>
      </c>
      <c r="AE290" s="245">
        <f t="shared" si="4"/>
        <v>0</v>
      </c>
      <c r="AF290" s="238">
        <f>'Raw Data'!U289</f>
        <v>0</v>
      </c>
      <c r="AG290" s="235">
        <f>'Raw Data'!T289</f>
        <v>2</v>
      </c>
      <c r="AH290" s="235"/>
      <c r="AI290" s="235">
        <f>IF('Raw Data'!AJ289="YES", 1, 0)</f>
        <v>0</v>
      </c>
      <c r="AJ290" s="235">
        <f>('Power Usage Consumption'!$B$15)*D290*AI290</f>
        <v>0</v>
      </c>
      <c r="AK290" s="235">
        <f>IF('Raw Data'!AK289="YES", 1, 0)</f>
        <v>0</v>
      </c>
      <c r="AL290" s="239">
        <f>'Power Usage Consumption'!$B$16</f>
        <v>18</v>
      </c>
      <c r="AM290" s="235">
        <f>IF('Raw Data'!AL289="YES", 1, 0)</f>
        <v>1</v>
      </c>
      <c r="AN290" s="239">
        <f>'Power Usage Consumption'!$B$17</f>
        <v>1.5</v>
      </c>
      <c r="AO290" s="235">
        <f>IF('Raw Data'!AM289="YES", 1, 0)</f>
        <v>0</v>
      </c>
      <c r="AP290" s="239">
        <f>'Power Usage Consumption'!$B$18</f>
        <v>1.2</v>
      </c>
      <c r="AQ290" s="235">
        <f>IF('Raw Data'!AN289="YES", 1, 0)</f>
        <v>0</v>
      </c>
      <c r="AR290" s="239">
        <f>'Power Usage Consumption'!$B$19</f>
        <v>2</v>
      </c>
      <c r="AS290" s="239">
        <f t="shared" si="5"/>
        <v>22.7</v>
      </c>
      <c r="AT290" s="241">
        <f t="shared" si="6"/>
        <v>2</v>
      </c>
      <c r="AU290" s="241"/>
      <c r="AV290" s="235">
        <f>IF('Raw Data'!AO289="YES", 1, 0)</f>
        <v>0</v>
      </c>
      <c r="AW290" s="241">
        <f>('Power Usage Consumption'!$B$22)*D290*AV290</f>
        <v>0</v>
      </c>
      <c r="AX290" s="235">
        <f>IF('Raw Data'!AP289="YES", 1, 0)</f>
        <v>1</v>
      </c>
      <c r="AY290" s="241">
        <f>('Power Usage Consumption'!$B$23)*D290*AX290</f>
        <v>114.4</v>
      </c>
      <c r="AZ290" s="235">
        <f>IF('Raw Data'!AQ289="YES", 1, 0)</f>
        <v>0</v>
      </c>
      <c r="BA290" s="241">
        <f>('Power Usage Consumption'!$B$24)*D290*AZ290</f>
        <v>0</v>
      </c>
      <c r="BB290" s="235">
        <f>IF('Raw Data'!AR289="YES", 1, 0)</f>
        <v>1</v>
      </c>
      <c r="BC290" s="241">
        <f>('Power Usage Consumption'!$B$25)*D290*BB290</f>
        <v>3.0536</v>
      </c>
      <c r="BD290" s="235">
        <f>IF('Raw Data'!AS289="YES", 1, 0)</f>
        <v>1</v>
      </c>
      <c r="BE290" s="235">
        <f>('Power Usage Consumption'!$B$26)*D290*BD290</f>
        <v>49.28</v>
      </c>
      <c r="BF290" s="241">
        <f t="shared" si="7"/>
        <v>166.7336</v>
      </c>
    </row>
    <row r="291" ht="20.25" customHeight="1">
      <c r="A291" s="233" t="str">
        <f>'Raw Data'!R290</f>
        <v>Lebanon</v>
      </c>
      <c r="B291" s="234">
        <f>'Raw Data'!S290</f>
        <v>5</v>
      </c>
      <c r="C291" s="235">
        <f>'Raw Data'!W290</f>
        <v>5</v>
      </c>
      <c r="D291" s="236">
        <f t="shared" si="1"/>
        <v>100</v>
      </c>
      <c r="E291" s="237"/>
      <c r="F291" s="238">
        <f>'Raw Data'!X290</f>
        <v>3</v>
      </c>
      <c r="G291" s="239">
        <f>(F291*'Power Usage Consumption'!$B$2)*D291</f>
        <v>18</v>
      </c>
      <c r="H291" s="235">
        <f>'Raw Data'!Y290</f>
        <v>3</v>
      </c>
      <c r="I291" s="239">
        <f>(H291*'Power Usage Consumption'!$B$3)*D291</f>
        <v>20.88</v>
      </c>
      <c r="J291" s="235">
        <f>'Raw Data'!Z290</f>
        <v>3</v>
      </c>
      <c r="K291" s="240">
        <f>(J291*'Power Usage Consumption'!$B$4)*D291</f>
        <v>17.1</v>
      </c>
      <c r="L291" s="241">
        <f>'Raw Data'!AA290</f>
        <v>3</v>
      </c>
      <c r="M291" s="241">
        <f>(L291*'Power Usage Consumption'!$B$5)*D291</f>
        <v>60</v>
      </c>
      <c r="N291" s="241">
        <f>'Raw Data'!AB290</f>
        <v>3</v>
      </c>
      <c r="O291" s="241">
        <f>(N291*'Power Usage Consumption'!$B$7)*D291</f>
        <v>0.6</v>
      </c>
      <c r="P291" s="241">
        <f>'Raw Data'!AC290</f>
        <v>0</v>
      </c>
      <c r="Q291" s="241">
        <f>(P291*'Power Usage Consumption'!$B$8)*D291</f>
        <v>0</v>
      </c>
      <c r="R291" s="241">
        <f>'Raw Data'!AD290</f>
        <v>2</v>
      </c>
      <c r="S291" s="241">
        <f>(R291*'Power Usage Consumption'!$B$9)*D291</f>
        <v>1.2</v>
      </c>
      <c r="T291" s="235">
        <f>'Raw Data'!AE290</f>
        <v>1</v>
      </c>
      <c r="U291" s="241">
        <f>(T291*'Power Usage Consumption'!$B$6)*D291</f>
        <v>0.5</v>
      </c>
      <c r="V291" s="235">
        <f>'Raw Data'!AF290</f>
        <v>1</v>
      </c>
      <c r="W291" s="241">
        <f>(V291*'Power Usage Consumption'!$B$11)*D291</f>
        <v>1.2</v>
      </c>
      <c r="X291" s="235">
        <f>'Raw Data'!AG290</f>
        <v>1</v>
      </c>
      <c r="Y291" s="241">
        <f>(X291*'Power Usage Consumption'!$B$12)*D291</f>
        <v>1.2</v>
      </c>
      <c r="Z291" s="235">
        <f>'Raw Data'!AH290</f>
        <v>3</v>
      </c>
      <c r="AA291" s="241">
        <f>(Z291*'Power Usage Consumption'!$B$12)*D291</f>
        <v>3.6</v>
      </c>
      <c r="AB291" s="242">
        <f t="shared" si="2"/>
        <v>124.28</v>
      </c>
      <c r="AC291" s="243" t="str">
        <f>'Raw Data'!AI290</f>
        <v>Renewable Energy (Solar, Wind, etc.)</v>
      </c>
      <c r="AD291" s="244">
        <f t="shared" si="3"/>
        <v>0</v>
      </c>
      <c r="AE291" s="245">
        <f t="shared" si="4"/>
        <v>124.28</v>
      </c>
      <c r="AF291" s="238">
        <f>'Raw Data'!U290</f>
        <v>0</v>
      </c>
      <c r="AG291" s="235">
        <f>'Raw Data'!T290</f>
        <v>5</v>
      </c>
      <c r="AH291" s="235"/>
      <c r="AI291" s="235">
        <f>IF('Raw Data'!AJ290="YES", 1, 0)</f>
        <v>1</v>
      </c>
      <c r="AJ291" s="235">
        <f>('Power Usage Consumption'!$B$15)*D291*AI291</f>
        <v>387</v>
      </c>
      <c r="AK291" s="235">
        <f>IF('Raw Data'!AK290="YES", 1, 0)</f>
        <v>1</v>
      </c>
      <c r="AL291" s="239">
        <f>'Power Usage Consumption'!$B$16</f>
        <v>18</v>
      </c>
      <c r="AM291" s="235">
        <f>IF('Raw Data'!AL290="YES", 1, 0)</f>
        <v>0</v>
      </c>
      <c r="AN291" s="239">
        <f>'Power Usage Consumption'!$B$17</f>
        <v>1.5</v>
      </c>
      <c r="AO291" s="235">
        <f>IF('Raw Data'!AM290="YES", 1, 0)</f>
        <v>0</v>
      </c>
      <c r="AP291" s="239">
        <f>'Power Usage Consumption'!$B$18</f>
        <v>1.2</v>
      </c>
      <c r="AQ291" s="235">
        <f>IF('Raw Data'!AN290="YES", 1, 0)</f>
        <v>0</v>
      </c>
      <c r="AR291" s="239">
        <f>'Power Usage Consumption'!$B$19</f>
        <v>2</v>
      </c>
      <c r="AS291" s="239">
        <f t="shared" si="5"/>
        <v>409.7</v>
      </c>
      <c r="AT291" s="241">
        <f t="shared" si="6"/>
        <v>5</v>
      </c>
      <c r="AU291" s="241"/>
      <c r="AV291" s="235">
        <f>IF('Raw Data'!AO290="YES", 1, 0)</f>
        <v>0</v>
      </c>
      <c r="AW291" s="241">
        <f>('Power Usage Consumption'!$B$22)*D291*AV291</f>
        <v>0</v>
      </c>
      <c r="AX291" s="235">
        <f>IF('Raw Data'!AP290="YES", 1, 0)</f>
        <v>0</v>
      </c>
      <c r="AY291" s="241">
        <f>('Power Usage Consumption'!$B$23)*D291*AX291</f>
        <v>0</v>
      </c>
      <c r="AZ291" s="235">
        <f>IF('Raw Data'!AQ290="YES", 1, 0)</f>
        <v>0</v>
      </c>
      <c r="BA291" s="241">
        <f>('Power Usage Consumption'!$B$24)*D291*AZ291</f>
        <v>0</v>
      </c>
      <c r="BB291" s="235">
        <f>IF('Raw Data'!AR290="YES", 1, 0)</f>
        <v>1</v>
      </c>
      <c r="BC291" s="241">
        <f>('Power Usage Consumption'!$B$25)*D291*BB291</f>
        <v>1.735</v>
      </c>
      <c r="BD291" s="235">
        <f>IF('Raw Data'!AS290="YES", 1, 0)</f>
        <v>0</v>
      </c>
      <c r="BE291" s="235">
        <f>('Power Usage Consumption'!$B$26)*D291*BD291</f>
        <v>0</v>
      </c>
      <c r="BF291" s="241">
        <f t="shared" si="7"/>
        <v>1.735</v>
      </c>
    </row>
    <row r="292" ht="20.25" customHeight="1">
      <c r="A292" s="233" t="str">
        <f>'Raw Data'!R291</f>
        <v>Malaysia</v>
      </c>
      <c r="B292" s="234">
        <f>'Raw Data'!S291</f>
        <v>10</v>
      </c>
      <c r="C292" s="235">
        <f>'Raw Data'!W291</f>
        <v>14</v>
      </c>
      <c r="D292" s="236">
        <f t="shared" si="1"/>
        <v>560</v>
      </c>
      <c r="E292" s="237"/>
      <c r="F292" s="238">
        <f>'Raw Data'!X291</f>
        <v>1</v>
      </c>
      <c r="G292" s="239">
        <f>(F292*'Power Usage Consumption'!$B$2)*D292</f>
        <v>33.6</v>
      </c>
      <c r="H292" s="235">
        <f>'Raw Data'!Y291</f>
        <v>1</v>
      </c>
      <c r="I292" s="239">
        <f>(H292*'Power Usage Consumption'!$B$3)*D292</f>
        <v>38.976</v>
      </c>
      <c r="J292" s="235">
        <f>'Raw Data'!Z291</f>
        <v>0</v>
      </c>
      <c r="K292" s="240">
        <f>(J292*'Power Usage Consumption'!$B$4)*D292</f>
        <v>0</v>
      </c>
      <c r="L292" s="241">
        <f>'Raw Data'!AA291</f>
        <v>2</v>
      </c>
      <c r="M292" s="241">
        <f>(L292*'Power Usage Consumption'!$B$5)*D292</f>
        <v>224</v>
      </c>
      <c r="N292" s="241">
        <f>'Raw Data'!AB291</f>
        <v>1</v>
      </c>
      <c r="O292" s="241">
        <f>(N292*'Power Usage Consumption'!$B$7)*D292</f>
        <v>1.12</v>
      </c>
      <c r="P292" s="241">
        <f>'Raw Data'!AC291</f>
        <v>3</v>
      </c>
      <c r="Q292" s="241">
        <f>(P292*'Power Usage Consumption'!$B$8)*D292</f>
        <v>67.2</v>
      </c>
      <c r="R292" s="241">
        <f>'Raw Data'!AD291</f>
        <v>0</v>
      </c>
      <c r="S292" s="241">
        <f>(R292*'Power Usage Consumption'!$B$9)*D292</f>
        <v>0</v>
      </c>
      <c r="T292" s="235">
        <f>'Raw Data'!AE291</f>
        <v>2</v>
      </c>
      <c r="U292" s="241">
        <f>(T292*'Power Usage Consumption'!$B$6)*D292</f>
        <v>5.6</v>
      </c>
      <c r="V292" s="235">
        <f>'Raw Data'!AF291</f>
        <v>3</v>
      </c>
      <c r="W292" s="241">
        <f>(V292*'Power Usage Consumption'!$B$11)*D292</f>
        <v>20.16</v>
      </c>
      <c r="X292" s="235">
        <f>'Raw Data'!AG291</f>
        <v>3</v>
      </c>
      <c r="Y292" s="241">
        <f>(X292*'Power Usage Consumption'!$B$12)*D292</f>
        <v>20.16</v>
      </c>
      <c r="Z292" s="235">
        <f>'Raw Data'!AH291</f>
        <v>1</v>
      </c>
      <c r="AA292" s="241">
        <f>(Z292*'Power Usage Consumption'!$B$12)*D292</f>
        <v>6.72</v>
      </c>
      <c r="AB292" s="242">
        <f t="shared" si="2"/>
        <v>417.536</v>
      </c>
      <c r="AC292" s="243" t="str">
        <f>'Raw Data'!AI291</f>
        <v>Renewable Energy (Solar, Wind, etc.)</v>
      </c>
      <c r="AD292" s="244">
        <f t="shared" si="3"/>
        <v>0</v>
      </c>
      <c r="AE292" s="245">
        <f t="shared" si="4"/>
        <v>417.536</v>
      </c>
      <c r="AF292" s="238">
        <f>'Raw Data'!U291</f>
        <v>6</v>
      </c>
      <c r="AG292" s="235">
        <f>'Raw Data'!T291</f>
        <v>4</v>
      </c>
      <c r="AH292" s="235"/>
      <c r="AI292" s="235">
        <f>IF('Raw Data'!AJ291="YES", 1, 0)</f>
        <v>0</v>
      </c>
      <c r="AJ292" s="235">
        <f>('Power Usage Consumption'!$B$15)*D292*AI292</f>
        <v>0</v>
      </c>
      <c r="AK292" s="235">
        <f>IF('Raw Data'!AK291="YES", 1, 0)</f>
        <v>0</v>
      </c>
      <c r="AL292" s="239">
        <f>'Power Usage Consumption'!$B$16</f>
        <v>18</v>
      </c>
      <c r="AM292" s="235">
        <f>IF('Raw Data'!AL291="YES", 1, 0)</f>
        <v>0</v>
      </c>
      <c r="AN292" s="239">
        <f>'Power Usage Consumption'!$B$17</f>
        <v>1.5</v>
      </c>
      <c r="AO292" s="235">
        <f>IF('Raw Data'!AM291="YES", 1, 0)</f>
        <v>1</v>
      </c>
      <c r="AP292" s="239">
        <f>'Power Usage Consumption'!$B$18</f>
        <v>1.2</v>
      </c>
      <c r="AQ292" s="235">
        <f>IF('Raw Data'!AN291="YES", 1, 0)</f>
        <v>0</v>
      </c>
      <c r="AR292" s="239">
        <f>'Power Usage Consumption'!$B$19</f>
        <v>2</v>
      </c>
      <c r="AS292" s="239">
        <f t="shared" si="5"/>
        <v>22.7</v>
      </c>
      <c r="AT292" s="241">
        <f t="shared" si="6"/>
        <v>4</v>
      </c>
      <c r="AU292" s="241"/>
      <c r="AV292" s="235">
        <f>IF('Raw Data'!AO291="YES", 1, 0)</f>
        <v>1</v>
      </c>
      <c r="AW292" s="241">
        <f>('Power Usage Consumption'!$B$22)*D292*AV292</f>
        <v>1274</v>
      </c>
      <c r="AX292" s="235">
        <f>IF('Raw Data'!AP291="YES", 1, 0)</f>
        <v>1</v>
      </c>
      <c r="AY292" s="241">
        <f>('Power Usage Consumption'!$B$23)*D292*AX292</f>
        <v>364</v>
      </c>
      <c r="AZ292" s="235">
        <f>IF('Raw Data'!AQ291="YES", 1, 0)</f>
        <v>0</v>
      </c>
      <c r="BA292" s="241">
        <f>('Power Usage Consumption'!$B$24)*D292*AZ292</f>
        <v>0</v>
      </c>
      <c r="BB292" s="235">
        <f>IF('Raw Data'!AR291="YES", 1, 0)</f>
        <v>1</v>
      </c>
      <c r="BC292" s="241">
        <f>('Power Usage Consumption'!$B$25)*D292*BB292</f>
        <v>9.716</v>
      </c>
      <c r="BD292" s="235">
        <f>IF('Raw Data'!AS291="YES", 1, 0)</f>
        <v>1</v>
      </c>
      <c r="BE292" s="235">
        <f>('Power Usage Consumption'!$B$26)*D292*BD292</f>
        <v>156.8</v>
      </c>
      <c r="BF292" s="241">
        <f t="shared" si="7"/>
        <v>1804.516</v>
      </c>
    </row>
    <row r="293" ht="20.25" customHeight="1">
      <c r="A293" s="233" t="str">
        <f>'Raw Data'!R292</f>
        <v>United States of America</v>
      </c>
      <c r="B293" s="234">
        <f>'Raw Data'!S292</f>
        <v>10</v>
      </c>
      <c r="C293" s="235">
        <f>'Raw Data'!W292</f>
        <v>38</v>
      </c>
      <c r="D293" s="236">
        <f t="shared" si="1"/>
        <v>1520</v>
      </c>
      <c r="E293" s="237"/>
      <c r="F293" s="238">
        <f>'Raw Data'!X292</f>
        <v>1</v>
      </c>
      <c r="G293" s="239">
        <f>(F293*'Power Usage Consumption'!$B$2)*D293</f>
        <v>91.2</v>
      </c>
      <c r="H293" s="235">
        <f>'Raw Data'!Y292</f>
        <v>1</v>
      </c>
      <c r="I293" s="239">
        <f>(H293*'Power Usage Consumption'!$B$3)*D293</f>
        <v>105.792</v>
      </c>
      <c r="J293" s="235">
        <f>'Raw Data'!Z292</f>
        <v>3</v>
      </c>
      <c r="K293" s="240">
        <f>(J293*'Power Usage Consumption'!$B$4)*D293</f>
        <v>259.92</v>
      </c>
      <c r="L293" s="241">
        <f>'Raw Data'!AA292</f>
        <v>0</v>
      </c>
      <c r="M293" s="241">
        <f>(L293*'Power Usage Consumption'!$B$5)*D293</f>
        <v>0</v>
      </c>
      <c r="N293" s="241">
        <f>'Raw Data'!AB292</f>
        <v>1</v>
      </c>
      <c r="O293" s="241">
        <f>(N293*'Power Usage Consumption'!$B$7)*D293</f>
        <v>3.04</v>
      </c>
      <c r="P293" s="241">
        <f>'Raw Data'!AC292</f>
        <v>0</v>
      </c>
      <c r="Q293" s="241">
        <f>(P293*'Power Usage Consumption'!$B$8)*D293</f>
        <v>0</v>
      </c>
      <c r="R293" s="241">
        <f>'Raw Data'!AD292</f>
        <v>0</v>
      </c>
      <c r="S293" s="241">
        <f>(R293*'Power Usage Consumption'!$B$9)*D293</f>
        <v>0</v>
      </c>
      <c r="T293" s="235">
        <f>'Raw Data'!AE292</f>
        <v>0</v>
      </c>
      <c r="U293" s="241">
        <f>(T293*'Power Usage Consumption'!$B$6)*D293</f>
        <v>0</v>
      </c>
      <c r="V293" s="235">
        <f>'Raw Data'!AF292</f>
        <v>3</v>
      </c>
      <c r="W293" s="241">
        <f>(V293*'Power Usage Consumption'!$B$11)*D293</f>
        <v>54.72</v>
      </c>
      <c r="X293" s="235">
        <f>'Raw Data'!AG292</f>
        <v>0</v>
      </c>
      <c r="Y293" s="241">
        <f>(X293*'Power Usage Consumption'!$B$12)*D293</f>
        <v>0</v>
      </c>
      <c r="Z293" s="235">
        <f>'Raw Data'!AH292</f>
        <v>0</v>
      </c>
      <c r="AA293" s="241">
        <f>(Z293*'Power Usage Consumption'!$B$12)*D293</f>
        <v>0</v>
      </c>
      <c r="AB293" s="242">
        <f t="shared" si="2"/>
        <v>514.672</v>
      </c>
      <c r="AC293" s="243" t="str">
        <f>'Raw Data'!AI292</f>
        <v>Renewable Energy (Solar, Wind, etc.)</v>
      </c>
      <c r="AD293" s="244">
        <f t="shared" si="3"/>
        <v>0</v>
      </c>
      <c r="AE293" s="245">
        <f t="shared" si="4"/>
        <v>514.672</v>
      </c>
      <c r="AF293" s="238">
        <f>'Raw Data'!U292</f>
        <v>8</v>
      </c>
      <c r="AG293" s="235">
        <f>'Raw Data'!T292</f>
        <v>2</v>
      </c>
      <c r="AH293" s="235"/>
      <c r="AI293" s="235">
        <f>IF('Raw Data'!AJ292="YES", 1, 0)</f>
        <v>0</v>
      </c>
      <c r="AJ293" s="235">
        <f>('Power Usage Consumption'!$B$15)*D293*AI293</f>
        <v>0</v>
      </c>
      <c r="AK293" s="235">
        <f>IF('Raw Data'!AK292="YES", 1, 0)</f>
        <v>1</v>
      </c>
      <c r="AL293" s="239">
        <f>'Power Usage Consumption'!$B$16</f>
        <v>18</v>
      </c>
      <c r="AM293" s="235">
        <f>IF('Raw Data'!AL292="YES", 1, 0)</f>
        <v>1</v>
      </c>
      <c r="AN293" s="239">
        <f>'Power Usage Consumption'!$B$17</f>
        <v>1.5</v>
      </c>
      <c r="AO293" s="235">
        <f>IF('Raw Data'!AM292="YES", 1, 0)</f>
        <v>0</v>
      </c>
      <c r="AP293" s="239">
        <f>'Power Usage Consumption'!$B$18</f>
        <v>1.2</v>
      </c>
      <c r="AQ293" s="235">
        <f>IF('Raw Data'!AN292="YES", 1, 0)</f>
        <v>0</v>
      </c>
      <c r="AR293" s="239">
        <f>'Power Usage Consumption'!$B$19</f>
        <v>2</v>
      </c>
      <c r="AS293" s="239">
        <f t="shared" si="5"/>
        <v>22.7</v>
      </c>
      <c r="AT293" s="241">
        <f t="shared" si="6"/>
        <v>2</v>
      </c>
      <c r="AU293" s="241"/>
      <c r="AV293" s="235">
        <f>IF('Raw Data'!AO292="YES", 1, 0)</f>
        <v>1</v>
      </c>
      <c r="AW293" s="241">
        <f>('Power Usage Consumption'!$B$22)*D293*AV293</f>
        <v>3458</v>
      </c>
      <c r="AX293" s="235">
        <f>IF('Raw Data'!AP292="YES", 1, 0)</f>
        <v>1</v>
      </c>
      <c r="AY293" s="241">
        <f>('Power Usage Consumption'!$B$23)*D293*AX293</f>
        <v>988</v>
      </c>
      <c r="AZ293" s="235">
        <f>IF('Raw Data'!AQ292="YES", 1, 0)</f>
        <v>0</v>
      </c>
      <c r="BA293" s="241">
        <f>('Power Usage Consumption'!$B$24)*D293*AZ293</f>
        <v>0</v>
      </c>
      <c r="BB293" s="235">
        <f>IF('Raw Data'!AR292="YES", 1, 0)</f>
        <v>1</v>
      </c>
      <c r="BC293" s="241">
        <f>('Power Usage Consumption'!$B$25)*D293*BB293</f>
        <v>26.372</v>
      </c>
      <c r="BD293" s="235">
        <f>IF('Raw Data'!AS292="YES", 1, 0)</f>
        <v>0</v>
      </c>
      <c r="BE293" s="235">
        <f>('Power Usage Consumption'!$B$26)*D293*BD293</f>
        <v>0</v>
      </c>
      <c r="BF293" s="241">
        <f t="shared" si="7"/>
        <v>4472.372</v>
      </c>
    </row>
    <row r="294" ht="20.25" customHeight="1">
      <c r="A294" s="233" t="str">
        <f>'Raw Data'!R293</f>
        <v>United States of America</v>
      </c>
      <c r="B294" s="234">
        <f>'Raw Data'!S293</f>
        <v>4</v>
      </c>
      <c r="C294" s="235">
        <f>'Raw Data'!W293</f>
        <v>6</v>
      </c>
      <c r="D294" s="236">
        <f t="shared" si="1"/>
        <v>96</v>
      </c>
      <c r="E294" s="237"/>
      <c r="F294" s="238">
        <f>'Raw Data'!X293</f>
        <v>0</v>
      </c>
      <c r="G294" s="239">
        <f>(F294*'Power Usage Consumption'!$B$2)*D294</f>
        <v>0</v>
      </c>
      <c r="H294" s="235">
        <f>'Raw Data'!Y293</f>
        <v>1</v>
      </c>
      <c r="I294" s="239">
        <f>(H294*'Power Usage Consumption'!$B$3)*D294</f>
        <v>6.6816</v>
      </c>
      <c r="J294" s="235">
        <f>'Raw Data'!Z293</f>
        <v>2</v>
      </c>
      <c r="K294" s="240">
        <f>(J294*'Power Usage Consumption'!$B$4)*D294</f>
        <v>10.944</v>
      </c>
      <c r="L294" s="241">
        <f>'Raw Data'!AA293</f>
        <v>3</v>
      </c>
      <c r="M294" s="241">
        <f>(L294*'Power Usage Consumption'!$B$5)*D294</f>
        <v>57.6</v>
      </c>
      <c r="N294" s="241">
        <f>'Raw Data'!AB293</f>
        <v>0</v>
      </c>
      <c r="O294" s="241">
        <f>(N294*'Power Usage Consumption'!$B$7)*D294</f>
        <v>0</v>
      </c>
      <c r="P294" s="241">
        <f>'Raw Data'!AC293</f>
        <v>3</v>
      </c>
      <c r="Q294" s="241">
        <f>(P294*'Power Usage Consumption'!$B$8)*D294</f>
        <v>11.52</v>
      </c>
      <c r="R294" s="241">
        <f>'Raw Data'!AD293</f>
        <v>1</v>
      </c>
      <c r="S294" s="241">
        <f>(R294*'Power Usage Consumption'!$B$9)*D294</f>
        <v>0.576</v>
      </c>
      <c r="T294" s="235">
        <f>'Raw Data'!AE293</f>
        <v>0</v>
      </c>
      <c r="U294" s="241">
        <f>(T294*'Power Usage Consumption'!$B$6)*D294</f>
        <v>0</v>
      </c>
      <c r="V294" s="235">
        <f>'Raw Data'!AF293</f>
        <v>1</v>
      </c>
      <c r="W294" s="241">
        <f>(V294*'Power Usage Consumption'!$B$11)*D294</f>
        <v>1.152</v>
      </c>
      <c r="X294" s="235">
        <f>'Raw Data'!AG293</f>
        <v>3</v>
      </c>
      <c r="Y294" s="241">
        <f>(X294*'Power Usage Consumption'!$B$12)*D294</f>
        <v>3.456</v>
      </c>
      <c r="Z294" s="235">
        <f>'Raw Data'!AH293</f>
        <v>3</v>
      </c>
      <c r="AA294" s="241">
        <f>(Z294*'Power Usage Consumption'!$B$12)*D294</f>
        <v>3.456</v>
      </c>
      <c r="AB294" s="242">
        <f t="shared" si="2"/>
        <v>95.3856</v>
      </c>
      <c r="AC294" s="243" t="str">
        <f>'Raw Data'!AI293</f>
        <v>Non-renewable Energy (Grid electricity, Gasoline, etc.)</v>
      </c>
      <c r="AD294" s="244">
        <f t="shared" si="3"/>
        <v>95.3856</v>
      </c>
      <c r="AE294" s="245">
        <f t="shared" si="4"/>
        <v>0</v>
      </c>
      <c r="AF294" s="238">
        <f>'Raw Data'!U293</f>
        <v>3</v>
      </c>
      <c r="AG294" s="235">
        <f>'Raw Data'!T293</f>
        <v>1</v>
      </c>
      <c r="AH294" s="235"/>
      <c r="AI294" s="235">
        <f>IF('Raw Data'!AJ293="YES", 1, 0)</f>
        <v>0</v>
      </c>
      <c r="AJ294" s="235">
        <f>('Power Usage Consumption'!$B$15)*D294*AI294</f>
        <v>0</v>
      </c>
      <c r="AK294" s="235">
        <f>IF('Raw Data'!AK293="YES", 1, 0)</f>
        <v>1</v>
      </c>
      <c r="AL294" s="239">
        <f>'Power Usage Consumption'!$B$16</f>
        <v>18</v>
      </c>
      <c r="AM294" s="235">
        <f>IF('Raw Data'!AL293="YES", 1, 0)</f>
        <v>1</v>
      </c>
      <c r="AN294" s="239">
        <f>'Power Usage Consumption'!$B$17</f>
        <v>1.5</v>
      </c>
      <c r="AO294" s="235">
        <f>IF('Raw Data'!AM293="YES", 1, 0)</f>
        <v>1</v>
      </c>
      <c r="AP294" s="239">
        <f>'Power Usage Consumption'!$B$18</f>
        <v>1.2</v>
      </c>
      <c r="AQ294" s="235">
        <f>IF('Raw Data'!AN293="YES", 1, 0)</f>
        <v>1</v>
      </c>
      <c r="AR294" s="239">
        <f>'Power Usage Consumption'!$B$19</f>
        <v>2</v>
      </c>
      <c r="AS294" s="239">
        <f t="shared" si="5"/>
        <v>22.7</v>
      </c>
      <c r="AT294" s="241">
        <f t="shared" si="6"/>
        <v>1</v>
      </c>
      <c r="AU294" s="241"/>
      <c r="AV294" s="235">
        <f>IF('Raw Data'!AO293="YES", 1, 0)</f>
        <v>1</v>
      </c>
      <c r="AW294" s="241">
        <f>('Power Usage Consumption'!$B$22)*D294*AV294</f>
        <v>218.4</v>
      </c>
      <c r="AX294" s="235">
        <f>IF('Raw Data'!AP293="YES", 1, 0)</f>
        <v>1</v>
      </c>
      <c r="AY294" s="241">
        <f>('Power Usage Consumption'!$B$23)*D294*AX294</f>
        <v>62.4</v>
      </c>
      <c r="AZ294" s="235">
        <f>IF('Raw Data'!AQ293="YES", 1, 0)</f>
        <v>1</v>
      </c>
      <c r="BA294" s="241">
        <f>('Power Usage Consumption'!$B$24)*D294*AZ294</f>
        <v>5.184</v>
      </c>
      <c r="BB294" s="235">
        <f>IF('Raw Data'!AR293="YES", 1, 0)</f>
        <v>1</v>
      </c>
      <c r="BC294" s="241">
        <f>('Power Usage Consumption'!$B$25)*D294*BB294</f>
        <v>1.6656</v>
      </c>
      <c r="BD294" s="235">
        <f>IF('Raw Data'!AS293="YES", 1, 0)</f>
        <v>0</v>
      </c>
      <c r="BE294" s="235">
        <f>('Power Usage Consumption'!$B$26)*D294*BD294</f>
        <v>0</v>
      </c>
      <c r="BF294" s="241">
        <f t="shared" si="7"/>
        <v>287.6496</v>
      </c>
    </row>
    <row r="295" ht="20.25" customHeight="1">
      <c r="A295" s="233" t="str">
        <f>'Raw Data'!R294</f>
        <v>United States of America</v>
      </c>
      <c r="B295" s="234">
        <f>'Raw Data'!S294</f>
        <v>6</v>
      </c>
      <c r="C295" s="235">
        <f>'Raw Data'!W294</f>
        <v>38</v>
      </c>
      <c r="D295" s="236">
        <f t="shared" si="1"/>
        <v>912</v>
      </c>
      <c r="E295" s="237"/>
      <c r="F295" s="238">
        <f>'Raw Data'!X294</f>
        <v>0</v>
      </c>
      <c r="G295" s="239">
        <f>(F295*'Power Usage Consumption'!$B$2)*D295</f>
        <v>0</v>
      </c>
      <c r="H295" s="235">
        <f>'Raw Data'!Y294</f>
        <v>2</v>
      </c>
      <c r="I295" s="239">
        <f>(H295*'Power Usage Consumption'!$B$3)*D295</f>
        <v>126.9504</v>
      </c>
      <c r="J295" s="235">
        <f>'Raw Data'!Z294</f>
        <v>3</v>
      </c>
      <c r="K295" s="240">
        <f>(J295*'Power Usage Consumption'!$B$4)*D295</f>
        <v>155.952</v>
      </c>
      <c r="L295" s="241">
        <f>'Raw Data'!AA294</f>
        <v>1</v>
      </c>
      <c r="M295" s="241">
        <f>(L295*'Power Usage Consumption'!$B$5)*D295</f>
        <v>182.4</v>
      </c>
      <c r="N295" s="241">
        <f>'Raw Data'!AB294</f>
        <v>1</v>
      </c>
      <c r="O295" s="241">
        <f>(N295*'Power Usage Consumption'!$B$7)*D295</f>
        <v>1.824</v>
      </c>
      <c r="P295" s="241">
        <f>'Raw Data'!AC294</f>
        <v>2</v>
      </c>
      <c r="Q295" s="241">
        <f>(P295*'Power Usage Consumption'!$B$8)*D295</f>
        <v>72.96</v>
      </c>
      <c r="R295" s="241">
        <f>'Raw Data'!AD294</f>
        <v>1</v>
      </c>
      <c r="S295" s="241">
        <f>(R295*'Power Usage Consumption'!$B$9)*D295</f>
        <v>5.472</v>
      </c>
      <c r="T295" s="235">
        <f>'Raw Data'!AE294</f>
        <v>0</v>
      </c>
      <c r="U295" s="241">
        <f>(T295*'Power Usage Consumption'!$B$6)*D295</f>
        <v>0</v>
      </c>
      <c r="V295" s="235">
        <f>'Raw Data'!AF294</f>
        <v>1</v>
      </c>
      <c r="W295" s="241">
        <f>(V295*'Power Usage Consumption'!$B$11)*D295</f>
        <v>10.944</v>
      </c>
      <c r="X295" s="235">
        <f>'Raw Data'!AG294</f>
        <v>2</v>
      </c>
      <c r="Y295" s="241">
        <f>(X295*'Power Usage Consumption'!$B$12)*D295</f>
        <v>21.888</v>
      </c>
      <c r="Z295" s="235">
        <f>'Raw Data'!AH294</f>
        <v>0</v>
      </c>
      <c r="AA295" s="241">
        <f>(Z295*'Power Usage Consumption'!$B$12)*D295</f>
        <v>0</v>
      </c>
      <c r="AB295" s="242">
        <f t="shared" si="2"/>
        <v>578.3904</v>
      </c>
      <c r="AC295" s="243" t="str">
        <f>'Raw Data'!AI294</f>
        <v>Non-renewable Energy (Grid electricity, Gasoline, etc.)</v>
      </c>
      <c r="AD295" s="244">
        <f t="shared" si="3"/>
        <v>578.3904</v>
      </c>
      <c r="AE295" s="245">
        <f t="shared" si="4"/>
        <v>0</v>
      </c>
      <c r="AF295" s="238">
        <f>'Raw Data'!U294</f>
        <v>4</v>
      </c>
      <c r="AG295" s="235">
        <f>'Raw Data'!T294</f>
        <v>2</v>
      </c>
      <c r="AH295" s="235"/>
      <c r="AI295" s="235">
        <f>IF('Raw Data'!AJ294="YES", 1, 0)</f>
        <v>1</v>
      </c>
      <c r="AJ295" s="235">
        <f>('Power Usage Consumption'!$B$15)*D295*AI295</f>
        <v>3529.44</v>
      </c>
      <c r="AK295" s="235">
        <f>IF('Raw Data'!AK294="YES", 1, 0)</f>
        <v>1</v>
      </c>
      <c r="AL295" s="239">
        <f>'Power Usage Consumption'!$B$16</f>
        <v>18</v>
      </c>
      <c r="AM295" s="235">
        <f>IF('Raw Data'!AL294="YES", 1, 0)</f>
        <v>1</v>
      </c>
      <c r="AN295" s="239">
        <f>'Power Usage Consumption'!$B$17</f>
        <v>1.5</v>
      </c>
      <c r="AO295" s="235">
        <f>IF('Raw Data'!AM294="YES", 1, 0)</f>
        <v>0</v>
      </c>
      <c r="AP295" s="239">
        <f>'Power Usage Consumption'!$B$18</f>
        <v>1.2</v>
      </c>
      <c r="AQ295" s="235">
        <f>IF('Raw Data'!AN294="YES", 1, 0)</f>
        <v>0</v>
      </c>
      <c r="AR295" s="239">
        <f>'Power Usage Consumption'!$B$19</f>
        <v>2</v>
      </c>
      <c r="AS295" s="239">
        <f t="shared" si="5"/>
        <v>3552.14</v>
      </c>
      <c r="AT295" s="241">
        <f t="shared" si="6"/>
        <v>2</v>
      </c>
      <c r="AU295" s="241"/>
      <c r="AV295" s="235">
        <f>IF('Raw Data'!AO294="YES", 1, 0)</f>
        <v>1</v>
      </c>
      <c r="AW295" s="241">
        <f>('Power Usage Consumption'!$B$22)*D295*AV295</f>
        <v>2074.8</v>
      </c>
      <c r="AX295" s="235">
        <f>IF('Raw Data'!AP294="YES", 1, 0)</f>
        <v>0</v>
      </c>
      <c r="AY295" s="241">
        <f>('Power Usage Consumption'!$B$23)*D295*AX295</f>
        <v>0</v>
      </c>
      <c r="AZ295" s="235">
        <f>IF('Raw Data'!AQ294="YES", 1, 0)</f>
        <v>1</v>
      </c>
      <c r="BA295" s="241">
        <f>('Power Usage Consumption'!$B$24)*D295*AZ295</f>
        <v>49.248</v>
      </c>
      <c r="BB295" s="235">
        <f>IF('Raw Data'!AR294="YES", 1, 0)</f>
        <v>0</v>
      </c>
      <c r="BC295" s="241">
        <f>('Power Usage Consumption'!$B$25)*D295*BB295</f>
        <v>0</v>
      </c>
      <c r="BD295" s="235">
        <f>IF('Raw Data'!AS294="YES", 1, 0)</f>
        <v>0</v>
      </c>
      <c r="BE295" s="235">
        <f>('Power Usage Consumption'!$B$26)*D295*BD295</f>
        <v>0</v>
      </c>
      <c r="BF295" s="241">
        <f t="shared" si="7"/>
        <v>2124.048</v>
      </c>
    </row>
    <row r="296" ht="20.25" customHeight="1">
      <c r="A296" s="233" t="str">
        <f>'Raw Data'!R295</f>
        <v>Peru</v>
      </c>
      <c r="B296" s="234">
        <f>'Raw Data'!S295</f>
        <v>1</v>
      </c>
      <c r="C296" s="235">
        <f>'Raw Data'!W295</f>
        <v>15</v>
      </c>
      <c r="D296" s="236">
        <f t="shared" si="1"/>
        <v>60</v>
      </c>
      <c r="E296" s="237"/>
      <c r="F296" s="238">
        <f>'Raw Data'!X295</f>
        <v>3</v>
      </c>
      <c r="G296" s="239">
        <f>(F296*'Power Usage Consumption'!$B$2)*D296</f>
        <v>10.8</v>
      </c>
      <c r="H296" s="235">
        <f>'Raw Data'!Y295</f>
        <v>2</v>
      </c>
      <c r="I296" s="239">
        <f>(H296*'Power Usage Consumption'!$B$3)*D296</f>
        <v>8.352</v>
      </c>
      <c r="J296" s="235">
        <f>'Raw Data'!Z295</f>
        <v>0</v>
      </c>
      <c r="K296" s="240">
        <f>(J296*'Power Usage Consumption'!$B$4)*D296</f>
        <v>0</v>
      </c>
      <c r="L296" s="241">
        <f>'Raw Data'!AA295</f>
        <v>0</v>
      </c>
      <c r="M296" s="241">
        <f>(L296*'Power Usage Consumption'!$B$5)*D296</f>
        <v>0</v>
      </c>
      <c r="N296" s="241">
        <f>'Raw Data'!AB295</f>
        <v>3</v>
      </c>
      <c r="O296" s="241">
        <f>(N296*'Power Usage Consumption'!$B$7)*D296</f>
        <v>0.36</v>
      </c>
      <c r="P296" s="241">
        <f>'Raw Data'!AC295</f>
        <v>2</v>
      </c>
      <c r="Q296" s="241">
        <f>(P296*'Power Usage Consumption'!$B$8)*D296</f>
        <v>4.8</v>
      </c>
      <c r="R296" s="241">
        <f>'Raw Data'!AD295</f>
        <v>2</v>
      </c>
      <c r="S296" s="241">
        <f>(R296*'Power Usage Consumption'!$B$9)*D296</f>
        <v>0.72</v>
      </c>
      <c r="T296" s="235">
        <f>'Raw Data'!AE295</f>
        <v>3</v>
      </c>
      <c r="U296" s="241">
        <f>(T296*'Power Usage Consumption'!$B$6)*D296</f>
        <v>0.9</v>
      </c>
      <c r="V296" s="235">
        <f>'Raw Data'!AF295</f>
        <v>0</v>
      </c>
      <c r="W296" s="241">
        <f>(V296*'Power Usage Consumption'!$B$11)*D296</f>
        <v>0</v>
      </c>
      <c r="X296" s="235">
        <f>'Raw Data'!AG295</f>
        <v>2</v>
      </c>
      <c r="Y296" s="241">
        <f>(X296*'Power Usage Consumption'!$B$12)*D296</f>
        <v>1.44</v>
      </c>
      <c r="Z296" s="235">
        <f>'Raw Data'!AH295</f>
        <v>0</v>
      </c>
      <c r="AA296" s="241">
        <f>(Z296*'Power Usage Consumption'!$B$12)*D296</f>
        <v>0</v>
      </c>
      <c r="AB296" s="242">
        <f t="shared" si="2"/>
        <v>27.372</v>
      </c>
      <c r="AC296" s="243" t="str">
        <f>'Raw Data'!AI295</f>
        <v>Renewable Energy (Solar, Wind, etc.)</v>
      </c>
      <c r="AD296" s="244">
        <f t="shared" si="3"/>
        <v>0</v>
      </c>
      <c r="AE296" s="245">
        <f t="shared" si="4"/>
        <v>27.372</v>
      </c>
      <c r="AF296" s="238">
        <f>'Raw Data'!U295</f>
        <v>0</v>
      </c>
      <c r="AG296" s="235">
        <f>'Raw Data'!T295</f>
        <v>1</v>
      </c>
      <c r="AH296" s="235"/>
      <c r="AI296" s="235">
        <f>IF('Raw Data'!AJ295="YES", 1, 0)</f>
        <v>0</v>
      </c>
      <c r="AJ296" s="235">
        <f>('Power Usage Consumption'!$B$15)*D296*AI296</f>
        <v>0</v>
      </c>
      <c r="AK296" s="235">
        <f>IF('Raw Data'!AK295="YES", 1, 0)</f>
        <v>0</v>
      </c>
      <c r="AL296" s="239">
        <f>'Power Usage Consumption'!$B$16</f>
        <v>18</v>
      </c>
      <c r="AM296" s="235">
        <f>IF('Raw Data'!AL295="YES", 1, 0)</f>
        <v>0</v>
      </c>
      <c r="AN296" s="239">
        <f>'Power Usage Consumption'!$B$17</f>
        <v>1.5</v>
      </c>
      <c r="AO296" s="235">
        <f>IF('Raw Data'!AM295="YES", 1, 0)</f>
        <v>0</v>
      </c>
      <c r="AP296" s="239">
        <f>'Power Usage Consumption'!$B$18</f>
        <v>1.2</v>
      </c>
      <c r="AQ296" s="235">
        <f>IF('Raw Data'!AN295="YES", 1, 0)</f>
        <v>1</v>
      </c>
      <c r="AR296" s="239">
        <f>'Power Usage Consumption'!$B$19</f>
        <v>2</v>
      </c>
      <c r="AS296" s="239">
        <f t="shared" si="5"/>
        <v>22.7</v>
      </c>
      <c r="AT296" s="241">
        <f t="shared" si="6"/>
        <v>1</v>
      </c>
      <c r="AU296" s="241"/>
      <c r="AV296" s="235">
        <f>IF('Raw Data'!AO295="YES", 1, 0)</f>
        <v>0</v>
      </c>
      <c r="AW296" s="241">
        <f>('Power Usage Consumption'!$B$22)*D296*AV296</f>
        <v>0</v>
      </c>
      <c r="AX296" s="235">
        <f>IF('Raw Data'!AP295="YES", 1, 0)</f>
        <v>0</v>
      </c>
      <c r="AY296" s="241">
        <f>('Power Usage Consumption'!$B$23)*D296*AX296</f>
        <v>0</v>
      </c>
      <c r="AZ296" s="235">
        <f>IF('Raw Data'!AQ295="YES", 1, 0)</f>
        <v>0</v>
      </c>
      <c r="BA296" s="241">
        <f>('Power Usage Consumption'!$B$24)*D296*AZ296</f>
        <v>0</v>
      </c>
      <c r="BB296" s="235">
        <f>IF('Raw Data'!AR295="YES", 1, 0)</f>
        <v>1</v>
      </c>
      <c r="BC296" s="241">
        <f>('Power Usage Consumption'!$B$25)*D296*BB296</f>
        <v>1.041</v>
      </c>
      <c r="BD296" s="235">
        <f>IF('Raw Data'!AS295="YES", 1, 0)</f>
        <v>1</v>
      </c>
      <c r="BE296" s="235">
        <f>('Power Usage Consumption'!$B$26)*D296*BD296</f>
        <v>16.8</v>
      </c>
      <c r="BF296" s="241">
        <f t="shared" si="7"/>
        <v>17.841</v>
      </c>
    </row>
    <row r="297" ht="20.25" customHeight="1">
      <c r="A297" s="233" t="str">
        <f>'Raw Data'!R296</f>
        <v>Brazil</v>
      </c>
      <c r="B297" s="234">
        <f>'Raw Data'!S296</f>
        <v>2</v>
      </c>
      <c r="C297" s="235">
        <f>'Raw Data'!W296</f>
        <v>24</v>
      </c>
      <c r="D297" s="236">
        <f t="shared" si="1"/>
        <v>192</v>
      </c>
      <c r="E297" s="237"/>
      <c r="F297" s="238">
        <f>'Raw Data'!X296</f>
        <v>2</v>
      </c>
      <c r="G297" s="239">
        <f>(F297*'Power Usage Consumption'!$B$2)*D297</f>
        <v>23.04</v>
      </c>
      <c r="H297" s="235">
        <f>'Raw Data'!Y296</f>
        <v>2</v>
      </c>
      <c r="I297" s="239">
        <f>(H297*'Power Usage Consumption'!$B$3)*D297</f>
        <v>26.7264</v>
      </c>
      <c r="J297" s="235">
        <f>'Raw Data'!Z296</f>
        <v>2</v>
      </c>
      <c r="K297" s="240">
        <f>(J297*'Power Usage Consumption'!$B$4)*D297</f>
        <v>21.888</v>
      </c>
      <c r="L297" s="241">
        <f>'Raw Data'!AA296</f>
        <v>1</v>
      </c>
      <c r="M297" s="241">
        <f>(L297*'Power Usage Consumption'!$B$5)*D297</f>
        <v>38.4</v>
      </c>
      <c r="N297" s="241">
        <f>'Raw Data'!AB296</f>
        <v>3</v>
      </c>
      <c r="O297" s="241">
        <f>(N297*'Power Usage Consumption'!$B$7)*D297</f>
        <v>1.152</v>
      </c>
      <c r="P297" s="241">
        <f>'Raw Data'!AC296</f>
        <v>0</v>
      </c>
      <c r="Q297" s="241">
        <f>(P297*'Power Usage Consumption'!$B$8)*D297</f>
        <v>0</v>
      </c>
      <c r="R297" s="241">
        <f>'Raw Data'!AD296</f>
        <v>1</v>
      </c>
      <c r="S297" s="241">
        <f>(R297*'Power Usage Consumption'!$B$9)*D297</f>
        <v>1.152</v>
      </c>
      <c r="T297" s="235">
        <f>'Raw Data'!AE296</f>
        <v>2</v>
      </c>
      <c r="U297" s="241">
        <f>(T297*'Power Usage Consumption'!$B$6)*D297</f>
        <v>1.92</v>
      </c>
      <c r="V297" s="235">
        <f>'Raw Data'!AF296</f>
        <v>1</v>
      </c>
      <c r="W297" s="241">
        <f>(V297*'Power Usage Consumption'!$B$11)*D297</f>
        <v>2.304</v>
      </c>
      <c r="X297" s="235">
        <f>'Raw Data'!AG296</f>
        <v>3</v>
      </c>
      <c r="Y297" s="241">
        <f>(X297*'Power Usage Consumption'!$B$12)*D297</f>
        <v>6.912</v>
      </c>
      <c r="Z297" s="235">
        <f>'Raw Data'!AH296</f>
        <v>1</v>
      </c>
      <c r="AA297" s="241">
        <f>(Z297*'Power Usage Consumption'!$B$12)*D297</f>
        <v>2.304</v>
      </c>
      <c r="AB297" s="242">
        <f t="shared" si="2"/>
        <v>125.7984</v>
      </c>
      <c r="AC297" s="243" t="str">
        <f>'Raw Data'!AI296</f>
        <v>Renewable Energy (Solar, Wind, etc.)</v>
      </c>
      <c r="AD297" s="244">
        <f t="shared" si="3"/>
        <v>0</v>
      </c>
      <c r="AE297" s="245">
        <f t="shared" si="4"/>
        <v>125.7984</v>
      </c>
      <c r="AF297" s="238">
        <f>'Raw Data'!U296</f>
        <v>1</v>
      </c>
      <c r="AG297" s="235">
        <f>'Raw Data'!T296</f>
        <v>1</v>
      </c>
      <c r="AH297" s="235"/>
      <c r="AI297" s="235">
        <f>IF('Raw Data'!AJ296="YES", 1, 0)</f>
        <v>0</v>
      </c>
      <c r="AJ297" s="235">
        <f>('Power Usage Consumption'!$B$15)*D297*AI297</f>
        <v>0</v>
      </c>
      <c r="AK297" s="235">
        <f>IF('Raw Data'!AK296="YES", 1, 0)</f>
        <v>0</v>
      </c>
      <c r="AL297" s="239">
        <f>'Power Usage Consumption'!$B$16</f>
        <v>18</v>
      </c>
      <c r="AM297" s="235">
        <f>IF('Raw Data'!AL296="YES", 1, 0)</f>
        <v>1</v>
      </c>
      <c r="AN297" s="239">
        <f>'Power Usage Consumption'!$B$17</f>
        <v>1.5</v>
      </c>
      <c r="AO297" s="235">
        <f>IF('Raw Data'!AM296="YES", 1, 0)</f>
        <v>1</v>
      </c>
      <c r="AP297" s="239">
        <f>'Power Usage Consumption'!$B$18</f>
        <v>1.2</v>
      </c>
      <c r="AQ297" s="235">
        <f>IF('Raw Data'!AN296="YES", 1, 0)</f>
        <v>1</v>
      </c>
      <c r="AR297" s="239">
        <f>'Power Usage Consumption'!$B$19</f>
        <v>2</v>
      </c>
      <c r="AS297" s="239">
        <f t="shared" si="5"/>
        <v>22.7</v>
      </c>
      <c r="AT297" s="241">
        <f t="shared" si="6"/>
        <v>1</v>
      </c>
      <c r="AU297" s="241"/>
      <c r="AV297" s="235">
        <f>IF('Raw Data'!AO296="YES", 1, 0)</f>
        <v>0</v>
      </c>
      <c r="AW297" s="241">
        <f>('Power Usage Consumption'!$B$22)*D297*AV297</f>
        <v>0</v>
      </c>
      <c r="AX297" s="235">
        <f>IF('Raw Data'!AP296="YES", 1, 0)</f>
        <v>0</v>
      </c>
      <c r="AY297" s="241">
        <f>('Power Usage Consumption'!$B$23)*D297*AX297</f>
        <v>0</v>
      </c>
      <c r="AZ297" s="235">
        <f>IF('Raw Data'!AQ296="YES", 1, 0)</f>
        <v>1</v>
      </c>
      <c r="BA297" s="241">
        <f>('Power Usage Consumption'!$B$24)*D297*AZ297</f>
        <v>10.368</v>
      </c>
      <c r="BB297" s="235">
        <f>IF('Raw Data'!AR296="YES", 1, 0)</f>
        <v>0</v>
      </c>
      <c r="BC297" s="241">
        <f>('Power Usage Consumption'!$B$25)*D297*BB297</f>
        <v>0</v>
      </c>
      <c r="BD297" s="235">
        <f>IF('Raw Data'!AS296="YES", 1, 0)</f>
        <v>0</v>
      </c>
      <c r="BE297" s="235">
        <f>('Power Usage Consumption'!$B$26)*D297*BD297</f>
        <v>0</v>
      </c>
      <c r="BF297" s="241">
        <f t="shared" si="7"/>
        <v>10.368</v>
      </c>
    </row>
    <row r="298" ht="20.25" customHeight="1">
      <c r="A298" s="233" t="str">
        <f>'Raw Data'!R297</f>
        <v>United States of America</v>
      </c>
      <c r="B298" s="234">
        <f>'Raw Data'!S297</f>
        <v>10</v>
      </c>
      <c r="C298" s="235">
        <f>'Raw Data'!W297</f>
        <v>38</v>
      </c>
      <c r="D298" s="236">
        <f t="shared" si="1"/>
        <v>1520</v>
      </c>
      <c r="E298" s="237"/>
      <c r="F298" s="238">
        <f>'Raw Data'!X297</f>
        <v>0</v>
      </c>
      <c r="G298" s="239">
        <f>(F298*'Power Usage Consumption'!$B$2)*D298</f>
        <v>0</v>
      </c>
      <c r="H298" s="235">
        <f>'Raw Data'!Y297</f>
        <v>0</v>
      </c>
      <c r="I298" s="239">
        <f>(H298*'Power Usage Consumption'!$B$3)*D298</f>
        <v>0</v>
      </c>
      <c r="J298" s="235">
        <f>'Raw Data'!Z297</f>
        <v>1</v>
      </c>
      <c r="K298" s="240">
        <f>(J298*'Power Usage Consumption'!$B$4)*D298</f>
        <v>86.64</v>
      </c>
      <c r="L298" s="241">
        <f>'Raw Data'!AA297</f>
        <v>0</v>
      </c>
      <c r="M298" s="241">
        <f>(L298*'Power Usage Consumption'!$B$5)*D298</f>
        <v>0</v>
      </c>
      <c r="N298" s="241">
        <f>'Raw Data'!AB297</f>
        <v>3</v>
      </c>
      <c r="O298" s="241">
        <f>(N298*'Power Usage Consumption'!$B$7)*D298</f>
        <v>9.12</v>
      </c>
      <c r="P298" s="241">
        <f>'Raw Data'!AC297</f>
        <v>3</v>
      </c>
      <c r="Q298" s="241">
        <f>(P298*'Power Usage Consumption'!$B$8)*D298</f>
        <v>182.4</v>
      </c>
      <c r="R298" s="241">
        <f>'Raw Data'!AD297</f>
        <v>2</v>
      </c>
      <c r="S298" s="241">
        <f>(R298*'Power Usage Consumption'!$B$9)*D298</f>
        <v>18.24</v>
      </c>
      <c r="T298" s="235">
        <f>'Raw Data'!AE297</f>
        <v>3</v>
      </c>
      <c r="U298" s="241">
        <f>(T298*'Power Usage Consumption'!$B$6)*D298</f>
        <v>22.8</v>
      </c>
      <c r="V298" s="235">
        <f>'Raw Data'!AF297</f>
        <v>1</v>
      </c>
      <c r="W298" s="241">
        <f>(V298*'Power Usage Consumption'!$B$11)*D298</f>
        <v>18.24</v>
      </c>
      <c r="X298" s="235">
        <f>'Raw Data'!AG297</f>
        <v>2</v>
      </c>
      <c r="Y298" s="241">
        <f>(X298*'Power Usage Consumption'!$B$12)*D298</f>
        <v>36.48</v>
      </c>
      <c r="Z298" s="235">
        <f>'Raw Data'!AH297</f>
        <v>1</v>
      </c>
      <c r="AA298" s="241">
        <f>(Z298*'Power Usage Consumption'!$B$12)*D298</f>
        <v>18.24</v>
      </c>
      <c r="AB298" s="242">
        <f t="shared" si="2"/>
        <v>392.16</v>
      </c>
      <c r="AC298" s="243" t="str">
        <f>'Raw Data'!AI297</f>
        <v>Renewable Energy (Solar, Wind, etc.)</v>
      </c>
      <c r="AD298" s="244">
        <f t="shared" si="3"/>
        <v>0</v>
      </c>
      <c r="AE298" s="245">
        <f t="shared" si="4"/>
        <v>392.16</v>
      </c>
      <c r="AF298" s="238">
        <f>'Raw Data'!U297</f>
        <v>6</v>
      </c>
      <c r="AG298" s="235">
        <f>'Raw Data'!T297</f>
        <v>4</v>
      </c>
      <c r="AH298" s="235"/>
      <c r="AI298" s="235">
        <f>IF('Raw Data'!AJ297="YES", 1, 0)</f>
        <v>1</v>
      </c>
      <c r="AJ298" s="235">
        <f>('Power Usage Consumption'!$B$15)*D298*AI298</f>
        <v>5882.4</v>
      </c>
      <c r="AK298" s="235">
        <f>IF('Raw Data'!AK297="YES", 1, 0)</f>
        <v>1</v>
      </c>
      <c r="AL298" s="239">
        <f>'Power Usage Consumption'!$B$16</f>
        <v>18</v>
      </c>
      <c r="AM298" s="235">
        <f>IF('Raw Data'!AL297="YES", 1, 0)</f>
        <v>0</v>
      </c>
      <c r="AN298" s="239">
        <f>'Power Usage Consumption'!$B$17</f>
        <v>1.5</v>
      </c>
      <c r="AO298" s="235">
        <f>IF('Raw Data'!AM297="YES", 1, 0)</f>
        <v>1</v>
      </c>
      <c r="AP298" s="239">
        <f>'Power Usage Consumption'!$B$18</f>
        <v>1.2</v>
      </c>
      <c r="AQ298" s="235">
        <f>IF('Raw Data'!AN297="YES", 1, 0)</f>
        <v>1</v>
      </c>
      <c r="AR298" s="239">
        <f>'Power Usage Consumption'!$B$19</f>
        <v>2</v>
      </c>
      <c r="AS298" s="239">
        <f t="shared" si="5"/>
        <v>5905.1</v>
      </c>
      <c r="AT298" s="241">
        <f t="shared" si="6"/>
        <v>4</v>
      </c>
      <c r="AU298" s="241"/>
      <c r="AV298" s="235">
        <f>IF('Raw Data'!AO297="YES", 1, 0)</f>
        <v>0</v>
      </c>
      <c r="AW298" s="241">
        <f>('Power Usage Consumption'!$B$22)*D298*AV298</f>
        <v>0</v>
      </c>
      <c r="AX298" s="235">
        <f>IF('Raw Data'!AP297="YES", 1, 0)</f>
        <v>1</v>
      </c>
      <c r="AY298" s="241">
        <f>('Power Usage Consumption'!$B$23)*D298*AX298</f>
        <v>988</v>
      </c>
      <c r="AZ298" s="235">
        <f>IF('Raw Data'!AQ297="YES", 1, 0)</f>
        <v>1</v>
      </c>
      <c r="BA298" s="241">
        <f>('Power Usage Consumption'!$B$24)*D298*AZ298</f>
        <v>82.08</v>
      </c>
      <c r="BB298" s="235">
        <f>IF('Raw Data'!AR297="YES", 1, 0)</f>
        <v>0</v>
      </c>
      <c r="BC298" s="241">
        <f>('Power Usage Consumption'!$B$25)*D298*BB298</f>
        <v>0</v>
      </c>
      <c r="BD298" s="235">
        <f>IF('Raw Data'!AS297="YES", 1, 0)</f>
        <v>1</v>
      </c>
      <c r="BE298" s="235">
        <f>('Power Usage Consumption'!$B$26)*D298*BD298</f>
        <v>425.6</v>
      </c>
      <c r="BF298" s="241">
        <f t="shared" si="7"/>
        <v>1495.68</v>
      </c>
    </row>
    <row r="299" ht="20.25" customHeight="1">
      <c r="A299" s="233" t="str">
        <f>'Raw Data'!R298</f>
        <v>United States of America</v>
      </c>
      <c r="B299" s="234">
        <f>'Raw Data'!S298</f>
        <v>11</v>
      </c>
      <c r="C299" s="235">
        <f>'Raw Data'!W298</f>
        <v>9</v>
      </c>
      <c r="D299" s="236">
        <f t="shared" si="1"/>
        <v>396</v>
      </c>
      <c r="E299" s="237"/>
      <c r="F299" s="238">
        <f>'Raw Data'!X298</f>
        <v>0</v>
      </c>
      <c r="G299" s="239">
        <f>(F299*'Power Usage Consumption'!$B$2)*D299</f>
        <v>0</v>
      </c>
      <c r="H299" s="235">
        <f>'Raw Data'!Y298</f>
        <v>1</v>
      </c>
      <c r="I299" s="239">
        <f>(H299*'Power Usage Consumption'!$B$3)*D299</f>
        <v>27.5616</v>
      </c>
      <c r="J299" s="235">
        <f>'Raw Data'!Z298</f>
        <v>0</v>
      </c>
      <c r="K299" s="240">
        <f>(J299*'Power Usage Consumption'!$B$4)*D299</f>
        <v>0</v>
      </c>
      <c r="L299" s="241">
        <f>'Raw Data'!AA298</f>
        <v>0</v>
      </c>
      <c r="M299" s="241">
        <f>(L299*'Power Usage Consumption'!$B$5)*D299</f>
        <v>0</v>
      </c>
      <c r="N299" s="241">
        <f>'Raw Data'!AB298</f>
        <v>3</v>
      </c>
      <c r="O299" s="241">
        <f>(N299*'Power Usage Consumption'!$B$7)*D299</f>
        <v>2.376</v>
      </c>
      <c r="P299" s="241">
        <f>'Raw Data'!AC298</f>
        <v>0</v>
      </c>
      <c r="Q299" s="241">
        <f>(P299*'Power Usage Consumption'!$B$8)*D299</f>
        <v>0</v>
      </c>
      <c r="R299" s="241">
        <f>'Raw Data'!AD298</f>
        <v>3</v>
      </c>
      <c r="S299" s="241">
        <f>(R299*'Power Usage Consumption'!$B$9)*D299</f>
        <v>7.128</v>
      </c>
      <c r="T299" s="235">
        <f>'Raw Data'!AE298</f>
        <v>2</v>
      </c>
      <c r="U299" s="241">
        <f>(T299*'Power Usage Consumption'!$B$6)*D299</f>
        <v>3.96</v>
      </c>
      <c r="V299" s="235">
        <f>'Raw Data'!AF298</f>
        <v>1</v>
      </c>
      <c r="W299" s="241">
        <f>(V299*'Power Usage Consumption'!$B$11)*D299</f>
        <v>4.752</v>
      </c>
      <c r="X299" s="235">
        <f>'Raw Data'!AG298</f>
        <v>0</v>
      </c>
      <c r="Y299" s="241">
        <f>(X299*'Power Usage Consumption'!$B$12)*D299</f>
        <v>0</v>
      </c>
      <c r="Z299" s="235">
        <f>'Raw Data'!AH298</f>
        <v>2</v>
      </c>
      <c r="AA299" s="241">
        <f>(Z299*'Power Usage Consumption'!$B$12)*D299</f>
        <v>9.504</v>
      </c>
      <c r="AB299" s="242">
        <f t="shared" si="2"/>
        <v>55.2816</v>
      </c>
      <c r="AC299" s="243" t="str">
        <f>'Raw Data'!AI298</f>
        <v>Renewable Energy (Solar, Wind, etc.)</v>
      </c>
      <c r="AD299" s="244">
        <f t="shared" si="3"/>
        <v>0</v>
      </c>
      <c r="AE299" s="245">
        <f t="shared" si="4"/>
        <v>55.2816</v>
      </c>
      <c r="AF299" s="238">
        <f>'Raw Data'!U298</f>
        <v>2</v>
      </c>
      <c r="AG299" s="235">
        <f>'Raw Data'!T298</f>
        <v>9</v>
      </c>
      <c r="AH299" s="235"/>
      <c r="AI299" s="235">
        <f>IF('Raw Data'!AJ298="YES", 1, 0)</f>
        <v>0</v>
      </c>
      <c r="AJ299" s="235">
        <f>('Power Usage Consumption'!$B$15)*D299*AI299</f>
        <v>0</v>
      </c>
      <c r="AK299" s="235">
        <f>IF('Raw Data'!AK298="YES", 1, 0)</f>
        <v>1</v>
      </c>
      <c r="AL299" s="239">
        <f>'Power Usage Consumption'!$B$16</f>
        <v>18</v>
      </c>
      <c r="AM299" s="235">
        <f>IF('Raw Data'!AL298="YES", 1, 0)</f>
        <v>1</v>
      </c>
      <c r="AN299" s="239">
        <f>'Power Usage Consumption'!$B$17</f>
        <v>1.5</v>
      </c>
      <c r="AO299" s="235">
        <f>IF('Raw Data'!AM298="YES", 1, 0)</f>
        <v>0</v>
      </c>
      <c r="AP299" s="239">
        <f>'Power Usage Consumption'!$B$18</f>
        <v>1.2</v>
      </c>
      <c r="AQ299" s="235">
        <f>IF('Raw Data'!AN298="YES", 1, 0)</f>
        <v>1</v>
      </c>
      <c r="AR299" s="239">
        <f>'Power Usage Consumption'!$B$19</f>
        <v>2</v>
      </c>
      <c r="AS299" s="239">
        <f t="shared" si="5"/>
        <v>22.7</v>
      </c>
      <c r="AT299" s="241">
        <f t="shared" si="6"/>
        <v>9</v>
      </c>
      <c r="AU299" s="241"/>
      <c r="AV299" s="235">
        <f>IF('Raw Data'!AO298="YES", 1, 0)</f>
        <v>0</v>
      </c>
      <c r="AW299" s="241">
        <f>('Power Usage Consumption'!$B$22)*D299*AV299</f>
        <v>0</v>
      </c>
      <c r="AX299" s="235">
        <f>IF('Raw Data'!AP298="YES", 1, 0)</f>
        <v>1</v>
      </c>
      <c r="AY299" s="241">
        <f>('Power Usage Consumption'!$B$23)*D299*AX299</f>
        <v>257.4</v>
      </c>
      <c r="AZ299" s="235">
        <f>IF('Raw Data'!AQ298="YES", 1, 0)</f>
        <v>0</v>
      </c>
      <c r="BA299" s="241">
        <f>('Power Usage Consumption'!$B$24)*D299*AZ299</f>
        <v>0</v>
      </c>
      <c r="BB299" s="235">
        <f>IF('Raw Data'!AR298="YES", 1, 0)</f>
        <v>0</v>
      </c>
      <c r="BC299" s="241">
        <f>('Power Usage Consumption'!$B$25)*D299*BB299</f>
        <v>0</v>
      </c>
      <c r="BD299" s="235">
        <f>IF('Raw Data'!AS298="YES", 1, 0)</f>
        <v>0</v>
      </c>
      <c r="BE299" s="235">
        <f>('Power Usage Consumption'!$B$26)*D299*BD299</f>
        <v>0</v>
      </c>
      <c r="BF299" s="241">
        <f t="shared" si="7"/>
        <v>257.4</v>
      </c>
    </row>
    <row r="300" ht="20.25" customHeight="1">
      <c r="A300" s="233" t="str">
        <f>'Raw Data'!R299</f>
        <v>United States of America</v>
      </c>
      <c r="B300" s="234">
        <f>'Raw Data'!S299</f>
        <v>3</v>
      </c>
      <c r="C300" s="235">
        <f>'Raw Data'!W299</f>
        <v>24</v>
      </c>
      <c r="D300" s="236">
        <f t="shared" si="1"/>
        <v>288</v>
      </c>
      <c r="E300" s="237"/>
      <c r="F300" s="238">
        <f>'Raw Data'!X299</f>
        <v>1</v>
      </c>
      <c r="G300" s="239">
        <f>(F300*'Power Usage Consumption'!$B$2)*D300</f>
        <v>17.28</v>
      </c>
      <c r="H300" s="235">
        <f>'Raw Data'!Y299</f>
        <v>1</v>
      </c>
      <c r="I300" s="239">
        <f>(H300*'Power Usage Consumption'!$B$3)*D300</f>
        <v>20.0448</v>
      </c>
      <c r="J300" s="235">
        <f>'Raw Data'!Z299</f>
        <v>0</v>
      </c>
      <c r="K300" s="240">
        <f>(J300*'Power Usage Consumption'!$B$4)*D300</f>
        <v>0</v>
      </c>
      <c r="L300" s="241">
        <f>'Raw Data'!AA299</f>
        <v>0</v>
      </c>
      <c r="M300" s="241">
        <f>(L300*'Power Usage Consumption'!$B$5)*D300</f>
        <v>0</v>
      </c>
      <c r="N300" s="241">
        <f>'Raw Data'!AB299</f>
        <v>1</v>
      </c>
      <c r="O300" s="241">
        <f>(N300*'Power Usage Consumption'!$B$7)*D300</f>
        <v>0.576</v>
      </c>
      <c r="P300" s="241">
        <f>'Raw Data'!AC299</f>
        <v>3</v>
      </c>
      <c r="Q300" s="241">
        <f>(P300*'Power Usage Consumption'!$B$8)*D300</f>
        <v>34.56</v>
      </c>
      <c r="R300" s="241">
        <f>'Raw Data'!AD299</f>
        <v>2</v>
      </c>
      <c r="S300" s="241">
        <f>(R300*'Power Usage Consumption'!$B$9)*D300</f>
        <v>3.456</v>
      </c>
      <c r="T300" s="235">
        <f>'Raw Data'!AE299</f>
        <v>3</v>
      </c>
      <c r="U300" s="241">
        <f>(T300*'Power Usage Consumption'!$B$6)*D300</f>
        <v>4.32</v>
      </c>
      <c r="V300" s="235">
        <f>'Raw Data'!AF299</f>
        <v>1</v>
      </c>
      <c r="W300" s="241">
        <f>(V300*'Power Usage Consumption'!$B$11)*D300</f>
        <v>3.456</v>
      </c>
      <c r="X300" s="235">
        <f>'Raw Data'!AG299</f>
        <v>1</v>
      </c>
      <c r="Y300" s="241">
        <f>(X300*'Power Usage Consumption'!$B$12)*D300</f>
        <v>3.456</v>
      </c>
      <c r="Z300" s="235">
        <f>'Raw Data'!AH299</f>
        <v>1</v>
      </c>
      <c r="AA300" s="241">
        <f>(Z300*'Power Usage Consumption'!$B$12)*D300</f>
        <v>3.456</v>
      </c>
      <c r="AB300" s="242">
        <f t="shared" si="2"/>
        <v>90.6048</v>
      </c>
      <c r="AC300" s="243" t="str">
        <f>'Raw Data'!AI299</f>
        <v>Renewable Energy (Solar, Wind, etc.)</v>
      </c>
      <c r="AD300" s="244">
        <f t="shared" si="3"/>
        <v>0</v>
      </c>
      <c r="AE300" s="245">
        <f t="shared" si="4"/>
        <v>90.6048</v>
      </c>
      <c r="AF300" s="238">
        <f>'Raw Data'!U299</f>
        <v>2</v>
      </c>
      <c r="AG300" s="235">
        <f>'Raw Data'!T299</f>
        <v>1</v>
      </c>
      <c r="AH300" s="235"/>
      <c r="AI300" s="235">
        <f>IF('Raw Data'!AJ299="YES", 1, 0)</f>
        <v>1</v>
      </c>
      <c r="AJ300" s="235">
        <f>('Power Usage Consumption'!$B$15)*D300*AI300</f>
        <v>1114.56</v>
      </c>
      <c r="AK300" s="235">
        <f>IF('Raw Data'!AK299="YES", 1, 0)</f>
        <v>1</v>
      </c>
      <c r="AL300" s="239">
        <f>'Power Usage Consumption'!$B$16</f>
        <v>18</v>
      </c>
      <c r="AM300" s="235">
        <f>IF('Raw Data'!AL299="YES", 1, 0)</f>
        <v>1</v>
      </c>
      <c r="AN300" s="239">
        <f>'Power Usage Consumption'!$B$17</f>
        <v>1.5</v>
      </c>
      <c r="AO300" s="235">
        <f>IF('Raw Data'!AM299="YES", 1, 0)</f>
        <v>0</v>
      </c>
      <c r="AP300" s="239">
        <f>'Power Usage Consumption'!$B$18</f>
        <v>1.2</v>
      </c>
      <c r="AQ300" s="235">
        <f>IF('Raw Data'!AN299="YES", 1, 0)</f>
        <v>1</v>
      </c>
      <c r="AR300" s="239">
        <f>'Power Usage Consumption'!$B$19</f>
        <v>2</v>
      </c>
      <c r="AS300" s="239">
        <f t="shared" si="5"/>
        <v>1137.26</v>
      </c>
      <c r="AT300" s="241">
        <f t="shared" si="6"/>
        <v>1</v>
      </c>
      <c r="AU300" s="241"/>
      <c r="AV300" s="235">
        <f>IF('Raw Data'!AO299="YES", 1, 0)</f>
        <v>0</v>
      </c>
      <c r="AW300" s="241">
        <f>('Power Usage Consumption'!$B$22)*D300*AV300</f>
        <v>0</v>
      </c>
      <c r="AX300" s="235">
        <f>IF('Raw Data'!AP299="YES", 1, 0)</f>
        <v>0</v>
      </c>
      <c r="AY300" s="241">
        <f>('Power Usage Consumption'!$B$23)*D300*AX300</f>
        <v>0</v>
      </c>
      <c r="AZ300" s="235">
        <f>IF('Raw Data'!AQ299="YES", 1, 0)</f>
        <v>0</v>
      </c>
      <c r="BA300" s="241">
        <f>('Power Usage Consumption'!$B$24)*D300*AZ300</f>
        <v>0</v>
      </c>
      <c r="BB300" s="235">
        <f>IF('Raw Data'!AR299="YES", 1, 0)</f>
        <v>1</v>
      </c>
      <c r="BC300" s="241">
        <f>('Power Usage Consumption'!$B$25)*D300*BB300</f>
        <v>4.9968</v>
      </c>
      <c r="BD300" s="235">
        <f>IF('Raw Data'!AS299="YES", 1, 0)</f>
        <v>1</v>
      </c>
      <c r="BE300" s="235">
        <f>('Power Usage Consumption'!$B$26)*D300*BD300</f>
        <v>80.64</v>
      </c>
      <c r="BF300" s="241">
        <f t="shared" si="7"/>
        <v>85.6368</v>
      </c>
    </row>
    <row r="301" ht="20.25" customHeight="1">
      <c r="A301" s="233" t="str">
        <f>'Raw Data'!R300</f>
        <v>United States of America</v>
      </c>
      <c r="B301" s="234">
        <f>'Raw Data'!S300</f>
        <v>7</v>
      </c>
      <c r="C301" s="235" t="str">
        <f>'Raw Data'!W300</f>
        <v/>
      </c>
      <c r="D301" s="236">
        <f t="shared" si="1"/>
        <v>0</v>
      </c>
      <c r="E301" s="237"/>
      <c r="F301" s="238">
        <f>'Raw Data'!X300</f>
        <v>3</v>
      </c>
      <c r="G301" s="239">
        <f>(F301*'Power Usage Consumption'!$B$2)*D301</f>
        <v>0</v>
      </c>
      <c r="H301" s="235">
        <f>'Raw Data'!Y300</f>
        <v>3</v>
      </c>
      <c r="I301" s="239">
        <f>(H301*'Power Usage Consumption'!$B$3)*D301</f>
        <v>0</v>
      </c>
      <c r="J301" s="235">
        <f>'Raw Data'!Z300</f>
        <v>1</v>
      </c>
      <c r="K301" s="240">
        <f>(J301*'Power Usage Consumption'!$B$4)*D301</f>
        <v>0</v>
      </c>
      <c r="L301" s="241">
        <f>'Raw Data'!AA300</f>
        <v>2</v>
      </c>
      <c r="M301" s="241">
        <f>(L301*'Power Usage Consumption'!$B$5)*D301</f>
        <v>0</v>
      </c>
      <c r="N301" s="241">
        <f>'Raw Data'!AB300</f>
        <v>0</v>
      </c>
      <c r="O301" s="241">
        <f>(N301*'Power Usage Consumption'!$B$7)*D301</f>
        <v>0</v>
      </c>
      <c r="P301" s="241">
        <f>'Raw Data'!AC300</f>
        <v>1</v>
      </c>
      <c r="Q301" s="241">
        <f>(P301*'Power Usage Consumption'!$B$8)*D301</f>
        <v>0</v>
      </c>
      <c r="R301" s="241">
        <f>'Raw Data'!AD300</f>
        <v>2</v>
      </c>
      <c r="S301" s="241">
        <f>(R301*'Power Usage Consumption'!$B$9)*D301</f>
        <v>0</v>
      </c>
      <c r="T301" s="235">
        <f>'Raw Data'!AE300</f>
        <v>2</v>
      </c>
      <c r="U301" s="241">
        <f>(T301*'Power Usage Consumption'!$B$6)*D301</f>
        <v>0</v>
      </c>
      <c r="V301" s="235">
        <f>'Raw Data'!AF300</f>
        <v>0</v>
      </c>
      <c r="W301" s="241">
        <f>(V301*'Power Usage Consumption'!$B$11)*D301</f>
        <v>0</v>
      </c>
      <c r="X301" s="235">
        <f>'Raw Data'!AG300</f>
        <v>1</v>
      </c>
      <c r="Y301" s="241">
        <f>(X301*'Power Usage Consumption'!$B$12)*D301</f>
        <v>0</v>
      </c>
      <c r="Z301" s="235">
        <f>'Raw Data'!AH300</f>
        <v>3</v>
      </c>
      <c r="AA301" s="241">
        <f>(Z301*'Power Usage Consumption'!$B$12)*D301</f>
        <v>0</v>
      </c>
      <c r="AB301" s="242">
        <f t="shared" si="2"/>
        <v>0</v>
      </c>
      <c r="AC301" s="243" t="str">
        <f>'Raw Data'!AI300</f>
        <v>Renewable Energy (Solar, Wind, etc.)</v>
      </c>
      <c r="AD301" s="244">
        <f t="shared" si="3"/>
        <v>0</v>
      </c>
      <c r="AE301" s="245">
        <f t="shared" si="4"/>
        <v>0</v>
      </c>
      <c r="AF301" s="238">
        <f>'Raw Data'!U300</f>
        <v>0</v>
      </c>
      <c r="AG301" s="235">
        <f>'Raw Data'!T300</f>
        <v>7</v>
      </c>
      <c r="AH301" s="235"/>
      <c r="AI301" s="235">
        <f>IF('Raw Data'!AJ300="YES", 1, 0)</f>
        <v>1</v>
      </c>
      <c r="AJ301" s="235">
        <f>('Power Usage Consumption'!$B$15)*D301*AI301</f>
        <v>0</v>
      </c>
      <c r="AK301" s="235">
        <f>IF('Raw Data'!AK300="YES", 1, 0)</f>
        <v>0</v>
      </c>
      <c r="AL301" s="239">
        <f>'Power Usage Consumption'!$B$16</f>
        <v>18</v>
      </c>
      <c r="AM301" s="235">
        <f>IF('Raw Data'!AL300="YES", 1, 0)</f>
        <v>1</v>
      </c>
      <c r="AN301" s="239">
        <f>'Power Usage Consumption'!$B$17</f>
        <v>1.5</v>
      </c>
      <c r="AO301" s="235">
        <f>IF('Raw Data'!AM300="YES", 1, 0)</f>
        <v>0</v>
      </c>
      <c r="AP301" s="239">
        <f>'Power Usage Consumption'!$B$18</f>
        <v>1.2</v>
      </c>
      <c r="AQ301" s="235">
        <f>IF('Raw Data'!AN300="YES", 1, 0)</f>
        <v>1</v>
      </c>
      <c r="AR301" s="239">
        <f>'Power Usage Consumption'!$B$19</f>
        <v>2</v>
      </c>
      <c r="AS301" s="239">
        <f t="shared" si="5"/>
        <v>22.7</v>
      </c>
      <c r="AT301" s="241">
        <f t="shared" si="6"/>
        <v>7</v>
      </c>
      <c r="AU301" s="241"/>
      <c r="AV301" s="235">
        <f>IF('Raw Data'!AO300="YES", 1, 0)</f>
        <v>0</v>
      </c>
      <c r="AW301" s="241">
        <f>('Power Usage Consumption'!$B$22)*D301*AV301</f>
        <v>0</v>
      </c>
      <c r="AX301" s="235">
        <f>IF('Raw Data'!AP300="YES", 1, 0)</f>
        <v>0</v>
      </c>
      <c r="AY301" s="241">
        <f>('Power Usage Consumption'!$B$23)*D301*AX301</f>
        <v>0</v>
      </c>
      <c r="AZ301" s="235">
        <f>IF('Raw Data'!AQ300="YES", 1, 0)</f>
        <v>0</v>
      </c>
      <c r="BA301" s="241">
        <f>('Power Usage Consumption'!$B$24)*D301*AZ301</f>
        <v>0</v>
      </c>
      <c r="BB301" s="235">
        <f>IF('Raw Data'!AR300="YES", 1, 0)</f>
        <v>1</v>
      </c>
      <c r="BC301" s="241">
        <f>('Power Usage Consumption'!$B$25)*D301*BB301</f>
        <v>0</v>
      </c>
      <c r="BD301" s="235">
        <f>IF('Raw Data'!AS300="YES", 1, 0)</f>
        <v>1</v>
      </c>
      <c r="BE301" s="235">
        <f>('Power Usage Consumption'!$B$26)*D301*BD301</f>
        <v>0</v>
      </c>
      <c r="BF301" s="241">
        <f t="shared" si="7"/>
        <v>0</v>
      </c>
    </row>
    <row r="302" ht="20.25" customHeight="1">
      <c r="A302" s="233" t="str">
        <f>'Raw Data'!R301</f>
        <v>Malaysia</v>
      </c>
      <c r="B302" s="234">
        <f>'Raw Data'!S301</f>
        <v>3</v>
      </c>
      <c r="C302" s="235">
        <f>'Raw Data'!W301</f>
        <v>6</v>
      </c>
      <c r="D302" s="236">
        <f t="shared" si="1"/>
        <v>72</v>
      </c>
      <c r="E302" s="237"/>
      <c r="F302" s="238">
        <f>'Raw Data'!X301</f>
        <v>2</v>
      </c>
      <c r="G302" s="239">
        <f>(F302*'Power Usage Consumption'!$B$2)*D302</f>
        <v>8.64</v>
      </c>
      <c r="H302" s="235">
        <f>'Raw Data'!Y301</f>
        <v>3</v>
      </c>
      <c r="I302" s="239">
        <f>(H302*'Power Usage Consumption'!$B$3)*D302</f>
        <v>15.0336</v>
      </c>
      <c r="J302" s="235">
        <f>'Raw Data'!Z301</f>
        <v>1</v>
      </c>
      <c r="K302" s="240">
        <f>(J302*'Power Usage Consumption'!$B$4)*D302</f>
        <v>4.104</v>
      </c>
      <c r="L302" s="241">
        <f>'Raw Data'!AA301</f>
        <v>0</v>
      </c>
      <c r="M302" s="241">
        <f>(L302*'Power Usage Consumption'!$B$5)*D302</f>
        <v>0</v>
      </c>
      <c r="N302" s="241">
        <f>'Raw Data'!AB301</f>
        <v>1</v>
      </c>
      <c r="O302" s="241">
        <f>(N302*'Power Usage Consumption'!$B$7)*D302</f>
        <v>0.144</v>
      </c>
      <c r="P302" s="241">
        <f>'Raw Data'!AC301</f>
        <v>2</v>
      </c>
      <c r="Q302" s="241">
        <f>(P302*'Power Usage Consumption'!$B$8)*D302</f>
        <v>5.76</v>
      </c>
      <c r="R302" s="241">
        <f>'Raw Data'!AD301</f>
        <v>0</v>
      </c>
      <c r="S302" s="241">
        <f>(R302*'Power Usage Consumption'!$B$9)*D302</f>
        <v>0</v>
      </c>
      <c r="T302" s="235">
        <f>'Raw Data'!AE301</f>
        <v>1</v>
      </c>
      <c r="U302" s="241">
        <f>(T302*'Power Usage Consumption'!$B$6)*D302</f>
        <v>0.36</v>
      </c>
      <c r="V302" s="235">
        <f>'Raw Data'!AF301</f>
        <v>1</v>
      </c>
      <c r="W302" s="241">
        <f>(V302*'Power Usage Consumption'!$B$11)*D302</f>
        <v>0.864</v>
      </c>
      <c r="X302" s="235">
        <f>'Raw Data'!AG301</f>
        <v>1</v>
      </c>
      <c r="Y302" s="241">
        <f>(X302*'Power Usage Consumption'!$B$12)*D302</f>
        <v>0.864</v>
      </c>
      <c r="Z302" s="235">
        <f>'Raw Data'!AH301</f>
        <v>3</v>
      </c>
      <c r="AA302" s="241">
        <f>(Z302*'Power Usage Consumption'!$B$12)*D302</f>
        <v>2.592</v>
      </c>
      <c r="AB302" s="242">
        <f t="shared" si="2"/>
        <v>38.3616</v>
      </c>
      <c r="AC302" s="243" t="str">
        <f>'Raw Data'!AI301</f>
        <v>Non-renewable Energy (Grid electricity, Gasoline, etc.)</v>
      </c>
      <c r="AD302" s="244">
        <f t="shared" si="3"/>
        <v>38.3616</v>
      </c>
      <c r="AE302" s="245">
        <f t="shared" si="4"/>
        <v>0</v>
      </c>
      <c r="AF302" s="238">
        <f>'Raw Data'!U301</f>
        <v>2</v>
      </c>
      <c r="AG302" s="235">
        <f>'Raw Data'!T301</f>
        <v>1</v>
      </c>
      <c r="AH302" s="235"/>
      <c r="AI302" s="235">
        <f>IF('Raw Data'!AJ301="YES", 1, 0)</f>
        <v>0</v>
      </c>
      <c r="AJ302" s="235">
        <f>('Power Usage Consumption'!$B$15)*D302*AI302</f>
        <v>0</v>
      </c>
      <c r="AK302" s="235">
        <f>IF('Raw Data'!AK301="YES", 1, 0)</f>
        <v>1</v>
      </c>
      <c r="AL302" s="239">
        <f>'Power Usage Consumption'!$B$16</f>
        <v>18</v>
      </c>
      <c r="AM302" s="235">
        <f>IF('Raw Data'!AL301="YES", 1, 0)</f>
        <v>0</v>
      </c>
      <c r="AN302" s="239">
        <f>'Power Usage Consumption'!$B$17</f>
        <v>1.5</v>
      </c>
      <c r="AO302" s="235">
        <f>IF('Raw Data'!AM301="YES", 1, 0)</f>
        <v>0</v>
      </c>
      <c r="AP302" s="239">
        <f>'Power Usage Consumption'!$B$18</f>
        <v>1.2</v>
      </c>
      <c r="AQ302" s="235">
        <f>IF('Raw Data'!AN301="YES", 1, 0)</f>
        <v>1</v>
      </c>
      <c r="AR302" s="239">
        <f>'Power Usage Consumption'!$B$19</f>
        <v>2</v>
      </c>
      <c r="AS302" s="239">
        <f t="shared" si="5"/>
        <v>22.7</v>
      </c>
      <c r="AT302" s="241">
        <f t="shared" si="6"/>
        <v>1</v>
      </c>
      <c r="AU302" s="241"/>
      <c r="AV302" s="235">
        <f>IF('Raw Data'!AO301="YES", 1, 0)</f>
        <v>1</v>
      </c>
      <c r="AW302" s="241">
        <f>('Power Usage Consumption'!$B$22)*D302*AV302</f>
        <v>163.8</v>
      </c>
      <c r="AX302" s="235">
        <f>IF('Raw Data'!AP301="YES", 1, 0)</f>
        <v>0</v>
      </c>
      <c r="AY302" s="241">
        <f>('Power Usage Consumption'!$B$23)*D302*AX302</f>
        <v>0</v>
      </c>
      <c r="AZ302" s="235">
        <f>IF('Raw Data'!AQ301="YES", 1, 0)</f>
        <v>1</v>
      </c>
      <c r="BA302" s="241">
        <f>('Power Usage Consumption'!$B$24)*D302*AZ302</f>
        <v>3.888</v>
      </c>
      <c r="BB302" s="235">
        <f>IF('Raw Data'!AR301="YES", 1, 0)</f>
        <v>0</v>
      </c>
      <c r="BC302" s="241">
        <f>('Power Usage Consumption'!$B$25)*D302*BB302</f>
        <v>0</v>
      </c>
      <c r="BD302" s="235">
        <f>IF('Raw Data'!AS301="YES", 1, 0)</f>
        <v>1</v>
      </c>
      <c r="BE302" s="235">
        <f>('Power Usage Consumption'!$B$26)*D302*BD302</f>
        <v>20.16</v>
      </c>
      <c r="BF302" s="241">
        <f t="shared" si="7"/>
        <v>187.848</v>
      </c>
    </row>
    <row r="303" ht="20.25" customHeight="1">
      <c r="A303" s="233" t="str">
        <f>'Raw Data'!R302</f>
        <v>United States of America</v>
      </c>
      <c r="B303" s="234">
        <f>'Raw Data'!S302</f>
        <v>7</v>
      </c>
      <c r="C303" s="235">
        <f>'Raw Data'!W302</f>
        <v>37</v>
      </c>
      <c r="D303" s="236">
        <f t="shared" si="1"/>
        <v>1036</v>
      </c>
      <c r="E303" s="237"/>
      <c r="F303" s="238">
        <f>'Raw Data'!X302</f>
        <v>0</v>
      </c>
      <c r="G303" s="239">
        <f>(F303*'Power Usage Consumption'!$B$2)*D303</f>
        <v>0</v>
      </c>
      <c r="H303" s="235">
        <f>'Raw Data'!Y302</f>
        <v>0</v>
      </c>
      <c r="I303" s="239">
        <f>(H303*'Power Usage Consumption'!$B$3)*D303</f>
        <v>0</v>
      </c>
      <c r="J303" s="235">
        <f>'Raw Data'!Z302</f>
        <v>1</v>
      </c>
      <c r="K303" s="240">
        <f>(J303*'Power Usage Consumption'!$B$4)*D303</f>
        <v>59.052</v>
      </c>
      <c r="L303" s="241">
        <f>'Raw Data'!AA302</f>
        <v>0</v>
      </c>
      <c r="M303" s="241">
        <f>(L303*'Power Usage Consumption'!$B$5)*D303</f>
        <v>0</v>
      </c>
      <c r="N303" s="241">
        <f>'Raw Data'!AB302</f>
        <v>3</v>
      </c>
      <c r="O303" s="241">
        <f>(N303*'Power Usage Consumption'!$B$7)*D303</f>
        <v>6.216</v>
      </c>
      <c r="P303" s="241">
        <f>'Raw Data'!AC302</f>
        <v>1</v>
      </c>
      <c r="Q303" s="241">
        <f>(P303*'Power Usage Consumption'!$B$8)*D303</f>
        <v>41.44</v>
      </c>
      <c r="R303" s="241">
        <f>'Raw Data'!AD302</f>
        <v>0</v>
      </c>
      <c r="S303" s="241">
        <f>(R303*'Power Usage Consumption'!$B$9)*D303</f>
        <v>0</v>
      </c>
      <c r="T303" s="235">
        <f>'Raw Data'!AE302</f>
        <v>2</v>
      </c>
      <c r="U303" s="241">
        <f>(T303*'Power Usage Consumption'!$B$6)*D303</f>
        <v>10.36</v>
      </c>
      <c r="V303" s="235">
        <f>'Raw Data'!AF302</f>
        <v>1</v>
      </c>
      <c r="W303" s="241">
        <f>(V303*'Power Usage Consumption'!$B$11)*D303</f>
        <v>12.432</v>
      </c>
      <c r="X303" s="235">
        <f>'Raw Data'!AG302</f>
        <v>1</v>
      </c>
      <c r="Y303" s="241">
        <f>(X303*'Power Usage Consumption'!$B$12)*D303</f>
        <v>12.432</v>
      </c>
      <c r="Z303" s="235">
        <f>'Raw Data'!AH302</f>
        <v>2</v>
      </c>
      <c r="AA303" s="241">
        <f>(Z303*'Power Usage Consumption'!$B$12)*D303</f>
        <v>24.864</v>
      </c>
      <c r="AB303" s="242">
        <f t="shared" si="2"/>
        <v>166.796</v>
      </c>
      <c r="AC303" s="243" t="str">
        <f>'Raw Data'!AI302</f>
        <v>Renewable Energy (Solar, Wind, etc.)</v>
      </c>
      <c r="AD303" s="244">
        <f t="shared" si="3"/>
        <v>0</v>
      </c>
      <c r="AE303" s="245">
        <f t="shared" si="4"/>
        <v>166.796</v>
      </c>
      <c r="AF303" s="238">
        <f>'Raw Data'!U302</f>
        <v>5</v>
      </c>
      <c r="AG303" s="235">
        <f>'Raw Data'!T302</f>
        <v>2</v>
      </c>
      <c r="AH303" s="235"/>
      <c r="AI303" s="235">
        <f>IF('Raw Data'!AJ302="YES", 1, 0)</f>
        <v>0</v>
      </c>
      <c r="AJ303" s="235">
        <f>('Power Usage Consumption'!$B$15)*D303*AI303</f>
        <v>0</v>
      </c>
      <c r="AK303" s="235">
        <f>IF('Raw Data'!AK302="YES", 1, 0)</f>
        <v>0</v>
      </c>
      <c r="AL303" s="239">
        <f>'Power Usage Consumption'!$B$16</f>
        <v>18</v>
      </c>
      <c r="AM303" s="235">
        <f>IF('Raw Data'!AL302="YES", 1, 0)</f>
        <v>0</v>
      </c>
      <c r="AN303" s="239">
        <f>'Power Usage Consumption'!$B$17</f>
        <v>1.5</v>
      </c>
      <c r="AO303" s="235">
        <f>IF('Raw Data'!AM302="YES", 1, 0)</f>
        <v>0</v>
      </c>
      <c r="AP303" s="239">
        <f>'Power Usage Consumption'!$B$18</f>
        <v>1.2</v>
      </c>
      <c r="AQ303" s="235">
        <f>IF('Raw Data'!AN302="YES", 1, 0)</f>
        <v>0</v>
      </c>
      <c r="AR303" s="239">
        <f>'Power Usage Consumption'!$B$19</f>
        <v>2</v>
      </c>
      <c r="AS303" s="239">
        <f t="shared" si="5"/>
        <v>22.7</v>
      </c>
      <c r="AT303" s="241">
        <f t="shared" si="6"/>
        <v>2</v>
      </c>
      <c r="AU303" s="241"/>
      <c r="AV303" s="235">
        <f>IF('Raw Data'!AO302="YES", 1, 0)</f>
        <v>0</v>
      </c>
      <c r="AW303" s="241">
        <f>('Power Usage Consumption'!$B$22)*D303*AV303</f>
        <v>0</v>
      </c>
      <c r="AX303" s="235">
        <f>IF('Raw Data'!AP302="YES", 1, 0)</f>
        <v>1</v>
      </c>
      <c r="AY303" s="241">
        <f>('Power Usage Consumption'!$B$23)*D303*AX303</f>
        <v>673.4</v>
      </c>
      <c r="AZ303" s="235">
        <f>IF('Raw Data'!AQ302="YES", 1, 0)</f>
        <v>1</v>
      </c>
      <c r="BA303" s="241">
        <f>('Power Usage Consumption'!$B$24)*D303*AZ303</f>
        <v>55.944</v>
      </c>
      <c r="BB303" s="235">
        <f>IF('Raw Data'!AR302="YES", 1, 0)</f>
        <v>0</v>
      </c>
      <c r="BC303" s="241">
        <f>('Power Usage Consumption'!$B$25)*D303*BB303</f>
        <v>0</v>
      </c>
      <c r="BD303" s="235">
        <f>IF('Raw Data'!AS302="YES", 1, 0)</f>
        <v>0</v>
      </c>
      <c r="BE303" s="235">
        <f>('Power Usage Consumption'!$B$26)*D303*BD303</f>
        <v>0</v>
      </c>
      <c r="BF303" s="241">
        <f t="shared" si="7"/>
        <v>729.344</v>
      </c>
    </row>
    <row r="304" ht="20.25" customHeight="1">
      <c r="A304" s="233" t="str">
        <f>'Raw Data'!R303</f>
        <v>Mexico</v>
      </c>
      <c r="B304" s="234">
        <f>'Raw Data'!S303</f>
        <v>8</v>
      </c>
      <c r="C304" s="235">
        <f>'Raw Data'!W303</f>
        <v>3</v>
      </c>
      <c r="D304" s="236">
        <f t="shared" si="1"/>
        <v>96</v>
      </c>
      <c r="E304" s="237"/>
      <c r="F304" s="238">
        <f>'Raw Data'!X303</f>
        <v>2</v>
      </c>
      <c r="G304" s="239">
        <f>(F304*'Power Usage Consumption'!$B$2)*D304</f>
        <v>11.52</v>
      </c>
      <c r="H304" s="235">
        <f>'Raw Data'!Y303</f>
        <v>3</v>
      </c>
      <c r="I304" s="239">
        <f>(H304*'Power Usage Consumption'!$B$3)*D304</f>
        <v>20.0448</v>
      </c>
      <c r="J304" s="235">
        <f>'Raw Data'!Z303</f>
        <v>1</v>
      </c>
      <c r="K304" s="240">
        <f>(J304*'Power Usage Consumption'!$B$4)*D304</f>
        <v>5.472</v>
      </c>
      <c r="L304" s="241">
        <f>'Raw Data'!AA303</f>
        <v>3</v>
      </c>
      <c r="M304" s="241">
        <f>(L304*'Power Usage Consumption'!$B$5)*D304</f>
        <v>57.6</v>
      </c>
      <c r="N304" s="241">
        <f>'Raw Data'!AB303</f>
        <v>1</v>
      </c>
      <c r="O304" s="241">
        <f>(N304*'Power Usage Consumption'!$B$7)*D304</f>
        <v>0.192</v>
      </c>
      <c r="P304" s="241">
        <f>'Raw Data'!AC303</f>
        <v>3</v>
      </c>
      <c r="Q304" s="241">
        <f>(P304*'Power Usage Consumption'!$B$8)*D304</f>
        <v>11.52</v>
      </c>
      <c r="R304" s="241">
        <f>'Raw Data'!AD303</f>
        <v>3</v>
      </c>
      <c r="S304" s="241">
        <f>(R304*'Power Usage Consumption'!$B$9)*D304</f>
        <v>1.728</v>
      </c>
      <c r="T304" s="235">
        <f>'Raw Data'!AE303</f>
        <v>2</v>
      </c>
      <c r="U304" s="241">
        <f>(T304*'Power Usage Consumption'!$B$6)*D304</f>
        <v>0.96</v>
      </c>
      <c r="V304" s="235">
        <f>'Raw Data'!AF303</f>
        <v>0</v>
      </c>
      <c r="W304" s="241">
        <f>(V304*'Power Usage Consumption'!$B$11)*D304</f>
        <v>0</v>
      </c>
      <c r="X304" s="235">
        <f>'Raw Data'!AG303</f>
        <v>1</v>
      </c>
      <c r="Y304" s="241">
        <f>(X304*'Power Usage Consumption'!$B$12)*D304</f>
        <v>1.152</v>
      </c>
      <c r="Z304" s="235">
        <f>'Raw Data'!AH303</f>
        <v>1</v>
      </c>
      <c r="AA304" s="241">
        <f>(Z304*'Power Usage Consumption'!$B$12)*D304</f>
        <v>1.152</v>
      </c>
      <c r="AB304" s="242">
        <f t="shared" si="2"/>
        <v>111.3408</v>
      </c>
      <c r="AC304" s="243" t="str">
        <f>'Raw Data'!AI303</f>
        <v>Non-renewable Energy (Grid electricity, Gasoline, etc.)</v>
      </c>
      <c r="AD304" s="244">
        <f t="shared" si="3"/>
        <v>111.3408</v>
      </c>
      <c r="AE304" s="245">
        <f t="shared" si="4"/>
        <v>0</v>
      </c>
      <c r="AF304" s="238">
        <f>'Raw Data'!U303</f>
        <v>7</v>
      </c>
      <c r="AG304" s="235">
        <f>'Raw Data'!T303</f>
        <v>1</v>
      </c>
      <c r="AH304" s="235"/>
      <c r="AI304" s="235">
        <f>IF('Raw Data'!AJ303="YES", 1, 0)</f>
        <v>0</v>
      </c>
      <c r="AJ304" s="235">
        <f>('Power Usage Consumption'!$B$15)*D304*AI304</f>
        <v>0</v>
      </c>
      <c r="AK304" s="235">
        <f>IF('Raw Data'!AK303="YES", 1, 0)</f>
        <v>1</v>
      </c>
      <c r="AL304" s="239">
        <f>'Power Usage Consumption'!$B$16</f>
        <v>18</v>
      </c>
      <c r="AM304" s="235">
        <f>IF('Raw Data'!AL303="YES", 1, 0)</f>
        <v>0</v>
      </c>
      <c r="AN304" s="239">
        <f>'Power Usage Consumption'!$B$17</f>
        <v>1.5</v>
      </c>
      <c r="AO304" s="235">
        <f>IF('Raw Data'!AM303="YES", 1, 0)</f>
        <v>0</v>
      </c>
      <c r="AP304" s="239">
        <f>'Power Usage Consumption'!$B$18</f>
        <v>1.2</v>
      </c>
      <c r="AQ304" s="235">
        <f>IF('Raw Data'!AN303="YES", 1, 0)</f>
        <v>0</v>
      </c>
      <c r="AR304" s="239">
        <f>'Power Usage Consumption'!$B$19</f>
        <v>2</v>
      </c>
      <c r="AS304" s="239">
        <f t="shared" si="5"/>
        <v>22.7</v>
      </c>
      <c r="AT304" s="241">
        <f t="shared" si="6"/>
        <v>1</v>
      </c>
      <c r="AU304" s="241"/>
      <c r="AV304" s="235">
        <f>IF('Raw Data'!AO303="YES", 1, 0)</f>
        <v>1</v>
      </c>
      <c r="AW304" s="241">
        <f>('Power Usage Consumption'!$B$22)*D304*AV304</f>
        <v>218.4</v>
      </c>
      <c r="AX304" s="235">
        <f>IF('Raw Data'!AP303="YES", 1, 0)</f>
        <v>1</v>
      </c>
      <c r="AY304" s="241">
        <f>('Power Usage Consumption'!$B$23)*D304*AX304</f>
        <v>62.4</v>
      </c>
      <c r="AZ304" s="235">
        <f>IF('Raw Data'!AQ303="YES", 1, 0)</f>
        <v>1</v>
      </c>
      <c r="BA304" s="241">
        <f>('Power Usage Consumption'!$B$24)*D304*AZ304</f>
        <v>5.184</v>
      </c>
      <c r="BB304" s="235">
        <f>IF('Raw Data'!AR303="YES", 1, 0)</f>
        <v>1</v>
      </c>
      <c r="BC304" s="241">
        <f>('Power Usage Consumption'!$B$25)*D304*BB304</f>
        <v>1.6656</v>
      </c>
      <c r="BD304" s="235">
        <f>IF('Raw Data'!AS303="YES", 1, 0)</f>
        <v>1</v>
      </c>
      <c r="BE304" s="235">
        <f>('Power Usage Consumption'!$B$26)*D304*BD304</f>
        <v>26.88</v>
      </c>
      <c r="BF304" s="241">
        <f t="shared" si="7"/>
        <v>314.5296</v>
      </c>
    </row>
    <row r="305" ht="20.25" customHeight="1">
      <c r="A305" s="233" t="str">
        <f>'Raw Data'!R304</f>
        <v>Lebanon</v>
      </c>
      <c r="B305" s="234">
        <f>'Raw Data'!S304</f>
        <v>5</v>
      </c>
      <c r="C305" s="235">
        <f>'Raw Data'!W304</f>
        <v>36</v>
      </c>
      <c r="D305" s="236">
        <f t="shared" si="1"/>
        <v>720</v>
      </c>
      <c r="E305" s="237"/>
      <c r="F305" s="238">
        <f>'Raw Data'!X304</f>
        <v>0</v>
      </c>
      <c r="G305" s="239">
        <f>(F305*'Power Usage Consumption'!$B$2)*D305</f>
        <v>0</v>
      </c>
      <c r="H305" s="235">
        <f>'Raw Data'!Y304</f>
        <v>1</v>
      </c>
      <c r="I305" s="239">
        <f>(H305*'Power Usage Consumption'!$B$3)*D305</f>
        <v>50.112</v>
      </c>
      <c r="J305" s="235">
        <f>'Raw Data'!Z304</f>
        <v>3</v>
      </c>
      <c r="K305" s="240">
        <f>(J305*'Power Usage Consumption'!$B$4)*D305</f>
        <v>123.12</v>
      </c>
      <c r="L305" s="241">
        <f>'Raw Data'!AA304</f>
        <v>3</v>
      </c>
      <c r="M305" s="241">
        <f>(L305*'Power Usage Consumption'!$B$5)*D305</f>
        <v>432</v>
      </c>
      <c r="N305" s="241">
        <f>'Raw Data'!AB304</f>
        <v>1</v>
      </c>
      <c r="O305" s="241">
        <f>(N305*'Power Usage Consumption'!$B$7)*D305</f>
        <v>1.44</v>
      </c>
      <c r="P305" s="241">
        <f>'Raw Data'!AC304</f>
        <v>1</v>
      </c>
      <c r="Q305" s="241">
        <f>(P305*'Power Usage Consumption'!$B$8)*D305</f>
        <v>28.8</v>
      </c>
      <c r="R305" s="241">
        <f>'Raw Data'!AD304</f>
        <v>3</v>
      </c>
      <c r="S305" s="241">
        <f>(R305*'Power Usage Consumption'!$B$9)*D305</f>
        <v>12.96</v>
      </c>
      <c r="T305" s="235">
        <f>'Raw Data'!AE304</f>
        <v>2</v>
      </c>
      <c r="U305" s="241">
        <f>(T305*'Power Usage Consumption'!$B$6)*D305</f>
        <v>7.2</v>
      </c>
      <c r="V305" s="235">
        <f>'Raw Data'!AF304</f>
        <v>1</v>
      </c>
      <c r="W305" s="241">
        <f>(V305*'Power Usage Consumption'!$B$11)*D305</f>
        <v>8.64</v>
      </c>
      <c r="X305" s="235">
        <f>'Raw Data'!AG304</f>
        <v>1</v>
      </c>
      <c r="Y305" s="241">
        <f>(X305*'Power Usage Consumption'!$B$12)*D305</f>
        <v>8.64</v>
      </c>
      <c r="Z305" s="235">
        <f>'Raw Data'!AH304</f>
        <v>0</v>
      </c>
      <c r="AA305" s="241">
        <f>(Z305*'Power Usage Consumption'!$B$12)*D305</f>
        <v>0</v>
      </c>
      <c r="AB305" s="242">
        <f t="shared" si="2"/>
        <v>672.912</v>
      </c>
      <c r="AC305" s="243" t="str">
        <f>'Raw Data'!AI304</f>
        <v>Renewable Energy (Solar, Wind, etc.)</v>
      </c>
      <c r="AD305" s="244">
        <f t="shared" si="3"/>
        <v>0</v>
      </c>
      <c r="AE305" s="245">
        <f t="shared" si="4"/>
        <v>672.912</v>
      </c>
      <c r="AF305" s="238">
        <f>'Raw Data'!U304</f>
        <v>2</v>
      </c>
      <c r="AG305" s="235">
        <f>'Raw Data'!T304</f>
        <v>3</v>
      </c>
      <c r="AH305" s="235"/>
      <c r="AI305" s="235">
        <f>IF('Raw Data'!AJ304="YES", 1, 0)</f>
        <v>1</v>
      </c>
      <c r="AJ305" s="235">
        <f>('Power Usage Consumption'!$B$15)*D305*AI305</f>
        <v>2786.4</v>
      </c>
      <c r="AK305" s="235">
        <f>IF('Raw Data'!AK304="YES", 1, 0)</f>
        <v>1</v>
      </c>
      <c r="AL305" s="239">
        <f>'Power Usage Consumption'!$B$16</f>
        <v>18</v>
      </c>
      <c r="AM305" s="235">
        <f>IF('Raw Data'!AL304="YES", 1, 0)</f>
        <v>1</v>
      </c>
      <c r="AN305" s="239">
        <f>'Power Usage Consumption'!$B$17</f>
        <v>1.5</v>
      </c>
      <c r="AO305" s="235">
        <f>IF('Raw Data'!AM304="YES", 1, 0)</f>
        <v>1</v>
      </c>
      <c r="AP305" s="239">
        <f>'Power Usage Consumption'!$B$18</f>
        <v>1.2</v>
      </c>
      <c r="AQ305" s="235">
        <f>IF('Raw Data'!AN304="YES", 1, 0)</f>
        <v>0</v>
      </c>
      <c r="AR305" s="239">
        <f>'Power Usage Consumption'!$B$19</f>
        <v>2</v>
      </c>
      <c r="AS305" s="239">
        <f t="shared" si="5"/>
        <v>2809.1</v>
      </c>
      <c r="AT305" s="241">
        <f t="shared" si="6"/>
        <v>3</v>
      </c>
      <c r="AU305" s="241"/>
      <c r="AV305" s="235">
        <f>IF('Raw Data'!AO304="YES", 1, 0)</f>
        <v>1</v>
      </c>
      <c r="AW305" s="241">
        <f>('Power Usage Consumption'!$B$22)*D305*AV305</f>
        <v>1638</v>
      </c>
      <c r="AX305" s="235">
        <f>IF('Raw Data'!AP304="YES", 1, 0)</f>
        <v>1</v>
      </c>
      <c r="AY305" s="241">
        <f>('Power Usage Consumption'!$B$23)*D305*AX305</f>
        <v>468</v>
      </c>
      <c r="AZ305" s="235">
        <f>IF('Raw Data'!AQ304="YES", 1, 0)</f>
        <v>0</v>
      </c>
      <c r="BA305" s="241">
        <f>('Power Usage Consumption'!$B$24)*D305*AZ305</f>
        <v>0</v>
      </c>
      <c r="BB305" s="235">
        <f>IF('Raw Data'!AR304="YES", 1, 0)</f>
        <v>0</v>
      </c>
      <c r="BC305" s="241">
        <f>('Power Usage Consumption'!$B$25)*D305*BB305</f>
        <v>0</v>
      </c>
      <c r="BD305" s="235">
        <f>IF('Raw Data'!AS304="YES", 1, 0)</f>
        <v>0</v>
      </c>
      <c r="BE305" s="235">
        <f>('Power Usage Consumption'!$B$26)*D305*BD305</f>
        <v>0</v>
      </c>
      <c r="BF305" s="241">
        <f t="shared" si="7"/>
        <v>2106</v>
      </c>
    </row>
    <row r="306" ht="20.25" customHeight="1">
      <c r="A306" s="233" t="str">
        <f>'Raw Data'!R305</f>
        <v>United States of America</v>
      </c>
      <c r="B306" s="234">
        <f>'Raw Data'!S305</f>
        <v>11</v>
      </c>
      <c r="C306" s="235">
        <f>'Raw Data'!W305</f>
        <v>17</v>
      </c>
      <c r="D306" s="236">
        <f t="shared" si="1"/>
        <v>748</v>
      </c>
      <c r="E306" s="237"/>
      <c r="F306" s="238">
        <f>'Raw Data'!X305</f>
        <v>2</v>
      </c>
      <c r="G306" s="239">
        <f>(F306*'Power Usage Consumption'!$B$2)*D306</f>
        <v>89.76</v>
      </c>
      <c r="H306" s="235">
        <f>'Raw Data'!Y305</f>
        <v>1</v>
      </c>
      <c r="I306" s="239">
        <f>(H306*'Power Usage Consumption'!$B$3)*D306</f>
        <v>52.0608</v>
      </c>
      <c r="J306" s="235">
        <f>'Raw Data'!Z305</f>
        <v>0</v>
      </c>
      <c r="K306" s="240">
        <f>(J306*'Power Usage Consumption'!$B$4)*D306</f>
        <v>0</v>
      </c>
      <c r="L306" s="241">
        <f>'Raw Data'!AA305</f>
        <v>1</v>
      </c>
      <c r="M306" s="241">
        <f>(L306*'Power Usage Consumption'!$B$5)*D306</f>
        <v>149.6</v>
      </c>
      <c r="N306" s="241">
        <f>'Raw Data'!AB305</f>
        <v>1</v>
      </c>
      <c r="O306" s="241">
        <f>(N306*'Power Usage Consumption'!$B$7)*D306</f>
        <v>1.496</v>
      </c>
      <c r="P306" s="241">
        <f>'Raw Data'!AC305</f>
        <v>0</v>
      </c>
      <c r="Q306" s="241">
        <f>(P306*'Power Usage Consumption'!$B$8)*D306</f>
        <v>0</v>
      </c>
      <c r="R306" s="241">
        <f>'Raw Data'!AD305</f>
        <v>2</v>
      </c>
      <c r="S306" s="241">
        <f>(R306*'Power Usage Consumption'!$B$9)*D306</f>
        <v>8.976</v>
      </c>
      <c r="T306" s="235">
        <f>'Raw Data'!AE305</f>
        <v>2</v>
      </c>
      <c r="U306" s="241">
        <f>(T306*'Power Usage Consumption'!$B$6)*D306</f>
        <v>7.48</v>
      </c>
      <c r="V306" s="235">
        <f>'Raw Data'!AF305</f>
        <v>2</v>
      </c>
      <c r="W306" s="241">
        <f>(V306*'Power Usage Consumption'!$B$11)*D306</f>
        <v>17.952</v>
      </c>
      <c r="X306" s="235">
        <f>'Raw Data'!AG305</f>
        <v>1</v>
      </c>
      <c r="Y306" s="241">
        <f>(X306*'Power Usage Consumption'!$B$12)*D306</f>
        <v>8.976</v>
      </c>
      <c r="Z306" s="235">
        <f>'Raw Data'!AH305</f>
        <v>2</v>
      </c>
      <c r="AA306" s="241">
        <f>(Z306*'Power Usage Consumption'!$B$12)*D306</f>
        <v>17.952</v>
      </c>
      <c r="AB306" s="242">
        <f t="shared" si="2"/>
        <v>354.2528</v>
      </c>
      <c r="AC306" s="243" t="str">
        <f>'Raw Data'!AI305</f>
        <v>Renewable Energy (Solar, Wind, etc.)</v>
      </c>
      <c r="AD306" s="244">
        <f t="shared" si="3"/>
        <v>0</v>
      </c>
      <c r="AE306" s="245">
        <f t="shared" si="4"/>
        <v>354.2528</v>
      </c>
      <c r="AF306" s="238">
        <f>'Raw Data'!U305</f>
        <v>5</v>
      </c>
      <c r="AG306" s="235">
        <f>'Raw Data'!T305</f>
        <v>6</v>
      </c>
      <c r="AH306" s="235"/>
      <c r="AI306" s="235">
        <f>IF('Raw Data'!AJ305="YES", 1, 0)</f>
        <v>1</v>
      </c>
      <c r="AJ306" s="235">
        <f>('Power Usage Consumption'!$B$15)*D306*AI306</f>
        <v>2894.76</v>
      </c>
      <c r="AK306" s="235">
        <f>IF('Raw Data'!AK305="YES", 1, 0)</f>
        <v>0</v>
      </c>
      <c r="AL306" s="239">
        <f>'Power Usage Consumption'!$B$16</f>
        <v>18</v>
      </c>
      <c r="AM306" s="235">
        <f>IF('Raw Data'!AL305="YES", 1, 0)</f>
        <v>1</v>
      </c>
      <c r="AN306" s="239">
        <f>'Power Usage Consumption'!$B$17</f>
        <v>1.5</v>
      </c>
      <c r="AO306" s="235">
        <f>IF('Raw Data'!AM305="YES", 1, 0)</f>
        <v>1</v>
      </c>
      <c r="AP306" s="239">
        <f>'Power Usage Consumption'!$B$18</f>
        <v>1.2</v>
      </c>
      <c r="AQ306" s="235">
        <f>IF('Raw Data'!AN305="YES", 1, 0)</f>
        <v>1</v>
      </c>
      <c r="AR306" s="239">
        <f>'Power Usage Consumption'!$B$19</f>
        <v>2</v>
      </c>
      <c r="AS306" s="239">
        <f t="shared" si="5"/>
        <v>2917.46</v>
      </c>
      <c r="AT306" s="241">
        <f t="shared" si="6"/>
        <v>6</v>
      </c>
      <c r="AU306" s="241"/>
      <c r="AV306" s="235">
        <f>IF('Raw Data'!AO305="YES", 1, 0)</f>
        <v>1</v>
      </c>
      <c r="AW306" s="241">
        <f>('Power Usage Consumption'!$B$22)*D306*AV306</f>
        <v>1701.7</v>
      </c>
      <c r="AX306" s="235">
        <f>IF('Raw Data'!AP305="YES", 1, 0)</f>
        <v>0</v>
      </c>
      <c r="AY306" s="241">
        <f>('Power Usage Consumption'!$B$23)*D306*AX306</f>
        <v>0</v>
      </c>
      <c r="AZ306" s="235">
        <f>IF('Raw Data'!AQ305="YES", 1, 0)</f>
        <v>0</v>
      </c>
      <c r="BA306" s="241">
        <f>('Power Usage Consumption'!$B$24)*D306*AZ306</f>
        <v>0</v>
      </c>
      <c r="BB306" s="235">
        <f>IF('Raw Data'!AR305="YES", 1, 0)</f>
        <v>1</v>
      </c>
      <c r="BC306" s="241">
        <f>('Power Usage Consumption'!$B$25)*D306*BB306</f>
        <v>12.9778</v>
      </c>
      <c r="BD306" s="235">
        <f>IF('Raw Data'!AS305="YES", 1, 0)</f>
        <v>0</v>
      </c>
      <c r="BE306" s="235">
        <f>('Power Usage Consumption'!$B$26)*D306*BD306</f>
        <v>0</v>
      </c>
      <c r="BF306" s="241">
        <f t="shared" si="7"/>
        <v>1714.6778</v>
      </c>
    </row>
    <row r="307" ht="20.25" customHeight="1">
      <c r="A307" s="233" t="str">
        <f>'Raw Data'!R306</f>
        <v>Austria</v>
      </c>
      <c r="B307" s="234">
        <f>'Raw Data'!S306</f>
        <v>3</v>
      </c>
      <c r="C307" s="235">
        <f>'Raw Data'!W306</f>
        <v>20</v>
      </c>
      <c r="D307" s="236">
        <f t="shared" si="1"/>
        <v>240</v>
      </c>
      <c r="E307" s="237"/>
      <c r="F307" s="238">
        <f>'Raw Data'!X306</f>
        <v>3</v>
      </c>
      <c r="G307" s="239">
        <f>(F307*'Power Usage Consumption'!$B$2)*D307</f>
        <v>43.2</v>
      </c>
      <c r="H307" s="235">
        <f>'Raw Data'!Y306</f>
        <v>2</v>
      </c>
      <c r="I307" s="239">
        <f>(H307*'Power Usage Consumption'!$B$3)*D307</f>
        <v>33.408</v>
      </c>
      <c r="J307" s="235">
        <f>'Raw Data'!Z306</f>
        <v>0</v>
      </c>
      <c r="K307" s="240">
        <f>(J307*'Power Usage Consumption'!$B$4)*D307</f>
        <v>0</v>
      </c>
      <c r="L307" s="241">
        <f>'Raw Data'!AA306</f>
        <v>2</v>
      </c>
      <c r="M307" s="241">
        <f>(L307*'Power Usage Consumption'!$B$5)*D307</f>
        <v>96</v>
      </c>
      <c r="N307" s="241">
        <f>'Raw Data'!AB306</f>
        <v>2</v>
      </c>
      <c r="O307" s="241">
        <f>(N307*'Power Usage Consumption'!$B$7)*D307</f>
        <v>0.96</v>
      </c>
      <c r="P307" s="241">
        <f>'Raw Data'!AC306</f>
        <v>3</v>
      </c>
      <c r="Q307" s="241">
        <f>(P307*'Power Usage Consumption'!$B$8)*D307</f>
        <v>28.8</v>
      </c>
      <c r="R307" s="241">
        <f>'Raw Data'!AD306</f>
        <v>3</v>
      </c>
      <c r="S307" s="241">
        <f>(R307*'Power Usage Consumption'!$B$9)*D307</f>
        <v>4.32</v>
      </c>
      <c r="T307" s="235">
        <f>'Raw Data'!AE306</f>
        <v>1</v>
      </c>
      <c r="U307" s="241">
        <f>(T307*'Power Usage Consumption'!$B$6)*D307</f>
        <v>1.2</v>
      </c>
      <c r="V307" s="235">
        <f>'Raw Data'!AF306</f>
        <v>1</v>
      </c>
      <c r="W307" s="241">
        <f>(V307*'Power Usage Consumption'!$B$11)*D307</f>
        <v>2.88</v>
      </c>
      <c r="X307" s="235">
        <f>'Raw Data'!AG306</f>
        <v>1</v>
      </c>
      <c r="Y307" s="241">
        <f>(X307*'Power Usage Consumption'!$B$12)*D307</f>
        <v>2.88</v>
      </c>
      <c r="Z307" s="235">
        <f>'Raw Data'!AH306</f>
        <v>2</v>
      </c>
      <c r="AA307" s="241">
        <f>(Z307*'Power Usage Consumption'!$B$12)*D307</f>
        <v>5.76</v>
      </c>
      <c r="AB307" s="242">
        <f t="shared" si="2"/>
        <v>219.408</v>
      </c>
      <c r="AC307" s="243" t="str">
        <f>'Raw Data'!AI306</f>
        <v>Non-renewable Energy (Grid electricity, Gasoline, etc.)</v>
      </c>
      <c r="AD307" s="244">
        <f t="shared" si="3"/>
        <v>219.408</v>
      </c>
      <c r="AE307" s="245">
        <f t="shared" si="4"/>
        <v>0</v>
      </c>
      <c r="AF307" s="238">
        <f>'Raw Data'!U306</f>
        <v>1</v>
      </c>
      <c r="AG307" s="235">
        <f>'Raw Data'!T306</f>
        <v>2</v>
      </c>
      <c r="AH307" s="235"/>
      <c r="AI307" s="235">
        <f>IF('Raw Data'!AJ306="YES", 1, 0)</f>
        <v>0</v>
      </c>
      <c r="AJ307" s="235">
        <f>('Power Usage Consumption'!$B$15)*D307*AI307</f>
        <v>0</v>
      </c>
      <c r="AK307" s="235">
        <f>IF('Raw Data'!AK306="YES", 1, 0)</f>
        <v>1</v>
      </c>
      <c r="AL307" s="239">
        <f>'Power Usage Consumption'!$B$16</f>
        <v>18</v>
      </c>
      <c r="AM307" s="235">
        <f>IF('Raw Data'!AL306="YES", 1, 0)</f>
        <v>1</v>
      </c>
      <c r="AN307" s="239">
        <f>'Power Usage Consumption'!$B$17</f>
        <v>1.5</v>
      </c>
      <c r="AO307" s="235">
        <f>IF('Raw Data'!AM306="YES", 1, 0)</f>
        <v>1</v>
      </c>
      <c r="AP307" s="239">
        <f>'Power Usage Consumption'!$B$18</f>
        <v>1.2</v>
      </c>
      <c r="AQ307" s="235">
        <f>IF('Raw Data'!AN306="YES", 1, 0)</f>
        <v>0</v>
      </c>
      <c r="AR307" s="239">
        <f>'Power Usage Consumption'!$B$19</f>
        <v>2</v>
      </c>
      <c r="AS307" s="239">
        <f t="shared" si="5"/>
        <v>22.7</v>
      </c>
      <c r="AT307" s="241">
        <f t="shared" si="6"/>
        <v>2</v>
      </c>
      <c r="AU307" s="241"/>
      <c r="AV307" s="235">
        <f>IF('Raw Data'!AO306="YES", 1, 0)</f>
        <v>0</v>
      </c>
      <c r="AW307" s="241">
        <f>('Power Usage Consumption'!$B$22)*D307*AV307</f>
        <v>0</v>
      </c>
      <c r="AX307" s="235">
        <f>IF('Raw Data'!AP306="YES", 1, 0)</f>
        <v>1</v>
      </c>
      <c r="AY307" s="241">
        <f>('Power Usage Consumption'!$B$23)*D307*AX307</f>
        <v>156</v>
      </c>
      <c r="AZ307" s="235">
        <f>IF('Raw Data'!AQ306="YES", 1, 0)</f>
        <v>0</v>
      </c>
      <c r="BA307" s="241">
        <f>('Power Usage Consumption'!$B$24)*D307*AZ307</f>
        <v>0</v>
      </c>
      <c r="BB307" s="235">
        <f>IF('Raw Data'!AR306="YES", 1, 0)</f>
        <v>0</v>
      </c>
      <c r="BC307" s="241">
        <f>('Power Usage Consumption'!$B$25)*D307*BB307</f>
        <v>0</v>
      </c>
      <c r="BD307" s="235">
        <f>IF('Raw Data'!AS306="YES", 1, 0)</f>
        <v>1</v>
      </c>
      <c r="BE307" s="235">
        <f>('Power Usage Consumption'!$B$26)*D307*BD307</f>
        <v>67.2</v>
      </c>
      <c r="BF307" s="241">
        <f t="shared" si="7"/>
        <v>223.2</v>
      </c>
    </row>
    <row r="308" ht="20.25" customHeight="1">
      <c r="A308" s="233" t="str">
        <f>'Raw Data'!R307</f>
        <v>Jordan</v>
      </c>
      <c r="B308" s="234">
        <f>'Raw Data'!S307</f>
        <v>12</v>
      </c>
      <c r="C308" s="235">
        <f>'Raw Data'!W307</f>
        <v>12</v>
      </c>
      <c r="D308" s="236">
        <f t="shared" si="1"/>
        <v>576</v>
      </c>
      <c r="E308" s="237"/>
      <c r="F308" s="238">
        <f>'Raw Data'!X307</f>
        <v>2</v>
      </c>
      <c r="G308" s="239">
        <f>(F308*'Power Usage Consumption'!$B$2)*D308</f>
        <v>69.12</v>
      </c>
      <c r="H308" s="235">
        <f>'Raw Data'!Y307</f>
        <v>1</v>
      </c>
      <c r="I308" s="239">
        <f>(H308*'Power Usage Consumption'!$B$3)*D308</f>
        <v>40.0896</v>
      </c>
      <c r="J308" s="235">
        <f>'Raw Data'!Z307</f>
        <v>2</v>
      </c>
      <c r="K308" s="240">
        <f>(J308*'Power Usage Consumption'!$B$4)*D308</f>
        <v>65.664</v>
      </c>
      <c r="L308" s="241">
        <f>'Raw Data'!AA307</f>
        <v>3</v>
      </c>
      <c r="M308" s="241">
        <f>(L308*'Power Usage Consumption'!$B$5)*D308</f>
        <v>345.6</v>
      </c>
      <c r="N308" s="241">
        <f>'Raw Data'!AB307</f>
        <v>3</v>
      </c>
      <c r="O308" s="241">
        <f>(N308*'Power Usage Consumption'!$B$7)*D308</f>
        <v>3.456</v>
      </c>
      <c r="P308" s="241">
        <f>'Raw Data'!AC307</f>
        <v>1</v>
      </c>
      <c r="Q308" s="241">
        <f>(P308*'Power Usage Consumption'!$B$8)*D308</f>
        <v>23.04</v>
      </c>
      <c r="R308" s="241">
        <f>'Raw Data'!AD307</f>
        <v>3</v>
      </c>
      <c r="S308" s="241">
        <f>(R308*'Power Usage Consumption'!$B$9)*D308</f>
        <v>10.368</v>
      </c>
      <c r="T308" s="235">
        <f>'Raw Data'!AE307</f>
        <v>0</v>
      </c>
      <c r="U308" s="241">
        <f>(T308*'Power Usage Consumption'!$B$6)*D308</f>
        <v>0</v>
      </c>
      <c r="V308" s="235">
        <f>'Raw Data'!AF307</f>
        <v>0</v>
      </c>
      <c r="W308" s="241">
        <f>(V308*'Power Usage Consumption'!$B$11)*D308</f>
        <v>0</v>
      </c>
      <c r="X308" s="235">
        <f>'Raw Data'!AG307</f>
        <v>2</v>
      </c>
      <c r="Y308" s="241">
        <f>(X308*'Power Usage Consumption'!$B$12)*D308</f>
        <v>13.824</v>
      </c>
      <c r="Z308" s="235">
        <f>'Raw Data'!AH307</f>
        <v>0</v>
      </c>
      <c r="AA308" s="241">
        <f>(Z308*'Power Usage Consumption'!$B$12)*D308</f>
        <v>0</v>
      </c>
      <c r="AB308" s="242">
        <f t="shared" si="2"/>
        <v>571.1616</v>
      </c>
      <c r="AC308" s="243" t="str">
        <f>'Raw Data'!AI307</f>
        <v>Renewable Energy (Solar, Wind, etc.)</v>
      </c>
      <c r="AD308" s="244">
        <f t="shared" si="3"/>
        <v>0</v>
      </c>
      <c r="AE308" s="245">
        <f t="shared" si="4"/>
        <v>571.1616</v>
      </c>
      <c r="AF308" s="238">
        <f>'Raw Data'!U307</f>
        <v>10</v>
      </c>
      <c r="AG308" s="235">
        <f>'Raw Data'!T307</f>
        <v>2</v>
      </c>
      <c r="AH308" s="235"/>
      <c r="AI308" s="235">
        <f>IF('Raw Data'!AJ307="YES", 1, 0)</f>
        <v>0</v>
      </c>
      <c r="AJ308" s="235">
        <f>('Power Usage Consumption'!$B$15)*D308*AI308</f>
        <v>0</v>
      </c>
      <c r="AK308" s="235">
        <f>IF('Raw Data'!AK307="YES", 1, 0)</f>
        <v>1</v>
      </c>
      <c r="AL308" s="239">
        <f>'Power Usage Consumption'!$B$16</f>
        <v>18</v>
      </c>
      <c r="AM308" s="235">
        <f>IF('Raw Data'!AL307="YES", 1, 0)</f>
        <v>0</v>
      </c>
      <c r="AN308" s="239">
        <f>'Power Usage Consumption'!$B$17</f>
        <v>1.5</v>
      </c>
      <c r="AO308" s="235">
        <f>IF('Raw Data'!AM307="YES", 1, 0)</f>
        <v>1</v>
      </c>
      <c r="AP308" s="239">
        <f>'Power Usage Consumption'!$B$18</f>
        <v>1.2</v>
      </c>
      <c r="AQ308" s="235">
        <f>IF('Raw Data'!AN307="YES", 1, 0)</f>
        <v>0</v>
      </c>
      <c r="AR308" s="239">
        <f>'Power Usage Consumption'!$B$19</f>
        <v>2</v>
      </c>
      <c r="AS308" s="239">
        <f t="shared" si="5"/>
        <v>22.7</v>
      </c>
      <c r="AT308" s="241">
        <f t="shared" si="6"/>
        <v>2</v>
      </c>
      <c r="AU308" s="241"/>
      <c r="AV308" s="235">
        <f>IF('Raw Data'!AO307="YES", 1, 0)</f>
        <v>0</v>
      </c>
      <c r="AW308" s="241">
        <f>('Power Usage Consumption'!$B$22)*D308*AV308</f>
        <v>0</v>
      </c>
      <c r="AX308" s="235">
        <f>IF('Raw Data'!AP307="YES", 1, 0)</f>
        <v>0</v>
      </c>
      <c r="AY308" s="241">
        <f>('Power Usage Consumption'!$B$23)*D308*AX308</f>
        <v>0</v>
      </c>
      <c r="AZ308" s="235">
        <f>IF('Raw Data'!AQ307="YES", 1, 0)</f>
        <v>1</v>
      </c>
      <c r="BA308" s="241">
        <f>('Power Usage Consumption'!$B$24)*D308*AZ308</f>
        <v>31.104</v>
      </c>
      <c r="BB308" s="235">
        <f>IF('Raw Data'!AR307="YES", 1, 0)</f>
        <v>0</v>
      </c>
      <c r="BC308" s="241">
        <f>('Power Usage Consumption'!$B$25)*D308*BB308</f>
        <v>0</v>
      </c>
      <c r="BD308" s="235">
        <f>IF('Raw Data'!AS307="YES", 1, 0)</f>
        <v>1</v>
      </c>
      <c r="BE308" s="235">
        <f>('Power Usage Consumption'!$B$26)*D308*BD308</f>
        <v>161.28</v>
      </c>
      <c r="BF308" s="241">
        <f t="shared" si="7"/>
        <v>192.384</v>
      </c>
    </row>
    <row r="309" ht="20.25" customHeight="1">
      <c r="A309" s="233" t="str">
        <f>'Raw Data'!R308</f>
        <v>Vietnam</v>
      </c>
      <c r="B309" s="234">
        <f>'Raw Data'!S308</f>
        <v>1</v>
      </c>
      <c r="C309" s="235">
        <f>'Raw Data'!W308</f>
        <v>10</v>
      </c>
      <c r="D309" s="236">
        <f t="shared" si="1"/>
        <v>40</v>
      </c>
      <c r="E309" s="237"/>
      <c r="F309" s="238">
        <f>'Raw Data'!X308</f>
        <v>3</v>
      </c>
      <c r="G309" s="239">
        <f>(F309*'Power Usage Consumption'!$B$2)*D309</f>
        <v>7.2</v>
      </c>
      <c r="H309" s="235">
        <f>'Raw Data'!Y308</f>
        <v>1</v>
      </c>
      <c r="I309" s="239">
        <f>(H309*'Power Usage Consumption'!$B$3)*D309</f>
        <v>2.784</v>
      </c>
      <c r="J309" s="235">
        <f>'Raw Data'!Z308</f>
        <v>2</v>
      </c>
      <c r="K309" s="240">
        <f>(J309*'Power Usage Consumption'!$B$4)*D309</f>
        <v>4.56</v>
      </c>
      <c r="L309" s="241">
        <f>'Raw Data'!AA308</f>
        <v>0</v>
      </c>
      <c r="M309" s="241">
        <f>(L309*'Power Usage Consumption'!$B$5)*D309</f>
        <v>0</v>
      </c>
      <c r="N309" s="241">
        <f>'Raw Data'!AB308</f>
        <v>3</v>
      </c>
      <c r="O309" s="241">
        <f>(N309*'Power Usage Consumption'!$B$7)*D309</f>
        <v>0.24</v>
      </c>
      <c r="P309" s="241">
        <f>'Raw Data'!AC308</f>
        <v>3</v>
      </c>
      <c r="Q309" s="241">
        <f>(P309*'Power Usage Consumption'!$B$8)*D309</f>
        <v>4.8</v>
      </c>
      <c r="R309" s="241">
        <f>'Raw Data'!AD308</f>
        <v>1</v>
      </c>
      <c r="S309" s="241">
        <f>(R309*'Power Usage Consumption'!$B$9)*D309</f>
        <v>0.24</v>
      </c>
      <c r="T309" s="235">
        <f>'Raw Data'!AE308</f>
        <v>0</v>
      </c>
      <c r="U309" s="241">
        <f>(T309*'Power Usage Consumption'!$B$6)*D309</f>
        <v>0</v>
      </c>
      <c r="V309" s="235">
        <f>'Raw Data'!AF308</f>
        <v>0</v>
      </c>
      <c r="W309" s="241">
        <f>(V309*'Power Usage Consumption'!$B$11)*D309</f>
        <v>0</v>
      </c>
      <c r="X309" s="235">
        <f>'Raw Data'!AG308</f>
        <v>1</v>
      </c>
      <c r="Y309" s="241">
        <f>(X309*'Power Usage Consumption'!$B$12)*D309</f>
        <v>0.48</v>
      </c>
      <c r="Z309" s="235">
        <f>'Raw Data'!AH308</f>
        <v>2</v>
      </c>
      <c r="AA309" s="241">
        <f>(Z309*'Power Usage Consumption'!$B$12)*D309</f>
        <v>0.96</v>
      </c>
      <c r="AB309" s="242">
        <f t="shared" si="2"/>
        <v>21.264</v>
      </c>
      <c r="AC309" s="243" t="str">
        <f>'Raw Data'!AI308</f>
        <v>Non-renewable Energy (Grid electricity, Gasoline, etc.)</v>
      </c>
      <c r="AD309" s="244">
        <f t="shared" si="3"/>
        <v>21.264</v>
      </c>
      <c r="AE309" s="245">
        <f t="shared" si="4"/>
        <v>0</v>
      </c>
      <c r="AF309" s="238">
        <f>'Raw Data'!U308</f>
        <v>0</v>
      </c>
      <c r="AG309" s="235">
        <f>'Raw Data'!T308</f>
        <v>1</v>
      </c>
      <c r="AH309" s="235"/>
      <c r="AI309" s="235">
        <f>IF('Raw Data'!AJ308="YES", 1, 0)</f>
        <v>1</v>
      </c>
      <c r="AJ309" s="235">
        <f>('Power Usage Consumption'!$B$15)*D309*AI309</f>
        <v>154.8</v>
      </c>
      <c r="AK309" s="235">
        <f>IF('Raw Data'!AK308="YES", 1, 0)</f>
        <v>0</v>
      </c>
      <c r="AL309" s="239">
        <f>'Power Usage Consumption'!$B$16</f>
        <v>18</v>
      </c>
      <c r="AM309" s="235">
        <f>IF('Raw Data'!AL308="YES", 1, 0)</f>
        <v>0</v>
      </c>
      <c r="AN309" s="239">
        <f>'Power Usage Consumption'!$B$17</f>
        <v>1.5</v>
      </c>
      <c r="AO309" s="235">
        <f>IF('Raw Data'!AM308="YES", 1, 0)</f>
        <v>0</v>
      </c>
      <c r="AP309" s="239">
        <f>'Power Usage Consumption'!$B$18</f>
        <v>1.2</v>
      </c>
      <c r="AQ309" s="235">
        <f>IF('Raw Data'!AN308="YES", 1, 0)</f>
        <v>1</v>
      </c>
      <c r="AR309" s="239">
        <f>'Power Usage Consumption'!$B$19</f>
        <v>2</v>
      </c>
      <c r="AS309" s="239">
        <f t="shared" si="5"/>
        <v>177.5</v>
      </c>
      <c r="AT309" s="241">
        <f t="shared" si="6"/>
        <v>1</v>
      </c>
      <c r="AU309" s="241"/>
      <c r="AV309" s="235">
        <f>IF('Raw Data'!AO308="YES", 1, 0)</f>
        <v>0</v>
      </c>
      <c r="AW309" s="241">
        <f>('Power Usage Consumption'!$B$22)*D309*AV309</f>
        <v>0</v>
      </c>
      <c r="AX309" s="235">
        <f>IF('Raw Data'!AP308="YES", 1, 0)</f>
        <v>1</v>
      </c>
      <c r="AY309" s="241">
        <f>('Power Usage Consumption'!$B$23)*D309*AX309</f>
        <v>26</v>
      </c>
      <c r="AZ309" s="235">
        <f>IF('Raw Data'!AQ308="YES", 1, 0)</f>
        <v>1</v>
      </c>
      <c r="BA309" s="241">
        <f>('Power Usage Consumption'!$B$24)*D309*AZ309</f>
        <v>2.16</v>
      </c>
      <c r="BB309" s="235">
        <f>IF('Raw Data'!AR308="YES", 1, 0)</f>
        <v>1</v>
      </c>
      <c r="BC309" s="241">
        <f>('Power Usage Consumption'!$B$25)*D309*BB309</f>
        <v>0.694</v>
      </c>
      <c r="BD309" s="235">
        <f>IF('Raw Data'!AS308="YES", 1, 0)</f>
        <v>1</v>
      </c>
      <c r="BE309" s="235">
        <f>('Power Usage Consumption'!$B$26)*D309*BD309</f>
        <v>11.2</v>
      </c>
      <c r="BF309" s="241">
        <f t="shared" si="7"/>
        <v>40.054</v>
      </c>
    </row>
    <row r="310" ht="20.25" customHeight="1">
      <c r="A310" s="233" t="str">
        <f>'Raw Data'!R309</f>
        <v>Lebanon</v>
      </c>
      <c r="B310" s="234">
        <f>'Raw Data'!S309</f>
        <v>10</v>
      </c>
      <c r="C310" s="235">
        <f>'Raw Data'!W309</f>
        <v>32</v>
      </c>
      <c r="D310" s="236">
        <f t="shared" si="1"/>
        <v>1280</v>
      </c>
      <c r="E310" s="237"/>
      <c r="F310" s="238">
        <f>'Raw Data'!X309</f>
        <v>3</v>
      </c>
      <c r="G310" s="239">
        <f>(F310*'Power Usage Consumption'!$B$2)*D310</f>
        <v>230.4</v>
      </c>
      <c r="H310" s="235">
        <f>'Raw Data'!Y309</f>
        <v>2</v>
      </c>
      <c r="I310" s="239">
        <f>(H310*'Power Usage Consumption'!$B$3)*D310</f>
        <v>178.176</v>
      </c>
      <c r="J310" s="235">
        <f>'Raw Data'!Z309</f>
        <v>1</v>
      </c>
      <c r="K310" s="240">
        <f>(J310*'Power Usage Consumption'!$B$4)*D310</f>
        <v>72.96</v>
      </c>
      <c r="L310" s="241">
        <f>'Raw Data'!AA309</f>
        <v>0</v>
      </c>
      <c r="M310" s="241">
        <f>(L310*'Power Usage Consumption'!$B$5)*D310</f>
        <v>0</v>
      </c>
      <c r="N310" s="241">
        <f>'Raw Data'!AB309</f>
        <v>1</v>
      </c>
      <c r="O310" s="241">
        <f>(N310*'Power Usage Consumption'!$B$7)*D310</f>
        <v>2.56</v>
      </c>
      <c r="P310" s="241">
        <f>'Raw Data'!AC309</f>
        <v>1</v>
      </c>
      <c r="Q310" s="241">
        <f>(P310*'Power Usage Consumption'!$B$8)*D310</f>
        <v>51.2</v>
      </c>
      <c r="R310" s="241">
        <f>'Raw Data'!AD309</f>
        <v>1</v>
      </c>
      <c r="S310" s="241">
        <f>(R310*'Power Usage Consumption'!$B$9)*D310</f>
        <v>7.68</v>
      </c>
      <c r="T310" s="235">
        <f>'Raw Data'!AE309</f>
        <v>0</v>
      </c>
      <c r="U310" s="241">
        <f>(T310*'Power Usage Consumption'!$B$6)*D310</f>
        <v>0</v>
      </c>
      <c r="V310" s="235">
        <f>'Raw Data'!AF309</f>
        <v>1</v>
      </c>
      <c r="W310" s="241">
        <f>(V310*'Power Usage Consumption'!$B$11)*D310</f>
        <v>15.36</v>
      </c>
      <c r="X310" s="235">
        <f>'Raw Data'!AG309</f>
        <v>3</v>
      </c>
      <c r="Y310" s="241">
        <f>(X310*'Power Usage Consumption'!$B$12)*D310</f>
        <v>46.08</v>
      </c>
      <c r="Z310" s="235">
        <f>'Raw Data'!AH309</f>
        <v>3</v>
      </c>
      <c r="AA310" s="241">
        <f>(Z310*'Power Usage Consumption'!$B$12)*D310</f>
        <v>46.08</v>
      </c>
      <c r="AB310" s="242">
        <f t="shared" si="2"/>
        <v>650.496</v>
      </c>
      <c r="AC310" s="243" t="str">
        <f>'Raw Data'!AI309</f>
        <v>Non-renewable Energy (Grid electricity, Gasoline, etc.)</v>
      </c>
      <c r="AD310" s="244">
        <f t="shared" si="3"/>
        <v>650.496</v>
      </c>
      <c r="AE310" s="245">
        <f t="shared" si="4"/>
        <v>0</v>
      </c>
      <c r="AF310" s="238">
        <f>'Raw Data'!U309</f>
        <v>4</v>
      </c>
      <c r="AG310" s="235">
        <f>'Raw Data'!T309</f>
        <v>6</v>
      </c>
      <c r="AH310" s="235"/>
      <c r="AI310" s="235">
        <f>IF('Raw Data'!AJ309="YES", 1, 0)</f>
        <v>0</v>
      </c>
      <c r="AJ310" s="235">
        <f>('Power Usage Consumption'!$B$15)*D310*AI310</f>
        <v>0</v>
      </c>
      <c r="AK310" s="235">
        <f>IF('Raw Data'!AK309="YES", 1, 0)</f>
        <v>0</v>
      </c>
      <c r="AL310" s="239">
        <f>'Power Usage Consumption'!$B$16</f>
        <v>18</v>
      </c>
      <c r="AM310" s="235">
        <f>IF('Raw Data'!AL309="YES", 1, 0)</f>
        <v>0</v>
      </c>
      <c r="AN310" s="239">
        <f>'Power Usage Consumption'!$B$17</f>
        <v>1.5</v>
      </c>
      <c r="AO310" s="235">
        <f>IF('Raw Data'!AM309="YES", 1, 0)</f>
        <v>1</v>
      </c>
      <c r="AP310" s="239">
        <f>'Power Usage Consumption'!$B$18</f>
        <v>1.2</v>
      </c>
      <c r="AQ310" s="235">
        <f>IF('Raw Data'!AN309="YES", 1, 0)</f>
        <v>0</v>
      </c>
      <c r="AR310" s="239">
        <f>'Power Usage Consumption'!$B$19</f>
        <v>2</v>
      </c>
      <c r="AS310" s="239">
        <f t="shared" si="5"/>
        <v>22.7</v>
      </c>
      <c r="AT310" s="241">
        <f t="shared" si="6"/>
        <v>6</v>
      </c>
      <c r="AU310" s="241"/>
      <c r="AV310" s="235">
        <f>IF('Raw Data'!AO309="YES", 1, 0)</f>
        <v>0</v>
      </c>
      <c r="AW310" s="241">
        <f>('Power Usage Consumption'!$B$22)*D310*AV310</f>
        <v>0</v>
      </c>
      <c r="AX310" s="235">
        <f>IF('Raw Data'!AP309="YES", 1, 0)</f>
        <v>1</v>
      </c>
      <c r="AY310" s="241">
        <f>('Power Usage Consumption'!$B$23)*D310*AX310</f>
        <v>832</v>
      </c>
      <c r="AZ310" s="235">
        <f>IF('Raw Data'!AQ309="YES", 1, 0)</f>
        <v>0</v>
      </c>
      <c r="BA310" s="241">
        <f>('Power Usage Consumption'!$B$24)*D310*AZ310</f>
        <v>0</v>
      </c>
      <c r="BB310" s="235">
        <f>IF('Raw Data'!AR309="YES", 1, 0)</f>
        <v>1</v>
      </c>
      <c r="BC310" s="241">
        <f>('Power Usage Consumption'!$B$25)*D310*BB310</f>
        <v>22.208</v>
      </c>
      <c r="BD310" s="235">
        <f>IF('Raw Data'!AS309="YES", 1, 0)</f>
        <v>0</v>
      </c>
      <c r="BE310" s="235">
        <f>('Power Usage Consumption'!$B$26)*D310*BD310</f>
        <v>0</v>
      </c>
      <c r="BF310" s="241">
        <f t="shared" si="7"/>
        <v>854.208</v>
      </c>
    </row>
    <row r="311" ht="20.25" customHeight="1">
      <c r="A311" s="233" t="str">
        <f>'Raw Data'!R310</f>
        <v>Philippines</v>
      </c>
      <c r="B311" s="234">
        <f>'Raw Data'!S310</f>
        <v>7</v>
      </c>
      <c r="C311" s="235">
        <f>'Raw Data'!W310</f>
        <v>19</v>
      </c>
      <c r="D311" s="236">
        <f t="shared" si="1"/>
        <v>532</v>
      </c>
      <c r="E311" s="237"/>
      <c r="F311" s="238">
        <f>'Raw Data'!X310</f>
        <v>3</v>
      </c>
      <c r="G311" s="239">
        <f>(F311*'Power Usage Consumption'!$B$2)*D311</f>
        <v>95.76</v>
      </c>
      <c r="H311" s="235">
        <f>'Raw Data'!Y310</f>
        <v>2</v>
      </c>
      <c r="I311" s="239">
        <f>(H311*'Power Usage Consumption'!$B$3)*D311</f>
        <v>74.0544</v>
      </c>
      <c r="J311" s="235">
        <f>'Raw Data'!Z310</f>
        <v>3</v>
      </c>
      <c r="K311" s="240">
        <f>(J311*'Power Usage Consumption'!$B$4)*D311</f>
        <v>90.972</v>
      </c>
      <c r="L311" s="241">
        <f>'Raw Data'!AA310</f>
        <v>3</v>
      </c>
      <c r="M311" s="241">
        <f>(L311*'Power Usage Consumption'!$B$5)*D311</f>
        <v>319.2</v>
      </c>
      <c r="N311" s="241">
        <f>'Raw Data'!AB310</f>
        <v>0</v>
      </c>
      <c r="O311" s="241">
        <f>(N311*'Power Usage Consumption'!$B$7)*D311</f>
        <v>0</v>
      </c>
      <c r="P311" s="241">
        <f>'Raw Data'!AC310</f>
        <v>2</v>
      </c>
      <c r="Q311" s="241">
        <f>(P311*'Power Usage Consumption'!$B$8)*D311</f>
        <v>42.56</v>
      </c>
      <c r="R311" s="241">
        <f>'Raw Data'!AD310</f>
        <v>3</v>
      </c>
      <c r="S311" s="241">
        <f>(R311*'Power Usage Consumption'!$B$9)*D311</f>
        <v>9.576</v>
      </c>
      <c r="T311" s="235">
        <f>'Raw Data'!AE310</f>
        <v>2</v>
      </c>
      <c r="U311" s="241">
        <f>(T311*'Power Usage Consumption'!$B$6)*D311</f>
        <v>5.32</v>
      </c>
      <c r="V311" s="235">
        <f>'Raw Data'!AF310</f>
        <v>1</v>
      </c>
      <c r="W311" s="241">
        <f>(V311*'Power Usage Consumption'!$B$11)*D311</f>
        <v>6.384</v>
      </c>
      <c r="X311" s="235">
        <f>'Raw Data'!AG310</f>
        <v>3</v>
      </c>
      <c r="Y311" s="241">
        <f>(X311*'Power Usage Consumption'!$B$12)*D311</f>
        <v>19.152</v>
      </c>
      <c r="Z311" s="235">
        <f>'Raw Data'!AH310</f>
        <v>2</v>
      </c>
      <c r="AA311" s="241">
        <f>(Z311*'Power Usage Consumption'!$B$12)*D311</f>
        <v>12.768</v>
      </c>
      <c r="AB311" s="242">
        <f t="shared" si="2"/>
        <v>675.7464</v>
      </c>
      <c r="AC311" s="243" t="str">
        <f>'Raw Data'!AI310</f>
        <v>Renewable Energy (Solar, Wind, etc.)</v>
      </c>
      <c r="AD311" s="244">
        <f t="shared" si="3"/>
        <v>0</v>
      </c>
      <c r="AE311" s="245">
        <f t="shared" si="4"/>
        <v>675.7464</v>
      </c>
      <c r="AF311" s="238">
        <f>'Raw Data'!U310</f>
        <v>5</v>
      </c>
      <c r="AG311" s="235">
        <f>'Raw Data'!T310</f>
        <v>2</v>
      </c>
      <c r="AH311" s="235"/>
      <c r="AI311" s="235">
        <f>IF('Raw Data'!AJ310="YES", 1, 0)</f>
        <v>1</v>
      </c>
      <c r="AJ311" s="235">
        <f>('Power Usage Consumption'!$B$15)*D311*AI311</f>
        <v>2058.84</v>
      </c>
      <c r="AK311" s="235">
        <f>IF('Raw Data'!AK310="YES", 1, 0)</f>
        <v>1</v>
      </c>
      <c r="AL311" s="239">
        <f>'Power Usage Consumption'!$B$16</f>
        <v>18</v>
      </c>
      <c r="AM311" s="235">
        <f>IF('Raw Data'!AL310="YES", 1, 0)</f>
        <v>1</v>
      </c>
      <c r="AN311" s="239">
        <f>'Power Usage Consumption'!$B$17</f>
        <v>1.5</v>
      </c>
      <c r="AO311" s="235">
        <f>IF('Raw Data'!AM310="YES", 1, 0)</f>
        <v>1</v>
      </c>
      <c r="AP311" s="239">
        <f>'Power Usage Consumption'!$B$18</f>
        <v>1.2</v>
      </c>
      <c r="AQ311" s="235">
        <f>IF('Raw Data'!AN310="YES", 1, 0)</f>
        <v>1</v>
      </c>
      <c r="AR311" s="239">
        <f>'Power Usage Consumption'!$B$19</f>
        <v>2</v>
      </c>
      <c r="AS311" s="239">
        <f t="shared" si="5"/>
        <v>2081.54</v>
      </c>
      <c r="AT311" s="241">
        <f t="shared" si="6"/>
        <v>2</v>
      </c>
      <c r="AU311" s="241"/>
      <c r="AV311" s="235">
        <f>IF('Raw Data'!AO310="YES", 1, 0)</f>
        <v>0</v>
      </c>
      <c r="AW311" s="241">
        <f>('Power Usage Consumption'!$B$22)*D311*AV311</f>
        <v>0</v>
      </c>
      <c r="AX311" s="235">
        <f>IF('Raw Data'!AP310="YES", 1, 0)</f>
        <v>0</v>
      </c>
      <c r="AY311" s="241">
        <f>('Power Usage Consumption'!$B$23)*D311*AX311</f>
        <v>0</v>
      </c>
      <c r="AZ311" s="235">
        <f>IF('Raw Data'!AQ310="YES", 1, 0)</f>
        <v>1</v>
      </c>
      <c r="BA311" s="241">
        <f>('Power Usage Consumption'!$B$24)*D311*AZ311</f>
        <v>28.728</v>
      </c>
      <c r="BB311" s="235">
        <f>IF('Raw Data'!AR310="YES", 1, 0)</f>
        <v>1</v>
      </c>
      <c r="BC311" s="241">
        <f>('Power Usage Consumption'!$B$25)*D311*BB311</f>
        <v>9.2302</v>
      </c>
      <c r="BD311" s="235">
        <f>IF('Raw Data'!AS310="YES", 1, 0)</f>
        <v>0</v>
      </c>
      <c r="BE311" s="235">
        <f>('Power Usage Consumption'!$B$26)*D311*BD311</f>
        <v>0</v>
      </c>
      <c r="BF311" s="241">
        <f t="shared" si="7"/>
        <v>37.9582</v>
      </c>
    </row>
    <row r="312" ht="20.25" customHeight="1">
      <c r="A312" s="233" t="str">
        <f>'Raw Data'!R311</f>
        <v>Kazakhstan</v>
      </c>
      <c r="B312" s="234">
        <f>'Raw Data'!S311</f>
        <v>2</v>
      </c>
      <c r="C312" s="235">
        <f>'Raw Data'!W311</f>
        <v>31</v>
      </c>
      <c r="D312" s="236">
        <f t="shared" si="1"/>
        <v>248</v>
      </c>
      <c r="E312" s="237"/>
      <c r="F312" s="238">
        <f>'Raw Data'!X311</f>
        <v>1</v>
      </c>
      <c r="G312" s="239">
        <f>(F312*'Power Usage Consumption'!$B$2)*D312</f>
        <v>14.88</v>
      </c>
      <c r="H312" s="235">
        <f>'Raw Data'!Y311</f>
        <v>2</v>
      </c>
      <c r="I312" s="239">
        <f>(H312*'Power Usage Consumption'!$B$3)*D312</f>
        <v>34.5216</v>
      </c>
      <c r="J312" s="235">
        <f>'Raw Data'!Z311</f>
        <v>1</v>
      </c>
      <c r="K312" s="240">
        <f>(J312*'Power Usage Consumption'!$B$4)*D312</f>
        <v>14.136</v>
      </c>
      <c r="L312" s="241">
        <f>'Raw Data'!AA311</f>
        <v>3</v>
      </c>
      <c r="M312" s="241">
        <f>(L312*'Power Usage Consumption'!$B$5)*D312</f>
        <v>148.8</v>
      </c>
      <c r="N312" s="241">
        <f>'Raw Data'!AB311</f>
        <v>2</v>
      </c>
      <c r="O312" s="241">
        <f>(N312*'Power Usage Consumption'!$B$7)*D312</f>
        <v>0.992</v>
      </c>
      <c r="P312" s="241">
        <f>'Raw Data'!AC311</f>
        <v>3</v>
      </c>
      <c r="Q312" s="241">
        <f>(P312*'Power Usage Consumption'!$B$8)*D312</f>
        <v>29.76</v>
      </c>
      <c r="R312" s="241">
        <f>'Raw Data'!AD311</f>
        <v>3</v>
      </c>
      <c r="S312" s="241">
        <f>(R312*'Power Usage Consumption'!$B$9)*D312</f>
        <v>4.464</v>
      </c>
      <c r="T312" s="235">
        <f>'Raw Data'!AE311</f>
        <v>0</v>
      </c>
      <c r="U312" s="241">
        <f>(T312*'Power Usage Consumption'!$B$6)*D312</f>
        <v>0</v>
      </c>
      <c r="V312" s="235">
        <f>'Raw Data'!AF311</f>
        <v>0</v>
      </c>
      <c r="W312" s="241">
        <f>(V312*'Power Usage Consumption'!$B$11)*D312</f>
        <v>0</v>
      </c>
      <c r="X312" s="235">
        <f>'Raw Data'!AG311</f>
        <v>2</v>
      </c>
      <c r="Y312" s="241">
        <f>(X312*'Power Usage Consumption'!$B$12)*D312</f>
        <v>5.952</v>
      </c>
      <c r="Z312" s="235">
        <f>'Raw Data'!AH311</f>
        <v>0</v>
      </c>
      <c r="AA312" s="241">
        <f>(Z312*'Power Usage Consumption'!$B$12)*D312</f>
        <v>0</v>
      </c>
      <c r="AB312" s="242">
        <f t="shared" si="2"/>
        <v>253.5056</v>
      </c>
      <c r="AC312" s="243" t="str">
        <f>'Raw Data'!AI311</f>
        <v>Renewable Energy (Solar, Wind, etc.)</v>
      </c>
      <c r="AD312" s="244">
        <f t="shared" si="3"/>
        <v>0</v>
      </c>
      <c r="AE312" s="245">
        <f t="shared" si="4"/>
        <v>253.5056</v>
      </c>
      <c r="AF312" s="238">
        <f>'Raw Data'!U311</f>
        <v>1</v>
      </c>
      <c r="AG312" s="235">
        <f>'Raw Data'!T311</f>
        <v>1</v>
      </c>
      <c r="AH312" s="235"/>
      <c r="AI312" s="235">
        <f>IF('Raw Data'!AJ311="YES", 1, 0)</f>
        <v>0</v>
      </c>
      <c r="AJ312" s="235">
        <f>('Power Usage Consumption'!$B$15)*D312*AI312</f>
        <v>0</v>
      </c>
      <c r="AK312" s="235">
        <f>IF('Raw Data'!AK311="YES", 1, 0)</f>
        <v>0</v>
      </c>
      <c r="AL312" s="239">
        <f>'Power Usage Consumption'!$B$16</f>
        <v>18</v>
      </c>
      <c r="AM312" s="235">
        <f>IF('Raw Data'!AL311="YES", 1, 0)</f>
        <v>0</v>
      </c>
      <c r="AN312" s="239">
        <f>'Power Usage Consumption'!$B$17</f>
        <v>1.5</v>
      </c>
      <c r="AO312" s="235">
        <f>IF('Raw Data'!AM311="YES", 1, 0)</f>
        <v>1</v>
      </c>
      <c r="AP312" s="239">
        <f>'Power Usage Consumption'!$B$18</f>
        <v>1.2</v>
      </c>
      <c r="AQ312" s="235">
        <f>IF('Raw Data'!AN311="YES", 1, 0)</f>
        <v>1</v>
      </c>
      <c r="AR312" s="239">
        <f>'Power Usage Consumption'!$B$19</f>
        <v>2</v>
      </c>
      <c r="AS312" s="239">
        <f t="shared" si="5"/>
        <v>22.7</v>
      </c>
      <c r="AT312" s="241">
        <f t="shared" si="6"/>
        <v>1</v>
      </c>
      <c r="AU312" s="241"/>
      <c r="AV312" s="235">
        <f>IF('Raw Data'!AO311="YES", 1, 0)</f>
        <v>1</v>
      </c>
      <c r="AW312" s="241">
        <f>('Power Usage Consumption'!$B$22)*D312*AV312</f>
        <v>564.2</v>
      </c>
      <c r="AX312" s="235">
        <f>IF('Raw Data'!AP311="YES", 1, 0)</f>
        <v>0</v>
      </c>
      <c r="AY312" s="241">
        <f>('Power Usage Consumption'!$B$23)*D312*AX312</f>
        <v>0</v>
      </c>
      <c r="AZ312" s="235">
        <f>IF('Raw Data'!AQ311="YES", 1, 0)</f>
        <v>1</v>
      </c>
      <c r="BA312" s="241">
        <f>('Power Usage Consumption'!$B$24)*D312*AZ312</f>
        <v>13.392</v>
      </c>
      <c r="BB312" s="235">
        <f>IF('Raw Data'!AR311="YES", 1, 0)</f>
        <v>1</v>
      </c>
      <c r="BC312" s="241">
        <f>('Power Usage Consumption'!$B$25)*D312*BB312</f>
        <v>4.3028</v>
      </c>
      <c r="BD312" s="235">
        <f>IF('Raw Data'!AS311="YES", 1, 0)</f>
        <v>1</v>
      </c>
      <c r="BE312" s="235">
        <f>('Power Usage Consumption'!$B$26)*D312*BD312</f>
        <v>69.44</v>
      </c>
      <c r="BF312" s="241">
        <f t="shared" si="7"/>
        <v>651.3348</v>
      </c>
    </row>
    <row r="313" ht="20.25" customHeight="1">
      <c r="A313" s="233" t="str">
        <f>'Raw Data'!R312</f>
        <v>United States of America</v>
      </c>
      <c r="B313" s="234">
        <f>'Raw Data'!S312</f>
        <v>6</v>
      </c>
      <c r="C313" s="235">
        <f>'Raw Data'!W312</f>
        <v>20</v>
      </c>
      <c r="D313" s="236">
        <f t="shared" si="1"/>
        <v>480</v>
      </c>
      <c r="E313" s="237"/>
      <c r="F313" s="238">
        <f>'Raw Data'!X312</f>
        <v>3</v>
      </c>
      <c r="G313" s="239">
        <f>(F313*'Power Usage Consumption'!$B$2)*D313</f>
        <v>86.4</v>
      </c>
      <c r="H313" s="235">
        <f>'Raw Data'!Y312</f>
        <v>2</v>
      </c>
      <c r="I313" s="239">
        <f>(H313*'Power Usage Consumption'!$B$3)*D313</f>
        <v>66.816</v>
      </c>
      <c r="J313" s="235">
        <f>'Raw Data'!Z312</f>
        <v>2</v>
      </c>
      <c r="K313" s="240">
        <f>(J313*'Power Usage Consumption'!$B$4)*D313</f>
        <v>54.72</v>
      </c>
      <c r="L313" s="241">
        <f>'Raw Data'!AA312</f>
        <v>3</v>
      </c>
      <c r="M313" s="241">
        <f>(L313*'Power Usage Consumption'!$B$5)*D313</f>
        <v>288</v>
      </c>
      <c r="N313" s="241">
        <f>'Raw Data'!AB312</f>
        <v>1</v>
      </c>
      <c r="O313" s="241">
        <f>(N313*'Power Usage Consumption'!$B$7)*D313</f>
        <v>0.96</v>
      </c>
      <c r="P313" s="241">
        <f>'Raw Data'!AC312</f>
        <v>2</v>
      </c>
      <c r="Q313" s="241">
        <f>(P313*'Power Usage Consumption'!$B$8)*D313</f>
        <v>38.4</v>
      </c>
      <c r="R313" s="241">
        <f>'Raw Data'!AD312</f>
        <v>0</v>
      </c>
      <c r="S313" s="241">
        <f>(R313*'Power Usage Consumption'!$B$9)*D313</f>
        <v>0</v>
      </c>
      <c r="T313" s="235">
        <f>'Raw Data'!AE312</f>
        <v>0</v>
      </c>
      <c r="U313" s="241">
        <f>(T313*'Power Usage Consumption'!$B$6)*D313</f>
        <v>0</v>
      </c>
      <c r="V313" s="235">
        <f>'Raw Data'!AF312</f>
        <v>2</v>
      </c>
      <c r="W313" s="241">
        <f>(V313*'Power Usage Consumption'!$B$11)*D313</f>
        <v>11.52</v>
      </c>
      <c r="X313" s="235">
        <f>'Raw Data'!AG312</f>
        <v>3</v>
      </c>
      <c r="Y313" s="241">
        <f>(X313*'Power Usage Consumption'!$B$12)*D313</f>
        <v>17.28</v>
      </c>
      <c r="Z313" s="235">
        <f>'Raw Data'!AH312</f>
        <v>3</v>
      </c>
      <c r="AA313" s="241">
        <f>(Z313*'Power Usage Consumption'!$B$12)*D313</f>
        <v>17.28</v>
      </c>
      <c r="AB313" s="242">
        <f t="shared" si="2"/>
        <v>581.376</v>
      </c>
      <c r="AC313" s="243" t="str">
        <f>'Raw Data'!AI312</f>
        <v>Renewable Energy (Solar, Wind, etc.)</v>
      </c>
      <c r="AD313" s="244">
        <f t="shared" si="3"/>
        <v>0</v>
      </c>
      <c r="AE313" s="245">
        <f t="shared" si="4"/>
        <v>581.376</v>
      </c>
      <c r="AF313" s="238">
        <f>'Raw Data'!U312</f>
        <v>1</v>
      </c>
      <c r="AG313" s="235">
        <f>'Raw Data'!T312</f>
        <v>5</v>
      </c>
      <c r="AH313" s="235"/>
      <c r="AI313" s="235">
        <f>IF('Raw Data'!AJ312="YES", 1, 0)</f>
        <v>0</v>
      </c>
      <c r="AJ313" s="235">
        <f>('Power Usage Consumption'!$B$15)*D313*AI313</f>
        <v>0</v>
      </c>
      <c r="AK313" s="235">
        <f>IF('Raw Data'!AK312="YES", 1, 0)</f>
        <v>0</v>
      </c>
      <c r="AL313" s="239">
        <f>'Power Usage Consumption'!$B$16</f>
        <v>18</v>
      </c>
      <c r="AM313" s="235">
        <f>IF('Raw Data'!AL312="YES", 1, 0)</f>
        <v>1</v>
      </c>
      <c r="AN313" s="239">
        <f>'Power Usage Consumption'!$B$17</f>
        <v>1.5</v>
      </c>
      <c r="AO313" s="235">
        <f>IF('Raw Data'!AM312="YES", 1, 0)</f>
        <v>1</v>
      </c>
      <c r="AP313" s="239">
        <f>'Power Usage Consumption'!$B$18</f>
        <v>1.2</v>
      </c>
      <c r="AQ313" s="235">
        <f>IF('Raw Data'!AN312="YES", 1, 0)</f>
        <v>1</v>
      </c>
      <c r="AR313" s="239">
        <f>'Power Usage Consumption'!$B$19</f>
        <v>2</v>
      </c>
      <c r="AS313" s="239">
        <f t="shared" si="5"/>
        <v>22.7</v>
      </c>
      <c r="AT313" s="241">
        <f t="shared" si="6"/>
        <v>5</v>
      </c>
      <c r="AU313" s="241"/>
      <c r="AV313" s="235">
        <f>IF('Raw Data'!AO312="YES", 1, 0)</f>
        <v>0</v>
      </c>
      <c r="AW313" s="241">
        <f>('Power Usage Consumption'!$B$22)*D313*AV313</f>
        <v>0</v>
      </c>
      <c r="AX313" s="235">
        <f>IF('Raw Data'!AP312="YES", 1, 0)</f>
        <v>0</v>
      </c>
      <c r="AY313" s="241">
        <f>('Power Usage Consumption'!$B$23)*D313*AX313</f>
        <v>0</v>
      </c>
      <c r="AZ313" s="235">
        <f>IF('Raw Data'!AQ312="YES", 1, 0)</f>
        <v>0</v>
      </c>
      <c r="BA313" s="241">
        <f>('Power Usage Consumption'!$B$24)*D313*AZ313</f>
        <v>0</v>
      </c>
      <c r="BB313" s="235">
        <f>IF('Raw Data'!AR312="YES", 1, 0)</f>
        <v>0</v>
      </c>
      <c r="BC313" s="241">
        <f>('Power Usage Consumption'!$B$25)*D313*BB313</f>
        <v>0</v>
      </c>
      <c r="BD313" s="235">
        <f>IF('Raw Data'!AS312="YES", 1, 0)</f>
        <v>0</v>
      </c>
      <c r="BE313" s="235">
        <f>('Power Usage Consumption'!$B$26)*D313*BD313</f>
        <v>0</v>
      </c>
      <c r="BF313" s="241">
        <f t="shared" si="7"/>
        <v>0</v>
      </c>
    </row>
    <row r="314" ht="20.25" customHeight="1">
      <c r="A314" s="233" t="str">
        <f>'Raw Data'!R313</f>
        <v>Malaysia</v>
      </c>
      <c r="B314" s="234">
        <f>'Raw Data'!S313</f>
        <v>8</v>
      </c>
      <c r="C314" s="235">
        <f>'Raw Data'!W313</f>
        <v>9</v>
      </c>
      <c r="D314" s="236">
        <f t="shared" si="1"/>
        <v>288</v>
      </c>
      <c r="E314" s="237"/>
      <c r="F314" s="238">
        <f>'Raw Data'!X313</f>
        <v>2</v>
      </c>
      <c r="G314" s="239">
        <f>(F314*'Power Usage Consumption'!$B$2)*D314</f>
        <v>34.56</v>
      </c>
      <c r="H314" s="235">
        <f>'Raw Data'!Y313</f>
        <v>0</v>
      </c>
      <c r="I314" s="239">
        <f>(H314*'Power Usage Consumption'!$B$3)*D314</f>
        <v>0</v>
      </c>
      <c r="J314" s="235">
        <f>'Raw Data'!Z313</f>
        <v>3</v>
      </c>
      <c r="K314" s="240">
        <f>(J314*'Power Usage Consumption'!$B$4)*D314</f>
        <v>49.248</v>
      </c>
      <c r="L314" s="241">
        <f>'Raw Data'!AA313</f>
        <v>2</v>
      </c>
      <c r="M314" s="241">
        <f>(L314*'Power Usage Consumption'!$B$5)*D314</f>
        <v>115.2</v>
      </c>
      <c r="N314" s="241">
        <f>'Raw Data'!AB313</f>
        <v>1</v>
      </c>
      <c r="O314" s="241">
        <f>(N314*'Power Usage Consumption'!$B$7)*D314</f>
        <v>0.576</v>
      </c>
      <c r="P314" s="241">
        <f>'Raw Data'!AC313</f>
        <v>0</v>
      </c>
      <c r="Q314" s="241">
        <f>(P314*'Power Usage Consumption'!$B$8)*D314</f>
        <v>0</v>
      </c>
      <c r="R314" s="241">
        <f>'Raw Data'!AD313</f>
        <v>1</v>
      </c>
      <c r="S314" s="241">
        <f>(R314*'Power Usage Consumption'!$B$9)*D314</f>
        <v>1.728</v>
      </c>
      <c r="T314" s="235">
        <f>'Raw Data'!AE313</f>
        <v>0</v>
      </c>
      <c r="U314" s="241">
        <f>(T314*'Power Usage Consumption'!$B$6)*D314</f>
        <v>0</v>
      </c>
      <c r="V314" s="235">
        <f>'Raw Data'!AF313</f>
        <v>1</v>
      </c>
      <c r="W314" s="241">
        <f>(V314*'Power Usage Consumption'!$B$11)*D314</f>
        <v>3.456</v>
      </c>
      <c r="X314" s="235">
        <f>'Raw Data'!AG313</f>
        <v>0</v>
      </c>
      <c r="Y314" s="241">
        <f>(X314*'Power Usage Consumption'!$B$12)*D314</f>
        <v>0</v>
      </c>
      <c r="Z314" s="235">
        <f>'Raw Data'!AH313</f>
        <v>0</v>
      </c>
      <c r="AA314" s="241">
        <f>(Z314*'Power Usage Consumption'!$B$12)*D314</f>
        <v>0</v>
      </c>
      <c r="AB314" s="242">
        <f t="shared" si="2"/>
        <v>204.768</v>
      </c>
      <c r="AC314" s="243" t="str">
        <f>'Raw Data'!AI313</f>
        <v>Non-renewable Energy (Grid electricity, Gasoline, etc.)</v>
      </c>
      <c r="AD314" s="244">
        <f t="shared" si="3"/>
        <v>204.768</v>
      </c>
      <c r="AE314" s="245">
        <f t="shared" si="4"/>
        <v>0</v>
      </c>
      <c r="AF314" s="238">
        <f>'Raw Data'!U313</f>
        <v>1</v>
      </c>
      <c r="AG314" s="235">
        <f>'Raw Data'!T313</f>
        <v>7</v>
      </c>
      <c r="AH314" s="235"/>
      <c r="AI314" s="235">
        <f>IF('Raw Data'!AJ313="YES", 1, 0)</f>
        <v>1</v>
      </c>
      <c r="AJ314" s="235">
        <f>('Power Usage Consumption'!$B$15)*D314*AI314</f>
        <v>1114.56</v>
      </c>
      <c r="AK314" s="235">
        <f>IF('Raw Data'!AK313="YES", 1, 0)</f>
        <v>1</v>
      </c>
      <c r="AL314" s="239">
        <f>'Power Usage Consumption'!$B$16</f>
        <v>18</v>
      </c>
      <c r="AM314" s="235">
        <f>IF('Raw Data'!AL313="YES", 1, 0)</f>
        <v>0</v>
      </c>
      <c r="AN314" s="239">
        <f>'Power Usage Consumption'!$B$17</f>
        <v>1.5</v>
      </c>
      <c r="AO314" s="235">
        <f>IF('Raw Data'!AM313="YES", 1, 0)</f>
        <v>0</v>
      </c>
      <c r="AP314" s="239">
        <f>'Power Usage Consumption'!$B$18</f>
        <v>1.2</v>
      </c>
      <c r="AQ314" s="235">
        <f>IF('Raw Data'!AN313="YES", 1, 0)</f>
        <v>1</v>
      </c>
      <c r="AR314" s="239">
        <f>'Power Usage Consumption'!$B$19</f>
        <v>2</v>
      </c>
      <c r="AS314" s="239">
        <f t="shared" si="5"/>
        <v>1137.26</v>
      </c>
      <c r="AT314" s="241">
        <f t="shared" si="6"/>
        <v>7</v>
      </c>
      <c r="AU314" s="241"/>
      <c r="AV314" s="235">
        <f>IF('Raw Data'!AO313="YES", 1, 0)</f>
        <v>0</v>
      </c>
      <c r="AW314" s="241">
        <f>('Power Usage Consumption'!$B$22)*D314*AV314</f>
        <v>0</v>
      </c>
      <c r="AX314" s="235">
        <f>IF('Raw Data'!AP313="YES", 1, 0)</f>
        <v>0</v>
      </c>
      <c r="AY314" s="241">
        <f>('Power Usage Consumption'!$B$23)*D314*AX314</f>
        <v>0</v>
      </c>
      <c r="AZ314" s="235">
        <f>IF('Raw Data'!AQ313="YES", 1, 0)</f>
        <v>0</v>
      </c>
      <c r="BA314" s="241">
        <f>('Power Usage Consumption'!$B$24)*D314*AZ314</f>
        <v>0</v>
      </c>
      <c r="BB314" s="235">
        <f>IF('Raw Data'!AR313="YES", 1, 0)</f>
        <v>0</v>
      </c>
      <c r="BC314" s="241">
        <f>('Power Usage Consumption'!$B$25)*D314*BB314</f>
        <v>0</v>
      </c>
      <c r="BD314" s="235">
        <f>IF('Raw Data'!AS313="YES", 1, 0)</f>
        <v>0</v>
      </c>
      <c r="BE314" s="235">
        <f>('Power Usage Consumption'!$B$26)*D314*BD314</f>
        <v>0</v>
      </c>
      <c r="BF314" s="241">
        <f t="shared" si="7"/>
        <v>0</v>
      </c>
    </row>
    <row r="315" ht="20.25" customHeight="1">
      <c r="A315" s="233" t="str">
        <f>'Raw Data'!R314</f>
        <v>United States of America</v>
      </c>
      <c r="B315" s="234">
        <f>'Raw Data'!S314</f>
        <v>3</v>
      </c>
      <c r="C315" s="235">
        <f>'Raw Data'!W314</f>
        <v>22</v>
      </c>
      <c r="D315" s="236">
        <f t="shared" si="1"/>
        <v>264</v>
      </c>
      <c r="E315" s="237"/>
      <c r="F315" s="238">
        <f>'Raw Data'!X314</f>
        <v>3</v>
      </c>
      <c r="G315" s="239">
        <f>(F315*'Power Usage Consumption'!$B$2)*D315</f>
        <v>47.52</v>
      </c>
      <c r="H315" s="235">
        <f>'Raw Data'!Y314</f>
        <v>0</v>
      </c>
      <c r="I315" s="239">
        <f>(H315*'Power Usage Consumption'!$B$3)*D315</f>
        <v>0</v>
      </c>
      <c r="J315" s="235">
        <f>'Raw Data'!Z314</f>
        <v>2</v>
      </c>
      <c r="K315" s="240">
        <f>(J315*'Power Usage Consumption'!$B$4)*D315</f>
        <v>30.096</v>
      </c>
      <c r="L315" s="241">
        <f>'Raw Data'!AA314</f>
        <v>1</v>
      </c>
      <c r="M315" s="241">
        <f>(L315*'Power Usage Consumption'!$B$5)*D315</f>
        <v>52.8</v>
      </c>
      <c r="N315" s="241">
        <f>'Raw Data'!AB314</f>
        <v>2</v>
      </c>
      <c r="O315" s="241">
        <f>(N315*'Power Usage Consumption'!$B$7)*D315</f>
        <v>1.056</v>
      </c>
      <c r="P315" s="241">
        <f>'Raw Data'!AC314</f>
        <v>0</v>
      </c>
      <c r="Q315" s="241">
        <f>(P315*'Power Usage Consumption'!$B$8)*D315</f>
        <v>0</v>
      </c>
      <c r="R315" s="241">
        <f>'Raw Data'!AD314</f>
        <v>1</v>
      </c>
      <c r="S315" s="241">
        <f>(R315*'Power Usage Consumption'!$B$9)*D315</f>
        <v>1.584</v>
      </c>
      <c r="T315" s="235">
        <f>'Raw Data'!AE314</f>
        <v>0</v>
      </c>
      <c r="U315" s="241">
        <f>(T315*'Power Usage Consumption'!$B$6)*D315</f>
        <v>0</v>
      </c>
      <c r="V315" s="235">
        <f>'Raw Data'!AF314</f>
        <v>1</v>
      </c>
      <c r="W315" s="241">
        <f>(V315*'Power Usage Consumption'!$B$11)*D315</f>
        <v>3.168</v>
      </c>
      <c r="X315" s="235">
        <f>'Raw Data'!AG314</f>
        <v>2</v>
      </c>
      <c r="Y315" s="241">
        <f>(X315*'Power Usage Consumption'!$B$12)*D315</f>
        <v>6.336</v>
      </c>
      <c r="Z315" s="235">
        <f>'Raw Data'!AH314</f>
        <v>3</v>
      </c>
      <c r="AA315" s="241">
        <f>(Z315*'Power Usage Consumption'!$B$12)*D315</f>
        <v>9.504</v>
      </c>
      <c r="AB315" s="242">
        <f t="shared" si="2"/>
        <v>152.064</v>
      </c>
      <c r="AC315" s="243" t="str">
        <f>'Raw Data'!AI314</f>
        <v>Non-renewable Energy (Grid electricity, Gasoline, etc.)</v>
      </c>
      <c r="AD315" s="244">
        <f t="shared" si="3"/>
        <v>152.064</v>
      </c>
      <c r="AE315" s="245">
        <f t="shared" si="4"/>
        <v>0</v>
      </c>
      <c r="AF315" s="238">
        <f>'Raw Data'!U314</f>
        <v>0</v>
      </c>
      <c r="AG315" s="235">
        <f>'Raw Data'!T314</f>
        <v>3</v>
      </c>
      <c r="AH315" s="235"/>
      <c r="AI315" s="235">
        <f>IF('Raw Data'!AJ314="YES", 1, 0)</f>
        <v>0</v>
      </c>
      <c r="AJ315" s="235">
        <f>('Power Usage Consumption'!$B$15)*D315*AI315</f>
        <v>0</v>
      </c>
      <c r="AK315" s="235">
        <f>IF('Raw Data'!AK314="YES", 1, 0)</f>
        <v>0</v>
      </c>
      <c r="AL315" s="239">
        <f>'Power Usage Consumption'!$B$16</f>
        <v>18</v>
      </c>
      <c r="AM315" s="235">
        <f>IF('Raw Data'!AL314="YES", 1, 0)</f>
        <v>1</v>
      </c>
      <c r="AN315" s="239">
        <f>'Power Usage Consumption'!$B$17</f>
        <v>1.5</v>
      </c>
      <c r="AO315" s="235">
        <f>IF('Raw Data'!AM314="YES", 1, 0)</f>
        <v>0</v>
      </c>
      <c r="AP315" s="239">
        <f>'Power Usage Consumption'!$B$18</f>
        <v>1.2</v>
      </c>
      <c r="AQ315" s="235">
        <f>IF('Raw Data'!AN314="YES", 1, 0)</f>
        <v>1</v>
      </c>
      <c r="AR315" s="239">
        <f>'Power Usage Consumption'!$B$19</f>
        <v>2</v>
      </c>
      <c r="AS315" s="239">
        <f t="shared" si="5"/>
        <v>22.7</v>
      </c>
      <c r="AT315" s="241">
        <f t="shared" si="6"/>
        <v>3</v>
      </c>
      <c r="AU315" s="241"/>
      <c r="AV315" s="235">
        <f>IF('Raw Data'!AO314="YES", 1, 0)</f>
        <v>1</v>
      </c>
      <c r="AW315" s="241">
        <f>('Power Usage Consumption'!$B$22)*D315*AV315</f>
        <v>600.6</v>
      </c>
      <c r="AX315" s="235">
        <f>IF('Raw Data'!AP314="YES", 1, 0)</f>
        <v>0</v>
      </c>
      <c r="AY315" s="241">
        <f>('Power Usage Consumption'!$B$23)*D315*AX315</f>
        <v>0</v>
      </c>
      <c r="AZ315" s="235">
        <f>IF('Raw Data'!AQ314="YES", 1, 0)</f>
        <v>1</v>
      </c>
      <c r="BA315" s="241">
        <f>('Power Usage Consumption'!$B$24)*D315*AZ315</f>
        <v>14.256</v>
      </c>
      <c r="BB315" s="235">
        <f>IF('Raw Data'!AR314="YES", 1, 0)</f>
        <v>1</v>
      </c>
      <c r="BC315" s="241">
        <f>('Power Usage Consumption'!$B$25)*D315*BB315</f>
        <v>4.5804</v>
      </c>
      <c r="BD315" s="235">
        <f>IF('Raw Data'!AS314="YES", 1, 0)</f>
        <v>0</v>
      </c>
      <c r="BE315" s="235">
        <f>('Power Usage Consumption'!$B$26)*D315*BD315</f>
        <v>0</v>
      </c>
      <c r="BF315" s="241">
        <f t="shared" si="7"/>
        <v>619.4364</v>
      </c>
    </row>
    <row r="316" ht="20.25" customHeight="1">
      <c r="A316" s="233" t="str">
        <f>'Raw Data'!R315</f>
        <v>Singapore</v>
      </c>
      <c r="B316" s="234">
        <f>'Raw Data'!S315</f>
        <v>12</v>
      </c>
      <c r="C316" s="235">
        <f>'Raw Data'!W315</f>
        <v>38</v>
      </c>
      <c r="D316" s="236">
        <f t="shared" si="1"/>
        <v>1824</v>
      </c>
      <c r="E316" s="237"/>
      <c r="F316" s="238">
        <f>'Raw Data'!X315</f>
        <v>0</v>
      </c>
      <c r="G316" s="239">
        <f>(F316*'Power Usage Consumption'!$B$2)*D316</f>
        <v>0</v>
      </c>
      <c r="H316" s="235">
        <f>'Raw Data'!Y315</f>
        <v>0</v>
      </c>
      <c r="I316" s="239">
        <f>(H316*'Power Usage Consumption'!$B$3)*D316</f>
        <v>0</v>
      </c>
      <c r="J316" s="235">
        <f>'Raw Data'!Z315</f>
        <v>3</v>
      </c>
      <c r="K316" s="240">
        <f>(J316*'Power Usage Consumption'!$B$4)*D316</f>
        <v>311.904</v>
      </c>
      <c r="L316" s="241">
        <f>'Raw Data'!AA315</f>
        <v>1</v>
      </c>
      <c r="M316" s="241">
        <f>(L316*'Power Usage Consumption'!$B$5)*D316</f>
        <v>364.8</v>
      </c>
      <c r="N316" s="241">
        <f>'Raw Data'!AB315</f>
        <v>3</v>
      </c>
      <c r="O316" s="241">
        <f>(N316*'Power Usage Consumption'!$B$7)*D316</f>
        <v>10.944</v>
      </c>
      <c r="P316" s="241">
        <f>'Raw Data'!AC315</f>
        <v>0</v>
      </c>
      <c r="Q316" s="241">
        <f>(P316*'Power Usage Consumption'!$B$8)*D316</f>
        <v>0</v>
      </c>
      <c r="R316" s="241">
        <f>'Raw Data'!AD315</f>
        <v>0</v>
      </c>
      <c r="S316" s="241">
        <f>(R316*'Power Usage Consumption'!$B$9)*D316</f>
        <v>0</v>
      </c>
      <c r="T316" s="235">
        <f>'Raw Data'!AE315</f>
        <v>1</v>
      </c>
      <c r="U316" s="241">
        <f>(T316*'Power Usage Consumption'!$B$6)*D316</f>
        <v>9.12</v>
      </c>
      <c r="V316" s="235">
        <f>'Raw Data'!AF315</f>
        <v>3</v>
      </c>
      <c r="W316" s="241">
        <f>(V316*'Power Usage Consumption'!$B$11)*D316</f>
        <v>65.664</v>
      </c>
      <c r="X316" s="235">
        <f>'Raw Data'!AG315</f>
        <v>0</v>
      </c>
      <c r="Y316" s="241">
        <f>(X316*'Power Usage Consumption'!$B$12)*D316</f>
        <v>0</v>
      </c>
      <c r="Z316" s="235">
        <f>'Raw Data'!AH315</f>
        <v>3</v>
      </c>
      <c r="AA316" s="241">
        <f>(Z316*'Power Usage Consumption'!$B$12)*D316</f>
        <v>65.664</v>
      </c>
      <c r="AB316" s="242">
        <f t="shared" si="2"/>
        <v>828.096</v>
      </c>
      <c r="AC316" s="243" t="str">
        <f>'Raw Data'!AI315</f>
        <v>Non-renewable Energy (Grid electricity, Gasoline, etc.)</v>
      </c>
      <c r="AD316" s="244">
        <f t="shared" si="3"/>
        <v>828.096</v>
      </c>
      <c r="AE316" s="245">
        <f t="shared" si="4"/>
        <v>0</v>
      </c>
      <c r="AF316" s="238">
        <f>'Raw Data'!U315</f>
        <v>8</v>
      </c>
      <c r="AG316" s="235">
        <f>'Raw Data'!T315</f>
        <v>4</v>
      </c>
      <c r="AH316" s="235"/>
      <c r="AI316" s="235">
        <f>IF('Raw Data'!AJ315="YES", 1, 0)</f>
        <v>0</v>
      </c>
      <c r="AJ316" s="235">
        <f>('Power Usage Consumption'!$B$15)*D316*AI316</f>
        <v>0</v>
      </c>
      <c r="AK316" s="235">
        <f>IF('Raw Data'!AK315="YES", 1, 0)</f>
        <v>0</v>
      </c>
      <c r="AL316" s="239">
        <f>'Power Usage Consumption'!$B$16</f>
        <v>18</v>
      </c>
      <c r="AM316" s="235">
        <f>IF('Raw Data'!AL315="YES", 1, 0)</f>
        <v>0</v>
      </c>
      <c r="AN316" s="239">
        <f>'Power Usage Consumption'!$B$17</f>
        <v>1.5</v>
      </c>
      <c r="AO316" s="235">
        <f>IF('Raw Data'!AM315="YES", 1, 0)</f>
        <v>0</v>
      </c>
      <c r="AP316" s="239">
        <f>'Power Usage Consumption'!$B$18</f>
        <v>1.2</v>
      </c>
      <c r="AQ316" s="235">
        <f>IF('Raw Data'!AN315="YES", 1, 0)</f>
        <v>1</v>
      </c>
      <c r="AR316" s="239">
        <f>'Power Usage Consumption'!$B$19</f>
        <v>2</v>
      </c>
      <c r="AS316" s="239">
        <f t="shared" si="5"/>
        <v>22.7</v>
      </c>
      <c r="AT316" s="241">
        <f t="shared" si="6"/>
        <v>4</v>
      </c>
      <c r="AU316" s="241"/>
      <c r="AV316" s="235">
        <f>IF('Raw Data'!AO315="YES", 1, 0)</f>
        <v>1</v>
      </c>
      <c r="AW316" s="241">
        <f>('Power Usage Consumption'!$B$22)*D316*AV316</f>
        <v>4149.6</v>
      </c>
      <c r="AX316" s="235">
        <f>IF('Raw Data'!AP315="YES", 1, 0)</f>
        <v>0</v>
      </c>
      <c r="AY316" s="241">
        <f>('Power Usage Consumption'!$B$23)*D316*AX316</f>
        <v>0</v>
      </c>
      <c r="AZ316" s="235">
        <f>IF('Raw Data'!AQ315="YES", 1, 0)</f>
        <v>0</v>
      </c>
      <c r="BA316" s="241">
        <f>('Power Usage Consumption'!$B$24)*D316*AZ316</f>
        <v>0</v>
      </c>
      <c r="BB316" s="235">
        <f>IF('Raw Data'!AR315="YES", 1, 0)</f>
        <v>1</v>
      </c>
      <c r="BC316" s="241">
        <f>('Power Usage Consumption'!$B$25)*D316*BB316</f>
        <v>31.6464</v>
      </c>
      <c r="BD316" s="235">
        <f>IF('Raw Data'!AS315="YES", 1, 0)</f>
        <v>1</v>
      </c>
      <c r="BE316" s="235">
        <f>('Power Usage Consumption'!$B$26)*D316*BD316</f>
        <v>510.72</v>
      </c>
      <c r="BF316" s="241">
        <f t="shared" si="7"/>
        <v>4691.9664</v>
      </c>
    </row>
    <row r="317" ht="20.25" customHeight="1">
      <c r="A317" s="233" t="str">
        <f>'Raw Data'!R316</f>
        <v>United States of America</v>
      </c>
      <c r="B317" s="234">
        <f>'Raw Data'!S316</f>
        <v>5</v>
      </c>
      <c r="C317" s="235">
        <f>'Raw Data'!W316</f>
        <v>34</v>
      </c>
      <c r="D317" s="236">
        <f t="shared" si="1"/>
        <v>680</v>
      </c>
      <c r="E317" s="237"/>
      <c r="F317" s="238">
        <f>'Raw Data'!X316</f>
        <v>1</v>
      </c>
      <c r="G317" s="239">
        <f>(F317*'Power Usage Consumption'!$B$2)*D317</f>
        <v>40.8</v>
      </c>
      <c r="H317" s="235">
        <f>'Raw Data'!Y316</f>
        <v>3</v>
      </c>
      <c r="I317" s="239">
        <f>(H317*'Power Usage Consumption'!$B$3)*D317</f>
        <v>141.984</v>
      </c>
      <c r="J317" s="235">
        <f>'Raw Data'!Z316</f>
        <v>2</v>
      </c>
      <c r="K317" s="240">
        <f>(J317*'Power Usage Consumption'!$B$4)*D317</f>
        <v>77.52</v>
      </c>
      <c r="L317" s="241">
        <f>'Raw Data'!AA316</f>
        <v>0</v>
      </c>
      <c r="M317" s="241">
        <f>(L317*'Power Usage Consumption'!$B$5)*D317</f>
        <v>0</v>
      </c>
      <c r="N317" s="241">
        <f>'Raw Data'!AB316</f>
        <v>2</v>
      </c>
      <c r="O317" s="241">
        <f>(N317*'Power Usage Consumption'!$B$7)*D317</f>
        <v>2.72</v>
      </c>
      <c r="P317" s="241">
        <f>'Raw Data'!AC316</f>
        <v>1</v>
      </c>
      <c r="Q317" s="241">
        <f>(P317*'Power Usage Consumption'!$B$8)*D317</f>
        <v>27.2</v>
      </c>
      <c r="R317" s="241">
        <f>'Raw Data'!AD316</f>
        <v>2</v>
      </c>
      <c r="S317" s="241">
        <f>(R317*'Power Usage Consumption'!$B$9)*D317</f>
        <v>8.16</v>
      </c>
      <c r="T317" s="235">
        <f>'Raw Data'!AE316</f>
        <v>0</v>
      </c>
      <c r="U317" s="241">
        <f>(T317*'Power Usage Consumption'!$B$6)*D317</f>
        <v>0</v>
      </c>
      <c r="V317" s="235">
        <f>'Raw Data'!AF316</f>
        <v>0</v>
      </c>
      <c r="W317" s="241">
        <f>(V317*'Power Usage Consumption'!$B$11)*D317</f>
        <v>0</v>
      </c>
      <c r="X317" s="235">
        <f>'Raw Data'!AG316</f>
        <v>3</v>
      </c>
      <c r="Y317" s="241">
        <f>(X317*'Power Usage Consumption'!$B$12)*D317</f>
        <v>24.48</v>
      </c>
      <c r="Z317" s="235">
        <f>'Raw Data'!AH316</f>
        <v>2</v>
      </c>
      <c r="AA317" s="241">
        <f>(Z317*'Power Usage Consumption'!$B$12)*D317</f>
        <v>16.32</v>
      </c>
      <c r="AB317" s="242">
        <f t="shared" si="2"/>
        <v>339.184</v>
      </c>
      <c r="AC317" s="243" t="str">
        <f>'Raw Data'!AI316</f>
        <v>Renewable Energy (Solar, Wind, etc.)</v>
      </c>
      <c r="AD317" s="244">
        <f t="shared" si="3"/>
        <v>0</v>
      </c>
      <c r="AE317" s="245">
        <f t="shared" si="4"/>
        <v>339.184</v>
      </c>
      <c r="AF317" s="238">
        <f>'Raw Data'!U316</f>
        <v>1</v>
      </c>
      <c r="AG317" s="235">
        <f>'Raw Data'!T316</f>
        <v>4</v>
      </c>
      <c r="AH317" s="235"/>
      <c r="AI317" s="235">
        <f>IF('Raw Data'!AJ316="YES", 1, 0)</f>
        <v>1</v>
      </c>
      <c r="AJ317" s="235">
        <f>('Power Usage Consumption'!$B$15)*D317*AI317</f>
        <v>2631.6</v>
      </c>
      <c r="AK317" s="235">
        <f>IF('Raw Data'!AK316="YES", 1, 0)</f>
        <v>0</v>
      </c>
      <c r="AL317" s="239">
        <f>'Power Usage Consumption'!$B$16</f>
        <v>18</v>
      </c>
      <c r="AM317" s="235">
        <f>IF('Raw Data'!AL316="YES", 1, 0)</f>
        <v>1</v>
      </c>
      <c r="AN317" s="239">
        <f>'Power Usage Consumption'!$B$17</f>
        <v>1.5</v>
      </c>
      <c r="AO317" s="235">
        <f>IF('Raw Data'!AM316="YES", 1, 0)</f>
        <v>1</v>
      </c>
      <c r="AP317" s="239">
        <f>'Power Usage Consumption'!$B$18</f>
        <v>1.2</v>
      </c>
      <c r="AQ317" s="235">
        <f>IF('Raw Data'!AN316="YES", 1, 0)</f>
        <v>0</v>
      </c>
      <c r="AR317" s="239">
        <f>'Power Usage Consumption'!$B$19</f>
        <v>2</v>
      </c>
      <c r="AS317" s="239">
        <f t="shared" si="5"/>
        <v>2654.3</v>
      </c>
      <c r="AT317" s="241">
        <f t="shared" si="6"/>
        <v>4</v>
      </c>
      <c r="AU317" s="241"/>
      <c r="AV317" s="235">
        <f>IF('Raw Data'!AO316="YES", 1, 0)</f>
        <v>1</v>
      </c>
      <c r="AW317" s="241">
        <f>('Power Usage Consumption'!$B$22)*D317*AV317</f>
        <v>1547</v>
      </c>
      <c r="AX317" s="235">
        <f>IF('Raw Data'!AP316="YES", 1, 0)</f>
        <v>0</v>
      </c>
      <c r="AY317" s="241">
        <f>('Power Usage Consumption'!$B$23)*D317*AX317</f>
        <v>0</v>
      </c>
      <c r="AZ317" s="235">
        <f>IF('Raw Data'!AQ316="YES", 1, 0)</f>
        <v>0</v>
      </c>
      <c r="BA317" s="241">
        <f>('Power Usage Consumption'!$B$24)*D317*AZ317</f>
        <v>0</v>
      </c>
      <c r="BB317" s="235">
        <f>IF('Raw Data'!AR316="YES", 1, 0)</f>
        <v>0</v>
      </c>
      <c r="BC317" s="241">
        <f>('Power Usage Consumption'!$B$25)*D317*BB317</f>
        <v>0</v>
      </c>
      <c r="BD317" s="235">
        <f>IF('Raw Data'!AS316="YES", 1, 0)</f>
        <v>0</v>
      </c>
      <c r="BE317" s="235">
        <f>('Power Usage Consumption'!$B$26)*D317*BD317</f>
        <v>0</v>
      </c>
      <c r="BF317" s="241">
        <f t="shared" si="7"/>
        <v>1547</v>
      </c>
    </row>
    <row r="318" ht="20.25" customHeight="1">
      <c r="A318" s="233" t="str">
        <f>'Raw Data'!R317</f>
        <v>United States of America</v>
      </c>
      <c r="B318" s="234">
        <f>'Raw Data'!S317</f>
        <v>4</v>
      </c>
      <c r="C318" s="235">
        <f>'Raw Data'!W317</f>
        <v>10</v>
      </c>
      <c r="D318" s="236">
        <f t="shared" si="1"/>
        <v>160</v>
      </c>
      <c r="E318" s="237"/>
      <c r="F318" s="238">
        <f>'Raw Data'!X317</f>
        <v>3</v>
      </c>
      <c r="G318" s="239">
        <f>(F318*'Power Usage Consumption'!$B$2)*D318</f>
        <v>28.8</v>
      </c>
      <c r="H318" s="235">
        <f>'Raw Data'!Y317</f>
        <v>1</v>
      </c>
      <c r="I318" s="239">
        <f>(H318*'Power Usage Consumption'!$B$3)*D318</f>
        <v>11.136</v>
      </c>
      <c r="J318" s="235">
        <f>'Raw Data'!Z317</f>
        <v>0</v>
      </c>
      <c r="K318" s="240">
        <f>(J318*'Power Usage Consumption'!$B$4)*D318</f>
        <v>0</v>
      </c>
      <c r="L318" s="241">
        <f>'Raw Data'!AA317</f>
        <v>2</v>
      </c>
      <c r="M318" s="241">
        <f>(L318*'Power Usage Consumption'!$B$5)*D318</f>
        <v>64</v>
      </c>
      <c r="N318" s="241">
        <f>'Raw Data'!AB317</f>
        <v>3</v>
      </c>
      <c r="O318" s="241">
        <f>(N318*'Power Usage Consumption'!$B$7)*D318</f>
        <v>0.96</v>
      </c>
      <c r="P318" s="241">
        <f>'Raw Data'!AC317</f>
        <v>0</v>
      </c>
      <c r="Q318" s="241">
        <f>(P318*'Power Usage Consumption'!$B$8)*D318</f>
        <v>0</v>
      </c>
      <c r="R318" s="241">
        <f>'Raw Data'!AD317</f>
        <v>2</v>
      </c>
      <c r="S318" s="241">
        <f>(R318*'Power Usage Consumption'!$B$9)*D318</f>
        <v>1.92</v>
      </c>
      <c r="T318" s="235">
        <f>'Raw Data'!AE317</f>
        <v>3</v>
      </c>
      <c r="U318" s="241">
        <f>(T318*'Power Usage Consumption'!$B$6)*D318</f>
        <v>2.4</v>
      </c>
      <c r="V318" s="235">
        <f>'Raw Data'!AF317</f>
        <v>3</v>
      </c>
      <c r="W318" s="241">
        <f>(V318*'Power Usage Consumption'!$B$11)*D318</f>
        <v>5.76</v>
      </c>
      <c r="X318" s="235">
        <f>'Raw Data'!AG317</f>
        <v>3</v>
      </c>
      <c r="Y318" s="241">
        <f>(X318*'Power Usage Consumption'!$B$12)*D318</f>
        <v>5.76</v>
      </c>
      <c r="Z318" s="235">
        <f>'Raw Data'!AH317</f>
        <v>0</v>
      </c>
      <c r="AA318" s="241">
        <f>(Z318*'Power Usage Consumption'!$B$12)*D318</f>
        <v>0</v>
      </c>
      <c r="AB318" s="242">
        <f t="shared" si="2"/>
        <v>120.736</v>
      </c>
      <c r="AC318" s="243" t="str">
        <f>'Raw Data'!AI317</f>
        <v>Renewable Energy (Solar, Wind, etc.)</v>
      </c>
      <c r="AD318" s="244">
        <f t="shared" si="3"/>
        <v>0</v>
      </c>
      <c r="AE318" s="245">
        <f t="shared" si="4"/>
        <v>120.736</v>
      </c>
      <c r="AF318" s="238">
        <f>'Raw Data'!U317</f>
        <v>0</v>
      </c>
      <c r="AG318" s="235">
        <f>'Raw Data'!T317</f>
        <v>4</v>
      </c>
      <c r="AH318" s="235"/>
      <c r="AI318" s="235">
        <f>IF('Raw Data'!AJ317="YES", 1, 0)</f>
        <v>0</v>
      </c>
      <c r="AJ318" s="235">
        <f>('Power Usage Consumption'!$B$15)*D318*AI318</f>
        <v>0</v>
      </c>
      <c r="AK318" s="235">
        <f>IF('Raw Data'!AK317="YES", 1, 0)</f>
        <v>1</v>
      </c>
      <c r="AL318" s="239">
        <f>'Power Usage Consumption'!$B$16</f>
        <v>18</v>
      </c>
      <c r="AM318" s="235">
        <f>IF('Raw Data'!AL317="YES", 1, 0)</f>
        <v>0</v>
      </c>
      <c r="AN318" s="239">
        <f>'Power Usage Consumption'!$B$17</f>
        <v>1.5</v>
      </c>
      <c r="AO318" s="235">
        <f>IF('Raw Data'!AM317="YES", 1, 0)</f>
        <v>0</v>
      </c>
      <c r="AP318" s="239">
        <f>'Power Usage Consumption'!$B$18</f>
        <v>1.2</v>
      </c>
      <c r="AQ318" s="235">
        <f>IF('Raw Data'!AN317="YES", 1, 0)</f>
        <v>0</v>
      </c>
      <c r="AR318" s="239">
        <f>'Power Usage Consumption'!$B$19</f>
        <v>2</v>
      </c>
      <c r="AS318" s="239">
        <f t="shared" si="5"/>
        <v>22.7</v>
      </c>
      <c r="AT318" s="241">
        <f t="shared" si="6"/>
        <v>4</v>
      </c>
      <c r="AU318" s="241"/>
      <c r="AV318" s="235">
        <f>IF('Raw Data'!AO317="YES", 1, 0)</f>
        <v>0</v>
      </c>
      <c r="AW318" s="241">
        <f>('Power Usage Consumption'!$B$22)*D318*AV318</f>
        <v>0</v>
      </c>
      <c r="AX318" s="235">
        <f>IF('Raw Data'!AP317="YES", 1, 0)</f>
        <v>1</v>
      </c>
      <c r="AY318" s="241">
        <f>('Power Usage Consumption'!$B$23)*D318*AX318</f>
        <v>104</v>
      </c>
      <c r="AZ318" s="235">
        <f>IF('Raw Data'!AQ317="YES", 1, 0)</f>
        <v>1</v>
      </c>
      <c r="BA318" s="241">
        <f>('Power Usage Consumption'!$B$24)*D318*AZ318</f>
        <v>8.64</v>
      </c>
      <c r="BB318" s="235">
        <f>IF('Raw Data'!AR317="YES", 1, 0)</f>
        <v>1</v>
      </c>
      <c r="BC318" s="241">
        <f>('Power Usage Consumption'!$B$25)*D318*BB318</f>
        <v>2.776</v>
      </c>
      <c r="BD318" s="235">
        <f>IF('Raw Data'!AS317="YES", 1, 0)</f>
        <v>1</v>
      </c>
      <c r="BE318" s="235">
        <f>('Power Usage Consumption'!$B$26)*D318*BD318</f>
        <v>44.8</v>
      </c>
      <c r="BF318" s="241">
        <f t="shared" si="7"/>
        <v>160.216</v>
      </c>
    </row>
    <row r="319" ht="20.25" customHeight="1">
      <c r="A319" s="233" t="str">
        <f>'Raw Data'!R318</f>
        <v>Malaysia</v>
      </c>
      <c r="B319" s="234">
        <f>'Raw Data'!S318</f>
        <v>5</v>
      </c>
      <c r="C319" s="235">
        <f>'Raw Data'!W318</f>
        <v>27</v>
      </c>
      <c r="D319" s="236">
        <f t="shared" si="1"/>
        <v>540</v>
      </c>
      <c r="E319" s="237"/>
      <c r="F319" s="238">
        <f>'Raw Data'!X318</f>
        <v>1</v>
      </c>
      <c r="G319" s="239">
        <f>(F319*'Power Usage Consumption'!$B$2)*D319</f>
        <v>32.4</v>
      </c>
      <c r="H319" s="235">
        <f>'Raw Data'!Y318</f>
        <v>0</v>
      </c>
      <c r="I319" s="239">
        <f>(H319*'Power Usage Consumption'!$B$3)*D319</f>
        <v>0</v>
      </c>
      <c r="J319" s="235">
        <f>'Raw Data'!Z318</f>
        <v>0</v>
      </c>
      <c r="K319" s="240">
        <f>(J319*'Power Usage Consumption'!$B$4)*D319</f>
        <v>0</v>
      </c>
      <c r="L319" s="241">
        <f>'Raw Data'!AA318</f>
        <v>0</v>
      </c>
      <c r="M319" s="241">
        <f>(L319*'Power Usage Consumption'!$B$5)*D319</f>
        <v>0</v>
      </c>
      <c r="N319" s="241">
        <f>'Raw Data'!AB318</f>
        <v>3</v>
      </c>
      <c r="O319" s="241">
        <f>(N319*'Power Usage Consumption'!$B$7)*D319</f>
        <v>3.24</v>
      </c>
      <c r="P319" s="241">
        <f>'Raw Data'!AC318</f>
        <v>1</v>
      </c>
      <c r="Q319" s="241">
        <f>(P319*'Power Usage Consumption'!$B$8)*D319</f>
        <v>21.6</v>
      </c>
      <c r="R319" s="241">
        <f>'Raw Data'!AD318</f>
        <v>1</v>
      </c>
      <c r="S319" s="241">
        <f>(R319*'Power Usage Consumption'!$B$9)*D319</f>
        <v>3.24</v>
      </c>
      <c r="T319" s="235">
        <f>'Raw Data'!AE318</f>
        <v>2</v>
      </c>
      <c r="U319" s="241">
        <f>(T319*'Power Usage Consumption'!$B$6)*D319</f>
        <v>5.4</v>
      </c>
      <c r="V319" s="235">
        <f>'Raw Data'!AF318</f>
        <v>2</v>
      </c>
      <c r="W319" s="241">
        <f>(V319*'Power Usage Consumption'!$B$11)*D319</f>
        <v>12.96</v>
      </c>
      <c r="X319" s="235">
        <f>'Raw Data'!AG318</f>
        <v>2</v>
      </c>
      <c r="Y319" s="241">
        <f>(X319*'Power Usage Consumption'!$B$12)*D319</f>
        <v>12.96</v>
      </c>
      <c r="Z319" s="235">
        <f>'Raw Data'!AH318</f>
        <v>3</v>
      </c>
      <c r="AA319" s="241">
        <f>(Z319*'Power Usage Consumption'!$B$12)*D319</f>
        <v>19.44</v>
      </c>
      <c r="AB319" s="242">
        <f t="shared" si="2"/>
        <v>111.24</v>
      </c>
      <c r="AC319" s="243" t="str">
        <f>'Raw Data'!AI318</f>
        <v>Renewable Energy (Solar, Wind, etc.)</v>
      </c>
      <c r="AD319" s="244">
        <f t="shared" si="3"/>
        <v>0</v>
      </c>
      <c r="AE319" s="245">
        <f t="shared" si="4"/>
        <v>111.24</v>
      </c>
      <c r="AF319" s="238">
        <f>'Raw Data'!U318</f>
        <v>1</v>
      </c>
      <c r="AG319" s="235">
        <f>'Raw Data'!T318</f>
        <v>4</v>
      </c>
      <c r="AH319" s="235"/>
      <c r="AI319" s="235">
        <f>IF('Raw Data'!AJ318="YES", 1, 0)</f>
        <v>0</v>
      </c>
      <c r="AJ319" s="235">
        <f>('Power Usage Consumption'!$B$15)*D319*AI319</f>
        <v>0</v>
      </c>
      <c r="AK319" s="235">
        <f>IF('Raw Data'!AK318="YES", 1, 0)</f>
        <v>1</v>
      </c>
      <c r="AL319" s="239">
        <f>'Power Usage Consumption'!$B$16</f>
        <v>18</v>
      </c>
      <c r="AM319" s="235">
        <f>IF('Raw Data'!AL318="YES", 1, 0)</f>
        <v>1</v>
      </c>
      <c r="AN319" s="239">
        <f>'Power Usage Consumption'!$B$17</f>
        <v>1.5</v>
      </c>
      <c r="AO319" s="235">
        <f>IF('Raw Data'!AM318="YES", 1, 0)</f>
        <v>0</v>
      </c>
      <c r="AP319" s="239">
        <f>'Power Usage Consumption'!$B$18</f>
        <v>1.2</v>
      </c>
      <c r="AQ319" s="235">
        <f>IF('Raw Data'!AN318="YES", 1, 0)</f>
        <v>1</v>
      </c>
      <c r="AR319" s="239">
        <f>'Power Usage Consumption'!$B$19</f>
        <v>2</v>
      </c>
      <c r="AS319" s="239">
        <f t="shared" si="5"/>
        <v>22.7</v>
      </c>
      <c r="AT319" s="241">
        <f t="shared" si="6"/>
        <v>4</v>
      </c>
      <c r="AU319" s="241"/>
      <c r="AV319" s="235">
        <f>IF('Raw Data'!AO318="YES", 1, 0)</f>
        <v>1</v>
      </c>
      <c r="AW319" s="241">
        <f>('Power Usage Consumption'!$B$22)*D319*AV319</f>
        <v>1228.5</v>
      </c>
      <c r="AX319" s="235">
        <f>IF('Raw Data'!AP318="YES", 1, 0)</f>
        <v>1</v>
      </c>
      <c r="AY319" s="241">
        <f>('Power Usage Consumption'!$B$23)*D319*AX319</f>
        <v>351</v>
      </c>
      <c r="AZ319" s="235">
        <f>IF('Raw Data'!AQ318="YES", 1, 0)</f>
        <v>0</v>
      </c>
      <c r="BA319" s="241">
        <f>('Power Usage Consumption'!$B$24)*D319*AZ319</f>
        <v>0</v>
      </c>
      <c r="BB319" s="235">
        <f>IF('Raw Data'!AR318="YES", 1, 0)</f>
        <v>1</v>
      </c>
      <c r="BC319" s="241">
        <f>('Power Usage Consumption'!$B$25)*D319*BB319</f>
        <v>9.369</v>
      </c>
      <c r="BD319" s="235">
        <f>IF('Raw Data'!AS318="YES", 1, 0)</f>
        <v>0</v>
      </c>
      <c r="BE319" s="235">
        <f>('Power Usage Consumption'!$B$26)*D319*BD319</f>
        <v>0</v>
      </c>
      <c r="BF319" s="241">
        <f t="shared" si="7"/>
        <v>1588.869</v>
      </c>
    </row>
    <row r="320" ht="20.25" customHeight="1">
      <c r="A320" s="233" t="str">
        <f>'Raw Data'!R319</f>
        <v>Hong Kong</v>
      </c>
      <c r="B320" s="234">
        <f>'Raw Data'!S319</f>
        <v>4</v>
      </c>
      <c r="C320" s="235">
        <f>'Raw Data'!W319</f>
        <v>25</v>
      </c>
      <c r="D320" s="236">
        <f t="shared" si="1"/>
        <v>400</v>
      </c>
      <c r="E320" s="237"/>
      <c r="F320" s="238">
        <f>'Raw Data'!X319</f>
        <v>1</v>
      </c>
      <c r="G320" s="239">
        <f>(F320*'Power Usage Consumption'!$B$2)*D320</f>
        <v>24</v>
      </c>
      <c r="H320" s="235">
        <f>'Raw Data'!Y319</f>
        <v>1</v>
      </c>
      <c r="I320" s="239">
        <f>(H320*'Power Usage Consumption'!$B$3)*D320</f>
        <v>27.84</v>
      </c>
      <c r="J320" s="235">
        <f>'Raw Data'!Z319</f>
        <v>1</v>
      </c>
      <c r="K320" s="240">
        <f>(J320*'Power Usage Consumption'!$B$4)*D320</f>
        <v>22.8</v>
      </c>
      <c r="L320" s="241">
        <f>'Raw Data'!AA319</f>
        <v>1</v>
      </c>
      <c r="M320" s="241">
        <f>(L320*'Power Usage Consumption'!$B$5)*D320</f>
        <v>80</v>
      </c>
      <c r="N320" s="241">
        <f>'Raw Data'!AB319</f>
        <v>0</v>
      </c>
      <c r="O320" s="241">
        <f>(N320*'Power Usage Consumption'!$B$7)*D320</f>
        <v>0</v>
      </c>
      <c r="P320" s="241">
        <f>'Raw Data'!AC319</f>
        <v>1</v>
      </c>
      <c r="Q320" s="241">
        <f>(P320*'Power Usage Consumption'!$B$8)*D320</f>
        <v>16</v>
      </c>
      <c r="R320" s="241">
        <f>'Raw Data'!AD319</f>
        <v>3</v>
      </c>
      <c r="S320" s="241">
        <f>(R320*'Power Usage Consumption'!$B$9)*D320</f>
        <v>7.2</v>
      </c>
      <c r="T320" s="235">
        <f>'Raw Data'!AE319</f>
        <v>3</v>
      </c>
      <c r="U320" s="241">
        <f>(T320*'Power Usage Consumption'!$B$6)*D320</f>
        <v>6</v>
      </c>
      <c r="V320" s="235">
        <f>'Raw Data'!AF319</f>
        <v>0</v>
      </c>
      <c r="W320" s="241">
        <f>(V320*'Power Usage Consumption'!$B$11)*D320</f>
        <v>0</v>
      </c>
      <c r="X320" s="235">
        <f>'Raw Data'!AG319</f>
        <v>3</v>
      </c>
      <c r="Y320" s="241">
        <f>(X320*'Power Usage Consumption'!$B$12)*D320</f>
        <v>14.4</v>
      </c>
      <c r="Z320" s="235">
        <f>'Raw Data'!AH319</f>
        <v>3</v>
      </c>
      <c r="AA320" s="241">
        <f>(Z320*'Power Usage Consumption'!$B$12)*D320</f>
        <v>14.4</v>
      </c>
      <c r="AB320" s="242">
        <f t="shared" si="2"/>
        <v>212.64</v>
      </c>
      <c r="AC320" s="243" t="str">
        <f>'Raw Data'!AI319</f>
        <v>Non-renewable Energy (Grid electricity, Gasoline, etc.)</v>
      </c>
      <c r="AD320" s="244">
        <f t="shared" si="3"/>
        <v>212.64</v>
      </c>
      <c r="AE320" s="245">
        <f t="shared" si="4"/>
        <v>0</v>
      </c>
      <c r="AF320" s="238">
        <f>'Raw Data'!U319</f>
        <v>1</v>
      </c>
      <c r="AG320" s="235">
        <f>'Raw Data'!T319</f>
        <v>3</v>
      </c>
      <c r="AH320" s="235"/>
      <c r="AI320" s="235">
        <f>IF('Raw Data'!AJ319="YES", 1, 0)</f>
        <v>1</v>
      </c>
      <c r="AJ320" s="235">
        <f>('Power Usage Consumption'!$B$15)*D320*AI320</f>
        <v>1548</v>
      </c>
      <c r="AK320" s="235">
        <f>IF('Raw Data'!AK319="YES", 1, 0)</f>
        <v>1</v>
      </c>
      <c r="AL320" s="239">
        <f>'Power Usage Consumption'!$B$16</f>
        <v>18</v>
      </c>
      <c r="AM320" s="235">
        <f>IF('Raw Data'!AL319="YES", 1, 0)</f>
        <v>0</v>
      </c>
      <c r="AN320" s="239">
        <f>'Power Usage Consumption'!$B$17</f>
        <v>1.5</v>
      </c>
      <c r="AO320" s="235">
        <f>IF('Raw Data'!AM319="YES", 1, 0)</f>
        <v>0</v>
      </c>
      <c r="AP320" s="239">
        <f>'Power Usage Consumption'!$B$18</f>
        <v>1.2</v>
      </c>
      <c r="AQ320" s="235">
        <f>IF('Raw Data'!AN319="YES", 1, 0)</f>
        <v>0</v>
      </c>
      <c r="AR320" s="239">
        <f>'Power Usage Consumption'!$B$19</f>
        <v>2</v>
      </c>
      <c r="AS320" s="239">
        <f t="shared" si="5"/>
        <v>1570.7</v>
      </c>
      <c r="AT320" s="241">
        <f t="shared" si="6"/>
        <v>3</v>
      </c>
      <c r="AU320" s="241"/>
      <c r="AV320" s="235">
        <f>IF('Raw Data'!AO319="YES", 1, 0)</f>
        <v>1</v>
      </c>
      <c r="AW320" s="241">
        <f>('Power Usage Consumption'!$B$22)*D320*AV320</f>
        <v>910</v>
      </c>
      <c r="AX320" s="235">
        <f>IF('Raw Data'!AP319="YES", 1, 0)</f>
        <v>0</v>
      </c>
      <c r="AY320" s="241">
        <f>('Power Usage Consumption'!$B$23)*D320*AX320</f>
        <v>0</v>
      </c>
      <c r="AZ320" s="235">
        <f>IF('Raw Data'!AQ319="YES", 1, 0)</f>
        <v>0</v>
      </c>
      <c r="BA320" s="241">
        <f>('Power Usage Consumption'!$B$24)*D320*AZ320</f>
        <v>0</v>
      </c>
      <c r="BB320" s="235">
        <f>IF('Raw Data'!AR319="YES", 1, 0)</f>
        <v>1</v>
      </c>
      <c r="BC320" s="241">
        <f>('Power Usage Consumption'!$B$25)*D320*BB320</f>
        <v>6.94</v>
      </c>
      <c r="BD320" s="235">
        <f>IF('Raw Data'!AS319="YES", 1, 0)</f>
        <v>1</v>
      </c>
      <c r="BE320" s="235">
        <f>('Power Usage Consumption'!$B$26)*D320*BD320</f>
        <v>112</v>
      </c>
      <c r="BF320" s="241">
        <f t="shared" si="7"/>
        <v>1028.94</v>
      </c>
    </row>
    <row r="321" ht="20.25" customHeight="1">
      <c r="A321" s="233" t="str">
        <f>'Raw Data'!R320</f>
        <v>Jordan</v>
      </c>
      <c r="B321" s="234">
        <f>'Raw Data'!S320</f>
        <v>7</v>
      </c>
      <c r="C321" s="235">
        <f>'Raw Data'!W320</f>
        <v>31</v>
      </c>
      <c r="D321" s="236">
        <f t="shared" si="1"/>
        <v>868</v>
      </c>
      <c r="E321" s="237"/>
      <c r="F321" s="238">
        <f>'Raw Data'!X320</f>
        <v>0</v>
      </c>
      <c r="G321" s="239">
        <f>(F321*'Power Usage Consumption'!$B$2)*D321</f>
        <v>0</v>
      </c>
      <c r="H321" s="235">
        <f>'Raw Data'!Y320</f>
        <v>1</v>
      </c>
      <c r="I321" s="239">
        <f>(H321*'Power Usage Consumption'!$B$3)*D321</f>
        <v>60.4128</v>
      </c>
      <c r="J321" s="235">
        <f>'Raw Data'!Z320</f>
        <v>1</v>
      </c>
      <c r="K321" s="240">
        <f>(J321*'Power Usage Consumption'!$B$4)*D321</f>
        <v>49.476</v>
      </c>
      <c r="L321" s="241">
        <f>'Raw Data'!AA320</f>
        <v>0</v>
      </c>
      <c r="M321" s="241">
        <f>(L321*'Power Usage Consumption'!$B$5)*D321</f>
        <v>0</v>
      </c>
      <c r="N321" s="241">
        <f>'Raw Data'!AB320</f>
        <v>2</v>
      </c>
      <c r="O321" s="241">
        <f>(N321*'Power Usage Consumption'!$B$7)*D321</f>
        <v>3.472</v>
      </c>
      <c r="P321" s="241">
        <f>'Raw Data'!AC320</f>
        <v>3</v>
      </c>
      <c r="Q321" s="241">
        <f>(P321*'Power Usage Consumption'!$B$8)*D321</f>
        <v>104.16</v>
      </c>
      <c r="R321" s="241">
        <f>'Raw Data'!AD320</f>
        <v>1</v>
      </c>
      <c r="S321" s="241">
        <f>(R321*'Power Usage Consumption'!$B$9)*D321</f>
        <v>5.208</v>
      </c>
      <c r="T321" s="235">
        <f>'Raw Data'!AE320</f>
        <v>0</v>
      </c>
      <c r="U321" s="241">
        <f>(T321*'Power Usage Consumption'!$B$6)*D321</f>
        <v>0</v>
      </c>
      <c r="V321" s="235">
        <f>'Raw Data'!AF320</f>
        <v>1</v>
      </c>
      <c r="W321" s="241">
        <f>(V321*'Power Usage Consumption'!$B$11)*D321</f>
        <v>10.416</v>
      </c>
      <c r="X321" s="235">
        <f>'Raw Data'!AG320</f>
        <v>1</v>
      </c>
      <c r="Y321" s="241">
        <f>(X321*'Power Usage Consumption'!$B$12)*D321</f>
        <v>10.416</v>
      </c>
      <c r="Z321" s="235">
        <f>'Raw Data'!AH320</f>
        <v>3</v>
      </c>
      <c r="AA321" s="241">
        <f>(Z321*'Power Usage Consumption'!$B$12)*D321</f>
        <v>31.248</v>
      </c>
      <c r="AB321" s="242">
        <f t="shared" si="2"/>
        <v>274.8088</v>
      </c>
      <c r="AC321" s="243" t="str">
        <f>'Raw Data'!AI320</f>
        <v>Renewable Energy (Solar, Wind, etc.)</v>
      </c>
      <c r="AD321" s="244">
        <f t="shared" si="3"/>
        <v>0</v>
      </c>
      <c r="AE321" s="245">
        <f t="shared" si="4"/>
        <v>274.8088</v>
      </c>
      <c r="AF321" s="238">
        <f>'Raw Data'!U320</f>
        <v>1</v>
      </c>
      <c r="AG321" s="235">
        <f>'Raw Data'!T320</f>
        <v>6</v>
      </c>
      <c r="AH321" s="235"/>
      <c r="AI321" s="235">
        <f>IF('Raw Data'!AJ320="YES", 1, 0)</f>
        <v>0</v>
      </c>
      <c r="AJ321" s="235">
        <f>('Power Usage Consumption'!$B$15)*D321*AI321</f>
        <v>0</v>
      </c>
      <c r="AK321" s="235">
        <f>IF('Raw Data'!AK320="YES", 1, 0)</f>
        <v>0</v>
      </c>
      <c r="AL321" s="239">
        <f>'Power Usage Consumption'!$B$16</f>
        <v>18</v>
      </c>
      <c r="AM321" s="235">
        <f>IF('Raw Data'!AL320="YES", 1, 0)</f>
        <v>0</v>
      </c>
      <c r="AN321" s="239">
        <f>'Power Usage Consumption'!$B$17</f>
        <v>1.5</v>
      </c>
      <c r="AO321" s="235">
        <f>IF('Raw Data'!AM320="YES", 1, 0)</f>
        <v>1</v>
      </c>
      <c r="AP321" s="239">
        <f>'Power Usage Consumption'!$B$18</f>
        <v>1.2</v>
      </c>
      <c r="AQ321" s="235">
        <f>IF('Raw Data'!AN320="YES", 1, 0)</f>
        <v>1</v>
      </c>
      <c r="AR321" s="239">
        <f>'Power Usage Consumption'!$B$19</f>
        <v>2</v>
      </c>
      <c r="AS321" s="239">
        <f t="shared" si="5"/>
        <v>22.7</v>
      </c>
      <c r="AT321" s="241">
        <f t="shared" si="6"/>
        <v>6</v>
      </c>
      <c r="AU321" s="241"/>
      <c r="AV321" s="235">
        <f>IF('Raw Data'!AO320="YES", 1, 0)</f>
        <v>1</v>
      </c>
      <c r="AW321" s="241">
        <f>('Power Usage Consumption'!$B$22)*D321*AV321</f>
        <v>1974.7</v>
      </c>
      <c r="AX321" s="235">
        <f>IF('Raw Data'!AP320="YES", 1, 0)</f>
        <v>0</v>
      </c>
      <c r="AY321" s="241">
        <f>('Power Usage Consumption'!$B$23)*D321*AX321</f>
        <v>0</v>
      </c>
      <c r="AZ321" s="235">
        <f>IF('Raw Data'!AQ320="YES", 1, 0)</f>
        <v>0</v>
      </c>
      <c r="BA321" s="241">
        <f>('Power Usage Consumption'!$B$24)*D321*AZ321</f>
        <v>0</v>
      </c>
      <c r="BB321" s="235">
        <f>IF('Raw Data'!AR320="YES", 1, 0)</f>
        <v>1</v>
      </c>
      <c r="BC321" s="241">
        <f>('Power Usage Consumption'!$B$25)*D321*BB321</f>
        <v>15.0598</v>
      </c>
      <c r="BD321" s="235">
        <f>IF('Raw Data'!AS320="YES", 1, 0)</f>
        <v>1</v>
      </c>
      <c r="BE321" s="235">
        <f>('Power Usage Consumption'!$B$26)*D321*BD321</f>
        <v>243.04</v>
      </c>
      <c r="BF321" s="241">
        <f t="shared" si="7"/>
        <v>2232.7998</v>
      </c>
    </row>
    <row r="322" ht="20.25" customHeight="1">
      <c r="A322" s="233" t="str">
        <f>'Raw Data'!R321</f>
        <v>Türkiye</v>
      </c>
      <c r="B322" s="234">
        <f>'Raw Data'!S321</f>
        <v>2</v>
      </c>
      <c r="C322" s="235">
        <f>'Raw Data'!W321</f>
        <v>7</v>
      </c>
      <c r="D322" s="236">
        <f t="shared" si="1"/>
        <v>56</v>
      </c>
      <c r="E322" s="237"/>
      <c r="F322" s="238">
        <f>'Raw Data'!X321</f>
        <v>2</v>
      </c>
      <c r="G322" s="239">
        <f>(F322*'Power Usage Consumption'!$B$2)*D322</f>
        <v>6.72</v>
      </c>
      <c r="H322" s="235">
        <f>'Raw Data'!Y321</f>
        <v>3</v>
      </c>
      <c r="I322" s="239">
        <f>(H322*'Power Usage Consumption'!$B$3)*D322</f>
        <v>11.6928</v>
      </c>
      <c r="J322" s="235">
        <f>'Raw Data'!Z321</f>
        <v>3</v>
      </c>
      <c r="K322" s="240">
        <f>(J322*'Power Usage Consumption'!$B$4)*D322</f>
        <v>9.576</v>
      </c>
      <c r="L322" s="241">
        <f>'Raw Data'!AA321</f>
        <v>0</v>
      </c>
      <c r="M322" s="241">
        <f>(L322*'Power Usage Consumption'!$B$5)*D322</f>
        <v>0</v>
      </c>
      <c r="N322" s="241">
        <f>'Raw Data'!AB321</f>
        <v>2</v>
      </c>
      <c r="O322" s="241">
        <f>(N322*'Power Usage Consumption'!$B$7)*D322</f>
        <v>0.224</v>
      </c>
      <c r="P322" s="241">
        <f>'Raw Data'!AC321</f>
        <v>2</v>
      </c>
      <c r="Q322" s="241">
        <f>(P322*'Power Usage Consumption'!$B$8)*D322</f>
        <v>4.48</v>
      </c>
      <c r="R322" s="241">
        <f>'Raw Data'!AD321</f>
        <v>1</v>
      </c>
      <c r="S322" s="241">
        <f>(R322*'Power Usage Consumption'!$B$9)*D322</f>
        <v>0.336</v>
      </c>
      <c r="T322" s="235">
        <f>'Raw Data'!AE321</f>
        <v>1</v>
      </c>
      <c r="U322" s="241">
        <f>(T322*'Power Usage Consumption'!$B$6)*D322</f>
        <v>0.28</v>
      </c>
      <c r="V322" s="235">
        <f>'Raw Data'!AF321</f>
        <v>2</v>
      </c>
      <c r="W322" s="241">
        <f>(V322*'Power Usage Consumption'!$B$11)*D322</f>
        <v>1.344</v>
      </c>
      <c r="X322" s="235">
        <f>'Raw Data'!AG321</f>
        <v>3</v>
      </c>
      <c r="Y322" s="241">
        <f>(X322*'Power Usage Consumption'!$B$12)*D322</f>
        <v>2.016</v>
      </c>
      <c r="Z322" s="235">
        <f>'Raw Data'!AH321</f>
        <v>0</v>
      </c>
      <c r="AA322" s="241">
        <f>(Z322*'Power Usage Consumption'!$B$12)*D322</f>
        <v>0</v>
      </c>
      <c r="AB322" s="242">
        <f t="shared" si="2"/>
        <v>36.6688</v>
      </c>
      <c r="AC322" s="243" t="str">
        <f>'Raw Data'!AI321</f>
        <v>Non-renewable Energy (Grid electricity, Gasoline, etc.)</v>
      </c>
      <c r="AD322" s="244">
        <f t="shared" si="3"/>
        <v>36.6688</v>
      </c>
      <c r="AE322" s="245">
        <f t="shared" si="4"/>
        <v>0</v>
      </c>
      <c r="AF322" s="238">
        <f>'Raw Data'!U321</f>
        <v>0</v>
      </c>
      <c r="AG322" s="235">
        <f>'Raw Data'!T321</f>
        <v>2</v>
      </c>
      <c r="AH322" s="235"/>
      <c r="AI322" s="235">
        <f>IF('Raw Data'!AJ321="YES", 1, 0)</f>
        <v>0</v>
      </c>
      <c r="AJ322" s="235">
        <f>('Power Usage Consumption'!$B$15)*D322*AI322</f>
        <v>0</v>
      </c>
      <c r="AK322" s="235">
        <f>IF('Raw Data'!AK321="YES", 1, 0)</f>
        <v>1</v>
      </c>
      <c r="AL322" s="239">
        <f>'Power Usage Consumption'!$B$16</f>
        <v>18</v>
      </c>
      <c r="AM322" s="235">
        <f>IF('Raw Data'!AL321="YES", 1, 0)</f>
        <v>1</v>
      </c>
      <c r="AN322" s="239">
        <f>'Power Usage Consumption'!$B$17</f>
        <v>1.5</v>
      </c>
      <c r="AO322" s="235">
        <f>IF('Raw Data'!AM321="YES", 1, 0)</f>
        <v>1</v>
      </c>
      <c r="AP322" s="239">
        <f>'Power Usage Consumption'!$B$18</f>
        <v>1.2</v>
      </c>
      <c r="AQ322" s="235">
        <f>IF('Raw Data'!AN321="YES", 1, 0)</f>
        <v>1</v>
      </c>
      <c r="AR322" s="239">
        <f>'Power Usage Consumption'!$B$19</f>
        <v>2</v>
      </c>
      <c r="AS322" s="239">
        <f t="shared" si="5"/>
        <v>22.7</v>
      </c>
      <c r="AT322" s="241">
        <f t="shared" si="6"/>
        <v>2</v>
      </c>
      <c r="AU322" s="241"/>
      <c r="AV322" s="235">
        <f>IF('Raw Data'!AO321="YES", 1, 0)</f>
        <v>1</v>
      </c>
      <c r="AW322" s="241">
        <f>('Power Usage Consumption'!$B$22)*D322*AV322</f>
        <v>127.4</v>
      </c>
      <c r="AX322" s="235">
        <f>IF('Raw Data'!AP321="YES", 1, 0)</f>
        <v>0</v>
      </c>
      <c r="AY322" s="241">
        <f>('Power Usage Consumption'!$B$23)*D322*AX322</f>
        <v>0</v>
      </c>
      <c r="AZ322" s="235">
        <f>IF('Raw Data'!AQ321="YES", 1, 0)</f>
        <v>0</v>
      </c>
      <c r="BA322" s="241">
        <f>('Power Usage Consumption'!$B$24)*D322*AZ322</f>
        <v>0</v>
      </c>
      <c r="BB322" s="235">
        <f>IF('Raw Data'!AR321="YES", 1, 0)</f>
        <v>1</v>
      </c>
      <c r="BC322" s="241">
        <f>('Power Usage Consumption'!$B$25)*D322*BB322</f>
        <v>0.9716</v>
      </c>
      <c r="BD322" s="235">
        <f>IF('Raw Data'!AS321="YES", 1, 0)</f>
        <v>1</v>
      </c>
      <c r="BE322" s="235">
        <f>('Power Usage Consumption'!$B$26)*D322*BD322</f>
        <v>15.68</v>
      </c>
      <c r="BF322" s="241">
        <f t="shared" si="7"/>
        <v>144.0516</v>
      </c>
    </row>
    <row r="323" ht="20.25" customHeight="1">
      <c r="A323" s="233" t="str">
        <f>'Raw Data'!R322</f>
        <v>Argentina</v>
      </c>
      <c r="B323" s="234">
        <f>'Raw Data'!S322</f>
        <v>12</v>
      </c>
      <c r="C323" s="235">
        <f>'Raw Data'!W322</f>
        <v>17</v>
      </c>
      <c r="D323" s="236">
        <f t="shared" si="1"/>
        <v>816</v>
      </c>
      <c r="E323" s="237"/>
      <c r="F323" s="238">
        <f>'Raw Data'!X322</f>
        <v>0</v>
      </c>
      <c r="G323" s="239">
        <f>(F323*'Power Usage Consumption'!$B$2)*D323</f>
        <v>0</v>
      </c>
      <c r="H323" s="235">
        <f>'Raw Data'!Y322</f>
        <v>2</v>
      </c>
      <c r="I323" s="239">
        <f>(H323*'Power Usage Consumption'!$B$3)*D323</f>
        <v>113.5872</v>
      </c>
      <c r="J323" s="235">
        <f>'Raw Data'!Z322</f>
        <v>1</v>
      </c>
      <c r="K323" s="240">
        <f>(J323*'Power Usage Consumption'!$B$4)*D323</f>
        <v>46.512</v>
      </c>
      <c r="L323" s="241">
        <f>'Raw Data'!AA322</f>
        <v>2</v>
      </c>
      <c r="M323" s="241">
        <f>(L323*'Power Usage Consumption'!$B$5)*D323</f>
        <v>326.4</v>
      </c>
      <c r="N323" s="241">
        <f>'Raw Data'!AB322</f>
        <v>1</v>
      </c>
      <c r="O323" s="241">
        <f>(N323*'Power Usage Consumption'!$B$7)*D323</f>
        <v>1.632</v>
      </c>
      <c r="P323" s="241">
        <f>'Raw Data'!AC322</f>
        <v>0</v>
      </c>
      <c r="Q323" s="241">
        <f>(P323*'Power Usage Consumption'!$B$8)*D323</f>
        <v>0</v>
      </c>
      <c r="R323" s="241">
        <f>'Raw Data'!AD322</f>
        <v>0</v>
      </c>
      <c r="S323" s="241">
        <f>(R323*'Power Usage Consumption'!$B$9)*D323</f>
        <v>0</v>
      </c>
      <c r="T323" s="235">
        <f>'Raw Data'!AE322</f>
        <v>0</v>
      </c>
      <c r="U323" s="241">
        <f>(T323*'Power Usage Consumption'!$B$6)*D323</f>
        <v>0</v>
      </c>
      <c r="V323" s="235">
        <f>'Raw Data'!AF322</f>
        <v>2</v>
      </c>
      <c r="W323" s="241">
        <f>(V323*'Power Usage Consumption'!$B$11)*D323</f>
        <v>19.584</v>
      </c>
      <c r="X323" s="235">
        <f>'Raw Data'!AG322</f>
        <v>0</v>
      </c>
      <c r="Y323" s="241">
        <f>(X323*'Power Usage Consumption'!$B$12)*D323</f>
        <v>0</v>
      </c>
      <c r="Z323" s="235">
        <f>'Raw Data'!AH322</f>
        <v>0</v>
      </c>
      <c r="AA323" s="241">
        <f>(Z323*'Power Usage Consumption'!$B$12)*D323</f>
        <v>0</v>
      </c>
      <c r="AB323" s="242">
        <f t="shared" si="2"/>
        <v>507.7152</v>
      </c>
      <c r="AC323" s="243" t="str">
        <f>'Raw Data'!AI322</f>
        <v>Non-renewable Energy (Grid electricity, Gasoline, etc.)</v>
      </c>
      <c r="AD323" s="244">
        <f t="shared" si="3"/>
        <v>507.7152</v>
      </c>
      <c r="AE323" s="245">
        <f t="shared" si="4"/>
        <v>0</v>
      </c>
      <c r="AF323" s="238">
        <f>'Raw Data'!U322</f>
        <v>11</v>
      </c>
      <c r="AG323" s="235">
        <f>'Raw Data'!T322</f>
        <v>1</v>
      </c>
      <c r="AH323" s="235"/>
      <c r="AI323" s="235">
        <f>IF('Raw Data'!AJ322="YES", 1, 0)</f>
        <v>0</v>
      </c>
      <c r="AJ323" s="235">
        <f>('Power Usage Consumption'!$B$15)*D323*AI323</f>
        <v>0</v>
      </c>
      <c r="AK323" s="235">
        <f>IF('Raw Data'!AK322="YES", 1, 0)</f>
        <v>1</v>
      </c>
      <c r="AL323" s="239">
        <f>'Power Usage Consumption'!$B$16</f>
        <v>18</v>
      </c>
      <c r="AM323" s="235">
        <f>IF('Raw Data'!AL322="YES", 1, 0)</f>
        <v>0</v>
      </c>
      <c r="AN323" s="239">
        <f>'Power Usage Consumption'!$B$17</f>
        <v>1.5</v>
      </c>
      <c r="AO323" s="235">
        <f>IF('Raw Data'!AM322="YES", 1, 0)</f>
        <v>1</v>
      </c>
      <c r="AP323" s="239">
        <f>'Power Usage Consumption'!$B$18</f>
        <v>1.2</v>
      </c>
      <c r="AQ323" s="235">
        <f>IF('Raw Data'!AN322="YES", 1, 0)</f>
        <v>0</v>
      </c>
      <c r="AR323" s="239">
        <f>'Power Usage Consumption'!$B$19</f>
        <v>2</v>
      </c>
      <c r="AS323" s="239">
        <f t="shared" si="5"/>
        <v>22.7</v>
      </c>
      <c r="AT323" s="241">
        <f t="shared" si="6"/>
        <v>1</v>
      </c>
      <c r="AU323" s="241"/>
      <c r="AV323" s="235">
        <f>IF('Raw Data'!AO322="YES", 1, 0)</f>
        <v>1</v>
      </c>
      <c r="AW323" s="241">
        <f>('Power Usage Consumption'!$B$22)*D323*AV323</f>
        <v>1856.4</v>
      </c>
      <c r="AX323" s="235">
        <f>IF('Raw Data'!AP322="YES", 1, 0)</f>
        <v>1</v>
      </c>
      <c r="AY323" s="241">
        <f>('Power Usage Consumption'!$B$23)*D323*AX323</f>
        <v>530.4</v>
      </c>
      <c r="AZ323" s="235">
        <f>IF('Raw Data'!AQ322="YES", 1, 0)</f>
        <v>1</v>
      </c>
      <c r="BA323" s="241">
        <f>('Power Usage Consumption'!$B$24)*D323*AZ323</f>
        <v>44.064</v>
      </c>
      <c r="BB323" s="235">
        <f>IF('Raw Data'!AR322="YES", 1, 0)</f>
        <v>0</v>
      </c>
      <c r="BC323" s="241">
        <f>('Power Usage Consumption'!$B$25)*D323*BB323</f>
        <v>0</v>
      </c>
      <c r="BD323" s="235">
        <f>IF('Raw Data'!AS322="YES", 1, 0)</f>
        <v>1</v>
      </c>
      <c r="BE323" s="235">
        <f>('Power Usage Consumption'!$B$26)*D323*BD323</f>
        <v>228.48</v>
      </c>
      <c r="BF323" s="241">
        <f t="shared" si="7"/>
        <v>2659.344</v>
      </c>
    </row>
    <row r="324" ht="20.25" customHeight="1">
      <c r="A324" s="233" t="str">
        <f>'Raw Data'!R323</f>
        <v>Sri Lanka</v>
      </c>
      <c r="B324" s="234">
        <f>'Raw Data'!S323</f>
        <v>7</v>
      </c>
      <c r="C324" s="235">
        <f>'Raw Data'!W323</f>
        <v>4</v>
      </c>
      <c r="D324" s="236">
        <f t="shared" si="1"/>
        <v>112</v>
      </c>
      <c r="E324" s="237"/>
      <c r="F324" s="238">
        <f>'Raw Data'!X323</f>
        <v>1</v>
      </c>
      <c r="G324" s="239">
        <f>(F324*'Power Usage Consumption'!$B$2)*D324</f>
        <v>6.72</v>
      </c>
      <c r="H324" s="235">
        <f>'Raw Data'!Y323</f>
        <v>1</v>
      </c>
      <c r="I324" s="239">
        <f>(H324*'Power Usage Consumption'!$B$3)*D324</f>
        <v>7.7952</v>
      </c>
      <c r="J324" s="235">
        <f>'Raw Data'!Z323</f>
        <v>1</v>
      </c>
      <c r="K324" s="240">
        <f>(J324*'Power Usage Consumption'!$B$4)*D324</f>
        <v>6.384</v>
      </c>
      <c r="L324" s="241">
        <f>'Raw Data'!AA323</f>
        <v>1</v>
      </c>
      <c r="M324" s="241">
        <f>(L324*'Power Usage Consumption'!$B$5)*D324</f>
        <v>22.4</v>
      </c>
      <c r="N324" s="241">
        <f>'Raw Data'!AB323</f>
        <v>0</v>
      </c>
      <c r="O324" s="241">
        <f>(N324*'Power Usage Consumption'!$B$7)*D324</f>
        <v>0</v>
      </c>
      <c r="P324" s="241">
        <f>'Raw Data'!AC323</f>
        <v>2</v>
      </c>
      <c r="Q324" s="241">
        <f>(P324*'Power Usage Consumption'!$B$8)*D324</f>
        <v>8.96</v>
      </c>
      <c r="R324" s="241">
        <f>'Raw Data'!AD323</f>
        <v>2</v>
      </c>
      <c r="S324" s="241">
        <f>(R324*'Power Usage Consumption'!$B$9)*D324</f>
        <v>1.344</v>
      </c>
      <c r="T324" s="235">
        <f>'Raw Data'!AE323</f>
        <v>1</v>
      </c>
      <c r="U324" s="241">
        <f>(T324*'Power Usage Consumption'!$B$6)*D324</f>
        <v>0.56</v>
      </c>
      <c r="V324" s="235">
        <f>'Raw Data'!AF323</f>
        <v>0</v>
      </c>
      <c r="W324" s="241">
        <f>(V324*'Power Usage Consumption'!$B$11)*D324</f>
        <v>0</v>
      </c>
      <c r="X324" s="235">
        <f>'Raw Data'!AG323</f>
        <v>1</v>
      </c>
      <c r="Y324" s="241">
        <f>(X324*'Power Usage Consumption'!$B$12)*D324</f>
        <v>1.344</v>
      </c>
      <c r="Z324" s="235">
        <f>'Raw Data'!AH323</f>
        <v>0</v>
      </c>
      <c r="AA324" s="241">
        <f>(Z324*'Power Usage Consumption'!$B$12)*D324</f>
        <v>0</v>
      </c>
      <c r="AB324" s="242">
        <f t="shared" si="2"/>
        <v>55.5072</v>
      </c>
      <c r="AC324" s="243" t="str">
        <f>'Raw Data'!AI323</f>
        <v>Non-renewable Energy (Grid electricity, Gasoline, etc.)</v>
      </c>
      <c r="AD324" s="244">
        <f t="shared" si="3"/>
        <v>55.5072</v>
      </c>
      <c r="AE324" s="245">
        <f t="shared" si="4"/>
        <v>0</v>
      </c>
      <c r="AF324" s="238">
        <f>'Raw Data'!U323</f>
        <v>5</v>
      </c>
      <c r="AG324" s="235">
        <f>'Raw Data'!T323</f>
        <v>2</v>
      </c>
      <c r="AH324" s="235"/>
      <c r="AI324" s="235">
        <f>IF('Raw Data'!AJ323="YES", 1, 0)</f>
        <v>0</v>
      </c>
      <c r="AJ324" s="235">
        <f>('Power Usage Consumption'!$B$15)*D324*AI324</f>
        <v>0</v>
      </c>
      <c r="AK324" s="235">
        <f>IF('Raw Data'!AK323="YES", 1, 0)</f>
        <v>1</v>
      </c>
      <c r="AL324" s="239">
        <f>'Power Usage Consumption'!$B$16</f>
        <v>18</v>
      </c>
      <c r="AM324" s="235">
        <f>IF('Raw Data'!AL323="YES", 1, 0)</f>
        <v>1</v>
      </c>
      <c r="AN324" s="239">
        <f>'Power Usage Consumption'!$B$17</f>
        <v>1.5</v>
      </c>
      <c r="AO324" s="235">
        <f>IF('Raw Data'!AM323="YES", 1, 0)</f>
        <v>0</v>
      </c>
      <c r="AP324" s="239">
        <f>'Power Usage Consumption'!$B$18</f>
        <v>1.2</v>
      </c>
      <c r="AQ324" s="235">
        <f>IF('Raw Data'!AN323="YES", 1, 0)</f>
        <v>0</v>
      </c>
      <c r="AR324" s="239">
        <f>'Power Usage Consumption'!$B$19</f>
        <v>2</v>
      </c>
      <c r="AS324" s="239">
        <f t="shared" si="5"/>
        <v>22.7</v>
      </c>
      <c r="AT324" s="241">
        <f t="shared" si="6"/>
        <v>2</v>
      </c>
      <c r="AU324" s="241"/>
      <c r="AV324" s="235">
        <f>IF('Raw Data'!AO323="YES", 1, 0)</f>
        <v>1</v>
      </c>
      <c r="AW324" s="241">
        <f>('Power Usage Consumption'!$B$22)*D324*AV324</f>
        <v>254.8</v>
      </c>
      <c r="AX324" s="235">
        <f>IF('Raw Data'!AP323="YES", 1, 0)</f>
        <v>1</v>
      </c>
      <c r="AY324" s="241">
        <f>('Power Usage Consumption'!$B$23)*D324*AX324</f>
        <v>72.8</v>
      </c>
      <c r="AZ324" s="235">
        <f>IF('Raw Data'!AQ323="YES", 1, 0)</f>
        <v>0</v>
      </c>
      <c r="BA324" s="241">
        <f>('Power Usage Consumption'!$B$24)*D324*AZ324</f>
        <v>0</v>
      </c>
      <c r="BB324" s="235">
        <f>IF('Raw Data'!AR323="YES", 1, 0)</f>
        <v>0</v>
      </c>
      <c r="BC324" s="241">
        <f>('Power Usage Consumption'!$B$25)*D324*BB324</f>
        <v>0</v>
      </c>
      <c r="BD324" s="235">
        <f>IF('Raw Data'!AS323="YES", 1, 0)</f>
        <v>1</v>
      </c>
      <c r="BE324" s="235">
        <f>('Power Usage Consumption'!$B$26)*D324*BD324</f>
        <v>31.36</v>
      </c>
      <c r="BF324" s="241">
        <f t="shared" si="7"/>
        <v>358.96</v>
      </c>
    </row>
    <row r="325" ht="20.25" customHeight="1">
      <c r="A325" s="233" t="str">
        <f>'Raw Data'!R324</f>
        <v>Egypt</v>
      </c>
      <c r="B325" s="234">
        <f>'Raw Data'!S324</f>
        <v>9</v>
      </c>
      <c r="C325" s="235">
        <f>'Raw Data'!W324</f>
        <v>13</v>
      </c>
      <c r="D325" s="236">
        <f t="shared" si="1"/>
        <v>468</v>
      </c>
      <c r="E325" s="237"/>
      <c r="F325" s="238">
        <f>'Raw Data'!X324</f>
        <v>1</v>
      </c>
      <c r="G325" s="239">
        <f>(F325*'Power Usage Consumption'!$B$2)*D325</f>
        <v>28.08</v>
      </c>
      <c r="H325" s="235">
        <f>'Raw Data'!Y324</f>
        <v>2</v>
      </c>
      <c r="I325" s="239">
        <f>(H325*'Power Usage Consumption'!$B$3)*D325</f>
        <v>65.1456</v>
      </c>
      <c r="J325" s="235">
        <f>'Raw Data'!Z324</f>
        <v>0</v>
      </c>
      <c r="K325" s="240">
        <f>(J325*'Power Usage Consumption'!$B$4)*D325</f>
        <v>0</v>
      </c>
      <c r="L325" s="241">
        <f>'Raw Data'!AA324</f>
        <v>0</v>
      </c>
      <c r="M325" s="241">
        <f>(L325*'Power Usage Consumption'!$B$5)*D325</f>
        <v>0</v>
      </c>
      <c r="N325" s="241">
        <f>'Raw Data'!AB324</f>
        <v>2</v>
      </c>
      <c r="O325" s="241">
        <f>(N325*'Power Usage Consumption'!$B$7)*D325</f>
        <v>1.872</v>
      </c>
      <c r="P325" s="241">
        <f>'Raw Data'!AC324</f>
        <v>0</v>
      </c>
      <c r="Q325" s="241">
        <f>(P325*'Power Usage Consumption'!$B$8)*D325</f>
        <v>0</v>
      </c>
      <c r="R325" s="241">
        <f>'Raw Data'!AD324</f>
        <v>3</v>
      </c>
      <c r="S325" s="241">
        <f>(R325*'Power Usage Consumption'!$B$9)*D325</f>
        <v>8.424</v>
      </c>
      <c r="T325" s="235">
        <f>'Raw Data'!AE324</f>
        <v>1</v>
      </c>
      <c r="U325" s="241">
        <f>(T325*'Power Usage Consumption'!$B$6)*D325</f>
        <v>2.34</v>
      </c>
      <c r="V325" s="235">
        <f>'Raw Data'!AF324</f>
        <v>0</v>
      </c>
      <c r="W325" s="241">
        <f>(V325*'Power Usage Consumption'!$B$11)*D325</f>
        <v>0</v>
      </c>
      <c r="X325" s="235">
        <f>'Raw Data'!AG324</f>
        <v>3</v>
      </c>
      <c r="Y325" s="241">
        <f>(X325*'Power Usage Consumption'!$B$12)*D325</f>
        <v>16.848</v>
      </c>
      <c r="Z325" s="235">
        <f>'Raw Data'!AH324</f>
        <v>2</v>
      </c>
      <c r="AA325" s="241">
        <f>(Z325*'Power Usage Consumption'!$B$12)*D325</f>
        <v>11.232</v>
      </c>
      <c r="AB325" s="242">
        <f t="shared" si="2"/>
        <v>133.9416</v>
      </c>
      <c r="AC325" s="243" t="str">
        <f>'Raw Data'!AI324</f>
        <v>Renewable Energy (Solar, Wind, etc.)</v>
      </c>
      <c r="AD325" s="244">
        <f t="shared" si="3"/>
        <v>0</v>
      </c>
      <c r="AE325" s="245">
        <f t="shared" si="4"/>
        <v>133.9416</v>
      </c>
      <c r="AF325" s="238">
        <f>'Raw Data'!U324</f>
        <v>0</v>
      </c>
      <c r="AG325" s="235">
        <f>'Raw Data'!T324</f>
        <v>9</v>
      </c>
      <c r="AH325" s="235"/>
      <c r="AI325" s="235">
        <f>IF('Raw Data'!AJ324="YES", 1, 0)</f>
        <v>0</v>
      </c>
      <c r="AJ325" s="235">
        <f>('Power Usage Consumption'!$B$15)*D325*AI325</f>
        <v>0</v>
      </c>
      <c r="AK325" s="235">
        <f>IF('Raw Data'!AK324="YES", 1, 0)</f>
        <v>1</v>
      </c>
      <c r="AL325" s="239">
        <f>'Power Usage Consumption'!$B$16</f>
        <v>18</v>
      </c>
      <c r="AM325" s="235">
        <f>IF('Raw Data'!AL324="YES", 1, 0)</f>
        <v>0</v>
      </c>
      <c r="AN325" s="239">
        <f>'Power Usage Consumption'!$B$17</f>
        <v>1.5</v>
      </c>
      <c r="AO325" s="235">
        <f>IF('Raw Data'!AM324="YES", 1, 0)</f>
        <v>0</v>
      </c>
      <c r="AP325" s="239">
        <f>'Power Usage Consumption'!$B$18</f>
        <v>1.2</v>
      </c>
      <c r="AQ325" s="235">
        <f>IF('Raw Data'!AN324="YES", 1, 0)</f>
        <v>1</v>
      </c>
      <c r="AR325" s="239">
        <f>'Power Usage Consumption'!$B$19</f>
        <v>2</v>
      </c>
      <c r="AS325" s="239">
        <f t="shared" si="5"/>
        <v>22.7</v>
      </c>
      <c r="AT325" s="241">
        <f t="shared" si="6"/>
        <v>9</v>
      </c>
      <c r="AU325" s="241"/>
      <c r="AV325" s="235">
        <f>IF('Raw Data'!AO324="YES", 1, 0)</f>
        <v>1</v>
      </c>
      <c r="AW325" s="241">
        <f>('Power Usage Consumption'!$B$22)*D325*AV325</f>
        <v>1064.7</v>
      </c>
      <c r="AX325" s="235">
        <f>IF('Raw Data'!AP324="YES", 1, 0)</f>
        <v>1</v>
      </c>
      <c r="AY325" s="241">
        <f>('Power Usage Consumption'!$B$23)*D325*AX325</f>
        <v>304.2</v>
      </c>
      <c r="AZ325" s="235">
        <f>IF('Raw Data'!AQ324="YES", 1, 0)</f>
        <v>0</v>
      </c>
      <c r="BA325" s="241">
        <f>('Power Usage Consumption'!$B$24)*D325*AZ325</f>
        <v>0</v>
      </c>
      <c r="BB325" s="235">
        <f>IF('Raw Data'!AR324="YES", 1, 0)</f>
        <v>1</v>
      </c>
      <c r="BC325" s="241">
        <f>('Power Usage Consumption'!$B$25)*D325*BB325</f>
        <v>8.1198</v>
      </c>
      <c r="BD325" s="235">
        <f>IF('Raw Data'!AS324="YES", 1, 0)</f>
        <v>1</v>
      </c>
      <c r="BE325" s="235">
        <f>('Power Usage Consumption'!$B$26)*D325*BD325</f>
        <v>131.04</v>
      </c>
      <c r="BF325" s="241">
        <f t="shared" si="7"/>
        <v>1508.0598</v>
      </c>
    </row>
    <row r="326" ht="20.25" customHeight="1">
      <c r="A326" s="233" t="str">
        <f>'Raw Data'!R325</f>
        <v>Taiwan</v>
      </c>
      <c r="B326" s="234">
        <f>'Raw Data'!S325</f>
        <v>8</v>
      </c>
      <c r="C326" s="235">
        <f>'Raw Data'!W325</f>
        <v>17</v>
      </c>
      <c r="D326" s="236">
        <f t="shared" si="1"/>
        <v>544</v>
      </c>
      <c r="E326" s="237"/>
      <c r="F326" s="238">
        <f>'Raw Data'!X325</f>
        <v>2</v>
      </c>
      <c r="G326" s="239">
        <f>(F326*'Power Usage Consumption'!$B$2)*D326</f>
        <v>65.28</v>
      </c>
      <c r="H326" s="235">
        <f>'Raw Data'!Y325</f>
        <v>2</v>
      </c>
      <c r="I326" s="239">
        <f>(H326*'Power Usage Consumption'!$B$3)*D326</f>
        <v>75.7248</v>
      </c>
      <c r="J326" s="235">
        <f>'Raw Data'!Z325</f>
        <v>3</v>
      </c>
      <c r="K326" s="240">
        <f>(J326*'Power Usage Consumption'!$B$4)*D326</f>
        <v>93.024</v>
      </c>
      <c r="L326" s="241">
        <f>'Raw Data'!AA325</f>
        <v>1</v>
      </c>
      <c r="M326" s="241">
        <f>(L326*'Power Usage Consumption'!$B$5)*D326</f>
        <v>108.8</v>
      </c>
      <c r="N326" s="241">
        <f>'Raw Data'!AB325</f>
        <v>2</v>
      </c>
      <c r="O326" s="241">
        <f>(N326*'Power Usage Consumption'!$B$7)*D326</f>
        <v>2.176</v>
      </c>
      <c r="P326" s="241">
        <f>'Raw Data'!AC325</f>
        <v>1</v>
      </c>
      <c r="Q326" s="241">
        <f>(P326*'Power Usage Consumption'!$B$8)*D326</f>
        <v>21.76</v>
      </c>
      <c r="R326" s="241">
        <f>'Raw Data'!AD325</f>
        <v>2</v>
      </c>
      <c r="S326" s="241">
        <f>(R326*'Power Usage Consumption'!$B$9)*D326</f>
        <v>6.528</v>
      </c>
      <c r="T326" s="235">
        <f>'Raw Data'!AE325</f>
        <v>2</v>
      </c>
      <c r="U326" s="241">
        <f>(T326*'Power Usage Consumption'!$B$6)*D326</f>
        <v>5.44</v>
      </c>
      <c r="V326" s="235">
        <f>'Raw Data'!AF325</f>
        <v>2</v>
      </c>
      <c r="W326" s="241">
        <f>(V326*'Power Usage Consumption'!$B$11)*D326</f>
        <v>13.056</v>
      </c>
      <c r="X326" s="235">
        <f>'Raw Data'!AG325</f>
        <v>1</v>
      </c>
      <c r="Y326" s="241">
        <f>(X326*'Power Usage Consumption'!$B$12)*D326</f>
        <v>6.528</v>
      </c>
      <c r="Z326" s="235">
        <f>'Raw Data'!AH325</f>
        <v>3</v>
      </c>
      <c r="AA326" s="241">
        <f>(Z326*'Power Usage Consumption'!$B$12)*D326</f>
        <v>19.584</v>
      </c>
      <c r="AB326" s="242">
        <f t="shared" si="2"/>
        <v>417.9008</v>
      </c>
      <c r="AC326" s="243" t="str">
        <f>'Raw Data'!AI325</f>
        <v>Renewable Energy (Solar, Wind, etc.)</v>
      </c>
      <c r="AD326" s="244">
        <f t="shared" si="3"/>
        <v>0</v>
      </c>
      <c r="AE326" s="245">
        <f t="shared" si="4"/>
        <v>417.9008</v>
      </c>
      <c r="AF326" s="238">
        <f>'Raw Data'!U325</f>
        <v>2</v>
      </c>
      <c r="AG326" s="235">
        <f>'Raw Data'!T325</f>
        <v>6</v>
      </c>
      <c r="AH326" s="235"/>
      <c r="AI326" s="235">
        <f>IF('Raw Data'!AJ325="YES", 1, 0)</f>
        <v>1</v>
      </c>
      <c r="AJ326" s="235">
        <f>('Power Usage Consumption'!$B$15)*D326*AI326</f>
        <v>2105.28</v>
      </c>
      <c r="AK326" s="235">
        <f>IF('Raw Data'!AK325="YES", 1, 0)</f>
        <v>1</v>
      </c>
      <c r="AL326" s="239">
        <f>'Power Usage Consumption'!$B$16</f>
        <v>18</v>
      </c>
      <c r="AM326" s="235">
        <f>IF('Raw Data'!AL325="YES", 1, 0)</f>
        <v>0</v>
      </c>
      <c r="AN326" s="239">
        <f>'Power Usage Consumption'!$B$17</f>
        <v>1.5</v>
      </c>
      <c r="AO326" s="235">
        <f>IF('Raw Data'!AM325="YES", 1, 0)</f>
        <v>0</v>
      </c>
      <c r="AP326" s="239">
        <f>'Power Usage Consumption'!$B$18</f>
        <v>1.2</v>
      </c>
      <c r="AQ326" s="235">
        <f>IF('Raw Data'!AN325="YES", 1, 0)</f>
        <v>1</v>
      </c>
      <c r="AR326" s="239">
        <f>'Power Usage Consumption'!$B$19</f>
        <v>2</v>
      </c>
      <c r="AS326" s="239">
        <f t="shared" si="5"/>
        <v>2127.98</v>
      </c>
      <c r="AT326" s="241">
        <f t="shared" si="6"/>
        <v>6</v>
      </c>
      <c r="AU326" s="241"/>
      <c r="AV326" s="235">
        <f>IF('Raw Data'!AO325="YES", 1, 0)</f>
        <v>1</v>
      </c>
      <c r="AW326" s="241">
        <f>('Power Usage Consumption'!$B$22)*D326*AV326</f>
        <v>1237.6</v>
      </c>
      <c r="AX326" s="235">
        <f>IF('Raw Data'!AP325="YES", 1, 0)</f>
        <v>1</v>
      </c>
      <c r="AY326" s="241">
        <f>('Power Usage Consumption'!$B$23)*D326*AX326</f>
        <v>353.6</v>
      </c>
      <c r="AZ326" s="235">
        <f>IF('Raw Data'!AQ325="YES", 1, 0)</f>
        <v>0</v>
      </c>
      <c r="BA326" s="241">
        <f>('Power Usage Consumption'!$B$24)*D326*AZ326</f>
        <v>0</v>
      </c>
      <c r="BB326" s="235">
        <f>IF('Raw Data'!AR325="YES", 1, 0)</f>
        <v>1</v>
      </c>
      <c r="BC326" s="241">
        <f>('Power Usage Consumption'!$B$25)*D326*BB326</f>
        <v>9.4384</v>
      </c>
      <c r="BD326" s="235">
        <f>IF('Raw Data'!AS325="YES", 1, 0)</f>
        <v>0</v>
      </c>
      <c r="BE326" s="235">
        <f>('Power Usage Consumption'!$B$26)*D326*BD326</f>
        <v>0</v>
      </c>
      <c r="BF326" s="241">
        <f t="shared" si="7"/>
        <v>1600.6384</v>
      </c>
    </row>
    <row r="327" ht="20.25" customHeight="1">
      <c r="A327" s="233" t="str">
        <f>'Raw Data'!R326</f>
        <v>Saudi Arabia</v>
      </c>
      <c r="B327" s="234">
        <f>'Raw Data'!S326</f>
        <v>12</v>
      </c>
      <c r="C327" s="235">
        <f>'Raw Data'!W326</f>
        <v>6</v>
      </c>
      <c r="D327" s="236">
        <f t="shared" si="1"/>
        <v>288</v>
      </c>
      <c r="E327" s="237"/>
      <c r="F327" s="238">
        <f>'Raw Data'!X326</f>
        <v>0</v>
      </c>
      <c r="G327" s="239">
        <f>(F327*'Power Usage Consumption'!$B$2)*D327</f>
        <v>0</v>
      </c>
      <c r="H327" s="235">
        <f>'Raw Data'!Y326</f>
        <v>1</v>
      </c>
      <c r="I327" s="239">
        <f>(H327*'Power Usage Consumption'!$B$3)*D327</f>
        <v>20.0448</v>
      </c>
      <c r="J327" s="235">
        <f>'Raw Data'!Z326</f>
        <v>3</v>
      </c>
      <c r="K327" s="240">
        <f>(J327*'Power Usage Consumption'!$B$4)*D327</f>
        <v>49.248</v>
      </c>
      <c r="L327" s="241">
        <f>'Raw Data'!AA326</f>
        <v>1</v>
      </c>
      <c r="M327" s="241">
        <f>(L327*'Power Usage Consumption'!$B$5)*D327</f>
        <v>57.6</v>
      </c>
      <c r="N327" s="241">
        <f>'Raw Data'!AB326</f>
        <v>2</v>
      </c>
      <c r="O327" s="241">
        <f>(N327*'Power Usage Consumption'!$B$7)*D327</f>
        <v>1.152</v>
      </c>
      <c r="P327" s="241">
        <f>'Raw Data'!AC326</f>
        <v>0</v>
      </c>
      <c r="Q327" s="241">
        <f>(P327*'Power Usage Consumption'!$B$8)*D327</f>
        <v>0</v>
      </c>
      <c r="R327" s="241">
        <f>'Raw Data'!AD326</f>
        <v>3</v>
      </c>
      <c r="S327" s="241">
        <f>(R327*'Power Usage Consumption'!$B$9)*D327</f>
        <v>5.184</v>
      </c>
      <c r="T327" s="235">
        <f>'Raw Data'!AE326</f>
        <v>1</v>
      </c>
      <c r="U327" s="241">
        <f>(T327*'Power Usage Consumption'!$B$6)*D327</f>
        <v>1.44</v>
      </c>
      <c r="V327" s="235">
        <f>'Raw Data'!AF326</f>
        <v>3</v>
      </c>
      <c r="W327" s="241">
        <f>(V327*'Power Usage Consumption'!$B$11)*D327</f>
        <v>10.368</v>
      </c>
      <c r="X327" s="235">
        <f>'Raw Data'!AG326</f>
        <v>1</v>
      </c>
      <c r="Y327" s="241">
        <f>(X327*'Power Usage Consumption'!$B$12)*D327</f>
        <v>3.456</v>
      </c>
      <c r="Z327" s="235">
        <f>'Raw Data'!AH326</f>
        <v>2</v>
      </c>
      <c r="AA327" s="241">
        <f>(Z327*'Power Usage Consumption'!$B$12)*D327</f>
        <v>6.912</v>
      </c>
      <c r="AB327" s="242">
        <f t="shared" si="2"/>
        <v>155.4048</v>
      </c>
      <c r="AC327" s="243" t="str">
        <f>'Raw Data'!AI326</f>
        <v>Non-renewable Energy (Grid electricity, Gasoline, etc.)</v>
      </c>
      <c r="AD327" s="244">
        <f t="shared" si="3"/>
        <v>155.4048</v>
      </c>
      <c r="AE327" s="245">
        <f t="shared" si="4"/>
        <v>0</v>
      </c>
      <c r="AF327" s="238">
        <f>'Raw Data'!U326</f>
        <v>9</v>
      </c>
      <c r="AG327" s="235">
        <f>'Raw Data'!T326</f>
        <v>3</v>
      </c>
      <c r="AH327" s="235"/>
      <c r="AI327" s="235">
        <f>IF('Raw Data'!AJ326="YES", 1, 0)</f>
        <v>0</v>
      </c>
      <c r="AJ327" s="235">
        <f>('Power Usage Consumption'!$B$15)*D327*AI327</f>
        <v>0</v>
      </c>
      <c r="AK327" s="235">
        <f>IF('Raw Data'!AK326="YES", 1, 0)</f>
        <v>1</v>
      </c>
      <c r="AL327" s="239">
        <f>'Power Usage Consumption'!$B$16</f>
        <v>18</v>
      </c>
      <c r="AM327" s="235">
        <f>IF('Raw Data'!AL326="YES", 1, 0)</f>
        <v>1</v>
      </c>
      <c r="AN327" s="239">
        <f>'Power Usage Consumption'!$B$17</f>
        <v>1.5</v>
      </c>
      <c r="AO327" s="235">
        <f>IF('Raw Data'!AM326="YES", 1, 0)</f>
        <v>1</v>
      </c>
      <c r="AP327" s="239">
        <f>'Power Usage Consumption'!$B$18</f>
        <v>1.2</v>
      </c>
      <c r="AQ327" s="235">
        <f>IF('Raw Data'!AN326="YES", 1, 0)</f>
        <v>0</v>
      </c>
      <c r="AR327" s="239">
        <f>'Power Usage Consumption'!$B$19</f>
        <v>2</v>
      </c>
      <c r="AS327" s="239">
        <f t="shared" si="5"/>
        <v>22.7</v>
      </c>
      <c r="AT327" s="241">
        <f t="shared" si="6"/>
        <v>3</v>
      </c>
      <c r="AU327" s="241"/>
      <c r="AV327" s="235">
        <f>IF('Raw Data'!AO326="YES", 1, 0)</f>
        <v>0</v>
      </c>
      <c r="AW327" s="241">
        <f>('Power Usage Consumption'!$B$22)*D327*AV327</f>
        <v>0</v>
      </c>
      <c r="AX327" s="235">
        <f>IF('Raw Data'!AP326="YES", 1, 0)</f>
        <v>0</v>
      </c>
      <c r="AY327" s="241">
        <f>('Power Usage Consumption'!$B$23)*D327*AX327</f>
        <v>0</v>
      </c>
      <c r="AZ327" s="235">
        <f>IF('Raw Data'!AQ326="YES", 1, 0)</f>
        <v>1</v>
      </c>
      <c r="BA327" s="241">
        <f>('Power Usage Consumption'!$B$24)*D327*AZ327</f>
        <v>15.552</v>
      </c>
      <c r="BB327" s="235">
        <f>IF('Raw Data'!AR326="YES", 1, 0)</f>
        <v>1</v>
      </c>
      <c r="BC327" s="241">
        <f>('Power Usage Consumption'!$B$25)*D327*BB327</f>
        <v>4.9968</v>
      </c>
      <c r="BD327" s="235">
        <f>IF('Raw Data'!AS326="YES", 1, 0)</f>
        <v>0</v>
      </c>
      <c r="BE327" s="235">
        <f>('Power Usage Consumption'!$B$26)*D327*BD327</f>
        <v>0</v>
      </c>
      <c r="BF327" s="241">
        <f t="shared" si="7"/>
        <v>20.5488</v>
      </c>
    </row>
    <row r="328" ht="20.25" customHeight="1">
      <c r="A328" s="233" t="str">
        <f>'Raw Data'!R327</f>
        <v>Belgium</v>
      </c>
      <c r="B328" s="234">
        <f>'Raw Data'!S327</f>
        <v>12</v>
      </c>
      <c r="C328" s="235">
        <f>'Raw Data'!W327</f>
        <v>6</v>
      </c>
      <c r="D328" s="236">
        <f t="shared" si="1"/>
        <v>288</v>
      </c>
      <c r="E328" s="237"/>
      <c r="F328" s="238">
        <f>'Raw Data'!X327</f>
        <v>3</v>
      </c>
      <c r="G328" s="239">
        <f>(F328*'Power Usage Consumption'!$B$2)*D328</f>
        <v>51.84</v>
      </c>
      <c r="H328" s="235">
        <f>'Raw Data'!Y327</f>
        <v>3</v>
      </c>
      <c r="I328" s="239">
        <f>(H328*'Power Usage Consumption'!$B$3)*D328</f>
        <v>60.1344</v>
      </c>
      <c r="J328" s="235">
        <f>'Raw Data'!Z327</f>
        <v>3</v>
      </c>
      <c r="K328" s="240">
        <f>(J328*'Power Usage Consumption'!$B$4)*D328</f>
        <v>49.248</v>
      </c>
      <c r="L328" s="241">
        <f>'Raw Data'!AA327</f>
        <v>1</v>
      </c>
      <c r="M328" s="241">
        <f>(L328*'Power Usage Consumption'!$B$5)*D328</f>
        <v>57.6</v>
      </c>
      <c r="N328" s="241">
        <f>'Raw Data'!AB327</f>
        <v>1</v>
      </c>
      <c r="O328" s="241">
        <f>(N328*'Power Usage Consumption'!$B$7)*D328</f>
        <v>0.576</v>
      </c>
      <c r="P328" s="241">
        <f>'Raw Data'!AC327</f>
        <v>1</v>
      </c>
      <c r="Q328" s="241">
        <f>(P328*'Power Usage Consumption'!$B$8)*D328</f>
        <v>11.52</v>
      </c>
      <c r="R328" s="241">
        <f>'Raw Data'!AD327</f>
        <v>1</v>
      </c>
      <c r="S328" s="241">
        <f>(R328*'Power Usage Consumption'!$B$9)*D328</f>
        <v>1.728</v>
      </c>
      <c r="T328" s="235">
        <f>'Raw Data'!AE327</f>
        <v>2</v>
      </c>
      <c r="U328" s="241">
        <f>(T328*'Power Usage Consumption'!$B$6)*D328</f>
        <v>2.88</v>
      </c>
      <c r="V328" s="235">
        <f>'Raw Data'!AF327</f>
        <v>0</v>
      </c>
      <c r="W328" s="241">
        <f>(V328*'Power Usage Consumption'!$B$11)*D328</f>
        <v>0</v>
      </c>
      <c r="X328" s="235">
        <f>'Raw Data'!AG327</f>
        <v>0</v>
      </c>
      <c r="Y328" s="241">
        <f>(X328*'Power Usage Consumption'!$B$12)*D328</f>
        <v>0</v>
      </c>
      <c r="Z328" s="235">
        <f>'Raw Data'!AH327</f>
        <v>0</v>
      </c>
      <c r="AA328" s="241">
        <f>(Z328*'Power Usage Consumption'!$B$12)*D328</f>
        <v>0</v>
      </c>
      <c r="AB328" s="242">
        <f t="shared" si="2"/>
        <v>235.5264</v>
      </c>
      <c r="AC328" s="243" t="str">
        <f>'Raw Data'!AI327</f>
        <v>Renewable Energy (Solar, Wind, etc.)</v>
      </c>
      <c r="AD328" s="244">
        <f t="shared" si="3"/>
        <v>0</v>
      </c>
      <c r="AE328" s="245">
        <f t="shared" si="4"/>
        <v>235.5264</v>
      </c>
      <c r="AF328" s="238">
        <f>'Raw Data'!U327</f>
        <v>4</v>
      </c>
      <c r="AG328" s="235">
        <f>'Raw Data'!T327</f>
        <v>8</v>
      </c>
      <c r="AH328" s="235"/>
      <c r="AI328" s="235">
        <f>IF('Raw Data'!AJ327="YES", 1, 0)</f>
        <v>0</v>
      </c>
      <c r="AJ328" s="235">
        <f>('Power Usage Consumption'!$B$15)*D328*AI328</f>
        <v>0</v>
      </c>
      <c r="AK328" s="235">
        <f>IF('Raw Data'!AK327="YES", 1, 0)</f>
        <v>0</v>
      </c>
      <c r="AL328" s="239">
        <f>'Power Usage Consumption'!$B$16</f>
        <v>18</v>
      </c>
      <c r="AM328" s="235">
        <f>IF('Raw Data'!AL327="YES", 1, 0)</f>
        <v>1</v>
      </c>
      <c r="AN328" s="239">
        <f>'Power Usage Consumption'!$B$17</f>
        <v>1.5</v>
      </c>
      <c r="AO328" s="235">
        <f>IF('Raw Data'!AM327="YES", 1, 0)</f>
        <v>0</v>
      </c>
      <c r="AP328" s="239">
        <f>'Power Usage Consumption'!$B$18</f>
        <v>1.2</v>
      </c>
      <c r="AQ328" s="235">
        <f>IF('Raw Data'!AN327="YES", 1, 0)</f>
        <v>0</v>
      </c>
      <c r="AR328" s="239">
        <f>'Power Usage Consumption'!$B$19</f>
        <v>2</v>
      </c>
      <c r="AS328" s="239">
        <f t="shared" si="5"/>
        <v>22.7</v>
      </c>
      <c r="AT328" s="241">
        <f t="shared" si="6"/>
        <v>8</v>
      </c>
      <c r="AU328" s="241"/>
      <c r="AV328" s="235">
        <f>IF('Raw Data'!AO327="YES", 1, 0)</f>
        <v>1</v>
      </c>
      <c r="AW328" s="241">
        <f>('Power Usage Consumption'!$B$22)*D328*AV328</f>
        <v>655.2</v>
      </c>
      <c r="AX328" s="235">
        <f>IF('Raw Data'!AP327="YES", 1, 0)</f>
        <v>1</v>
      </c>
      <c r="AY328" s="241">
        <f>('Power Usage Consumption'!$B$23)*D328*AX328</f>
        <v>187.2</v>
      </c>
      <c r="AZ328" s="235">
        <f>IF('Raw Data'!AQ327="YES", 1, 0)</f>
        <v>0</v>
      </c>
      <c r="BA328" s="241">
        <f>('Power Usage Consumption'!$B$24)*D328*AZ328</f>
        <v>0</v>
      </c>
      <c r="BB328" s="235">
        <f>IF('Raw Data'!AR327="YES", 1, 0)</f>
        <v>0</v>
      </c>
      <c r="BC328" s="241">
        <f>('Power Usage Consumption'!$B$25)*D328*BB328</f>
        <v>0</v>
      </c>
      <c r="BD328" s="235">
        <f>IF('Raw Data'!AS327="YES", 1, 0)</f>
        <v>0</v>
      </c>
      <c r="BE328" s="235">
        <f>('Power Usage Consumption'!$B$26)*D328*BD328</f>
        <v>0</v>
      </c>
      <c r="BF328" s="241">
        <f t="shared" si="7"/>
        <v>842.4</v>
      </c>
    </row>
    <row r="329" ht="20.25" customHeight="1">
      <c r="A329" s="233" t="str">
        <f>'Raw Data'!R328</f>
        <v>United States of America</v>
      </c>
      <c r="B329" s="234">
        <f>'Raw Data'!S328</f>
        <v>1</v>
      </c>
      <c r="C329" s="235">
        <f>'Raw Data'!W328</f>
        <v>34</v>
      </c>
      <c r="D329" s="236">
        <f t="shared" si="1"/>
        <v>136</v>
      </c>
      <c r="E329" s="237"/>
      <c r="F329" s="238">
        <f>'Raw Data'!X328</f>
        <v>1</v>
      </c>
      <c r="G329" s="239">
        <f>(F329*'Power Usage Consumption'!$B$2)*D329</f>
        <v>8.16</v>
      </c>
      <c r="H329" s="235">
        <f>'Raw Data'!Y328</f>
        <v>2</v>
      </c>
      <c r="I329" s="239">
        <f>(H329*'Power Usage Consumption'!$B$3)*D329</f>
        <v>18.9312</v>
      </c>
      <c r="J329" s="235">
        <f>'Raw Data'!Z328</f>
        <v>1</v>
      </c>
      <c r="K329" s="240">
        <f>(J329*'Power Usage Consumption'!$B$4)*D329</f>
        <v>7.752</v>
      </c>
      <c r="L329" s="241">
        <f>'Raw Data'!AA328</f>
        <v>1</v>
      </c>
      <c r="M329" s="241">
        <f>(L329*'Power Usage Consumption'!$B$5)*D329</f>
        <v>27.2</v>
      </c>
      <c r="N329" s="241">
        <f>'Raw Data'!AB328</f>
        <v>2</v>
      </c>
      <c r="O329" s="241">
        <f>(N329*'Power Usage Consumption'!$B$7)*D329</f>
        <v>0.544</v>
      </c>
      <c r="P329" s="241">
        <f>'Raw Data'!AC328</f>
        <v>3</v>
      </c>
      <c r="Q329" s="241">
        <f>(P329*'Power Usage Consumption'!$B$8)*D329</f>
        <v>16.32</v>
      </c>
      <c r="R329" s="241">
        <f>'Raw Data'!AD328</f>
        <v>0</v>
      </c>
      <c r="S329" s="241">
        <f>(R329*'Power Usage Consumption'!$B$9)*D329</f>
        <v>0</v>
      </c>
      <c r="T329" s="235">
        <f>'Raw Data'!AE328</f>
        <v>2</v>
      </c>
      <c r="U329" s="241">
        <f>(T329*'Power Usage Consumption'!$B$6)*D329</f>
        <v>1.36</v>
      </c>
      <c r="V329" s="235">
        <f>'Raw Data'!AF328</f>
        <v>2</v>
      </c>
      <c r="W329" s="241">
        <f>(V329*'Power Usage Consumption'!$B$11)*D329</f>
        <v>3.264</v>
      </c>
      <c r="X329" s="235">
        <f>'Raw Data'!AG328</f>
        <v>0</v>
      </c>
      <c r="Y329" s="241">
        <f>(X329*'Power Usage Consumption'!$B$12)*D329</f>
        <v>0</v>
      </c>
      <c r="Z329" s="235">
        <f>'Raw Data'!AH328</f>
        <v>2</v>
      </c>
      <c r="AA329" s="241">
        <f>(Z329*'Power Usage Consumption'!$B$12)*D329</f>
        <v>3.264</v>
      </c>
      <c r="AB329" s="242">
        <f t="shared" si="2"/>
        <v>86.7952</v>
      </c>
      <c r="AC329" s="243" t="str">
        <f>'Raw Data'!AI328</f>
        <v>Renewable Energy (Solar, Wind, etc.)</v>
      </c>
      <c r="AD329" s="244">
        <f t="shared" si="3"/>
        <v>0</v>
      </c>
      <c r="AE329" s="245">
        <f t="shared" si="4"/>
        <v>86.7952</v>
      </c>
      <c r="AF329" s="238">
        <f>'Raw Data'!U328</f>
        <v>0</v>
      </c>
      <c r="AG329" s="235">
        <f>'Raw Data'!T328</f>
        <v>1</v>
      </c>
      <c r="AH329" s="235"/>
      <c r="AI329" s="235">
        <f>IF('Raw Data'!AJ328="YES", 1, 0)</f>
        <v>1</v>
      </c>
      <c r="AJ329" s="235">
        <f>('Power Usage Consumption'!$B$15)*D329*AI329</f>
        <v>526.32</v>
      </c>
      <c r="AK329" s="235">
        <f>IF('Raw Data'!AK328="YES", 1, 0)</f>
        <v>0</v>
      </c>
      <c r="AL329" s="239">
        <f>'Power Usage Consumption'!$B$16</f>
        <v>18</v>
      </c>
      <c r="AM329" s="235">
        <f>IF('Raw Data'!AL328="YES", 1, 0)</f>
        <v>0</v>
      </c>
      <c r="AN329" s="239">
        <f>'Power Usage Consumption'!$B$17</f>
        <v>1.5</v>
      </c>
      <c r="AO329" s="235">
        <f>IF('Raw Data'!AM328="YES", 1, 0)</f>
        <v>1</v>
      </c>
      <c r="AP329" s="239">
        <f>'Power Usage Consumption'!$B$18</f>
        <v>1.2</v>
      </c>
      <c r="AQ329" s="235">
        <f>IF('Raw Data'!AN328="YES", 1, 0)</f>
        <v>1</v>
      </c>
      <c r="AR329" s="239">
        <f>'Power Usage Consumption'!$B$19</f>
        <v>2</v>
      </c>
      <c r="AS329" s="239">
        <f t="shared" si="5"/>
        <v>549.02</v>
      </c>
      <c r="AT329" s="241">
        <f t="shared" si="6"/>
        <v>1</v>
      </c>
      <c r="AU329" s="241"/>
      <c r="AV329" s="235">
        <f>IF('Raw Data'!AO328="YES", 1, 0)</f>
        <v>0</v>
      </c>
      <c r="AW329" s="241">
        <f>('Power Usage Consumption'!$B$22)*D329*AV329</f>
        <v>0</v>
      </c>
      <c r="AX329" s="235">
        <f>IF('Raw Data'!AP328="YES", 1, 0)</f>
        <v>1</v>
      </c>
      <c r="AY329" s="241">
        <f>('Power Usage Consumption'!$B$23)*D329*AX329</f>
        <v>88.4</v>
      </c>
      <c r="AZ329" s="235">
        <f>IF('Raw Data'!AQ328="YES", 1, 0)</f>
        <v>0</v>
      </c>
      <c r="BA329" s="241">
        <f>('Power Usage Consumption'!$B$24)*D329*AZ329</f>
        <v>0</v>
      </c>
      <c r="BB329" s="235">
        <f>IF('Raw Data'!AR328="YES", 1, 0)</f>
        <v>0</v>
      </c>
      <c r="BC329" s="241">
        <f>('Power Usage Consumption'!$B$25)*D329*BB329</f>
        <v>0</v>
      </c>
      <c r="BD329" s="235">
        <f>IF('Raw Data'!AS328="YES", 1, 0)</f>
        <v>1</v>
      </c>
      <c r="BE329" s="235">
        <f>('Power Usage Consumption'!$B$26)*D329*BD329</f>
        <v>38.08</v>
      </c>
      <c r="BF329" s="241">
        <f t="shared" si="7"/>
        <v>126.48</v>
      </c>
    </row>
    <row r="330" ht="20.25" customHeight="1">
      <c r="A330" s="233" t="str">
        <f>'Raw Data'!R329</f>
        <v>Argentina</v>
      </c>
      <c r="B330" s="234">
        <f>'Raw Data'!S329</f>
        <v>3</v>
      </c>
      <c r="C330" s="235">
        <f>'Raw Data'!W329</f>
        <v>25</v>
      </c>
      <c r="D330" s="236">
        <f t="shared" si="1"/>
        <v>300</v>
      </c>
      <c r="E330" s="237"/>
      <c r="F330" s="238">
        <f>'Raw Data'!X329</f>
        <v>0</v>
      </c>
      <c r="G330" s="239">
        <f>(F330*'Power Usage Consumption'!$B$2)*D330</f>
        <v>0</v>
      </c>
      <c r="H330" s="235">
        <f>'Raw Data'!Y329</f>
        <v>1</v>
      </c>
      <c r="I330" s="239">
        <f>(H330*'Power Usage Consumption'!$B$3)*D330</f>
        <v>20.88</v>
      </c>
      <c r="J330" s="235">
        <f>'Raw Data'!Z329</f>
        <v>2</v>
      </c>
      <c r="K330" s="240">
        <f>(J330*'Power Usage Consumption'!$B$4)*D330</f>
        <v>34.2</v>
      </c>
      <c r="L330" s="241">
        <f>'Raw Data'!AA329</f>
        <v>2</v>
      </c>
      <c r="M330" s="241">
        <f>(L330*'Power Usage Consumption'!$B$5)*D330</f>
        <v>120</v>
      </c>
      <c r="N330" s="241">
        <f>'Raw Data'!AB329</f>
        <v>1</v>
      </c>
      <c r="O330" s="241">
        <f>(N330*'Power Usage Consumption'!$B$7)*D330</f>
        <v>0.6</v>
      </c>
      <c r="P330" s="241">
        <f>'Raw Data'!AC329</f>
        <v>2</v>
      </c>
      <c r="Q330" s="241">
        <f>(P330*'Power Usage Consumption'!$B$8)*D330</f>
        <v>24</v>
      </c>
      <c r="R330" s="241">
        <f>'Raw Data'!AD329</f>
        <v>3</v>
      </c>
      <c r="S330" s="241">
        <f>(R330*'Power Usage Consumption'!$B$9)*D330</f>
        <v>5.4</v>
      </c>
      <c r="T330" s="235">
        <f>'Raw Data'!AE329</f>
        <v>2</v>
      </c>
      <c r="U330" s="241">
        <f>(T330*'Power Usage Consumption'!$B$6)*D330</f>
        <v>3</v>
      </c>
      <c r="V330" s="235">
        <f>'Raw Data'!AF329</f>
        <v>1</v>
      </c>
      <c r="W330" s="241">
        <f>(V330*'Power Usage Consumption'!$B$11)*D330</f>
        <v>3.6</v>
      </c>
      <c r="X330" s="235">
        <f>'Raw Data'!AG329</f>
        <v>2</v>
      </c>
      <c r="Y330" s="241">
        <f>(X330*'Power Usage Consumption'!$B$12)*D330</f>
        <v>7.2</v>
      </c>
      <c r="Z330" s="235">
        <f>'Raw Data'!AH329</f>
        <v>1</v>
      </c>
      <c r="AA330" s="241">
        <f>(Z330*'Power Usage Consumption'!$B$12)*D330</f>
        <v>3.6</v>
      </c>
      <c r="AB330" s="242">
        <f t="shared" si="2"/>
        <v>222.48</v>
      </c>
      <c r="AC330" s="243" t="str">
        <f>'Raw Data'!AI329</f>
        <v>Renewable Energy (Solar, Wind, etc.)</v>
      </c>
      <c r="AD330" s="244">
        <f t="shared" si="3"/>
        <v>0</v>
      </c>
      <c r="AE330" s="245">
        <f t="shared" si="4"/>
        <v>222.48</v>
      </c>
      <c r="AF330" s="238">
        <f>'Raw Data'!U329</f>
        <v>0</v>
      </c>
      <c r="AG330" s="235">
        <f>'Raw Data'!T329</f>
        <v>3</v>
      </c>
      <c r="AH330" s="235"/>
      <c r="AI330" s="235">
        <f>IF('Raw Data'!AJ329="YES", 1, 0)</f>
        <v>0</v>
      </c>
      <c r="AJ330" s="235">
        <f>('Power Usage Consumption'!$B$15)*D330*AI330</f>
        <v>0</v>
      </c>
      <c r="AK330" s="235">
        <f>IF('Raw Data'!AK329="YES", 1, 0)</f>
        <v>1</v>
      </c>
      <c r="AL330" s="239">
        <f>'Power Usage Consumption'!$B$16</f>
        <v>18</v>
      </c>
      <c r="AM330" s="235">
        <f>IF('Raw Data'!AL329="YES", 1, 0)</f>
        <v>1</v>
      </c>
      <c r="AN330" s="239">
        <f>'Power Usage Consumption'!$B$17</f>
        <v>1.5</v>
      </c>
      <c r="AO330" s="235">
        <f>IF('Raw Data'!AM329="YES", 1, 0)</f>
        <v>0</v>
      </c>
      <c r="AP330" s="239">
        <f>'Power Usage Consumption'!$B$18</f>
        <v>1.2</v>
      </c>
      <c r="AQ330" s="235">
        <f>IF('Raw Data'!AN329="YES", 1, 0)</f>
        <v>1</v>
      </c>
      <c r="AR330" s="239">
        <f>'Power Usage Consumption'!$B$19</f>
        <v>2</v>
      </c>
      <c r="AS330" s="239">
        <f t="shared" si="5"/>
        <v>22.7</v>
      </c>
      <c r="AT330" s="241">
        <f t="shared" si="6"/>
        <v>3</v>
      </c>
      <c r="AU330" s="241"/>
      <c r="AV330" s="235">
        <f>IF('Raw Data'!AO329="YES", 1, 0)</f>
        <v>0</v>
      </c>
      <c r="AW330" s="241">
        <f>('Power Usage Consumption'!$B$22)*D330*AV330</f>
        <v>0</v>
      </c>
      <c r="AX330" s="235">
        <f>IF('Raw Data'!AP329="YES", 1, 0)</f>
        <v>1</v>
      </c>
      <c r="AY330" s="241">
        <f>('Power Usage Consumption'!$B$23)*D330*AX330</f>
        <v>195</v>
      </c>
      <c r="AZ330" s="235">
        <f>IF('Raw Data'!AQ329="YES", 1, 0)</f>
        <v>0</v>
      </c>
      <c r="BA330" s="241">
        <f>('Power Usage Consumption'!$B$24)*D330*AZ330</f>
        <v>0</v>
      </c>
      <c r="BB330" s="235">
        <f>IF('Raw Data'!AR329="YES", 1, 0)</f>
        <v>1</v>
      </c>
      <c r="BC330" s="241">
        <f>('Power Usage Consumption'!$B$25)*D330*BB330</f>
        <v>5.205</v>
      </c>
      <c r="BD330" s="235">
        <f>IF('Raw Data'!AS329="YES", 1, 0)</f>
        <v>1</v>
      </c>
      <c r="BE330" s="235">
        <f>('Power Usage Consumption'!$B$26)*D330*BD330</f>
        <v>84</v>
      </c>
      <c r="BF330" s="241">
        <f t="shared" si="7"/>
        <v>284.205</v>
      </c>
    </row>
    <row r="331" ht="20.25" customHeight="1">
      <c r="A331" s="233" t="str">
        <f>'Raw Data'!R330</f>
        <v>Lebanon</v>
      </c>
      <c r="B331" s="234">
        <f>'Raw Data'!S330</f>
        <v>6</v>
      </c>
      <c r="C331" s="235">
        <f>'Raw Data'!W330</f>
        <v>6</v>
      </c>
      <c r="D331" s="236">
        <f t="shared" si="1"/>
        <v>144</v>
      </c>
      <c r="E331" s="237"/>
      <c r="F331" s="238">
        <f>'Raw Data'!X330</f>
        <v>1</v>
      </c>
      <c r="G331" s="239">
        <f>(F331*'Power Usage Consumption'!$B$2)*D331</f>
        <v>8.64</v>
      </c>
      <c r="H331" s="235">
        <f>'Raw Data'!Y330</f>
        <v>0</v>
      </c>
      <c r="I331" s="239">
        <f>(H331*'Power Usage Consumption'!$B$3)*D331</f>
        <v>0</v>
      </c>
      <c r="J331" s="235">
        <f>'Raw Data'!Z330</f>
        <v>2</v>
      </c>
      <c r="K331" s="240">
        <f>(J331*'Power Usage Consumption'!$B$4)*D331</f>
        <v>16.416</v>
      </c>
      <c r="L331" s="241">
        <f>'Raw Data'!AA330</f>
        <v>2</v>
      </c>
      <c r="M331" s="241">
        <f>(L331*'Power Usage Consumption'!$B$5)*D331</f>
        <v>57.6</v>
      </c>
      <c r="N331" s="241">
        <f>'Raw Data'!AB330</f>
        <v>3</v>
      </c>
      <c r="O331" s="241">
        <f>(N331*'Power Usage Consumption'!$B$7)*D331</f>
        <v>0.864</v>
      </c>
      <c r="P331" s="241">
        <f>'Raw Data'!AC330</f>
        <v>2</v>
      </c>
      <c r="Q331" s="241">
        <f>(P331*'Power Usage Consumption'!$B$8)*D331</f>
        <v>11.52</v>
      </c>
      <c r="R331" s="241">
        <f>'Raw Data'!AD330</f>
        <v>1</v>
      </c>
      <c r="S331" s="241">
        <f>(R331*'Power Usage Consumption'!$B$9)*D331</f>
        <v>0.864</v>
      </c>
      <c r="T331" s="235">
        <f>'Raw Data'!AE330</f>
        <v>0</v>
      </c>
      <c r="U331" s="241">
        <f>(T331*'Power Usage Consumption'!$B$6)*D331</f>
        <v>0</v>
      </c>
      <c r="V331" s="235">
        <f>'Raw Data'!AF330</f>
        <v>3</v>
      </c>
      <c r="W331" s="241">
        <f>(V331*'Power Usage Consumption'!$B$11)*D331</f>
        <v>5.184</v>
      </c>
      <c r="X331" s="235">
        <f>'Raw Data'!AG330</f>
        <v>3</v>
      </c>
      <c r="Y331" s="241">
        <f>(X331*'Power Usage Consumption'!$B$12)*D331</f>
        <v>5.184</v>
      </c>
      <c r="Z331" s="235">
        <f>'Raw Data'!AH330</f>
        <v>1</v>
      </c>
      <c r="AA331" s="241">
        <f>(Z331*'Power Usage Consumption'!$B$12)*D331</f>
        <v>1.728</v>
      </c>
      <c r="AB331" s="242">
        <f t="shared" si="2"/>
        <v>108</v>
      </c>
      <c r="AC331" s="243" t="str">
        <f>'Raw Data'!AI330</f>
        <v>Renewable Energy (Solar, Wind, etc.)</v>
      </c>
      <c r="AD331" s="244">
        <f t="shared" si="3"/>
        <v>0</v>
      </c>
      <c r="AE331" s="245">
        <f t="shared" si="4"/>
        <v>108</v>
      </c>
      <c r="AF331" s="238">
        <f>'Raw Data'!U330</f>
        <v>0</v>
      </c>
      <c r="AG331" s="235">
        <f>'Raw Data'!T330</f>
        <v>6</v>
      </c>
      <c r="AH331" s="235"/>
      <c r="AI331" s="235">
        <f>IF('Raw Data'!AJ330="YES", 1, 0)</f>
        <v>0</v>
      </c>
      <c r="AJ331" s="235">
        <f>('Power Usage Consumption'!$B$15)*D331*AI331</f>
        <v>0</v>
      </c>
      <c r="AK331" s="235">
        <f>IF('Raw Data'!AK330="YES", 1, 0)</f>
        <v>0</v>
      </c>
      <c r="AL331" s="239">
        <f>'Power Usage Consumption'!$B$16</f>
        <v>18</v>
      </c>
      <c r="AM331" s="235">
        <f>IF('Raw Data'!AL330="YES", 1, 0)</f>
        <v>0</v>
      </c>
      <c r="AN331" s="239">
        <f>'Power Usage Consumption'!$B$17</f>
        <v>1.5</v>
      </c>
      <c r="AO331" s="235">
        <f>IF('Raw Data'!AM330="YES", 1, 0)</f>
        <v>1</v>
      </c>
      <c r="AP331" s="239">
        <f>'Power Usage Consumption'!$B$18</f>
        <v>1.2</v>
      </c>
      <c r="AQ331" s="235">
        <f>IF('Raw Data'!AN330="YES", 1, 0)</f>
        <v>0</v>
      </c>
      <c r="AR331" s="239">
        <f>'Power Usage Consumption'!$B$19</f>
        <v>2</v>
      </c>
      <c r="AS331" s="239">
        <f t="shared" si="5"/>
        <v>22.7</v>
      </c>
      <c r="AT331" s="241">
        <f t="shared" si="6"/>
        <v>6</v>
      </c>
      <c r="AU331" s="241"/>
      <c r="AV331" s="235">
        <f>IF('Raw Data'!AO330="YES", 1, 0)</f>
        <v>0</v>
      </c>
      <c r="AW331" s="241">
        <f>('Power Usage Consumption'!$B$22)*D331*AV331</f>
        <v>0</v>
      </c>
      <c r="AX331" s="235">
        <f>IF('Raw Data'!AP330="YES", 1, 0)</f>
        <v>1</v>
      </c>
      <c r="AY331" s="241">
        <f>('Power Usage Consumption'!$B$23)*D331*AX331</f>
        <v>93.6</v>
      </c>
      <c r="AZ331" s="235">
        <f>IF('Raw Data'!AQ330="YES", 1, 0)</f>
        <v>1</v>
      </c>
      <c r="BA331" s="241">
        <f>('Power Usage Consumption'!$B$24)*D331*AZ331</f>
        <v>7.776</v>
      </c>
      <c r="BB331" s="235">
        <f>IF('Raw Data'!AR330="YES", 1, 0)</f>
        <v>0</v>
      </c>
      <c r="BC331" s="241">
        <f>('Power Usage Consumption'!$B$25)*D331*BB331</f>
        <v>0</v>
      </c>
      <c r="BD331" s="235">
        <f>IF('Raw Data'!AS330="YES", 1, 0)</f>
        <v>0</v>
      </c>
      <c r="BE331" s="235">
        <f>('Power Usage Consumption'!$B$26)*D331*BD331</f>
        <v>0</v>
      </c>
      <c r="BF331" s="241">
        <f t="shared" si="7"/>
        <v>101.376</v>
      </c>
    </row>
    <row r="332" ht="20.25" customHeight="1">
      <c r="A332" s="233" t="str">
        <f>'Raw Data'!R331</f>
        <v>United States of America</v>
      </c>
      <c r="B332" s="234">
        <f>'Raw Data'!S331</f>
        <v>7</v>
      </c>
      <c r="C332" s="235">
        <f>'Raw Data'!W331</f>
        <v>17</v>
      </c>
      <c r="D332" s="236">
        <f t="shared" si="1"/>
        <v>476</v>
      </c>
      <c r="E332" s="237"/>
      <c r="F332" s="238">
        <f>'Raw Data'!X331</f>
        <v>1</v>
      </c>
      <c r="G332" s="239">
        <f>(F332*'Power Usage Consumption'!$B$2)*D332</f>
        <v>28.56</v>
      </c>
      <c r="H332" s="235">
        <f>'Raw Data'!Y331</f>
        <v>2</v>
      </c>
      <c r="I332" s="239">
        <f>(H332*'Power Usage Consumption'!$B$3)*D332</f>
        <v>66.2592</v>
      </c>
      <c r="J332" s="235">
        <f>'Raw Data'!Z331</f>
        <v>2</v>
      </c>
      <c r="K332" s="240">
        <f>(J332*'Power Usage Consumption'!$B$4)*D332</f>
        <v>54.264</v>
      </c>
      <c r="L332" s="241">
        <f>'Raw Data'!AA331</f>
        <v>0</v>
      </c>
      <c r="M332" s="241">
        <f>(L332*'Power Usage Consumption'!$B$5)*D332</f>
        <v>0</v>
      </c>
      <c r="N332" s="241">
        <f>'Raw Data'!AB331</f>
        <v>3</v>
      </c>
      <c r="O332" s="241">
        <f>(N332*'Power Usage Consumption'!$B$7)*D332</f>
        <v>2.856</v>
      </c>
      <c r="P332" s="241">
        <f>'Raw Data'!AC331</f>
        <v>0</v>
      </c>
      <c r="Q332" s="241">
        <f>(P332*'Power Usage Consumption'!$B$8)*D332</f>
        <v>0</v>
      </c>
      <c r="R332" s="241">
        <f>'Raw Data'!AD331</f>
        <v>3</v>
      </c>
      <c r="S332" s="241">
        <f>(R332*'Power Usage Consumption'!$B$9)*D332</f>
        <v>8.568</v>
      </c>
      <c r="T332" s="235">
        <f>'Raw Data'!AE331</f>
        <v>0</v>
      </c>
      <c r="U332" s="241">
        <f>(T332*'Power Usage Consumption'!$B$6)*D332</f>
        <v>0</v>
      </c>
      <c r="V332" s="235">
        <f>'Raw Data'!AF331</f>
        <v>2</v>
      </c>
      <c r="W332" s="241">
        <f>(V332*'Power Usage Consumption'!$B$11)*D332</f>
        <v>11.424</v>
      </c>
      <c r="X332" s="235">
        <f>'Raw Data'!AG331</f>
        <v>1</v>
      </c>
      <c r="Y332" s="241">
        <f>(X332*'Power Usage Consumption'!$B$12)*D332</f>
        <v>5.712</v>
      </c>
      <c r="Z332" s="235">
        <f>'Raw Data'!AH331</f>
        <v>1</v>
      </c>
      <c r="AA332" s="241">
        <f>(Z332*'Power Usage Consumption'!$B$12)*D332</f>
        <v>5.712</v>
      </c>
      <c r="AB332" s="242">
        <f t="shared" si="2"/>
        <v>183.3552</v>
      </c>
      <c r="AC332" s="243" t="str">
        <f>'Raw Data'!AI331</f>
        <v>Renewable Energy (Solar, Wind, etc.)</v>
      </c>
      <c r="AD332" s="244">
        <f t="shared" si="3"/>
        <v>0</v>
      </c>
      <c r="AE332" s="245">
        <f t="shared" si="4"/>
        <v>183.3552</v>
      </c>
      <c r="AF332" s="238">
        <f>'Raw Data'!U331</f>
        <v>2</v>
      </c>
      <c r="AG332" s="235">
        <f>'Raw Data'!T331</f>
        <v>5</v>
      </c>
      <c r="AH332" s="235"/>
      <c r="AI332" s="235">
        <f>IF('Raw Data'!AJ331="YES", 1, 0)</f>
        <v>1</v>
      </c>
      <c r="AJ332" s="235">
        <f>('Power Usage Consumption'!$B$15)*D332*AI332</f>
        <v>1842.12</v>
      </c>
      <c r="AK332" s="235">
        <f>IF('Raw Data'!AK331="YES", 1, 0)</f>
        <v>0</v>
      </c>
      <c r="AL332" s="239">
        <f>'Power Usage Consumption'!$B$16</f>
        <v>18</v>
      </c>
      <c r="AM332" s="235">
        <f>IF('Raw Data'!AL331="YES", 1, 0)</f>
        <v>1</v>
      </c>
      <c r="AN332" s="239">
        <f>'Power Usage Consumption'!$B$17</f>
        <v>1.5</v>
      </c>
      <c r="AO332" s="235">
        <f>IF('Raw Data'!AM331="YES", 1, 0)</f>
        <v>1</v>
      </c>
      <c r="AP332" s="239">
        <f>'Power Usage Consumption'!$B$18</f>
        <v>1.2</v>
      </c>
      <c r="AQ332" s="235">
        <f>IF('Raw Data'!AN331="YES", 1, 0)</f>
        <v>0</v>
      </c>
      <c r="AR332" s="239">
        <f>'Power Usage Consumption'!$B$19</f>
        <v>2</v>
      </c>
      <c r="AS332" s="239">
        <f t="shared" si="5"/>
        <v>1864.82</v>
      </c>
      <c r="AT332" s="241">
        <f t="shared" si="6"/>
        <v>5</v>
      </c>
      <c r="AU332" s="241"/>
      <c r="AV332" s="235">
        <f>IF('Raw Data'!AO331="YES", 1, 0)</f>
        <v>0</v>
      </c>
      <c r="AW332" s="241">
        <f>('Power Usage Consumption'!$B$22)*D332*AV332</f>
        <v>0</v>
      </c>
      <c r="AX332" s="235">
        <f>IF('Raw Data'!AP331="YES", 1, 0)</f>
        <v>0</v>
      </c>
      <c r="AY332" s="241">
        <f>('Power Usage Consumption'!$B$23)*D332*AX332</f>
        <v>0</v>
      </c>
      <c r="AZ332" s="235">
        <f>IF('Raw Data'!AQ331="YES", 1, 0)</f>
        <v>0</v>
      </c>
      <c r="BA332" s="241">
        <f>('Power Usage Consumption'!$B$24)*D332*AZ332</f>
        <v>0</v>
      </c>
      <c r="BB332" s="235">
        <f>IF('Raw Data'!AR331="YES", 1, 0)</f>
        <v>0</v>
      </c>
      <c r="BC332" s="241">
        <f>('Power Usage Consumption'!$B$25)*D332*BB332</f>
        <v>0</v>
      </c>
      <c r="BD332" s="235">
        <f>IF('Raw Data'!AS331="YES", 1, 0)</f>
        <v>0</v>
      </c>
      <c r="BE332" s="235">
        <f>('Power Usage Consumption'!$B$26)*D332*BD332</f>
        <v>0</v>
      </c>
      <c r="BF332" s="241">
        <f t="shared" si="7"/>
        <v>0</v>
      </c>
    </row>
    <row r="333" ht="20.25" customHeight="1">
      <c r="A333" s="233" t="str">
        <f>'Raw Data'!R332</f>
        <v>Croatia</v>
      </c>
      <c r="B333" s="234">
        <f>'Raw Data'!S332</f>
        <v>4</v>
      </c>
      <c r="C333" s="235">
        <f>'Raw Data'!W332</f>
        <v>33</v>
      </c>
      <c r="D333" s="236">
        <f t="shared" si="1"/>
        <v>528</v>
      </c>
      <c r="E333" s="237"/>
      <c r="F333" s="238">
        <f>'Raw Data'!X332</f>
        <v>2</v>
      </c>
      <c r="G333" s="239">
        <f>(F333*'Power Usage Consumption'!$B$2)*D333</f>
        <v>63.36</v>
      </c>
      <c r="H333" s="235">
        <f>'Raw Data'!Y332</f>
        <v>1</v>
      </c>
      <c r="I333" s="239">
        <f>(H333*'Power Usage Consumption'!$B$3)*D333</f>
        <v>36.7488</v>
      </c>
      <c r="J333" s="235">
        <f>'Raw Data'!Z332</f>
        <v>3</v>
      </c>
      <c r="K333" s="240">
        <f>(J333*'Power Usage Consumption'!$B$4)*D333</f>
        <v>90.288</v>
      </c>
      <c r="L333" s="241">
        <f>'Raw Data'!AA332</f>
        <v>1</v>
      </c>
      <c r="M333" s="241">
        <f>(L333*'Power Usage Consumption'!$B$5)*D333</f>
        <v>105.6</v>
      </c>
      <c r="N333" s="241">
        <f>'Raw Data'!AB332</f>
        <v>0</v>
      </c>
      <c r="O333" s="241">
        <f>(N333*'Power Usage Consumption'!$B$7)*D333</f>
        <v>0</v>
      </c>
      <c r="P333" s="241">
        <f>'Raw Data'!AC332</f>
        <v>0</v>
      </c>
      <c r="Q333" s="241">
        <f>(P333*'Power Usage Consumption'!$B$8)*D333</f>
        <v>0</v>
      </c>
      <c r="R333" s="241">
        <f>'Raw Data'!AD332</f>
        <v>1</v>
      </c>
      <c r="S333" s="241">
        <f>(R333*'Power Usage Consumption'!$B$9)*D333</f>
        <v>3.168</v>
      </c>
      <c r="T333" s="235">
        <f>'Raw Data'!AE332</f>
        <v>0</v>
      </c>
      <c r="U333" s="241">
        <f>(T333*'Power Usage Consumption'!$B$6)*D333</f>
        <v>0</v>
      </c>
      <c r="V333" s="235">
        <f>'Raw Data'!AF332</f>
        <v>3</v>
      </c>
      <c r="W333" s="241">
        <f>(V333*'Power Usage Consumption'!$B$11)*D333</f>
        <v>19.008</v>
      </c>
      <c r="X333" s="235">
        <f>'Raw Data'!AG332</f>
        <v>3</v>
      </c>
      <c r="Y333" s="241">
        <f>(X333*'Power Usage Consumption'!$B$12)*D333</f>
        <v>19.008</v>
      </c>
      <c r="Z333" s="235">
        <f>'Raw Data'!AH332</f>
        <v>1</v>
      </c>
      <c r="AA333" s="241">
        <f>(Z333*'Power Usage Consumption'!$B$12)*D333</f>
        <v>6.336</v>
      </c>
      <c r="AB333" s="242">
        <f t="shared" si="2"/>
        <v>343.5168</v>
      </c>
      <c r="AC333" s="243" t="str">
        <f>'Raw Data'!AI332</f>
        <v>Non-renewable Energy (Grid electricity, Gasoline, etc.)</v>
      </c>
      <c r="AD333" s="244">
        <f t="shared" si="3"/>
        <v>343.5168</v>
      </c>
      <c r="AE333" s="245">
        <f t="shared" si="4"/>
        <v>0</v>
      </c>
      <c r="AF333" s="238">
        <f>'Raw Data'!U332</f>
        <v>2</v>
      </c>
      <c r="AG333" s="235">
        <f>'Raw Data'!T332</f>
        <v>2</v>
      </c>
      <c r="AH333" s="235"/>
      <c r="AI333" s="235">
        <f>IF('Raw Data'!AJ332="YES", 1, 0)</f>
        <v>0</v>
      </c>
      <c r="AJ333" s="235">
        <f>('Power Usage Consumption'!$B$15)*D333*AI333</f>
        <v>0</v>
      </c>
      <c r="AK333" s="235">
        <f>IF('Raw Data'!AK332="YES", 1, 0)</f>
        <v>1</v>
      </c>
      <c r="AL333" s="239">
        <f>'Power Usage Consumption'!$B$16</f>
        <v>18</v>
      </c>
      <c r="AM333" s="235">
        <f>IF('Raw Data'!AL332="YES", 1, 0)</f>
        <v>1</v>
      </c>
      <c r="AN333" s="239">
        <f>'Power Usage Consumption'!$B$17</f>
        <v>1.5</v>
      </c>
      <c r="AO333" s="235">
        <f>IF('Raw Data'!AM332="YES", 1, 0)</f>
        <v>0</v>
      </c>
      <c r="AP333" s="239">
        <f>'Power Usage Consumption'!$B$18</f>
        <v>1.2</v>
      </c>
      <c r="AQ333" s="235">
        <f>IF('Raw Data'!AN332="YES", 1, 0)</f>
        <v>0</v>
      </c>
      <c r="AR333" s="239">
        <f>'Power Usage Consumption'!$B$19</f>
        <v>2</v>
      </c>
      <c r="AS333" s="239">
        <f t="shared" si="5"/>
        <v>22.7</v>
      </c>
      <c r="AT333" s="241">
        <f t="shared" si="6"/>
        <v>2</v>
      </c>
      <c r="AU333" s="241"/>
      <c r="AV333" s="235">
        <f>IF('Raw Data'!AO332="YES", 1, 0)</f>
        <v>0</v>
      </c>
      <c r="AW333" s="241">
        <f>('Power Usage Consumption'!$B$22)*D333*AV333</f>
        <v>0</v>
      </c>
      <c r="AX333" s="235">
        <f>IF('Raw Data'!AP332="YES", 1, 0)</f>
        <v>0</v>
      </c>
      <c r="AY333" s="241">
        <f>('Power Usage Consumption'!$B$23)*D333*AX333</f>
        <v>0</v>
      </c>
      <c r="AZ333" s="235">
        <f>IF('Raw Data'!AQ332="YES", 1, 0)</f>
        <v>0</v>
      </c>
      <c r="BA333" s="241">
        <f>('Power Usage Consumption'!$B$24)*D333*AZ333</f>
        <v>0</v>
      </c>
      <c r="BB333" s="235">
        <f>IF('Raw Data'!AR332="YES", 1, 0)</f>
        <v>1</v>
      </c>
      <c r="BC333" s="241">
        <f>('Power Usage Consumption'!$B$25)*D333*BB333</f>
        <v>9.1608</v>
      </c>
      <c r="BD333" s="235">
        <f>IF('Raw Data'!AS332="YES", 1, 0)</f>
        <v>1</v>
      </c>
      <c r="BE333" s="235">
        <f>('Power Usage Consumption'!$B$26)*D333*BD333</f>
        <v>147.84</v>
      </c>
      <c r="BF333" s="241">
        <f t="shared" si="7"/>
        <v>157.0008</v>
      </c>
    </row>
    <row r="334" ht="20.25" customHeight="1">
      <c r="A334" s="233" t="str">
        <f>'Raw Data'!R333</f>
        <v>Croatia</v>
      </c>
      <c r="B334" s="234">
        <f>'Raw Data'!S333</f>
        <v>10</v>
      </c>
      <c r="C334" s="235">
        <f>'Raw Data'!W333</f>
        <v>40</v>
      </c>
      <c r="D334" s="236">
        <f t="shared" si="1"/>
        <v>1600</v>
      </c>
      <c r="E334" s="237"/>
      <c r="F334" s="238">
        <f>'Raw Data'!X333</f>
        <v>0</v>
      </c>
      <c r="G334" s="239">
        <f>(F334*'Power Usage Consumption'!$B$2)*D334</f>
        <v>0</v>
      </c>
      <c r="H334" s="235">
        <f>'Raw Data'!Y333</f>
        <v>1</v>
      </c>
      <c r="I334" s="239">
        <f>(H334*'Power Usage Consumption'!$B$3)*D334</f>
        <v>111.36</v>
      </c>
      <c r="J334" s="235">
        <f>'Raw Data'!Z333</f>
        <v>1</v>
      </c>
      <c r="K334" s="240">
        <f>(J334*'Power Usage Consumption'!$B$4)*D334</f>
        <v>91.2</v>
      </c>
      <c r="L334" s="241">
        <f>'Raw Data'!AA333</f>
        <v>0</v>
      </c>
      <c r="M334" s="241">
        <f>(L334*'Power Usage Consumption'!$B$5)*D334</f>
        <v>0</v>
      </c>
      <c r="N334" s="241">
        <f>'Raw Data'!AB333</f>
        <v>2</v>
      </c>
      <c r="O334" s="241">
        <f>(N334*'Power Usage Consumption'!$B$7)*D334</f>
        <v>6.4</v>
      </c>
      <c r="P334" s="241">
        <f>'Raw Data'!AC333</f>
        <v>0</v>
      </c>
      <c r="Q334" s="241">
        <f>(P334*'Power Usage Consumption'!$B$8)*D334</f>
        <v>0</v>
      </c>
      <c r="R334" s="241">
        <f>'Raw Data'!AD333</f>
        <v>3</v>
      </c>
      <c r="S334" s="241">
        <f>(R334*'Power Usage Consumption'!$B$9)*D334</f>
        <v>28.8</v>
      </c>
      <c r="T334" s="235">
        <f>'Raw Data'!AE333</f>
        <v>0</v>
      </c>
      <c r="U334" s="241">
        <f>(T334*'Power Usage Consumption'!$B$6)*D334</f>
        <v>0</v>
      </c>
      <c r="V334" s="235">
        <f>'Raw Data'!AF333</f>
        <v>2</v>
      </c>
      <c r="W334" s="241">
        <f>(V334*'Power Usage Consumption'!$B$11)*D334</f>
        <v>38.4</v>
      </c>
      <c r="X334" s="235">
        <f>'Raw Data'!AG333</f>
        <v>2</v>
      </c>
      <c r="Y334" s="241">
        <f>(X334*'Power Usage Consumption'!$B$12)*D334</f>
        <v>38.4</v>
      </c>
      <c r="Z334" s="235">
        <f>'Raw Data'!AH333</f>
        <v>1</v>
      </c>
      <c r="AA334" s="241">
        <f>(Z334*'Power Usage Consumption'!$B$12)*D334</f>
        <v>19.2</v>
      </c>
      <c r="AB334" s="242">
        <f t="shared" si="2"/>
        <v>333.76</v>
      </c>
      <c r="AC334" s="243" t="str">
        <f>'Raw Data'!AI333</f>
        <v>Non-renewable Energy (Grid electricity, Gasoline, etc.)</v>
      </c>
      <c r="AD334" s="244">
        <f t="shared" si="3"/>
        <v>333.76</v>
      </c>
      <c r="AE334" s="245">
        <f t="shared" si="4"/>
        <v>0</v>
      </c>
      <c r="AF334" s="238">
        <f>'Raw Data'!U333</f>
        <v>8</v>
      </c>
      <c r="AG334" s="235">
        <f>'Raw Data'!T333</f>
        <v>2</v>
      </c>
      <c r="AH334" s="235"/>
      <c r="AI334" s="235">
        <f>IF('Raw Data'!AJ333="YES", 1, 0)</f>
        <v>1</v>
      </c>
      <c r="AJ334" s="235">
        <f>('Power Usage Consumption'!$B$15)*D334*AI334</f>
        <v>6192</v>
      </c>
      <c r="AK334" s="235">
        <f>IF('Raw Data'!AK333="YES", 1, 0)</f>
        <v>1</v>
      </c>
      <c r="AL334" s="239">
        <f>'Power Usage Consumption'!$B$16</f>
        <v>18</v>
      </c>
      <c r="AM334" s="235">
        <f>IF('Raw Data'!AL333="YES", 1, 0)</f>
        <v>1</v>
      </c>
      <c r="AN334" s="239">
        <f>'Power Usage Consumption'!$B$17</f>
        <v>1.5</v>
      </c>
      <c r="AO334" s="235">
        <f>IF('Raw Data'!AM333="YES", 1, 0)</f>
        <v>0</v>
      </c>
      <c r="AP334" s="239">
        <f>'Power Usage Consumption'!$B$18</f>
        <v>1.2</v>
      </c>
      <c r="AQ334" s="235">
        <f>IF('Raw Data'!AN333="YES", 1, 0)</f>
        <v>0</v>
      </c>
      <c r="AR334" s="239">
        <f>'Power Usage Consumption'!$B$19</f>
        <v>2</v>
      </c>
      <c r="AS334" s="239">
        <f t="shared" si="5"/>
        <v>6214.7</v>
      </c>
      <c r="AT334" s="241">
        <f t="shared" si="6"/>
        <v>2</v>
      </c>
      <c r="AU334" s="241"/>
      <c r="AV334" s="235">
        <f>IF('Raw Data'!AO333="YES", 1, 0)</f>
        <v>0</v>
      </c>
      <c r="AW334" s="241">
        <f>('Power Usage Consumption'!$B$22)*D334*AV334</f>
        <v>0</v>
      </c>
      <c r="AX334" s="235">
        <f>IF('Raw Data'!AP333="YES", 1, 0)</f>
        <v>0</v>
      </c>
      <c r="AY334" s="241">
        <f>('Power Usage Consumption'!$B$23)*D334*AX334</f>
        <v>0</v>
      </c>
      <c r="AZ334" s="235">
        <f>IF('Raw Data'!AQ333="YES", 1, 0)</f>
        <v>0</v>
      </c>
      <c r="BA334" s="241">
        <f>('Power Usage Consumption'!$B$24)*D334*AZ334</f>
        <v>0</v>
      </c>
      <c r="BB334" s="235">
        <f>IF('Raw Data'!AR333="YES", 1, 0)</f>
        <v>1</v>
      </c>
      <c r="BC334" s="241">
        <f>('Power Usage Consumption'!$B$25)*D334*BB334</f>
        <v>27.76</v>
      </c>
      <c r="BD334" s="235">
        <f>IF('Raw Data'!AS333="YES", 1, 0)</f>
        <v>1</v>
      </c>
      <c r="BE334" s="235">
        <f>('Power Usage Consumption'!$B$26)*D334*BD334</f>
        <v>448</v>
      </c>
      <c r="BF334" s="241">
        <f t="shared" si="7"/>
        <v>475.76</v>
      </c>
    </row>
    <row r="335" ht="20.25" customHeight="1">
      <c r="A335" s="233" t="str">
        <f>'Raw Data'!R334</f>
        <v>Canada</v>
      </c>
      <c r="B335" s="234">
        <f>'Raw Data'!S334</f>
        <v>5</v>
      </c>
      <c r="C335" s="235">
        <f>'Raw Data'!W334</f>
        <v>15</v>
      </c>
      <c r="D335" s="236">
        <f t="shared" si="1"/>
        <v>300</v>
      </c>
      <c r="E335" s="237"/>
      <c r="F335" s="238">
        <f>'Raw Data'!X334</f>
        <v>0</v>
      </c>
      <c r="G335" s="239">
        <f>(F335*'Power Usage Consumption'!$B$2)*D335</f>
        <v>0</v>
      </c>
      <c r="H335" s="235">
        <f>'Raw Data'!Y334</f>
        <v>3</v>
      </c>
      <c r="I335" s="239">
        <f>(H335*'Power Usage Consumption'!$B$3)*D335</f>
        <v>62.64</v>
      </c>
      <c r="J335" s="235">
        <f>'Raw Data'!Z334</f>
        <v>3</v>
      </c>
      <c r="K335" s="240">
        <f>(J335*'Power Usage Consumption'!$B$4)*D335</f>
        <v>51.3</v>
      </c>
      <c r="L335" s="241">
        <f>'Raw Data'!AA334</f>
        <v>3</v>
      </c>
      <c r="M335" s="241">
        <f>(L335*'Power Usage Consumption'!$B$5)*D335</f>
        <v>180</v>
      </c>
      <c r="N335" s="241">
        <f>'Raw Data'!AB334</f>
        <v>0</v>
      </c>
      <c r="O335" s="241">
        <f>(N335*'Power Usage Consumption'!$B$7)*D335</f>
        <v>0</v>
      </c>
      <c r="P335" s="241">
        <f>'Raw Data'!AC334</f>
        <v>2</v>
      </c>
      <c r="Q335" s="241">
        <f>(P335*'Power Usage Consumption'!$B$8)*D335</f>
        <v>24</v>
      </c>
      <c r="R335" s="241">
        <f>'Raw Data'!AD334</f>
        <v>3</v>
      </c>
      <c r="S335" s="241">
        <f>(R335*'Power Usage Consumption'!$B$9)*D335</f>
        <v>5.4</v>
      </c>
      <c r="T335" s="235">
        <f>'Raw Data'!AE334</f>
        <v>1</v>
      </c>
      <c r="U335" s="241">
        <f>(T335*'Power Usage Consumption'!$B$6)*D335</f>
        <v>1.5</v>
      </c>
      <c r="V335" s="235">
        <f>'Raw Data'!AF334</f>
        <v>0</v>
      </c>
      <c r="W335" s="241">
        <f>(V335*'Power Usage Consumption'!$B$11)*D335</f>
        <v>0</v>
      </c>
      <c r="X335" s="235">
        <f>'Raw Data'!AG334</f>
        <v>1</v>
      </c>
      <c r="Y335" s="241">
        <f>(X335*'Power Usage Consumption'!$B$12)*D335</f>
        <v>3.6</v>
      </c>
      <c r="Z335" s="235">
        <f>'Raw Data'!AH334</f>
        <v>1</v>
      </c>
      <c r="AA335" s="241">
        <f>(Z335*'Power Usage Consumption'!$B$12)*D335</f>
        <v>3.6</v>
      </c>
      <c r="AB335" s="242">
        <f t="shared" si="2"/>
        <v>332.04</v>
      </c>
      <c r="AC335" s="243" t="str">
        <f>'Raw Data'!AI334</f>
        <v>Non-renewable Energy (Grid electricity, Gasoline, etc.)</v>
      </c>
      <c r="AD335" s="244">
        <f t="shared" si="3"/>
        <v>332.04</v>
      </c>
      <c r="AE335" s="245">
        <f t="shared" si="4"/>
        <v>0</v>
      </c>
      <c r="AF335" s="238">
        <f>'Raw Data'!U334</f>
        <v>2</v>
      </c>
      <c r="AG335" s="235">
        <f>'Raw Data'!T334</f>
        <v>3</v>
      </c>
      <c r="AH335" s="235"/>
      <c r="AI335" s="235">
        <f>IF('Raw Data'!AJ334="YES", 1, 0)</f>
        <v>1</v>
      </c>
      <c r="AJ335" s="235">
        <f>('Power Usage Consumption'!$B$15)*D335*AI335</f>
        <v>1161</v>
      </c>
      <c r="AK335" s="235">
        <f>IF('Raw Data'!AK334="YES", 1, 0)</f>
        <v>1</v>
      </c>
      <c r="AL335" s="239">
        <f>'Power Usage Consumption'!$B$16</f>
        <v>18</v>
      </c>
      <c r="AM335" s="235">
        <f>IF('Raw Data'!AL334="YES", 1, 0)</f>
        <v>1</v>
      </c>
      <c r="AN335" s="239">
        <f>'Power Usage Consumption'!$B$17</f>
        <v>1.5</v>
      </c>
      <c r="AO335" s="235">
        <f>IF('Raw Data'!AM334="YES", 1, 0)</f>
        <v>0</v>
      </c>
      <c r="AP335" s="239">
        <f>'Power Usage Consumption'!$B$18</f>
        <v>1.2</v>
      </c>
      <c r="AQ335" s="235">
        <f>IF('Raw Data'!AN334="YES", 1, 0)</f>
        <v>1</v>
      </c>
      <c r="AR335" s="239">
        <f>'Power Usage Consumption'!$B$19</f>
        <v>2</v>
      </c>
      <c r="AS335" s="239">
        <f t="shared" si="5"/>
        <v>1183.7</v>
      </c>
      <c r="AT335" s="241">
        <f t="shared" si="6"/>
        <v>3</v>
      </c>
      <c r="AU335" s="241"/>
      <c r="AV335" s="235">
        <f>IF('Raw Data'!AO334="YES", 1, 0)</f>
        <v>1</v>
      </c>
      <c r="AW335" s="241">
        <f>('Power Usage Consumption'!$B$22)*D335*AV335</f>
        <v>682.5</v>
      </c>
      <c r="AX335" s="235">
        <f>IF('Raw Data'!AP334="YES", 1, 0)</f>
        <v>0</v>
      </c>
      <c r="AY335" s="241">
        <f>('Power Usage Consumption'!$B$23)*D335*AX335</f>
        <v>0</v>
      </c>
      <c r="AZ335" s="235">
        <f>IF('Raw Data'!AQ334="YES", 1, 0)</f>
        <v>1</v>
      </c>
      <c r="BA335" s="241">
        <f>('Power Usage Consumption'!$B$24)*D335*AZ335</f>
        <v>16.2</v>
      </c>
      <c r="BB335" s="235">
        <f>IF('Raw Data'!AR334="YES", 1, 0)</f>
        <v>0</v>
      </c>
      <c r="BC335" s="241">
        <f>('Power Usage Consumption'!$B$25)*D335*BB335</f>
        <v>0</v>
      </c>
      <c r="BD335" s="235">
        <f>IF('Raw Data'!AS334="YES", 1, 0)</f>
        <v>1</v>
      </c>
      <c r="BE335" s="235">
        <f>('Power Usage Consumption'!$B$26)*D335*BD335</f>
        <v>84</v>
      </c>
      <c r="BF335" s="241">
        <f t="shared" si="7"/>
        <v>782.7</v>
      </c>
    </row>
    <row r="336" ht="20.25" customHeight="1">
      <c r="A336" s="233" t="str">
        <f>'Raw Data'!R335</f>
        <v>Philippines</v>
      </c>
      <c r="B336" s="234">
        <f>'Raw Data'!S335</f>
        <v>10</v>
      </c>
      <c r="C336" s="235">
        <f>'Raw Data'!W335</f>
        <v>11</v>
      </c>
      <c r="D336" s="236">
        <f t="shared" si="1"/>
        <v>440</v>
      </c>
      <c r="E336" s="237"/>
      <c r="F336" s="238">
        <f>'Raw Data'!X335</f>
        <v>1</v>
      </c>
      <c r="G336" s="239">
        <f>(F336*'Power Usage Consumption'!$B$2)*D336</f>
        <v>26.4</v>
      </c>
      <c r="H336" s="235">
        <f>'Raw Data'!Y335</f>
        <v>0</v>
      </c>
      <c r="I336" s="239">
        <f>(H336*'Power Usage Consumption'!$B$3)*D336</f>
        <v>0</v>
      </c>
      <c r="J336" s="235">
        <f>'Raw Data'!Z335</f>
        <v>1</v>
      </c>
      <c r="K336" s="240">
        <f>(J336*'Power Usage Consumption'!$B$4)*D336</f>
        <v>25.08</v>
      </c>
      <c r="L336" s="241">
        <f>'Raw Data'!AA335</f>
        <v>1</v>
      </c>
      <c r="M336" s="241">
        <f>(L336*'Power Usage Consumption'!$B$5)*D336</f>
        <v>88</v>
      </c>
      <c r="N336" s="241">
        <f>'Raw Data'!AB335</f>
        <v>1</v>
      </c>
      <c r="O336" s="241">
        <f>(N336*'Power Usage Consumption'!$B$7)*D336</f>
        <v>0.88</v>
      </c>
      <c r="P336" s="241">
        <f>'Raw Data'!AC335</f>
        <v>1</v>
      </c>
      <c r="Q336" s="241">
        <f>(P336*'Power Usage Consumption'!$B$8)*D336</f>
        <v>17.6</v>
      </c>
      <c r="R336" s="241">
        <f>'Raw Data'!AD335</f>
        <v>3</v>
      </c>
      <c r="S336" s="241">
        <f>(R336*'Power Usage Consumption'!$B$9)*D336</f>
        <v>7.92</v>
      </c>
      <c r="T336" s="235">
        <f>'Raw Data'!AE335</f>
        <v>0</v>
      </c>
      <c r="U336" s="241">
        <f>(T336*'Power Usage Consumption'!$B$6)*D336</f>
        <v>0</v>
      </c>
      <c r="V336" s="235">
        <f>'Raw Data'!AF335</f>
        <v>3</v>
      </c>
      <c r="W336" s="241">
        <f>(V336*'Power Usage Consumption'!$B$11)*D336</f>
        <v>15.84</v>
      </c>
      <c r="X336" s="235">
        <f>'Raw Data'!AG335</f>
        <v>1</v>
      </c>
      <c r="Y336" s="241">
        <f>(X336*'Power Usage Consumption'!$B$12)*D336</f>
        <v>5.28</v>
      </c>
      <c r="Z336" s="235">
        <f>'Raw Data'!AH335</f>
        <v>0</v>
      </c>
      <c r="AA336" s="241">
        <f>(Z336*'Power Usage Consumption'!$B$12)*D336</f>
        <v>0</v>
      </c>
      <c r="AB336" s="242">
        <f t="shared" si="2"/>
        <v>187</v>
      </c>
      <c r="AC336" s="243" t="str">
        <f>'Raw Data'!AI335</f>
        <v>Renewable Energy (Solar, Wind, etc.)</v>
      </c>
      <c r="AD336" s="244">
        <f t="shared" si="3"/>
        <v>0</v>
      </c>
      <c r="AE336" s="245">
        <f t="shared" si="4"/>
        <v>187</v>
      </c>
      <c r="AF336" s="238">
        <f>'Raw Data'!U335</f>
        <v>6</v>
      </c>
      <c r="AG336" s="235">
        <f>'Raw Data'!T335</f>
        <v>4</v>
      </c>
      <c r="AH336" s="235"/>
      <c r="AI336" s="235">
        <f>IF('Raw Data'!AJ335="YES", 1, 0)</f>
        <v>1</v>
      </c>
      <c r="AJ336" s="235">
        <f>('Power Usage Consumption'!$B$15)*D336*AI336</f>
        <v>1702.8</v>
      </c>
      <c r="AK336" s="235">
        <f>IF('Raw Data'!AK335="YES", 1, 0)</f>
        <v>1</v>
      </c>
      <c r="AL336" s="239">
        <f>'Power Usage Consumption'!$B$16</f>
        <v>18</v>
      </c>
      <c r="AM336" s="235">
        <f>IF('Raw Data'!AL335="YES", 1, 0)</f>
        <v>1</v>
      </c>
      <c r="AN336" s="239">
        <f>'Power Usage Consumption'!$B$17</f>
        <v>1.5</v>
      </c>
      <c r="AO336" s="235">
        <f>IF('Raw Data'!AM335="YES", 1, 0)</f>
        <v>1</v>
      </c>
      <c r="AP336" s="239">
        <f>'Power Usage Consumption'!$B$18</f>
        <v>1.2</v>
      </c>
      <c r="AQ336" s="235">
        <f>IF('Raw Data'!AN335="YES", 1, 0)</f>
        <v>0</v>
      </c>
      <c r="AR336" s="239">
        <f>'Power Usage Consumption'!$B$19</f>
        <v>2</v>
      </c>
      <c r="AS336" s="239">
        <f t="shared" si="5"/>
        <v>1725.5</v>
      </c>
      <c r="AT336" s="241">
        <f t="shared" si="6"/>
        <v>4</v>
      </c>
      <c r="AU336" s="241"/>
      <c r="AV336" s="235">
        <f>IF('Raw Data'!AO335="YES", 1, 0)</f>
        <v>0</v>
      </c>
      <c r="AW336" s="241">
        <f>('Power Usage Consumption'!$B$22)*D336*AV336</f>
        <v>0</v>
      </c>
      <c r="AX336" s="235">
        <f>IF('Raw Data'!AP335="YES", 1, 0)</f>
        <v>0</v>
      </c>
      <c r="AY336" s="241">
        <f>('Power Usage Consumption'!$B$23)*D336*AX336</f>
        <v>0</v>
      </c>
      <c r="AZ336" s="235">
        <f>IF('Raw Data'!AQ335="YES", 1, 0)</f>
        <v>1</v>
      </c>
      <c r="BA336" s="241">
        <f>('Power Usage Consumption'!$B$24)*D336*AZ336</f>
        <v>23.76</v>
      </c>
      <c r="BB336" s="235">
        <f>IF('Raw Data'!AR335="YES", 1, 0)</f>
        <v>0</v>
      </c>
      <c r="BC336" s="241">
        <f>('Power Usage Consumption'!$B$25)*D336*BB336</f>
        <v>0</v>
      </c>
      <c r="BD336" s="235">
        <f>IF('Raw Data'!AS335="YES", 1, 0)</f>
        <v>1</v>
      </c>
      <c r="BE336" s="235">
        <f>('Power Usage Consumption'!$B$26)*D336*BD336</f>
        <v>123.2</v>
      </c>
      <c r="BF336" s="241">
        <f t="shared" si="7"/>
        <v>146.96</v>
      </c>
    </row>
    <row r="337" ht="20.25" customHeight="1">
      <c r="A337" s="233" t="str">
        <f>'Raw Data'!R336</f>
        <v>United States of America</v>
      </c>
      <c r="B337" s="234">
        <f>'Raw Data'!S336</f>
        <v>1</v>
      </c>
      <c r="C337" s="235">
        <f>'Raw Data'!W336</f>
        <v>29</v>
      </c>
      <c r="D337" s="236">
        <f t="shared" si="1"/>
        <v>116</v>
      </c>
      <c r="E337" s="237"/>
      <c r="F337" s="238">
        <f>'Raw Data'!X336</f>
        <v>1</v>
      </c>
      <c r="G337" s="239">
        <f>(F337*'Power Usage Consumption'!$B$2)*D337</f>
        <v>6.96</v>
      </c>
      <c r="H337" s="235">
        <f>'Raw Data'!Y336</f>
        <v>0</v>
      </c>
      <c r="I337" s="239">
        <f>(H337*'Power Usage Consumption'!$B$3)*D337</f>
        <v>0</v>
      </c>
      <c r="J337" s="235">
        <f>'Raw Data'!Z336</f>
        <v>3</v>
      </c>
      <c r="K337" s="240">
        <f>(J337*'Power Usage Consumption'!$B$4)*D337</f>
        <v>19.836</v>
      </c>
      <c r="L337" s="241">
        <f>'Raw Data'!AA336</f>
        <v>3</v>
      </c>
      <c r="M337" s="241">
        <f>(L337*'Power Usage Consumption'!$B$5)*D337</f>
        <v>69.6</v>
      </c>
      <c r="N337" s="241">
        <f>'Raw Data'!AB336</f>
        <v>2</v>
      </c>
      <c r="O337" s="241">
        <f>(N337*'Power Usage Consumption'!$B$7)*D337</f>
        <v>0.464</v>
      </c>
      <c r="P337" s="241">
        <f>'Raw Data'!AC336</f>
        <v>1</v>
      </c>
      <c r="Q337" s="241">
        <f>(P337*'Power Usage Consumption'!$B$8)*D337</f>
        <v>4.64</v>
      </c>
      <c r="R337" s="241">
        <f>'Raw Data'!AD336</f>
        <v>1</v>
      </c>
      <c r="S337" s="241">
        <f>(R337*'Power Usage Consumption'!$B$9)*D337</f>
        <v>0.696</v>
      </c>
      <c r="T337" s="235">
        <f>'Raw Data'!AE336</f>
        <v>1</v>
      </c>
      <c r="U337" s="241">
        <f>(T337*'Power Usage Consumption'!$B$6)*D337</f>
        <v>0.58</v>
      </c>
      <c r="V337" s="235">
        <f>'Raw Data'!AF336</f>
        <v>3</v>
      </c>
      <c r="W337" s="241">
        <f>(V337*'Power Usage Consumption'!$B$11)*D337</f>
        <v>4.176</v>
      </c>
      <c r="X337" s="235">
        <f>'Raw Data'!AG336</f>
        <v>1</v>
      </c>
      <c r="Y337" s="241">
        <f>(X337*'Power Usage Consumption'!$B$12)*D337</f>
        <v>1.392</v>
      </c>
      <c r="Z337" s="235">
        <f>'Raw Data'!AH336</f>
        <v>3</v>
      </c>
      <c r="AA337" s="241">
        <f>(Z337*'Power Usage Consumption'!$B$12)*D337</f>
        <v>4.176</v>
      </c>
      <c r="AB337" s="242">
        <f t="shared" si="2"/>
        <v>112.52</v>
      </c>
      <c r="AC337" s="243" t="str">
        <f>'Raw Data'!AI336</f>
        <v>Non-renewable Energy (Grid electricity, Gasoline, etc.)</v>
      </c>
      <c r="AD337" s="244">
        <f t="shared" si="3"/>
        <v>112.52</v>
      </c>
      <c r="AE337" s="245">
        <f t="shared" si="4"/>
        <v>0</v>
      </c>
      <c r="AF337" s="238">
        <f>'Raw Data'!U336</f>
        <v>0</v>
      </c>
      <c r="AG337" s="235">
        <f>'Raw Data'!T336</f>
        <v>1</v>
      </c>
      <c r="AH337" s="235"/>
      <c r="AI337" s="235">
        <f>IF('Raw Data'!AJ336="YES", 1, 0)</f>
        <v>1</v>
      </c>
      <c r="AJ337" s="235">
        <f>('Power Usage Consumption'!$B$15)*D337*AI337</f>
        <v>448.92</v>
      </c>
      <c r="AK337" s="235">
        <f>IF('Raw Data'!AK336="YES", 1, 0)</f>
        <v>0</v>
      </c>
      <c r="AL337" s="239">
        <f>'Power Usage Consumption'!$B$16</f>
        <v>18</v>
      </c>
      <c r="AM337" s="235">
        <f>IF('Raw Data'!AL336="YES", 1, 0)</f>
        <v>0</v>
      </c>
      <c r="AN337" s="239">
        <f>'Power Usage Consumption'!$B$17</f>
        <v>1.5</v>
      </c>
      <c r="AO337" s="235">
        <f>IF('Raw Data'!AM336="YES", 1, 0)</f>
        <v>0</v>
      </c>
      <c r="AP337" s="239">
        <f>'Power Usage Consumption'!$B$18</f>
        <v>1.2</v>
      </c>
      <c r="AQ337" s="235">
        <f>IF('Raw Data'!AN336="YES", 1, 0)</f>
        <v>0</v>
      </c>
      <c r="AR337" s="239">
        <f>'Power Usage Consumption'!$B$19</f>
        <v>2</v>
      </c>
      <c r="AS337" s="239">
        <f t="shared" si="5"/>
        <v>471.62</v>
      </c>
      <c r="AT337" s="241">
        <f t="shared" si="6"/>
        <v>1</v>
      </c>
      <c r="AU337" s="241"/>
      <c r="AV337" s="235">
        <f>IF('Raw Data'!AO336="YES", 1, 0)</f>
        <v>0</v>
      </c>
      <c r="AW337" s="241">
        <f>('Power Usage Consumption'!$B$22)*D337*AV337</f>
        <v>0</v>
      </c>
      <c r="AX337" s="235">
        <f>IF('Raw Data'!AP336="YES", 1, 0)</f>
        <v>0</v>
      </c>
      <c r="AY337" s="241">
        <f>('Power Usage Consumption'!$B$23)*D337*AX337</f>
        <v>0</v>
      </c>
      <c r="AZ337" s="235">
        <f>IF('Raw Data'!AQ336="YES", 1, 0)</f>
        <v>0</v>
      </c>
      <c r="BA337" s="241">
        <f>('Power Usage Consumption'!$B$24)*D337*AZ337</f>
        <v>0</v>
      </c>
      <c r="BB337" s="235">
        <f>IF('Raw Data'!AR336="YES", 1, 0)</f>
        <v>1</v>
      </c>
      <c r="BC337" s="241">
        <f>('Power Usage Consumption'!$B$25)*D337*BB337</f>
        <v>2.0126</v>
      </c>
      <c r="BD337" s="235">
        <f>IF('Raw Data'!AS336="YES", 1, 0)</f>
        <v>0</v>
      </c>
      <c r="BE337" s="235">
        <f>('Power Usage Consumption'!$B$26)*D337*BD337</f>
        <v>0</v>
      </c>
      <c r="BF337" s="241">
        <f t="shared" si="7"/>
        <v>2.0126</v>
      </c>
    </row>
    <row r="338" ht="20.25" customHeight="1">
      <c r="A338" s="233" t="str">
        <f>'Raw Data'!R337</f>
        <v>Ukraine</v>
      </c>
      <c r="B338" s="234">
        <f>'Raw Data'!S337</f>
        <v>4</v>
      </c>
      <c r="C338" s="235">
        <f>'Raw Data'!W337</f>
        <v>18</v>
      </c>
      <c r="D338" s="236">
        <f t="shared" si="1"/>
        <v>288</v>
      </c>
      <c r="E338" s="237"/>
      <c r="F338" s="238">
        <f>'Raw Data'!X337</f>
        <v>0</v>
      </c>
      <c r="G338" s="239">
        <f>(F338*'Power Usage Consumption'!$B$2)*D338</f>
        <v>0</v>
      </c>
      <c r="H338" s="235">
        <f>'Raw Data'!Y337</f>
        <v>0</v>
      </c>
      <c r="I338" s="239">
        <f>(H338*'Power Usage Consumption'!$B$3)*D338</f>
        <v>0</v>
      </c>
      <c r="J338" s="235">
        <f>'Raw Data'!Z337</f>
        <v>2</v>
      </c>
      <c r="K338" s="240">
        <f>(J338*'Power Usage Consumption'!$B$4)*D338</f>
        <v>32.832</v>
      </c>
      <c r="L338" s="241">
        <f>'Raw Data'!AA337</f>
        <v>3</v>
      </c>
      <c r="M338" s="241">
        <f>(L338*'Power Usage Consumption'!$B$5)*D338</f>
        <v>172.8</v>
      </c>
      <c r="N338" s="241">
        <f>'Raw Data'!AB337</f>
        <v>1</v>
      </c>
      <c r="O338" s="241">
        <f>(N338*'Power Usage Consumption'!$B$7)*D338</f>
        <v>0.576</v>
      </c>
      <c r="P338" s="241">
        <f>'Raw Data'!AC337</f>
        <v>3</v>
      </c>
      <c r="Q338" s="241">
        <f>(P338*'Power Usage Consumption'!$B$8)*D338</f>
        <v>34.56</v>
      </c>
      <c r="R338" s="241">
        <f>'Raw Data'!AD337</f>
        <v>1</v>
      </c>
      <c r="S338" s="241">
        <f>(R338*'Power Usage Consumption'!$B$9)*D338</f>
        <v>1.728</v>
      </c>
      <c r="T338" s="235">
        <f>'Raw Data'!AE337</f>
        <v>1</v>
      </c>
      <c r="U338" s="241">
        <f>(T338*'Power Usage Consumption'!$B$6)*D338</f>
        <v>1.44</v>
      </c>
      <c r="V338" s="235">
        <f>'Raw Data'!AF337</f>
        <v>0</v>
      </c>
      <c r="W338" s="241">
        <f>(V338*'Power Usage Consumption'!$B$11)*D338</f>
        <v>0</v>
      </c>
      <c r="X338" s="235">
        <f>'Raw Data'!AG337</f>
        <v>0</v>
      </c>
      <c r="Y338" s="241">
        <f>(X338*'Power Usage Consumption'!$B$12)*D338</f>
        <v>0</v>
      </c>
      <c r="Z338" s="235">
        <f>'Raw Data'!AH337</f>
        <v>3</v>
      </c>
      <c r="AA338" s="241">
        <f>(Z338*'Power Usage Consumption'!$B$12)*D338</f>
        <v>10.368</v>
      </c>
      <c r="AB338" s="242">
        <f t="shared" si="2"/>
        <v>254.304</v>
      </c>
      <c r="AC338" s="243" t="str">
        <f>'Raw Data'!AI337</f>
        <v>Non-renewable Energy (Grid electricity, Gasoline, etc.)</v>
      </c>
      <c r="AD338" s="244">
        <f t="shared" si="3"/>
        <v>254.304</v>
      </c>
      <c r="AE338" s="245">
        <f t="shared" si="4"/>
        <v>0</v>
      </c>
      <c r="AF338" s="238">
        <f>'Raw Data'!U337</f>
        <v>1</v>
      </c>
      <c r="AG338" s="235">
        <f>'Raw Data'!T337</f>
        <v>3</v>
      </c>
      <c r="AH338" s="235"/>
      <c r="AI338" s="235">
        <f>IF('Raw Data'!AJ337="YES", 1, 0)</f>
        <v>0</v>
      </c>
      <c r="AJ338" s="235">
        <f>('Power Usage Consumption'!$B$15)*D338*AI338</f>
        <v>0</v>
      </c>
      <c r="AK338" s="235">
        <f>IF('Raw Data'!AK337="YES", 1, 0)</f>
        <v>1</v>
      </c>
      <c r="AL338" s="239">
        <f>'Power Usage Consumption'!$B$16</f>
        <v>18</v>
      </c>
      <c r="AM338" s="235">
        <f>IF('Raw Data'!AL337="YES", 1, 0)</f>
        <v>0</v>
      </c>
      <c r="AN338" s="239">
        <f>'Power Usage Consumption'!$B$17</f>
        <v>1.5</v>
      </c>
      <c r="AO338" s="235">
        <f>IF('Raw Data'!AM337="YES", 1, 0)</f>
        <v>0</v>
      </c>
      <c r="AP338" s="239">
        <f>'Power Usage Consumption'!$B$18</f>
        <v>1.2</v>
      </c>
      <c r="AQ338" s="235">
        <f>IF('Raw Data'!AN337="YES", 1, 0)</f>
        <v>0</v>
      </c>
      <c r="AR338" s="239">
        <f>'Power Usage Consumption'!$B$19</f>
        <v>2</v>
      </c>
      <c r="AS338" s="239">
        <f t="shared" si="5"/>
        <v>22.7</v>
      </c>
      <c r="AT338" s="241">
        <f t="shared" si="6"/>
        <v>3</v>
      </c>
      <c r="AU338" s="241"/>
      <c r="AV338" s="235">
        <f>IF('Raw Data'!AO337="YES", 1, 0)</f>
        <v>1</v>
      </c>
      <c r="AW338" s="241">
        <f>('Power Usage Consumption'!$B$22)*D338*AV338</f>
        <v>655.2</v>
      </c>
      <c r="AX338" s="235">
        <f>IF('Raw Data'!AP337="YES", 1, 0)</f>
        <v>0</v>
      </c>
      <c r="AY338" s="241">
        <f>('Power Usage Consumption'!$B$23)*D338*AX338</f>
        <v>0</v>
      </c>
      <c r="AZ338" s="235">
        <f>IF('Raw Data'!AQ337="YES", 1, 0)</f>
        <v>0</v>
      </c>
      <c r="BA338" s="241">
        <f>('Power Usage Consumption'!$B$24)*D338*AZ338</f>
        <v>0</v>
      </c>
      <c r="BB338" s="235">
        <f>IF('Raw Data'!AR337="YES", 1, 0)</f>
        <v>0</v>
      </c>
      <c r="BC338" s="241">
        <f>('Power Usage Consumption'!$B$25)*D338*BB338</f>
        <v>0</v>
      </c>
      <c r="BD338" s="235">
        <f>IF('Raw Data'!AS337="YES", 1, 0)</f>
        <v>0</v>
      </c>
      <c r="BE338" s="235">
        <f>('Power Usage Consumption'!$B$26)*D338*BD338</f>
        <v>0</v>
      </c>
      <c r="BF338" s="241">
        <f t="shared" si="7"/>
        <v>655.2</v>
      </c>
    </row>
    <row r="339" ht="20.25" customHeight="1">
      <c r="A339" s="233" t="str">
        <f>'Raw Data'!R338</f>
        <v>Romania</v>
      </c>
      <c r="B339" s="234">
        <f>'Raw Data'!S338</f>
        <v>6</v>
      </c>
      <c r="C339" s="235">
        <f>'Raw Data'!W338</f>
        <v>10</v>
      </c>
      <c r="D339" s="236">
        <f t="shared" si="1"/>
        <v>240</v>
      </c>
      <c r="E339" s="237"/>
      <c r="F339" s="238">
        <f>'Raw Data'!X338</f>
        <v>2</v>
      </c>
      <c r="G339" s="239">
        <f>(F339*'Power Usage Consumption'!$B$2)*D339</f>
        <v>28.8</v>
      </c>
      <c r="H339" s="235">
        <f>'Raw Data'!Y338</f>
        <v>1</v>
      </c>
      <c r="I339" s="239">
        <f>(H339*'Power Usage Consumption'!$B$3)*D339</f>
        <v>16.704</v>
      </c>
      <c r="J339" s="235">
        <f>'Raw Data'!Z338</f>
        <v>3</v>
      </c>
      <c r="K339" s="240">
        <f>(J339*'Power Usage Consumption'!$B$4)*D339</f>
        <v>41.04</v>
      </c>
      <c r="L339" s="241">
        <f>'Raw Data'!AA338</f>
        <v>1</v>
      </c>
      <c r="M339" s="241">
        <f>(L339*'Power Usage Consumption'!$B$5)*D339</f>
        <v>48</v>
      </c>
      <c r="N339" s="241">
        <f>'Raw Data'!AB338</f>
        <v>0</v>
      </c>
      <c r="O339" s="241">
        <f>(N339*'Power Usage Consumption'!$B$7)*D339</f>
        <v>0</v>
      </c>
      <c r="P339" s="241">
        <f>'Raw Data'!AC338</f>
        <v>2</v>
      </c>
      <c r="Q339" s="241">
        <f>(P339*'Power Usage Consumption'!$B$8)*D339</f>
        <v>19.2</v>
      </c>
      <c r="R339" s="241">
        <f>'Raw Data'!AD338</f>
        <v>0</v>
      </c>
      <c r="S339" s="241">
        <f>(R339*'Power Usage Consumption'!$B$9)*D339</f>
        <v>0</v>
      </c>
      <c r="T339" s="235">
        <f>'Raw Data'!AE338</f>
        <v>0</v>
      </c>
      <c r="U339" s="241">
        <f>(T339*'Power Usage Consumption'!$B$6)*D339</f>
        <v>0</v>
      </c>
      <c r="V339" s="235">
        <f>'Raw Data'!AF338</f>
        <v>3</v>
      </c>
      <c r="W339" s="241">
        <f>(V339*'Power Usage Consumption'!$B$11)*D339</f>
        <v>8.64</v>
      </c>
      <c r="X339" s="235">
        <f>'Raw Data'!AG338</f>
        <v>0</v>
      </c>
      <c r="Y339" s="241">
        <f>(X339*'Power Usage Consumption'!$B$12)*D339</f>
        <v>0</v>
      </c>
      <c r="Z339" s="235">
        <f>'Raw Data'!AH338</f>
        <v>2</v>
      </c>
      <c r="AA339" s="241">
        <f>(Z339*'Power Usage Consumption'!$B$12)*D339</f>
        <v>5.76</v>
      </c>
      <c r="AB339" s="242">
        <f t="shared" si="2"/>
        <v>168.144</v>
      </c>
      <c r="AC339" s="243" t="str">
        <f>'Raw Data'!AI338</f>
        <v>Non-renewable Energy (Grid electricity, Gasoline, etc.)</v>
      </c>
      <c r="AD339" s="244">
        <f t="shared" si="3"/>
        <v>168.144</v>
      </c>
      <c r="AE339" s="245">
        <f t="shared" si="4"/>
        <v>0</v>
      </c>
      <c r="AF339" s="238">
        <f>'Raw Data'!U338</f>
        <v>1</v>
      </c>
      <c r="AG339" s="235">
        <f>'Raw Data'!T338</f>
        <v>5</v>
      </c>
      <c r="AH339" s="235"/>
      <c r="AI339" s="235">
        <f>IF('Raw Data'!AJ338="YES", 1, 0)</f>
        <v>0</v>
      </c>
      <c r="AJ339" s="235">
        <f>('Power Usage Consumption'!$B$15)*D339*AI339</f>
        <v>0</v>
      </c>
      <c r="AK339" s="235">
        <f>IF('Raw Data'!AK338="YES", 1, 0)</f>
        <v>1</v>
      </c>
      <c r="AL339" s="239">
        <f>'Power Usage Consumption'!$B$16</f>
        <v>18</v>
      </c>
      <c r="AM339" s="235">
        <f>IF('Raw Data'!AL338="YES", 1, 0)</f>
        <v>1</v>
      </c>
      <c r="AN339" s="239">
        <f>'Power Usage Consumption'!$B$17</f>
        <v>1.5</v>
      </c>
      <c r="AO339" s="235">
        <f>IF('Raw Data'!AM338="YES", 1, 0)</f>
        <v>1</v>
      </c>
      <c r="AP339" s="239">
        <f>'Power Usage Consumption'!$B$18</f>
        <v>1.2</v>
      </c>
      <c r="AQ339" s="235">
        <f>IF('Raw Data'!AN338="YES", 1, 0)</f>
        <v>0</v>
      </c>
      <c r="AR339" s="239">
        <f>'Power Usage Consumption'!$B$19</f>
        <v>2</v>
      </c>
      <c r="AS339" s="239">
        <f t="shared" si="5"/>
        <v>22.7</v>
      </c>
      <c r="AT339" s="241">
        <f t="shared" si="6"/>
        <v>5</v>
      </c>
      <c r="AU339" s="241"/>
      <c r="AV339" s="235">
        <f>IF('Raw Data'!AO338="YES", 1, 0)</f>
        <v>1</v>
      </c>
      <c r="AW339" s="241">
        <f>('Power Usage Consumption'!$B$22)*D339*AV339</f>
        <v>546</v>
      </c>
      <c r="AX339" s="235">
        <f>IF('Raw Data'!AP338="YES", 1, 0)</f>
        <v>0</v>
      </c>
      <c r="AY339" s="241">
        <f>('Power Usage Consumption'!$B$23)*D339*AX339</f>
        <v>0</v>
      </c>
      <c r="AZ339" s="235">
        <f>IF('Raw Data'!AQ338="YES", 1, 0)</f>
        <v>0</v>
      </c>
      <c r="BA339" s="241">
        <f>('Power Usage Consumption'!$B$24)*D339*AZ339</f>
        <v>0</v>
      </c>
      <c r="BB339" s="235">
        <f>IF('Raw Data'!AR338="YES", 1, 0)</f>
        <v>1</v>
      </c>
      <c r="BC339" s="241">
        <f>('Power Usage Consumption'!$B$25)*D339*BB339</f>
        <v>4.164</v>
      </c>
      <c r="BD339" s="235">
        <f>IF('Raw Data'!AS338="YES", 1, 0)</f>
        <v>1</v>
      </c>
      <c r="BE339" s="235">
        <f>('Power Usage Consumption'!$B$26)*D339*BD339</f>
        <v>67.2</v>
      </c>
      <c r="BF339" s="241">
        <f t="shared" si="7"/>
        <v>617.364</v>
      </c>
    </row>
    <row r="340" ht="20.25" customHeight="1">
      <c r="A340" s="233" t="str">
        <f>'Raw Data'!R339</f>
        <v>Italy</v>
      </c>
      <c r="B340" s="234">
        <f>'Raw Data'!S339</f>
        <v>5</v>
      </c>
      <c r="C340" s="235">
        <f>'Raw Data'!W339</f>
        <v>12</v>
      </c>
      <c r="D340" s="236">
        <f t="shared" si="1"/>
        <v>240</v>
      </c>
      <c r="E340" s="237"/>
      <c r="F340" s="238">
        <f>'Raw Data'!X339</f>
        <v>1</v>
      </c>
      <c r="G340" s="239">
        <f>(F340*'Power Usage Consumption'!$B$2)*D340</f>
        <v>14.4</v>
      </c>
      <c r="H340" s="235">
        <f>'Raw Data'!Y339</f>
        <v>2</v>
      </c>
      <c r="I340" s="239">
        <f>(H340*'Power Usage Consumption'!$B$3)*D340</f>
        <v>33.408</v>
      </c>
      <c r="J340" s="235">
        <f>'Raw Data'!Z339</f>
        <v>3</v>
      </c>
      <c r="K340" s="240">
        <f>(J340*'Power Usage Consumption'!$B$4)*D340</f>
        <v>41.04</v>
      </c>
      <c r="L340" s="241">
        <f>'Raw Data'!AA339</f>
        <v>0</v>
      </c>
      <c r="M340" s="241">
        <f>(L340*'Power Usage Consumption'!$B$5)*D340</f>
        <v>0</v>
      </c>
      <c r="N340" s="241">
        <f>'Raw Data'!AB339</f>
        <v>1</v>
      </c>
      <c r="O340" s="241">
        <f>(N340*'Power Usage Consumption'!$B$7)*D340</f>
        <v>0.48</v>
      </c>
      <c r="P340" s="241">
        <f>'Raw Data'!AC339</f>
        <v>1</v>
      </c>
      <c r="Q340" s="241">
        <f>(P340*'Power Usage Consumption'!$B$8)*D340</f>
        <v>9.6</v>
      </c>
      <c r="R340" s="241">
        <f>'Raw Data'!AD339</f>
        <v>1</v>
      </c>
      <c r="S340" s="241">
        <f>(R340*'Power Usage Consumption'!$B$9)*D340</f>
        <v>1.44</v>
      </c>
      <c r="T340" s="235">
        <f>'Raw Data'!AE339</f>
        <v>0</v>
      </c>
      <c r="U340" s="241">
        <f>(T340*'Power Usage Consumption'!$B$6)*D340</f>
        <v>0</v>
      </c>
      <c r="V340" s="235">
        <f>'Raw Data'!AF339</f>
        <v>1</v>
      </c>
      <c r="W340" s="241">
        <f>(V340*'Power Usage Consumption'!$B$11)*D340</f>
        <v>2.88</v>
      </c>
      <c r="X340" s="235">
        <f>'Raw Data'!AG339</f>
        <v>0</v>
      </c>
      <c r="Y340" s="241">
        <f>(X340*'Power Usage Consumption'!$B$12)*D340</f>
        <v>0</v>
      </c>
      <c r="Z340" s="235">
        <f>'Raw Data'!AH339</f>
        <v>2</v>
      </c>
      <c r="AA340" s="241">
        <f>(Z340*'Power Usage Consumption'!$B$12)*D340</f>
        <v>5.76</v>
      </c>
      <c r="AB340" s="242">
        <f t="shared" si="2"/>
        <v>109.008</v>
      </c>
      <c r="AC340" s="243" t="str">
        <f>'Raw Data'!AI339</f>
        <v>Non-renewable Energy (Grid electricity, Gasoline, etc.)</v>
      </c>
      <c r="AD340" s="244">
        <f t="shared" si="3"/>
        <v>109.008</v>
      </c>
      <c r="AE340" s="245">
        <f t="shared" si="4"/>
        <v>0</v>
      </c>
      <c r="AF340" s="238">
        <f>'Raw Data'!U339</f>
        <v>3</v>
      </c>
      <c r="AG340" s="235">
        <f>'Raw Data'!T339</f>
        <v>2</v>
      </c>
      <c r="AH340" s="235"/>
      <c r="AI340" s="235">
        <f>IF('Raw Data'!AJ339="YES", 1, 0)</f>
        <v>1</v>
      </c>
      <c r="AJ340" s="235">
        <f>('Power Usage Consumption'!$B$15)*D340*AI340</f>
        <v>928.8</v>
      </c>
      <c r="AK340" s="235">
        <f>IF('Raw Data'!AK339="YES", 1, 0)</f>
        <v>1</v>
      </c>
      <c r="AL340" s="239">
        <f>'Power Usage Consumption'!$B$16</f>
        <v>18</v>
      </c>
      <c r="AM340" s="235">
        <f>IF('Raw Data'!AL339="YES", 1, 0)</f>
        <v>0</v>
      </c>
      <c r="AN340" s="239">
        <f>'Power Usage Consumption'!$B$17</f>
        <v>1.5</v>
      </c>
      <c r="AO340" s="235">
        <f>IF('Raw Data'!AM339="YES", 1, 0)</f>
        <v>1</v>
      </c>
      <c r="AP340" s="239">
        <f>'Power Usage Consumption'!$B$18</f>
        <v>1.2</v>
      </c>
      <c r="AQ340" s="235">
        <f>IF('Raw Data'!AN339="YES", 1, 0)</f>
        <v>1</v>
      </c>
      <c r="AR340" s="239">
        <f>'Power Usage Consumption'!$B$19</f>
        <v>2</v>
      </c>
      <c r="AS340" s="239">
        <f t="shared" si="5"/>
        <v>951.5</v>
      </c>
      <c r="AT340" s="241">
        <f t="shared" si="6"/>
        <v>2</v>
      </c>
      <c r="AU340" s="241"/>
      <c r="AV340" s="235">
        <f>IF('Raw Data'!AO339="YES", 1, 0)</f>
        <v>0</v>
      </c>
      <c r="AW340" s="241">
        <f>('Power Usage Consumption'!$B$22)*D340*AV340</f>
        <v>0</v>
      </c>
      <c r="AX340" s="235">
        <f>IF('Raw Data'!AP339="YES", 1, 0)</f>
        <v>1</v>
      </c>
      <c r="AY340" s="241">
        <f>('Power Usage Consumption'!$B$23)*D340*AX340</f>
        <v>156</v>
      </c>
      <c r="AZ340" s="235">
        <f>IF('Raw Data'!AQ339="YES", 1, 0)</f>
        <v>1</v>
      </c>
      <c r="BA340" s="241">
        <f>('Power Usage Consumption'!$B$24)*D340*AZ340</f>
        <v>12.96</v>
      </c>
      <c r="BB340" s="235">
        <f>IF('Raw Data'!AR339="YES", 1, 0)</f>
        <v>0</v>
      </c>
      <c r="BC340" s="241">
        <f>('Power Usage Consumption'!$B$25)*D340*BB340</f>
        <v>0</v>
      </c>
      <c r="BD340" s="235">
        <f>IF('Raw Data'!AS339="YES", 1, 0)</f>
        <v>0</v>
      </c>
      <c r="BE340" s="235">
        <f>('Power Usage Consumption'!$B$26)*D340*BD340</f>
        <v>0</v>
      </c>
      <c r="BF340" s="241">
        <f t="shared" si="7"/>
        <v>168.96</v>
      </c>
    </row>
    <row r="341" ht="20.25" customHeight="1">
      <c r="A341" s="233" t="str">
        <f>'Raw Data'!R340</f>
        <v>Poland</v>
      </c>
      <c r="B341" s="234">
        <f>'Raw Data'!S340</f>
        <v>5</v>
      </c>
      <c r="C341" s="235">
        <f>'Raw Data'!W340</f>
        <v>13</v>
      </c>
      <c r="D341" s="236">
        <f t="shared" si="1"/>
        <v>260</v>
      </c>
      <c r="E341" s="237"/>
      <c r="F341" s="238">
        <f>'Raw Data'!X340</f>
        <v>1</v>
      </c>
      <c r="G341" s="239">
        <f>(F341*'Power Usage Consumption'!$B$2)*D341</f>
        <v>15.6</v>
      </c>
      <c r="H341" s="235">
        <f>'Raw Data'!Y340</f>
        <v>1</v>
      </c>
      <c r="I341" s="239">
        <f>(H341*'Power Usage Consumption'!$B$3)*D341</f>
        <v>18.096</v>
      </c>
      <c r="J341" s="235">
        <f>'Raw Data'!Z340</f>
        <v>3</v>
      </c>
      <c r="K341" s="240">
        <f>(J341*'Power Usage Consumption'!$B$4)*D341</f>
        <v>44.46</v>
      </c>
      <c r="L341" s="241">
        <f>'Raw Data'!AA340</f>
        <v>0</v>
      </c>
      <c r="M341" s="241">
        <f>(L341*'Power Usage Consumption'!$B$5)*D341</f>
        <v>0</v>
      </c>
      <c r="N341" s="241">
        <f>'Raw Data'!AB340</f>
        <v>3</v>
      </c>
      <c r="O341" s="241">
        <f>(N341*'Power Usage Consumption'!$B$7)*D341</f>
        <v>1.56</v>
      </c>
      <c r="P341" s="241">
        <f>'Raw Data'!AC340</f>
        <v>0</v>
      </c>
      <c r="Q341" s="241">
        <f>(P341*'Power Usage Consumption'!$B$8)*D341</f>
        <v>0</v>
      </c>
      <c r="R341" s="241">
        <f>'Raw Data'!AD340</f>
        <v>1</v>
      </c>
      <c r="S341" s="241">
        <f>(R341*'Power Usage Consumption'!$B$9)*D341</f>
        <v>1.56</v>
      </c>
      <c r="T341" s="235">
        <f>'Raw Data'!AE340</f>
        <v>3</v>
      </c>
      <c r="U341" s="241">
        <f>(T341*'Power Usage Consumption'!$B$6)*D341</f>
        <v>3.9</v>
      </c>
      <c r="V341" s="235">
        <f>'Raw Data'!AF340</f>
        <v>2</v>
      </c>
      <c r="W341" s="241">
        <f>(V341*'Power Usage Consumption'!$B$11)*D341</f>
        <v>6.24</v>
      </c>
      <c r="X341" s="235">
        <f>'Raw Data'!AG340</f>
        <v>3</v>
      </c>
      <c r="Y341" s="241">
        <f>(X341*'Power Usage Consumption'!$B$12)*D341</f>
        <v>9.36</v>
      </c>
      <c r="Z341" s="235">
        <f>'Raw Data'!AH340</f>
        <v>3</v>
      </c>
      <c r="AA341" s="241">
        <f>(Z341*'Power Usage Consumption'!$B$12)*D341</f>
        <v>9.36</v>
      </c>
      <c r="AB341" s="242">
        <f t="shared" si="2"/>
        <v>110.136</v>
      </c>
      <c r="AC341" s="243" t="str">
        <f>'Raw Data'!AI340</f>
        <v>Non-renewable Energy (Grid electricity, Gasoline, etc.)</v>
      </c>
      <c r="AD341" s="244">
        <f t="shared" si="3"/>
        <v>110.136</v>
      </c>
      <c r="AE341" s="245">
        <f t="shared" si="4"/>
        <v>0</v>
      </c>
      <c r="AF341" s="238">
        <f>'Raw Data'!U340</f>
        <v>0</v>
      </c>
      <c r="AG341" s="235">
        <f>'Raw Data'!T340</f>
        <v>5</v>
      </c>
      <c r="AH341" s="235"/>
      <c r="AI341" s="235">
        <f>IF('Raw Data'!AJ340="YES", 1, 0)</f>
        <v>1</v>
      </c>
      <c r="AJ341" s="235">
        <f>('Power Usage Consumption'!$B$15)*D341*AI341</f>
        <v>1006.2</v>
      </c>
      <c r="AK341" s="235">
        <f>IF('Raw Data'!AK340="YES", 1, 0)</f>
        <v>0</v>
      </c>
      <c r="AL341" s="239">
        <f>'Power Usage Consumption'!$B$16</f>
        <v>18</v>
      </c>
      <c r="AM341" s="235">
        <f>IF('Raw Data'!AL340="YES", 1, 0)</f>
        <v>0</v>
      </c>
      <c r="AN341" s="239">
        <f>'Power Usage Consumption'!$B$17</f>
        <v>1.5</v>
      </c>
      <c r="AO341" s="235">
        <f>IF('Raw Data'!AM340="YES", 1, 0)</f>
        <v>0</v>
      </c>
      <c r="AP341" s="239">
        <f>'Power Usage Consumption'!$B$18</f>
        <v>1.2</v>
      </c>
      <c r="AQ341" s="235">
        <f>IF('Raw Data'!AN340="YES", 1, 0)</f>
        <v>0</v>
      </c>
      <c r="AR341" s="239">
        <f>'Power Usage Consumption'!$B$19</f>
        <v>2</v>
      </c>
      <c r="AS341" s="239">
        <f t="shared" si="5"/>
        <v>1028.9</v>
      </c>
      <c r="AT341" s="241">
        <f t="shared" si="6"/>
        <v>5</v>
      </c>
      <c r="AU341" s="241"/>
      <c r="AV341" s="235">
        <f>IF('Raw Data'!AO340="YES", 1, 0)</f>
        <v>0</v>
      </c>
      <c r="AW341" s="241">
        <f>('Power Usage Consumption'!$B$22)*D341*AV341</f>
        <v>0</v>
      </c>
      <c r="AX341" s="235">
        <f>IF('Raw Data'!AP340="YES", 1, 0)</f>
        <v>1</v>
      </c>
      <c r="AY341" s="241">
        <f>('Power Usage Consumption'!$B$23)*D341*AX341</f>
        <v>169</v>
      </c>
      <c r="AZ341" s="235">
        <f>IF('Raw Data'!AQ340="YES", 1, 0)</f>
        <v>1</v>
      </c>
      <c r="BA341" s="241">
        <f>('Power Usage Consumption'!$B$24)*D341*AZ341</f>
        <v>14.04</v>
      </c>
      <c r="BB341" s="235">
        <f>IF('Raw Data'!AR340="YES", 1, 0)</f>
        <v>0</v>
      </c>
      <c r="BC341" s="241">
        <f>('Power Usage Consumption'!$B$25)*D341*BB341</f>
        <v>0</v>
      </c>
      <c r="BD341" s="235">
        <f>IF('Raw Data'!AS340="YES", 1, 0)</f>
        <v>0</v>
      </c>
      <c r="BE341" s="235">
        <f>('Power Usage Consumption'!$B$26)*D341*BD341</f>
        <v>0</v>
      </c>
      <c r="BF341" s="241">
        <f t="shared" si="7"/>
        <v>183.04</v>
      </c>
    </row>
    <row r="342" ht="20.25" customHeight="1">
      <c r="A342" s="233" t="str">
        <f>'Raw Data'!R341</f>
        <v>United States of America</v>
      </c>
      <c r="B342" s="234">
        <f>'Raw Data'!S341</f>
        <v>3</v>
      </c>
      <c r="C342" s="235">
        <f>'Raw Data'!W341</f>
        <v>10</v>
      </c>
      <c r="D342" s="236">
        <f t="shared" si="1"/>
        <v>120</v>
      </c>
      <c r="E342" s="237"/>
      <c r="F342" s="238">
        <f>'Raw Data'!X341</f>
        <v>1</v>
      </c>
      <c r="G342" s="239">
        <f>(F342*'Power Usage Consumption'!$B$2)*D342</f>
        <v>7.2</v>
      </c>
      <c r="H342" s="235">
        <f>'Raw Data'!Y341</f>
        <v>2</v>
      </c>
      <c r="I342" s="239">
        <f>(H342*'Power Usage Consumption'!$B$3)*D342</f>
        <v>16.704</v>
      </c>
      <c r="J342" s="235">
        <f>'Raw Data'!Z341</f>
        <v>2</v>
      </c>
      <c r="K342" s="240">
        <f>(J342*'Power Usage Consumption'!$B$4)*D342</f>
        <v>13.68</v>
      </c>
      <c r="L342" s="241">
        <f>'Raw Data'!AA341</f>
        <v>3</v>
      </c>
      <c r="M342" s="241">
        <f>(L342*'Power Usage Consumption'!$B$5)*D342</f>
        <v>72</v>
      </c>
      <c r="N342" s="241">
        <f>'Raw Data'!AB341</f>
        <v>3</v>
      </c>
      <c r="O342" s="241">
        <f>(N342*'Power Usage Consumption'!$B$7)*D342</f>
        <v>0.72</v>
      </c>
      <c r="P342" s="241">
        <f>'Raw Data'!AC341</f>
        <v>2</v>
      </c>
      <c r="Q342" s="241">
        <f>(P342*'Power Usage Consumption'!$B$8)*D342</f>
        <v>9.6</v>
      </c>
      <c r="R342" s="241">
        <f>'Raw Data'!AD341</f>
        <v>0</v>
      </c>
      <c r="S342" s="241">
        <f>(R342*'Power Usage Consumption'!$B$9)*D342</f>
        <v>0</v>
      </c>
      <c r="T342" s="235">
        <f>'Raw Data'!AE341</f>
        <v>2</v>
      </c>
      <c r="U342" s="241">
        <f>(T342*'Power Usage Consumption'!$B$6)*D342</f>
        <v>1.2</v>
      </c>
      <c r="V342" s="235">
        <f>'Raw Data'!AF341</f>
        <v>2</v>
      </c>
      <c r="W342" s="241">
        <f>(V342*'Power Usage Consumption'!$B$11)*D342</f>
        <v>2.88</v>
      </c>
      <c r="X342" s="235">
        <f>'Raw Data'!AG341</f>
        <v>0</v>
      </c>
      <c r="Y342" s="241">
        <f>(X342*'Power Usage Consumption'!$B$12)*D342</f>
        <v>0</v>
      </c>
      <c r="Z342" s="235">
        <f>'Raw Data'!AH341</f>
        <v>3</v>
      </c>
      <c r="AA342" s="241">
        <f>(Z342*'Power Usage Consumption'!$B$12)*D342</f>
        <v>4.32</v>
      </c>
      <c r="AB342" s="242">
        <f t="shared" si="2"/>
        <v>128.304</v>
      </c>
      <c r="AC342" s="243" t="str">
        <f>'Raw Data'!AI341</f>
        <v>Non-renewable Energy (Grid electricity, Gasoline, etc.)</v>
      </c>
      <c r="AD342" s="244">
        <f t="shared" si="3"/>
        <v>128.304</v>
      </c>
      <c r="AE342" s="245">
        <f t="shared" si="4"/>
        <v>0</v>
      </c>
      <c r="AF342" s="238">
        <f>'Raw Data'!U341</f>
        <v>0</v>
      </c>
      <c r="AG342" s="235">
        <f>'Raw Data'!T341</f>
        <v>3</v>
      </c>
      <c r="AH342" s="235"/>
      <c r="AI342" s="235">
        <f>IF('Raw Data'!AJ341="YES", 1, 0)</f>
        <v>0</v>
      </c>
      <c r="AJ342" s="235">
        <f>('Power Usage Consumption'!$B$15)*D342*AI342</f>
        <v>0</v>
      </c>
      <c r="AK342" s="235">
        <f>IF('Raw Data'!AK341="YES", 1, 0)</f>
        <v>1</v>
      </c>
      <c r="AL342" s="239">
        <f>'Power Usage Consumption'!$B$16</f>
        <v>18</v>
      </c>
      <c r="AM342" s="235">
        <f>IF('Raw Data'!AL341="YES", 1, 0)</f>
        <v>1</v>
      </c>
      <c r="AN342" s="239">
        <f>'Power Usage Consumption'!$B$17</f>
        <v>1.5</v>
      </c>
      <c r="AO342" s="235">
        <f>IF('Raw Data'!AM341="YES", 1, 0)</f>
        <v>0</v>
      </c>
      <c r="AP342" s="239">
        <f>'Power Usage Consumption'!$B$18</f>
        <v>1.2</v>
      </c>
      <c r="AQ342" s="235">
        <f>IF('Raw Data'!AN341="YES", 1, 0)</f>
        <v>0</v>
      </c>
      <c r="AR342" s="239">
        <f>'Power Usage Consumption'!$B$19</f>
        <v>2</v>
      </c>
      <c r="AS342" s="239">
        <f t="shared" si="5"/>
        <v>22.7</v>
      </c>
      <c r="AT342" s="241">
        <f t="shared" si="6"/>
        <v>3</v>
      </c>
      <c r="AU342" s="241"/>
      <c r="AV342" s="235">
        <f>IF('Raw Data'!AO341="YES", 1, 0)</f>
        <v>1</v>
      </c>
      <c r="AW342" s="241">
        <f>('Power Usage Consumption'!$B$22)*D342*AV342</f>
        <v>273</v>
      </c>
      <c r="AX342" s="235">
        <f>IF('Raw Data'!AP341="YES", 1, 0)</f>
        <v>0</v>
      </c>
      <c r="AY342" s="241">
        <f>('Power Usage Consumption'!$B$23)*D342*AX342</f>
        <v>0</v>
      </c>
      <c r="AZ342" s="235">
        <f>IF('Raw Data'!AQ341="YES", 1, 0)</f>
        <v>0</v>
      </c>
      <c r="BA342" s="241">
        <f>('Power Usage Consumption'!$B$24)*D342*AZ342</f>
        <v>0</v>
      </c>
      <c r="BB342" s="235">
        <f>IF('Raw Data'!AR341="YES", 1, 0)</f>
        <v>1</v>
      </c>
      <c r="BC342" s="241">
        <f>('Power Usage Consumption'!$B$25)*D342*BB342</f>
        <v>2.082</v>
      </c>
      <c r="BD342" s="235">
        <f>IF('Raw Data'!AS341="YES", 1, 0)</f>
        <v>0</v>
      </c>
      <c r="BE342" s="235">
        <f>('Power Usage Consumption'!$B$26)*D342*BD342</f>
        <v>0</v>
      </c>
      <c r="BF342" s="241">
        <f t="shared" si="7"/>
        <v>275.082</v>
      </c>
    </row>
    <row r="343" ht="20.25" customHeight="1">
      <c r="A343" s="233" t="str">
        <f>'Raw Data'!R342</f>
        <v>United States of America</v>
      </c>
      <c r="B343" s="234">
        <f>'Raw Data'!S342</f>
        <v>12</v>
      </c>
      <c r="C343" s="235">
        <f>'Raw Data'!W342</f>
        <v>36</v>
      </c>
      <c r="D343" s="236">
        <f t="shared" si="1"/>
        <v>1728</v>
      </c>
      <c r="E343" s="237"/>
      <c r="F343" s="238">
        <f>'Raw Data'!X342</f>
        <v>3</v>
      </c>
      <c r="G343" s="239">
        <f>(F343*'Power Usage Consumption'!$B$2)*D343</f>
        <v>311.04</v>
      </c>
      <c r="H343" s="235">
        <f>'Raw Data'!Y342</f>
        <v>0</v>
      </c>
      <c r="I343" s="239">
        <f>(H343*'Power Usage Consumption'!$B$3)*D343</f>
        <v>0</v>
      </c>
      <c r="J343" s="235">
        <f>'Raw Data'!Z342</f>
        <v>1</v>
      </c>
      <c r="K343" s="240">
        <f>(J343*'Power Usage Consumption'!$B$4)*D343</f>
        <v>98.496</v>
      </c>
      <c r="L343" s="241">
        <f>'Raw Data'!AA342</f>
        <v>0</v>
      </c>
      <c r="M343" s="241">
        <f>(L343*'Power Usage Consumption'!$B$5)*D343</f>
        <v>0</v>
      </c>
      <c r="N343" s="241">
        <f>'Raw Data'!AB342</f>
        <v>0</v>
      </c>
      <c r="O343" s="241">
        <f>(N343*'Power Usage Consumption'!$B$7)*D343</f>
        <v>0</v>
      </c>
      <c r="P343" s="241">
        <f>'Raw Data'!AC342</f>
        <v>2</v>
      </c>
      <c r="Q343" s="241">
        <f>(P343*'Power Usage Consumption'!$B$8)*D343</f>
        <v>138.24</v>
      </c>
      <c r="R343" s="241">
        <f>'Raw Data'!AD342</f>
        <v>3</v>
      </c>
      <c r="S343" s="241">
        <f>(R343*'Power Usage Consumption'!$B$9)*D343</f>
        <v>31.104</v>
      </c>
      <c r="T343" s="235">
        <f>'Raw Data'!AE342</f>
        <v>2</v>
      </c>
      <c r="U343" s="241">
        <f>(T343*'Power Usage Consumption'!$B$6)*D343</f>
        <v>17.28</v>
      </c>
      <c r="V343" s="235">
        <f>'Raw Data'!AF342</f>
        <v>3</v>
      </c>
      <c r="W343" s="241">
        <f>(V343*'Power Usage Consumption'!$B$11)*D343</f>
        <v>62.208</v>
      </c>
      <c r="X343" s="235">
        <f>'Raw Data'!AG342</f>
        <v>2</v>
      </c>
      <c r="Y343" s="241">
        <f>(X343*'Power Usage Consumption'!$B$12)*D343</f>
        <v>41.472</v>
      </c>
      <c r="Z343" s="235">
        <f>'Raw Data'!AH342</f>
        <v>1</v>
      </c>
      <c r="AA343" s="241">
        <f>(Z343*'Power Usage Consumption'!$B$12)*D343</f>
        <v>20.736</v>
      </c>
      <c r="AB343" s="242">
        <f t="shared" si="2"/>
        <v>720.576</v>
      </c>
      <c r="AC343" s="243" t="str">
        <f>'Raw Data'!AI342</f>
        <v>Non-renewable Energy (Grid electricity, Gasoline, etc.)</v>
      </c>
      <c r="AD343" s="244">
        <f t="shared" si="3"/>
        <v>720.576</v>
      </c>
      <c r="AE343" s="245">
        <f t="shared" si="4"/>
        <v>0</v>
      </c>
      <c r="AF343" s="238">
        <f>'Raw Data'!U342</f>
        <v>2</v>
      </c>
      <c r="AG343" s="235">
        <f>'Raw Data'!T342</f>
        <v>10</v>
      </c>
      <c r="AH343" s="235"/>
      <c r="AI343" s="235">
        <f>IF('Raw Data'!AJ342="YES", 1, 0)</f>
        <v>1</v>
      </c>
      <c r="AJ343" s="235">
        <f>('Power Usage Consumption'!$B$15)*D343*AI343</f>
        <v>6687.36</v>
      </c>
      <c r="AK343" s="235">
        <f>IF('Raw Data'!AK342="YES", 1, 0)</f>
        <v>1</v>
      </c>
      <c r="AL343" s="239">
        <f>'Power Usage Consumption'!$B$16</f>
        <v>18</v>
      </c>
      <c r="AM343" s="235">
        <f>IF('Raw Data'!AL342="YES", 1, 0)</f>
        <v>0</v>
      </c>
      <c r="AN343" s="239">
        <f>'Power Usage Consumption'!$B$17</f>
        <v>1.5</v>
      </c>
      <c r="AO343" s="235">
        <f>IF('Raw Data'!AM342="YES", 1, 0)</f>
        <v>1</v>
      </c>
      <c r="AP343" s="239">
        <f>'Power Usage Consumption'!$B$18</f>
        <v>1.2</v>
      </c>
      <c r="AQ343" s="235">
        <f>IF('Raw Data'!AN342="YES", 1, 0)</f>
        <v>1</v>
      </c>
      <c r="AR343" s="239">
        <f>'Power Usage Consumption'!$B$19</f>
        <v>2</v>
      </c>
      <c r="AS343" s="239">
        <f t="shared" si="5"/>
        <v>6710.06</v>
      </c>
      <c r="AT343" s="241">
        <f t="shared" si="6"/>
        <v>10</v>
      </c>
      <c r="AU343" s="241"/>
      <c r="AV343" s="235">
        <f>IF('Raw Data'!AO342="YES", 1, 0)</f>
        <v>1</v>
      </c>
      <c r="AW343" s="241">
        <f>('Power Usage Consumption'!$B$22)*D343*AV343</f>
        <v>3931.2</v>
      </c>
      <c r="AX343" s="235">
        <f>IF('Raw Data'!AP342="YES", 1, 0)</f>
        <v>1</v>
      </c>
      <c r="AY343" s="241">
        <f>('Power Usage Consumption'!$B$23)*D343*AX343</f>
        <v>1123.2</v>
      </c>
      <c r="AZ343" s="235">
        <f>IF('Raw Data'!AQ342="YES", 1, 0)</f>
        <v>0</v>
      </c>
      <c r="BA343" s="241">
        <f>('Power Usage Consumption'!$B$24)*D343*AZ343</f>
        <v>0</v>
      </c>
      <c r="BB343" s="235">
        <f>IF('Raw Data'!AR342="YES", 1, 0)</f>
        <v>0</v>
      </c>
      <c r="BC343" s="241">
        <f>('Power Usage Consumption'!$B$25)*D343*BB343</f>
        <v>0</v>
      </c>
      <c r="BD343" s="235">
        <f>IF('Raw Data'!AS342="YES", 1, 0)</f>
        <v>0</v>
      </c>
      <c r="BE343" s="235">
        <f>('Power Usage Consumption'!$B$26)*D343*BD343</f>
        <v>0</v>
      </c>
      <c r="BF343" s="241">
        <f t="shared" si="7"/>
        <v>5054.4</v>
      </c>
    </row>
    <row r="344" ht="20.25" customHeight="1">
      <c r="A344" s="233" t="str">
        <f>'Raw Data'!R343</f>
        <v>United States of America</v>
      </c>
      <c r="B344" s="234">
        <f>'Raw Data'!S343</f>
        <v>4</v>
      </c>
      <c r="C344" s="235">
        <f>'Raw Data'!W343</f>
        <v>27</v>
      </c>
      <c r="D344" s="236">
        <f t="shared" si="1"/>
        <v>432</v>
      </c>
      <c r="E344" s="237"/>
      <c r="F344" s="238">
        <f>'Raw Data'!X343</f>
        <v>0</v>
      </c>
      <c r="G344" s="239">
        <f>(F344*'Power Usage Consumption'!$B$2)*D344</f>
        <v>0</v>
      </c>
      <c r="H344" s="235">
        <f>'Raw Data'!Y343</f>
        <v>3</v>
      </c>
      <c r="I344" s="239">
        <f>(H344*'Power Usage Consumption'!$B$3)*D344</f>
        <v>90.2016</v>
      </c>
      <c r="J344" s="235">
        <f>'Raw Data'!Z343</f>
        <v>1</v>
      </c>
      <c r="K344" s="240">
        <f>(J344*'Power Usage Consumption'!$B$4)*D344</f>
        <v>24.624</v>
      </c>
      <c r="L344" s="241">
        <f>'Raw Data'!AA343</f>
        <v>1</v>
      </c>
      <c r="M344" s="241">
        <f>(L344*'Power Usage Consumption'!$B$5)*D344</f>
        <v>86.4</v>
      </c>
      <c r="N344" s="241">
        <f>'Raw Data'!AB343</f>
        <v>3</v>
      </c>
      <c r="O344" s="241">
        <f>(N344*'Power Usage Consumption'!$B$7)*D344</f>
        <v>2.592</v>
      </c>
      <c r="P344" s="241">
        <f>'Raw Data'!AC343</f>
        <v>1</v>
      </c>
      <c r="Q344" s="241">
        <f>(P344*'Power Usage Consumption'!$B$8)*D344</f>
        <v>17.28</v>
      </c>
      <c r="R344" s="241">
        <f>'Raw Data'!AD343</f>
        <v>3</v>
      </c>
      <c r="S344" s="241">
        <f>(R344*'Power Usage Consumption'!$B$9)*D344</f>
        <v>7.776</v>
      </c>
      <c r="T344" s="235">
        <f>'Raw Data'!AE343</f>
        <v>1</v>
      </c>
      <c r="U344" s="241">
        <f>(T344*'Power Usage Consumption'!$B$6)*D344</f>
        <v>2.16</v>
      </c>
      <c r="V344" s="235">
        <f>'Raw Data'!AF343</f>
        <v>2</v>
      </c>
      <c r="W344" s="241">
        <f>(V344*'Power Usage Consumption'!$B$11)*D344</f>
        <v>10.368</v>
      </c>
      <c r="X344" s="235">
        <f>'Raw Data'!AG343</f>
        <v>0</v>
      </c>
      <c r="Y344" s="241">
        <f>(X344*'Power Usage Consumption'!$B$12)*D344</f>
        <v>0</v>
      </c>
      <c r="Z344" s="235">
        <f>'Raw Data'!AH343</f>
        <v>0</v>
      </c>
      <c r="AA344" s="241">
        <f>(Z344*'Power Usage Consumption'!$B$12)*D344</f>
        <v>0</v>
      </c>
      <c r="AB344" s="242">
        <f t="shared" si="2"/>
        <v>241.4016</v>
      </c>
      <c r="AC344" s="243" t="str">
        <f>'Raw Data'!AI343</f>
        <v>Non-renewable Energy (Grid electricity, Gasoline, etc.)</v>
      </c>
      <c r="AD344" s="244">
        <f t="shared" si="3"/>
        <v>241.4016</v>
      </c>
      <c r="AE344" s="245">
        <f t="shared" si="4"/>
        <v>0</v>
      </c>
      <c r="AF344" s="238">
        <f>'Raw Data'!U343</f>
        <v>1</v>
      </c>
      <c r="AG344" s="235">
        <f>'Raw Data'!T343</f>
        <v>3</v>
      </c>
      <c r="AH344" s="235"/>
      <c r="AI344" s="235">
        <f>IF('Raw Data'!AJ343="YES", 1, 0)</f>
        <v>0</v>
      </c>
      <c r="AJ344" s="235">
        <f>('Power Usage Consumption'!$B$15)*D344*AI344</f>
        <v>0</v>
      </c>
      <c r="AK344" s="235">
        <f>IF('Raw Data'!AK343="YES", 1, 0)</f>
        <v>0</v>
      </c>
      <c r="AL344" s="239">
        <f>'Power Usage Consumption'!$B$16</f>
        <v>18</v>
      </c>
      <c r="AM344" s="235">
        <f>IF('Raw Data'!AL343="YES", 1, 0)</f>
        <v>0</v>
      </c>
      <c r="AN344" s="239">
        <f>'Power Usage Consumption'!$B$17</f>
        <v>1.5</v>
      </c>
      <c r="AO344" s="235">
        <f>IF('Raw Data'!AM343="YES", 1, 0)</f>
        <v>1</v>
      </c>
      <c r="AP344" s="239">
        <f>'Power Usage Consumption'!$B$18</f>
        <v>1.2</v>
      </c>
      <c r="AQ344" s="235">
        <f>IF('Raw Data'!AN343="YES", 1, 0)</f>
        <v>0</v>
      </c>
      <c r="AR344" s="239">
        <f>'Power Usage Consumption'!$B$19</f>
        <v>2</v>
      </c>
      <c r="AS344" s="239">
        <f t="shared" si="5"/>
        <v>22.7</v>
      </c>
      <c r="AT344" s="241">
        <f t="shared" si="6"/>
        <v>3</v>
      </c>
      <c r="AU344" s="241"/>
      <c r="AV344" s="235">
        <f>IF('Raw Data'!AO343="YES", 1, 0)</f>
        <v>0</v>
      </c>
      <c r="AW344" s="241">
        <f>('Power Usage Consumption'!$B$22)*D344*AV344</f>
        <v>0</v>
      </c>
      <c r="AX344" s="235">
        <f>IF('Raw Data'!AP343="YES", 1, 0)</f>
        <v>1</v>
      </c>
      <c r="AY344" s="241">
        <f>('Power Usage Consumption'!$B$23)*D344*AX344</f>
        <v>280.8</v>
      </c>
      <c r="AZ344" s="235">
        <f>IF('Raw Data'!AQ343="YES", 1, 0)</f>
        <v>1</v>
      </c>
      <c r="BA344" s="241">
        <f>('Power Usage Consumption'!$B$24)*D344*AZ344</f>
        <v>23.328</v>
      </c>
      <c r="BB344" s="235">
        <f>IF('Raw Data'!AR343="YES", 1, 0)</f>
        <v>0</v>
      </c>
      <c r="BC344" s="241">
        <f>('Power Usage Consumption'!$B$25)*D344*BB344</f>
        <v>0</v>
      </c>
      <c r="BD344" s="235">
        <f>IF('Raw Data'!AS343="YES", 1, 0)</f>
        <v>0</v>
      </c>
      <c r="BE344" s="235">
        <f>('Power Usage Consumption'!$B$26)*D344*BD344</f>
        <v>0</v>
      </c>
      <c r="BF344" s="241">
        <f t="shared" si="7"/>
        <v>304.128</v>
      </c>
    </row>
    <row r="345" ht="20.25" customHeight="1">
      <c r="A345" s="233" t="str">
        <f>'Raw Data'!R344</f>
        <v>United States of America</v>
      </c>
      <c r="B345" s="234">
        <f>'Raw Data'!S344</f>
        <v>4</v>
      </c>
      <c r="C345" s="235">
        <f>'Raw Data'!W344</f>
        <v>14</v>
      </c>
      <c r="D345" s="236">
        <f t="shared" si="1"/>
        <v>224</v>
      </c>
      <c r="E345" s="237"/>
      <c r="F345" s="238">
        <f>'Raw Data'!X344</f>
        <v>0</v>
      </c>
      <c r="G345" s="239">
        <f>(F345*'Power Usage Consumption'!$B$2)*D345</f>
        <v>0</v>
      </c>
      <c r="H345" s="235">
        <f>'Raw Data'!Y344</f>
        <v>2</v>
      </c>
      <c r="I345" s="239">
        <f>(H345*'Power Usage Consumption'!$B$3)*D345</f>
        <v>31.1808</v>
      </c>
      <c r="J345" s="235">
        <f>'Raw Data'!Z344</f>
        <v>3</v>
      </c>
      <c r="K345" s="240">
        <f>(J345*'Power Usage Consumption'!$B$4)*D345</f>
        <v>38.304</v>
      </c>
      <c r="L345" s="241">
        <f>'Raw Data'!AA344</f>
        <v>3</v>
      </c>
      <c r="M345" s="241">
        <f>(L345*'Power Usage Consumption'!$B$5)*D345</f>
        <v>134.4</v>
      </c>
      <c r="N345" s="241">
        <f>'Raw Data'!AB344</f>
        <v>2</v>
      </c>
      <c r="O345" s="241">
        <f>(N345*'Power Usage Consumption'!$B$7)*D345</f>
        <v>0.896</v>
      </c>
      <c r="P345" s="241">
        <f>'Raw Data'!AC344</f>
        <v>2</v>
      </c>
      <c r="Q345" s="241">
        <f>(P345*'Power Usage Consumption'!$B$8)*D345</f>
        <v>17.92</v>
      </c>
      <c r="R345" s="241">
        <f>'Raw Data'!AD344</f>
        <v>2</v>
      </c>
      <c r="S345" s="241">
        <f>(R345*'Power Usage Consumption'!$B$9)*D345</f>
        <v>2.688</v>
      </c>
      <c r="T345" s="235">
        <f>'Raw Data'!AE344</f>
        <v>3</v>
      </c>
      <c r="U345" s="241">
        <f>(T345*'Power Usage Consumption'!$B$6)*D345</f>
        <v>3.36</v>
      </c>
      <c r="V345" s="235">
        <f>'Raw Data'!AF344</f>
        <v>2</v>
      </c>
      <c r="W345" s="241">
        <f>(V345*'Power Usage Consumption'!$B$11)*D345</f>
        <v>5.376</v>
      </c>
      <c r="X345" s="235">
        <f>'Raw Data'!AG344</f>
        <v>3</v>
      </c>
      <c r="Y345" s="241">
        <f>(X345*'Power Usage Consumption'!$B$12)*D345</f>
        <v>8.064</v>
      </c>
      <c r="Z345" s="235">
        <f>'Raw Data'!AH344</f>
        <v>2</v>
      </c>
      <c r="AA345" s="241">
        <f>(Z345*'Power Usage Consumption'!$B$12)*D345</f>
        <v>5.376</v>
      </c>
      <c r="AB345" s="242">
        <f t="shared" si="2"/>
        <v>247.5648</v>
      </c>
      <c r="AC345" s="243" t="str">
        <f>'Raw Data'!AI344</f>
        <v>Renewable Energy (Solar, Wind, etc.)</v>
      </c>
      <c r="AD345" s="244">
        <f t="shared" si="3"/>
        <v>0</v>
      </c>
      <c r="AE345" s="245">
        <f t="shared" si="4"/>
        <v>247.5648</v>
      </c>
      <c r="AF345" s="238">
        <f>'Raw Data'!U344</f>
        <v>2</v>
      </c>
      <c r="AG345" s="235">
        <f>'Raw Data'!T344</f>
        <v>2</v>
      </c>
      <c r="AH345" s="235"/>
      <c r="AI345" s="235">
        <f>IF('Raw Data'!AJ344="YES", 1, 0)</f>
        <v>1</v>
      </c>
      <c r="AJ345" s="235">
        <f>('Power Usage Consumption'!$B$15)*D345*AI345</f>
        <v>866.88</v>
      </c>
      <c r="AK345" s="235">
        <f>IF('Raw Data'!AK344="YES", 1, 0)</f>
        <v>1</v>
      </c>
      <c r="AL345" s="239">
        <f>'Power Usage Consumption'!$B$16</f>
        <v>18</v>
      </c>
      <c r="AM345" s="235">
        <f>IF('Raw Data'!AL344="YES", 1, 0)</f>
        <v>0</v>
      </c>
      <c r="AN345" s="239">
        <f>'Power Usage Consumption'!$B$17</f>
        <v>1.5</v>
      </c>
      <c r="AO345" s="235">
        <f>IF('Raw Data'!AM344="YES", 1, 0)</f>
        <v>1</v>
      </c>
      <c r="AP345" s="239">
        <f>'Power Usage Consumption'!$B$18</f>
        <v>1.2</v>
      </c>
      <c r="AQ345" s="235">
        <f>IF('Raw Data'!AN344="YES", 1, 0)</f>
        <v>1</v>
      </c>
      <c r="AR345" s="239">
        <f>'Power Usage Consumption'!$B$19</f>
        <v>2</v>
      </c>
      <c r="AS345" s="239">
        <f t="shared" si="5"/>
        <v>889.58</v>
      </c>
      <c r="AT345" s="241">
        <f t="shared" si="6"/>
        <v>2</v>
      </c>
      <c r="AU345" s="241"/>
      <c r="AV345" s="235">
        <f>IF('Raw Data'!AO344="YES", 1, 0)</f>
        <v>0</v>
      </c>
      <c r="AW345" s="241">
        <f>('Power Usage Consumption'!$B$22)*D345*AV345</f>
        <v>0</v>
      </c>
      <c r="AX345" s="235">
        <f>IF('Raw Data'!AP344="YES", 1, 0)</f>
        <v>1</v>
      </c>
      <c r="AY345" s="241">
        <f>('Power Usage Consumption'!$B$23)*D345*AX345</f>
        <v>145.6</v>
      </c>
      <c r="AZ345" s="235">
        <f>IF('Raw Data'!AQ344="YES", 1, 0)</f>
        <v>1</v>
      </c>
      <c r="BA345" s="241">
        <f>('Power Usage Consumption'!$B$24)*D345*AZ345</f>
        <v>12.096</v>
      </c>
      <c r="BB345" s="235">
        <f>IF('Raw Data'!AR344="YES", 1, 0)</f>
        <v>1</v>
      </c>
      <c r="BC345" s="241">
        <f>('Power Usage Consumption'!$B$25)*D345*BB345</f>
        <v>3.8864</v>
      </c>
      <c r="BD345" s="235">
        <f>IF('Raw Data'!AS344="YES", 1, 0)</f>
        <v>1</v>
      </c>
      <c r="BE345" s="235">
        <f>('Power Usage Consumption'!$B$26)*D345*BD345</f>
        <v>62.72</v>
      </c>
      <c r="BF345" s="241">
        <f t="shared" si="7"/>
        <v>224.3024</v>
      </c>
    </row>
    <row r="346" ht="20.25" customHeight="1">
      <c r="A346" s="233" t="str">
        <f>'Raw Data'!R345</f>
        <v>Israel</v>
      </c>
      <c r="B346" s="234">
        <f>'Raw Data'!S345</f>
        <v>6</v>
      </c>
      <c r="C346" s="235">
        <f>'Raw Data'!W345</f>
        <v>30</v>
      </c>
      <c r="D346" s="236">
        <f t="shared" si="1"/>
        <v>720</v>
      </c>
      <c r="E346" s="237"/>
      <c r="F346" s="238">
        <f>'Raw Data'!X345</f>
        <v>0</v>
      </c>
      <c r="G346" s="239">
        <f>(F346*'Power Usage Consumption'!$B$2)*D346</f>
        <v>0</v>
      </c>
      <c r="H346" s="235">
        <f>'Raw Data'!Y345</f>
        <v>1</v>
      </c>
      <c r="I346" s="239">
        <f>(H346*'Power Usage Consumption'!$B$3)*D346</f>
        <v>50.112</v>
      </c>
      <c r="J346" s="235">
        <f>'Raw Data'!Z345</f>
        <v>2</v>
      </c>
      <c r="K346" s="240">
        <f>(J346*'Power Usage Consumption'!$B$4)*D346</f>
        <v>82.08</v>
      </c>
      <c r="L346" s="241">
        <f>'Raw Data'!AA345</f>
        <v>1</v>
      </c>
      <c r="M346" s="241">
        <f>(L346*'Power Usage Consumption'!$B$5)*D346</f>
        <v>144</v>
      </c>
      <c r="N346" s="241">
        <f>'Raw Data'!AB345</f>
        <v>3</v>
      </c>
      <c r="O346" s="241">
        <f>(N346*'Power Usage Consumption'!$B$7)*D346</f>
        <v>4.32</v>
      </c>
      <c r="P346" s="241">
        <f>'Raw Data'!AC345</f>
        <v>2</v>
      </c>
      <c r="Q346" s="241">
        <f>(P346*'Power Usage Consumption'!$B$8)*D346</f>
        <v>57.6</v>
      </c>
      <c r="R346" s="241">
        <f>'Raw Data'!AD345</f>
        <v>2</v>
      </c>
      <c r="S346" s="241">
        <f>(R346*'Power Usage Consumption'!$B$9)*D346</f>
        <v>8.64</v>
      </c>
      <c r="T346" s="235">
        <f>'Raw Data'!AE345</f>
        <v>0</v>
      </c>
      <c r="U346" s="241">
        <f>(T346*'Power Usage Consumption'!$B$6)*D346</f>
        <v>0</v>
      </c>
      <c r="V346" s="235">
        <f>'Raw Data'!AF345</f>
        <v>0</v>
      </c>
      <c r="W346" s="241">
        <f>(V346*'Power Usage Consumption'!$B$11)*D346</f>
        <v>0</v>
      </c>
      <c r="X346" s="235">
        <f>'Raw Data'!AG345</f>
        <v>1</v>
      </c>
      <c r="Y346" s="241">
        <f>(X346*'Power Usage Consumption'!$B$12)*D346</f>
        <v>8.64</v>
      </c>
      <c r="Z346" s="235">
        <f>'Raw Data'!AH345</f>
        <v>2</v>
      </c>
      <c r="AA346" s="241">
        <f>(Z346*'Power Usage Consumption'!$B$12)*D346</f>
        <v>17.28</v>
      </c>
      <c r="AB346" s="242">
        <f t="shared" si="2"/>
        <v>372.672</v>
      </c>
      <c r="AC346" s="243" t="str">
        <f>'Raw Data'!AI345</f>
        <v>Non-renewable Energy (Grid electricity, Gasoline, etc.)</v>
      </c>
      <c r="AD346" s="244">
        <f t="shared" si="3"/>
        <v>372.672</v>
      </c>
      <c r="AE346" s="245">
        <f t="shared" si="4"/>
        <v>0</v>
      </c>
      <c r="AF346" s="238">
        <f>'Raw Data'!U345</f>
        <v>5</v>
      </c>
      <c r="AG346" s="235">
        <f>'Raw Data'!T345</f>
        <v>1</v>
      </c>
      <c r="AH346" s="235"/>
      <c r="AI346" s="235">
        <f>IF('Raw Data'!AJ345="YES", 1, 0)</f>
        <v>0</v>
      </c>
      <c r="AJ346" s="235">
        <f>('Power Usage Consumption'!$B$15)*D346*AI346</f>
        <v>0</v>
      </c>
      <c r="AK346" s="235">
        <f>IF('Raw Data'!AK345="YES", 1, 0)</f>
        <v>0</v>
      </c>
      <c r="AL346" s="239">
        <f>'Power Usage Consumption'!$B$16</f>
        <v>18</v>
      </c>
      <c r="AM346" s="235">
        <f>IF('Raw Data'!AL345="YES", 1, 0)</f>
        <v>1</v>
      </c>
      <c r="AN346" s="239">
        <f>'Power Usage Consumption'!$B$17</f>
        <v>1.5</v>
      </c>
      <c r="AO346" s="235">
        <f>IF('Raw Data'!AM345="YES", 1, 0)</f>
        <v>1</v>
      </c>
      <c r="AP346" s="239">
        <f>'Power Usage Consumption'!$B$18</f>
        <v>1.2</v>
      </c>
      <c r="AQ346" s="235">
        <f>IF('Raw Data'!AN345="YES", 1, 0)</f>
        <v>0</v>
      </c>
      <c r="AR346" s="239">
        <f>'Power Usage Consumption'!$B$19</f>
        <v>2</v>
      </c>
      <c r="AS346" s="239">
        <f t="shared" si="5"/>
        <v>22.7</v>
      </c>
      <c r="AT346" s="241">
        <f t="shared" si="6"/>
        <v>1</v>
      </c>
      <c r="AU346" s="241"/>
      <c r="AV346" s="235">
        <f>IF('Raw Data'!AO345="YES", 1, 0)</f>
        <v>0</v>
      </c>
      <c r="AW346" s="241">
        <f>('Power Usage Consumption'!$B$22)*D346*AV346</f>
        <v>0</v>
      </c>
      <c r="AX346" s="235">
        <f>IF('Raw Data'!AP345="YES", 1, 0)</f>
        <v>0</v>
      </c>
      <c r="AY346" s="241">
        <f>('Power Usage Consumption'!$B$23)*D346*AX346</f>
        <v>0</v>
      </c>
      <c r="AZ346" s="235">
        <f>IF('Raw Data'!AQ345="YES", 1, 0)</f>
        <v>0</v>
      </c>
      <c r="BA346" s="241">
        <f>('Power Usage Consumption'!$B$24)*D346*AZ346</f>
        <v>0</v>
      </c>
      <c r="BB346" s="235">
        <f>IF('Raw Data'!AR345="YES", 1, 0)</f>
        <v>1</v>
      </c>
      <c r="BC346" s="241">
        <f>('Power Usage Consumption'!$B$25)*D346*BB346</f>
        <v>12.492</v>
      </c>
      <c r="BD346" s="235">
        <f>IF('Raw Data'!AS345="YES", 1, 0)</f>
        <v>1</v>
      </c>
      <c r="BE346" s="235">
        <f>('Power Usage Consumption'!$B$26)*D346*BD346</f>
        <v>201.6</v>
      </c>
      <c r="BF346" s="241">
        <f t="shared" si="7"/>
        <v>214.092</v>
      </c>
    </row>
    <row r="347" ht="20.25" customHeight="1">
      <c r="A347" s="233" t="str">
        <f>'Raw Data'!R346</f>
        <v>Armenia</v>
      </c>
      <c r="B347" s="234">
        <f>'Raw Data'!S346</f>
        <v>5</v>
      </c>
      <c r="C347" s="235">
        <f>'Raw Data'!W346</f>
        <v>35</v>
      </c>
      <c r="D347" s="236">
        <f t="shared" si="1"/>
        <v>700</v>
      </c>
      <c r="E347" s="237"/>
      <c r="F347" s="238">
        <f>'Raw Data'!X346</f>
        <v>1</v>
      </c>
      <c r="G347" s="239">
        <f>(F347*'Power Usage Consumption'!$B$2)*D347</f>
        <v>42</v>
      </c>
      <c r="H347" s="235">
        <f>'Raw Data'!Y346</f>
        <v>3</v>
      </c>
      <c r="I347" s="239">
        <f>(H347*'Power Usage Consumption'!$B$3)*D347</f>
        <v>146.16</v>
      </c>
      <c r="J347" s="235">
        <f>'Raw Data'!Z346</f>
        <v>2</v>
      </c>
      <c r="K347" s="240">
        <f>(J347*'Power Usage Consumption'!$B$4)*D347</f>
        <v>79.8</v>
      </c>
      <c r="L347" s="241">
        <f>'Raw Data'!AA346</f>
        <v>3</v>
      </c>
      <c r="M347" s="241">
        <f>(L347*'Power Usage Consumption'!$B$5)*D347</f>
        <v>420</v>
      </c>
      <c r="N347" s="241">
        <f>'Raw Data'!AB346</f>
        <v>1</v>
      </c>
      <c r="O347" s="241">
        <f>(N347*'Power Usage Consumption'!$B$7)*D347</f>
        <v>1.4</v>
      </c>
      <c r="P347" s="241">
        <f>'Raw Data'!AC346</f>
        <v>1</v>
      </c>
      <c r="Q347" s="241">
        <f>(P347*'Power Usage Consumption'!$B$8)*D347</f>
        <v>28</v>
      </c>
      <c r="R347" s="241">
        <f>'Raw Data'!AD346</f>
        <v>0</v>
      </c>
      <c r="S347" s="241">
        <f>(R347*'Power Usage Consumption'!$B$9)*D347</f>
        <v>0</v>
      </c>
      <c r="T347" s="235">
        <f>'Raw Data'!AE346</f>
        <v>0</v>
      </c>
      <c r="U347" s="241">
        <f>(T347*'Power Usage Consumption'!$B$6)*D347</f>
        <v>0</v>
      </c>
      <c r="V347" s="235">
        <f>'Raw Data'!AF346</f>
        <v>1</v>
      </c>
      <c r="W347" s="241">
        <f>(V347*'Power Usage Consumption'!$B$11)*D347</f>
        <v>8.4</v>
      </c>
      <c r="X347" s="235">
        <f>'Raw Data'!AG346</f>
        <v>0</v>
      </c>
      <c r="Y347" s="241">
        <f>(X347*'Power Usage Consumption'!$B$12)*D347</f>
        <v>0</v>
      </c>
      <c r="Z347" s="235">
        <f>'Raw Data'!AH346</f>
        <v>0</v>
      </c>
      <c r="AA347" s="241">
        <f>(Z347*'Power Usage Consumption'!$B$12)*D347</f>
        <v>0</v>
      </c>
      <c r="AB347" s="242">
        <f t="shared" si="2"/>
        <v>725.76</v>
      </c>
      <c r="AC347" s="243" t="str">
        <f>'Raw Data'!AI346</f>
        <v>Non-renewable Energy (Grid electricity, Gasoline, etc.)</v>
      </c>
      <c r="AD347" s="244">
        <f t="shared" si="3"/>
        <v>725.76</v>
      </c>
      <c r="AE347" s="245">
        <f t="shared" si="4"/>
        <v>0</v>
      </c>
      <c r="AF347" s="238">
        <f>'Raw Data'!U346</f>
        <v>1</v>
      </c>
      <c r="AG347" s="235">
        <f>'Raw Data'!T346</f>
        <v>4</v>
      </c>
      <c r="AH347" s="235"/>
      <c r="AI347" s="235">
        <f>IF('Raw Data'!AJ346="YES", 1, 0)</f>
        <v>1</v>
      </c>
      <c r="AJ347" s="235">
        <f>('Power Usage Consumption'!$B$15)*D347*AI347</f>
        <v>2709</v>
      </c>
      <c r="AK347" s="235">
        <f>IF('Raw Data'!AK346="YES", 1, 0)</f>
        <v>1</v>
      </c>
      <c r="AL347" s="239">
        <f>'Power Usage Consumption'!$B$16</f>
        <v>18</v>
      </c>
      <c r="AM347" s="235">
        <f>IF('Raw Data'!AL346="YES", 1, 0)</f>
        <v>0</v>
      </c>
      <c r="AN347" s="239">
        <f>'Power Usage Consumption'!$B$17</f>
        <v>1.5</v>
      </c>
      <c r="AO347" s="235">
        <f>IF('Raw Data'!AM346="YES", 1, 0)</f>
        <v>0</v>
      </c>
      <c r="AP347" s="239">
        <f>'Power Usage Consumption'!$B$18</f>
        <v>1.2</v>
      </c>
      <c r="AQ347" s="235">
        <f>IF('Raw Data'!AN346="YES", 1, 0)</f>
        <v>0</v>
      </c>
      <c r="AR347" s="239">
        <f>'Power Usage Consumption'!$B$19</f>
        <v>2</v>
      </c>
      <c r="AS347" s="239">
        <f t="shared" si="5"/>
        <v>2731.7</v>
      </c>
      <c r="AT347" s="241">
        <f t="shared" si="6"/>
        <v>4</v>
      </c>
      <c r="AU347" s="241"/>
      <c r="AV347" s="235">
        <f>IF('Raw Data'!AO346="YES", 1, 0)</f>
        <v>1</v>
      </c>
      <c r="AW347" s="241">
        <f>('Power Usage Consumption'!$B$22)*D347*AV347</f>
        <v>1592.5</v>
      </c>
      <c r="AX347" s="235">
        <f>IF('Raw Data'!AP346="YES", 1, 0)</f>
        <v>1</v>
      </c>
      <c r="AY347" s="241">
        <f>('Power Usage Consumption'!$B$23)*D347*AX347</f>
        <v>455</v>
      </c>
      <c r="AZ347" s="235">
        <f>IF('Raw Data'!AQ346="YES", 1, 0)</f>
        <v>0</v>
      </c>
      <c r="BA347" s="241">
        <f>('Power Usage Consumption'!$B$24)*D347*AZ347</f>
        <v>0</v>
      </c>
      <c r="BB347" s="235">
        <f>IF('Raw Data'!AR346="YES", 1, 0)</f>
        <v>0</v>
      </c>
      <c r="BC347" s="241">
        <f>('Power Usage Consumption'!$B$25)*D347*BB347</f>
        <v>0</v>
      </c>
      <c r="BD347" s="235">
        <f>IF('Raw Data'!AS346="YES", 1, 0)</f>
        <v>1</v>
      </c>
      <c r="BE347" s="235">
        <f>('Power Usage Consumption'!$B$26)*D347*BD347</f>
        <v>196</v>
      </c>
      <c r="BF347" s="241">
        <f t="shared" si="7"/>
        <v>2243.5</v>
      </c>
    </row>
    <row r="348" ht="20.25" customHeight="1">
      <c r="A348" s="233" t="str">
        <f>'Raw Data'!R347</f>
        <v>Lebanon</v>
      </c>
      <c r="B348" s="234">
        <f>'Raw Data'!S347</f>
        <v>10</v>
      </c>
      <c r="C348" s="235">
        <f>'Raw Data'!W347</f>
        <v>39</v>
      </c>
      <c r="D348" s="236">
        <f t="shared" si="1"/>
        <v>1560</v>
      </c>
      <c r="E348" s="237"/>
      <c r="F348" s="238">
        <f>'Raw Data'!X347</f>
        <v>0</v>
      </c>
      <c r="G348" s="239">
        <f>(F348*'Power Usage Consumption'!$B$2)*D348</f>
        <v>0</v>
      </c>
      <c r="H348" s="235">
        <f>'Raw Data'!Y347</f>
        <v>0</v>
      </c>
      <c r="I348" s="239">
        <f>(H348*'Power Usage Consumption'!$B$3)*D348</f>
        <v>0</v>
      </c>
      <c r="J348" s="235">
        <f>'Raw Data'!Z347</f>
        <v>1</v>
      </c>
      <c r="K348" s="240">
        <f>(J348*'Power Usage Consumption'!$B$4)*D348</f>
        <v>88.92</v>
      </c>
      <c r="L348" s="241">
        <f>'Raw Data'!AA347</f>
        <v>2</v>
      </c>
      <c r="M348" s="241">
        <f>(L348*'Power Usage Consumption'!$B$5)*D348</f>
        <v>624</v>
      </c>
      <c r="N348" s="241">
        <f>'Raw Data'!AB347</f>
        <v>2</v>
      </c>
      <c r="O348" s="241">
        <f>(N348*'Power Usage Consumption'!$B$7)*D348</f>
        <v>6.24</v>
      </c>
      <c r="P348" s="241">
        <f>'Raw Data'!AC347</f>
        <v>1</v>
      </c>
      <c r="Q348" s="241">
        <f>(P348*'Power Usage Consumption'!$B$8)*D348</f>
        <v>62.4</v>
      </c>
      <c r="R348" s="241">
        <f>'Raw Data'!AD347</f>
        <v>1</v>
      </c>
      <c r="S348" s="241">
        <f>(R348*'Power Usage Consumption'!$B$9)*D348</f>
        <v>9.36</v>
      </c>
      <c r="T348" s="235">
        <f>'Raw Data'!AE347</f>
        <v>0</v>
      </c>
      <c r="U348" s="241">
        <f>(T348*'Power Usage Consumption'!$B$6)*D348</f>
        <v>0</v>
      </c>
      <c r="V348" s="235">
        <f>'Raw Data'!AF347</f>
        <v>0</v>
      </c>
      <c r="W348" s="241">
        <f>(V348*'Power Usage Consumption'!$B$11)*D348</f>
        <v>0</v>
      </c>
      <c r="X348" s="235">
        <f>'Raw Data'!AG347</f>
        <v>3</v>
      </c>
      <c r="Y348" s="241">
        <f>(X348*'Power Usage Consumption'!$B$12)*D348</f>
        <v>56.16</v>
      </c>
      <c r="Z348" s="235">
        <f>'Raw Data'!AH347</f>
        <v>1</v>
      </c>
      <c r="AA348" s="241">
        <f>(Z348*'Power Usage Consumption'!$B$12)*D348</f>
        <v>18.72</v>
      </c>
      <c r="AB348" s="242">
        <f t="shared" si="2"/>
        <v>865.8</v>
      </c>
      <c r="AC348" s="243" t="str">
        <f>'Raw Data'!AI347</f>
        <v>Renewable Energy (Solar, Wind, etc.)</v>
      </c>
      <c r="AD348" s="244">
        <f t="shared" si="3"/>
        <v>0</v>
      </c>
      <c r="AE348" s="245">
        <f t="shared" si="4"/>
        <v>865.8</v>
      </c>
      <c r="AF348" s="238">
        <f>'Raw Data'!U347</f>
        <v>2</v>
      </c>
      <c r="AG348" s="235">
        <f>'Raw Data'!T347</f>
        <v>8</v>
      </c>
      <c r="AH348" s="235"/>
      <c r="AI348" s="235">
        <f>IF('Raw Data'!AJ347="YES", 1, 0)</f>
        <v>1</v>
      </c>
      <c r="AJ348" s="235">
        <f>('Power Usage Consumption'!$B$15)*D348*AI348</f>
        <v>6037.2</v>
      </c>
      <c r="AK348" s="235">
        <f>IF('Raw Data'!AK347="YES", 1, 0)</f>
        <v>1</v>
      </c>
      <c r="AL348" s="239">
        <f>'Power Usage Consumption'!$B$16</f>
        <v>18</v>
      </c>
      <c r="AM348" s="235">
        <f>IF('Raw Data'!AL347="YES", 1, 0)</f>
        <v>0</v>
      </c>
      <c r="AN348" s="239">
        <f>'Power Usage Consumption'!$B$17</f>
        <v>1.5</v>
      </c>
      <c r="AO348" s="235">
        <f>IF('Raw Data'!AM347="YES", 1, 0)</f>
        <v>1</v>
      </c>
      <c r="AP348" s="239">
        <f>'Power Usage Consumption'!$B$18</f>
        <v>1.2</v>
      </c>
      <c r="AQ348" s="235">
        <f>IF('Raw Data'!AN347="YES", 1, 0)</f>
        <v>1</v>
      </c>
      <c r="AR348" s="239">
        <f>'Power Usage Consumption'!$B$19</f>
        <v>2</v>
      </c>
      <c r="AS348" s="239">
        <f t="shared" si="5"/>
        <v>6059.9</v>
      </c>
      <c r="AT348" s="241">
        <f t="shared" si="6"/>
        <v>8</v>
      </c>
      <c r="AU348" s="241"/>
      <c r="AV348" s="235">
        <f>IF('Raw Data'!AO347="YES", 1, 0)</f>
        <v>0</v>
      </c>
      <c r="AW348" s="241">
        <f>('Power Usage Consumption'!$B$22)*D348*AV348</f>
        <v>0</v>
      </c>
      <c r="AX348" s="235">
        <f>IF('Raw Data'!AP347="YES", 1, 0)</f>
        <v>0</v>
      </c>
      <c r="AY348" s="241">
        <f>('Power Usage Consumption'!$B$23)*D348*AX348</f>
        <v>0</v>
      </c>
      <c r="AZ348" s="235">
        <f>IF('Raw Data'!AQ347="YES", 1, 0)</f>
        <v>0</v>
      </c>
      <c r="BA348" s="241">
        <f>('Power Usage Consumption'!$B$24)*D348*AZ348</f>
        <v>0</v>
      </c>
      <c r="BB348" s="235">
        <f>IF('Raw Data'!AR347="YES", 1, 0)</f>
        <v>1</v>
      </c>
      <c r="BC348" s="241">
        <f>('Power Usage Consumption'!$B$25)*D348*BB348</f>
        <v>27.066</v>
      </c>
      <c r="BD348" s="235">
        <f>IF('Raw Data'!AS347="YES", 1, 0)</f>
        <v>0</v>
      </c>
      <c r="BE348" s="235">
        <f>('Power Usage Consumption'!$B$26)*D348*BD348</f>
        <v>0</v>
      </c>
      <c r="BF348" s="241">
        <f t="shared" si="7"/>
        <v>27.066</v>
      </c>
    </row>
    <row r="349" ht="20.25" customHeight="1">
      <c r="A349" s="233" t="str">
        <f>'Raw Data'!R348</f>
        <v>Japan</v>
      </c>
      <c r="B349" s="234">
        <f>'Raw Data'!S348</f>
        <v>1</v>
      </c>
      <c r="C349" s="235">
        <f>'Raw Data'!W348</f>
        <v>34</v>
      </c>
      <c r="D349" s="236">
        <f t="shared" si="1"/>
        <v>136</v>
      </c>
      <c r="E349" s="237"/>
      <c r="F349" s="238">
        <f>'Raw Data'!X348</f>
        <v>2</v>
      </c>
      <c r="G349" s="239">
        <f>(F349*'Power Usage Consumption'!$B$2)*D349</f>
        <v>16.32</v>
      </c>
      <c r="H349" s="235">
        <f>'Raw Data'!Y348</f>
        <v>1</v>
      </c>
      <c r="I349" s="239">
        <f>(H349*'Power Usage Consumption'!$B$3)*D349</f>
        <v>9.4656</v>
      </c>
      <c r="J349" s="235">
        <f>'Raw Data'!Z348</f>
        <v>1</v>
      </c>
      <c r="K349" s="240">
        <f>(J349*'Power Usage Consumption'!$B$4)*D349</f>
        <v>7.752</v>
      </c>
      <c r="L349" s="241">
        <f>'Raw Data'!AA348</f>
        <v>1</v>
      </c>
      <c r="M349" s="241">
        <f>(L349*'Power Usage Consumption'!$B$5)*D349</f>
        <v>27.2</v>
      </c>
      <c r="N349" s="241">
        <f>'Raw Data'!AB348</f>
        <v>2</v>
      </c>
      <c r="O349" s="241">
        <f>(N349*'Power Usage Consumption'!$B$7)*D349</f>
        <v>0.544</v>
      </c>
      <c r="P349" s="241">
        <f>'Raw Data'!AC348</f>
        <v>2</v>
      </c>
      <c r="Q349" s="241">
        <f>(P349*'Power Usage Consumption'!$B$8)*D349</f>
        <v>10.88</v>
      </c>
      <c r="R349" s="241">
        <f>'Raw Data'!AD348</f>
        <v>3</v>
      </c>
      <c r="S349" s="241">
        <f>(R349*'Power Usage Consumption'!$B$9)*D349</f>
        <v>2.448</v>
      </c>
      <c r="T349" s="235">
        <f>'Raw Data'!AE348</f>
        <v>2</v>
      </c>
      <c r="U349" s="241">
        <f>(T349*'Power Usage Consumption'!$B$6)*D349</f>
        <v>1.36</v>
      </c>
      <c r="V349" s="235">
        <f>'Raw Data'!AF348</f>
        <v>1</v>
      </c>
      <c r="W349" s="241">
        <f>(V349*'Power Usage Consumption'!$B$11)*D349</f>
        <v>1.632</v>
      </c>
      <c r="X349" s="235">
        <f>'Raw Data'!AG348</f>
        <v>3</v>
      </c>
      <c r="Y349" s="241">
        <f>(X349*'Power Usage Consumption'!$B$12)*D349</f>
        <v>4.896</v>
      </c>
      <c r="Z349" s="235">
        <f>'Raw Data'!AH348</f>
        <v>2</v>
      </c>
      <c r="AA349" s="241">
        <f>(Z349*'Power Usage Consumption'!$B$12)*D349</f>
        <v>3.264</v>
      </c>
      <c r="AB349" s="242">
        <f t="shared" si="2"/>
        <v>85.7616</v>
      </c>
      <c r="AC349" s="243" t="str">
        <f>'Raw Data'!AI348</f>
        <v>Renewable Energy (Solar, Wind, etc.)</v>
      </c>
      <c r="AD349" s="244">
        <f t="shared" si="3"/>
        <v>0</v>
      </c>
      <c r="AE349" s="245">
        <f t="shared" si="4"/>
        <v>85.7616</v>
      </c>
      <c r="AF349" s="238">
        <f>'Raw Data'!U348</f>
        <v>0</v>
      </c>
      <c r="AG349" s="235">
        <f>'Raw Data'!T348</f>
        <v>1</v>
      </c>
      <c r="AH349" s="235"/>
      <c r="AI349" s="235">
        <f>IF('Raw Data'!AJ348="YES", 1, 0)</f>
        <v>1</v>
      </c>
      <c r="AJ349" s="235">
        <f>('Power Usage Consumption'!$B$15)*D349*AI349</f>
        <v>526.32</v>
      </c>
      <c r="AK349" s="235">
        <f>IF('Raw Data'!AK348="YES", 1, 0)</f>
        <v>0</v>
      </c>
      <c r="AL349" s="239">
        <f>'Power Usage Consumption'!$B$16</f>
        <v>18</v>
      </c>
      <c r="AM349" s="235">
        <f>IF('Raw Data'!AL348="YES", 1, 0)</f>
        <v>1</v>
      </c>
      <c r="AN349" s="239">
        <f>'Power Usage Consumption'!$B$17</f>
        <v>1.5</v>
      </c>
      <c r="AO349" s="235">
        <f>IF('Raw Data'!AM348="YES", 1, 0)</f>
        <v>1</v>
      </c>
      <c r="AP349" s="239">
        <f>'Power Usage Consumption'!$B$18</f>
        <v>1.2</v>
      </c>
      <c r="AQ349" s="235">
        <f>IF('Raw Data'!AN348="YES", 1, 0)</f>
        <v>0</v>
      </c>
      <c r="AR349" s="239">
        <f>'Power Usage Consumption'!$B$19</f>
        <v>2</v>
      </c>
      <c r="AS349" s="239">
        <f t="shared" si="5"/>
        <v>549.02</v>
      </c>
      <c r="AT349" s="241">
        <f t="shared" si="6"/>
        <v>1</v>
      </c>
      <c r="AU349" s="241"/>
      <c r="AV349" s="235">
        <f>IF('Raw Data'!AO348="YES", 1, 0)</f>
        <v>0</v>
      </c>
      <c r="AW349" s="241">
        <f>('Power Usage Consumption'!$B$22)*D349*AV349</f>
        <v>0</v>
      </c>
      <c r="AX349" s="235">
        <f>IF('Raw Data'!AP348="YES", 1, 0)</f>
        <v>0</v>
      </c>
      <c r="AY349" s="241">
        <f>('Power Usage Consumption'!$B$23)*D349*AX349</f>
        <v>0</v>
      </c>
      <c r="AZ349" s="235">
        <f>IF('Raw Data'!AQ348="YES", 1, 0)</f>
        <v>1</v>
      </c>
      <c r="BA349" s="241">
        <f>('Power Usage Consumption'!$B$24)*D349*AZ349</f>
        <v>7.344</v>
      </c>
      <c r="BB349" s="235">
        <f>IF('Raw Data'!AR348="YES", 1, 0)</f>
        <v>1</v>
      </c>
      <c r="BC349" s="241">
        <f>('Power Usage Consumption'!$B$25)*D349*BB349</f>
        <v>2.3596</v>
      </c>
      <c r="BD349" s="235">
        <f>IF('Raw Data'!AS348="YES", 1, 0)</f>
        <v>1</v>
      </c>
      <c r="BE349" s="235">
        <f>('Power Usage Consumption'!$B$26)*D349*BD349</f>
        <v>38.08</v>
      </c>
      <c r="BF349" s="241">
        <f t="shared" si="7"/>
        <v>47.7836</v>
      </c>
    </row>
    <row r="350" ht="20.25" customHeight="1">
      <c r="A350" s="233" t="str">
        <f>'Raw Data'!R349</f>
        <v>Kenya</v>
      </c>
      <c r="B350" s="234">
        <f>'Raw Data'!S349</f>
        <v>5</v>
      </c>
      <c r="C350" s="235">
        <f>'Raw Data'!W349</f>
        <v>38</v>
      </c>
      <c r="D350" s="236">
        <f t="shared" si="1"/>
        <v>760</v>
      </c>
      <c r="E350" s="237"/>
      <c r="F350" s="238">
        <f>'Raw Data'!X349</f>
        <v>1</v>
      </c>
      <c r="G350" s="239">
        <f>(F350*'Power Usage Consumption'!$B$2)*D350</f>
        <v>45.6</v>
      </c>
      <c r="H350" s="235">
        <f>'Raw Data'!Y349</f>
        <v>1</v>
      </c>
      <c r="I350" s="239">
        <f>(H350*'Power Usage Consumption'!$B$3)*D350</f>
        <v>52.896</v>
      </c>
      <c r="J350" s="235">
        <f>'Raw Data'!Z349</f>
        <v>3</v>
      </c>
      <c r="K350" s="240">
        <f>(J350*'Power Usage Consumption'!$B$4)*D350</f>
        <v>129.96</v>
      </c>
      <c r="L350" s="241">
        <f>'Raw Data'!AA349</f>
        <v>0</v>
      </c>
      <c r="M350" s="241">
        <f>(L350*'Power Usage Consumption'!$B$5)*D350</f>
        <v>0</v>
      </c>
      <c r="N350" s="241">
        <f>'Raw Data'!AB349</f>
        <v>1</v>
      </c>
      <c r="O350" s="241">
        <f>(N350*'Power Usage Consumption'!$B$7)*D350</f>
        <v>1.52</v>
      </c>
      <c r="P350" s="241">
        <f>'Raw Data'!AC349</f>
        <v>2</v>
      </c>
      <c r="Q350" s="241">
        <f>(P350*'Power Usage Consumption'!$B$8)*D350</f>
        <v>60.8</v>
      </c>
      <c r="R350" s="241">
        <f>'Raw Data'!AD349</f>
        <v>2</v>
      </c>
      <c r="S350" s="241">
        <f>(R350*'Power Usage Consumption'!$B$9)*D350</f>
        <v>9.12</v>
      </c>
      <c r="T350" s="235">
        <f>'Raw Data'!AE349</f>
        <v>1</v>
      </c>
      <c r="U350" s="241">
        <f>(T350*'Power Usage Consumption'!$B$6)*D350</f>
        <v>3.8</v>
      </c>
      <c r="V350" s="235">
        <f>'Raw Data'!AF349</f>
        <v>1</v>
      </c>
      <c r="W350" s="241">
        <f>(V350*'Power Usage Consumption'!$B$11)*D350</f>
        <v>9.12</v>
      </c>
      <c r="X350" s="235">
        <f>'Raw Data'!AG349</f>
        <v>3</v>
      </c>
      <c r="Y350" s="241">
        <f>(X350*'Power Usage Consumption'!$B$12)*D350</f>
        <v>27.36</v>
      </c>
      <c r="Z350" s="235">
        <f>'Raw Data'!AH349</f>
        <v>0</v>
      </c>
      <c r="AA350" s="241">
        <f>(Z350*'Power Usage Consumption'!$B$12)*D350</f>
        <v>0</v>
      </c>
      <c r="AB350" s="242">
        <f t="shared" si="2"/>
        <v>340.176</v>
      </c>
      <c r="AC350" s="243" t="str">
        <f>'Raw Data'!AI349</f>
        <v>Renewable Energy (Solar, Wind, etc.)</v>
      </c>
      <c r="AD350" s="244">
        <f t="shared" si="3"/>
        <v>0</v>
      </c>
      <c r="AE350" s="245">
        <f t="shared" si="4"/>
        <v>340.176</v>
      </c>
      <c r="AF350" s="238">
        <f>'Raw Data'!U349</f>
        <v>1</v>
      </c>
      <c r="AG350" s="235">
        <f>'Raw Data'!T349</f>
        <v>4</v>
      </c>
      <c r="AH350" s="235"/>
      <c r="AI350" s="235">
        <f>IF('Raw Data'!AJ349="YES", 1, 0)</f>
        <v>1</v>
      </c>
      <c r="AJ350" s="235">
        <f>('Power Usage Consumption'!$B$15)*D350*AI350</f>
        <v>2941.2</v>
      </c>
      <c r="AK350" s="235">
        <f>IF('Raw Data'!AK349="YES", 1, 0)</f>
        <v>1</v>
      </c>
      <c r="AL350" s="239">
        <f>'Power Usage Consumption'!$B$16</f>
        <v>18</v>
      </c>
      <c r="AM350" s="235">
        <f>IF('Raw Data'!AL349="YES", 1, 0)</f>
        <v>0</v>
      </c>
      <c r="AN350" s="239">
        <f>'Power Usage Consumption'!$B$17</f>
        <v>1.5</v>
      </c>
      <c r="AO350" s="235">
        <f>IF('Raw Data'!AM349="YES", 1, 0)</f>
        <v>0</v>
      </c>
      <c r="AP350" s="239">
        <f>'Power Usage Consumption'!$B$18</f>
        <v>1.2</v>
      </c>
      <c r="AQ350" s="235">
        <f>IF('Raw Data'!AN349="YES", 1, 0)</f>
        <v>1</v>
      </c>
      <c r="AR350" s="239">
        <f>'Power Usage Consumption'!$B$19</f>
        <v>2</v>
      </c>
      <c r="AS350" s="239">
        <f t="shared" si="5"/>
        <v>2963.9</v>
      </c>
      <c r="AT350" s="241">
        <f t="shared" si="6"/>
        <v>4</v>
      </c>
      <c r="AU350" s="241"/>
      <c r="AV350" s="235">
        <f>IF('Raw Data'!AO349="YES", 1, 0)</f>
        <v>1</v>
      </c>
      <c r="AW350" s="241">
        <f>('Power Usage Consumption'!$B$22)*D350*AV350</f>
        <v>1729</v>
      </c>
      <c r="AX350" s="235">
        <f>IF('Raw Data'!AP349="YES", 1, 0)</f>
        <v>0</v>
      </c>
      <c r="AY350" s="241">
        <f>('Power Usage Consumption'!$B$23)*D350*AX350</f>
        <v>0</v>
      </c>
      <c r="AZ350" s="235">
        <f>IF('Raw Data'!AQ349="YES", 1, 0)</f>
        <v>0</v>
      </c>
      <c r="BA350" s="241">
        <f>('Power Usage Consumption'!$B$24)*D350*AZ350</f>
        <v>0</v>
      </c>
      <c r="BB350" s="235">
        <f>IF('Raw Data'!AR349="YES", 1, 0)</f>
        <v>0</v>
      </c>
      <c r="BC350" s="241">
        <f>('Power Usage Consumption'!$B$25)*D350*BB350</f>
        <v>0</v>
      </c>
      <c r="BD350" s="235">
        <f>IF('Raw Data'!AS349="YES", 1, 0)</f>
        <v>0</v>
      </c>
      <c r="BE350" s="235">
        <f>('Power Usage Consumption'!$B$26)*D350*BD350</f>
        <v>0</v>
      </c>
      <c r="BF350" s="241">
        <f t="shared" si="7"/>
        <v>1729</v>
      </c>
    </row>
    <row r="351" ht="20.25" customHeight="1">
      <c r="A351" s="233" t="str">
        <f>'Raw Data'!R350</f>
        <v>Russian Federation</v>
      </c>
      <c r="B351" s="234">
        <f>'Raw Data'!S350</f>
        <v>8</v>
      </c>
      <c r="C351" s="235">
        <f>'Raw Data'!W350</f>
        <v>32</v>
      </c>
      <c r="D351" s="236">
        <f t="shared" si="1"/>
        <v>1024</v>
      </c>
      <c r="E351" s="237"/>
      <c r="F351" s="238">
        <f>'Raw Data'!X350</f>
        <v>1</v>
      </c>
      <c r="G351" s="239">
        <f>(F351*'Power Usage Consumption'!$B$2)*D351</f>
        <v>61.44</v>
      </c>
      <c r="H351" s="235">
        <f>'Raw Data'!Y350</f>
        <v>2</v>
      </c>
      <c r="I351" s="239">
        <f>(H351*'Power Usage Consumption'!$B$3)*D351</f>
        <v>142.5408</v>
      </c>
      <c r="J351" s="235">
        <f>'Raw Data'!Z350</f>
        <v>0</v>
      </c>
      <c r="K351" s="240">
        <f>(J351*'Power Usage Consumption'!$B$4)*D351</f>
        <v>0</v>
      </c>
      <c r="L351" s="241">
        <f>'Raw Data'!AA350</f>
        <v>2</v>
      </c>
      <c r="M351" s="241">
        <f>(L351*'Power Usage Consumption'!$B$5)*D351</f>
        <v>409.6</v>
      </c>
      <c r="N351" s="241">
        <f>'Raw Data'!AB350</f>
        <v>0</v>
      </c>
      <c r="O351" s="241">
        <f>(N351*'Power Usage Consumption'!$B$7)*D351</f>
        <v>0</v>
      </c>
      <c r="P351" s="241">
        <f>'Raw Data'!AC350</f>
        <v>3</v>
      </c>
      <c r="Q351" s="241">
        <f>(P351*'Power Usage Consumption'!$B$8)*D351</f>
        <v>122.88</v>
      </c>
      <c r="R351" s="241">
        <f>'Raw Data'!AD350</f>
        <v>3</v>
      </c>
      <c r="S351" s="241">
        <f>(R351*'Power Usage Consumption'!$B$9)*D351</f>
        <v>18.432</v>
      </c>
      <c r="T351" s="235">
        <f>'Raw Data'!AE350</f>
        <v>2</v>
      </c>
      <c r="U351" s="241">
        <f>(T351*'Power Usage Consumption'!$B$6)*D351</f>
        <v>10.24</v>
      </c>
      <c r="V351" s="235">
        <f>'Raw Data'!AF350</f>
        <v>1</v>
      </c>
      <c r="W351" s="241">
        <f>(V351*'Power Usage Consumption'!$B$11)*D351</f>
        <v>12.288</v>
      </c>
      <c r="X351" s="235">
        <f>'Raw Data'!AG350</f>
        <v>1</v>
      </c>
      <c r="Y351" s="241">
        <f>(X351*'Power Usage Consumption'!$B$12)*D351</f>
        <v>12.288</v>
      </c>
      <c r="Z351" s="235">
        <f>'Raw Data'!AH350</f>
        <v>1</v>
      </c>
      <c r="AA351" s="241">
        <f>(Z351*'Power Usage Consumption'!$B$12)*D351</f>
        <v>12.288</v>
      </c>
      <c r="AB351" s="242">
        <f t="shared" si="2"/>
        <v>801.9968</v>
      </c>
      <c r="AC351" s="243" t="str">
        <f>'Raw Data'!AI350</f>
        <v>Renewable Energy (Solar, Wind, etc.)</v>
      </c>
      <c r="AD351" s="244">
        <f t="shared" si="3"/>
        <v>0</v>
      </c>
      <c r="AE351" s="245">
        <f t="shared" si="4"/>
        <v>801.9968</v>
      </c>
      <c r="AF351" s="238">
        <f>'Raw Data'!U350</f>
        <v>6</v>
      </c>
      <c r="AG351" s="235">
        <f>'Raw Data'!T350</f>
        <v>2</v>
      </c>
      <c r="AH351" s="235"/>
      <c r="AI351" s="235">
        <f>IF('Raw Data'!AJ350="YES", 1, 0)</f>
        <v>0</v>
      </c>
      <c r="AJ351" s="235">
        <f>('Power Usage Consumption'!$B$15)*D351*AI351</f>
        <v>0</v>
      </c>
      <c r="AK351" s="235">
        <f>IF('Raw Data'!AK350="YES", 1, 0)</f>
        <v>1</v>
      </c>
      <c r="AL351" s="239">
        <f>'Power Usage Consumption'!$B$16</f>
        <v>18</v>
      </c>
      <c r="AM351" s="235">
        <f>IF('Raw Data'!AL350="YES", 1, 0)</f>
        <v>0</v>
      </c>
      <c r="AN351" s="239">
        <f>'Power Usage Consumption'!$B$17</f>
        <v>1.5</v>
      </c>
      <c r="AO351" s="235">
        <f>IF('Raw Data'!AM350="YES", 1, 0)</f>
        <v>1</v>
      </c>
      <c r="AP351" s="239">
        <f>'Power Usage Consumption'!$B$18</f>
        <v>1.2</v>
      </c>
      <c r="AQ351" s="235">
        <f>IF('Raw Data'!AN350="YES", 1, 0)</f>
        <v>0</v>
      </c>
      <c r="AR351" s="239">
        <f>'Power Usage Consumption'!$B$19</f>
        <v>2</v>
      </c>
      <c r="AS351" s="239">
        <f t="shared" si="5"/>
        <v>22.7</v>
      </c>
      <c r="AT351" s="241">
        <f t="shared" si="6"/>
        <v>2</v>
      </c>
      <c r="AU351" s="241"/>
      <c r="AV351" s="235">
        <f>IF('Raw Data'!AO350="YES", 1, 0)</f>
        <v>0</v>
      </c>
      <c r="AW351" s="241">
        <f>('Power Usage Consumption'!$B$22)*D351*AV351</f>
        <v>0</v>
      </c>
      <c r="AX351" s="235">
        <f>IF('Raw Data'!AP350="YES", 1, 0)</f>
        <v>1</v>
      </c>
      <c r="AY351" s="241">
        <f>('Power Usage Consumption'!$B$23)*D351*AX351</f>
        <v>665.6</v>
      </c>
      <c r="AZ351" s="235">
        <f>IF('Raw Data'!AQ350="YES", 1, 0)</f>
        <v>0</v>
      </c>
      <c r="BA351" s="241">
        <f>('Power Usage Consumption'!$B$24)*D351*AZ351</f>
        <v>0</v>
      </c>
      <c r="BB351" s="235">
        <f>IF('Raw Data'!AR350="YES", 1, 0)</f>
        <v>1</v>
      </c>
      <c r="BC351" s="241">
        <f>('Power Usage Consumption'!$B$25)*D351*BB351</f>
        <v>17.7664</v>
      </c>
      <c r="BD351" s="235">
        <f>IF('Raw Data'!AS350="YES", 1, 0)</f>
        <v>1</v>
      </c>
      <c r="BE351" s="235">
        <f>('Power Usage Consumption'!$B$26)*D351*BD351</f>
        <v>286.72</v>
      </c>
      <c r="BF351" s="241">
        <f t="shared" si="7"/>
        <v>970.0864</v>
      </c>
    </row>
    <row r="352" ht="20.25" customHeight="1">
      <c r="A352" s="233" t="str">
        <f>'Raw Data'!R351</f>
        <v>United States of America</v>
      </c>
      <c r="B352" s="234">
        <f>'Raw Data'!S351</f>
        <v>8</v>
      </c>
      <c r="C352" s="235">
        <f>'Raw Data'!W351</f>
        <v>40</v>
      </c>
      <c r="D352" s="236">
        <f t="shared" si="1"/>
        <v>1280</v>
      </c>
      <c r="E352" s="237"/>
      <c r="F352" s="238">
        <f>'Raw Data'!X351</f>
        <v>0</v>
      </c>
      <c r="G352" s="239">
        <f>(F352*'Power Usage Consumption'!$B$2)*D352</f>
        <v>0</v>
      </c>
      <c r="H352" s="235">
        <f>'Raw Data'!Y351</f>
        <v>2</v>
      </c>
      <c r="I352" s="239">
        <f>(H352*'Power Usage Consumption'!$B$3)*D352</f>
        <v>178.176</v>
      </c>
      <c r="J352" s="235">
        <f>'Raw Data'!Z351</f>
        <v>3</v>
      </c>
      <c r="K352" s="240">
        <f>(J352*'Power Usage Consumption'!$B$4)*D352</f>
        <v>218.88</v>
      </c>
      <c r="L352" s="241">
        <f>'Raw Data'!AA351</f>
        <v>3</v>
      </c>
      <c r="M352" s="241">
        <f>(L352*'Power Usage Consumption'!$B$5)*D352</f>
        <v>768</v>
      </c>
      <c r="N352" s="241">
        <f>'Raw Data'!AB351</f>
        <v>1</v>
      </c>
      <c r="O352" s="241">
        <f>(N352*'Power Usage Consumption'!$B$7)*D352</f>
        <v>2.56</v>
      </c>
      <c r="P352" s="241">
        <f>'Raw Data'!AC351</f>
        <v>0</v>
      </c>
      <c r="Q352" s="241">
        <f>(P352*'Power Usage Consumption'!$B$8)*D352</f>
        <v>0</v>
      </c>
      <c r="R352" s="241">
        <f>'Raw Data'!AD351</f>
        <v>1</v>
      </c>
      <c r="S352" s="241">
        <f>(R352*'Power Usage Consumption'!$B$9)*D352</f>
        <v>7.68</v>
      </c>
      <c r="T352" s="235">
        <f>'Raw Data'!AE351</f>
        <v>1</v>
      </c>
      <c r="U352" s="241">
        <f>(T352*'Power Usage Consumption'!$B$6)*D352</f>
        <v>6.4</v>
      </c>
      <c r="V352" s="235">
        <f>'Raw Data'!AF351</f>
        <v>1</v>
      </c>
      <c r="W352" s="241">
        <f>(V352*'Power Usage Consumption'!$B$11)*D352</f>
        <v>15.36</v>
      </c>
      <c r="X352" s="235">
        <f>'Raw Data'!AG351</f>
        <v>1</v>
      </c>
      <c r="Y352" s="241">
        <f>(X352*'Power Usage Consumption'!$B$12)*D352</f>
        <v>15.36</v>
      </c>
      <c r="Z352" s="235">
        <f>'Raw Data'!AH351</f>
        <v>3</v>
      </c>
      <c r="AA352" s="241">
        <f>(Z352*'Power Usage Consumption'!$B$12)*D352</f>
        <v>46.08</v>
      </c>
      <c r="AB352" s="242">
        <f t="shared" si="2"/>
        <v>1258.496</v>
      </c>
      <c r="AC352" s="243" t="str">
        <f>'Raw Data'!AI351</f>
        <v>Non-renewable Energy (Grid electricity, Gasoline, etc.)</v>
      </c>
      <c r="AD352" s="244">
        <f t="shared" si="3"/>
        <v>1258.496</v>
      </c>
      <c r="AE352" s="245">
        <f t="shared" si="4"/>
        <v>0</v>
      </c>
      <c r="AF352" s="238">
        <f>'Raw Data'!U351</f>
        <v>2</v>
      </c>
      <c r="AG352" s="235">
        <f>'Raw Data'!T351</f>
        <v>6</v>
      </c>
      <c r="AH352" s="235"/>
      <c r="AI352" s="235">
        <f>IF('Raw Data'!AJ351="YES", 1, 0)</f>
        <v>0</v>
      </c>
      <c r="AJ352" s="235">
        <f>('Power Usage Consumption'!$B$15)*D352*AI352</f>
        <v>0</v>
      </c>
      <c r="AK352" s="235">
        <f>IF('Raw Data'!AK351="YES", 1, 0)</f>
        <v>0</v>
      </c>
      <c r="AL352" s="239">
        <f>'Power Usage Consumption'!$B$16</f>
        <v>18</v>
      </c>
      <c r="AM352" s="235">
        <f>IF('Raw Data'!AL351="YES", 1, 0)</f>
        <v>1</v>
      </c>
      <c r="AN352" s="239">
        <f>'Power Usage Consumption'!$B$17</f>
        <v>1.5</v>
      </c>
      <c r="AO352" s="235">
        <f>IF('Raw Data'!AM351="YES", 1, 0)</f>
        <v>1</v>
      </c>
      <c r="AP352" s="239">
        <f>'Power Usage Consumption'!$B$18</f>
        <v>1.2</v>
      </c>
      <c r="AQ352" s="235">
        <f>IF('Raw Data'!AN351="YES", 1, 0)</f>
        <v>1</v>
      </c>
      <c r="AR352" s="239">
        <f>'Power Usage Consumption'!$B$19</f>
        <v>2</v>
      </c>
      <c r="AS352" s="239">
        <f t="shared" si="5"/>
        <v>22.7</v>
      </c>
      <c r="AT352" s="241">
        <f t="shared" si="6"/>
        <v>6</v>
      </c>
      <c r="AU352" s="241"/>
      <c r="AV352" s="235">
        <f>IF('Raw Data'!AO351="YES", 1, 0)</f>
        <v>1</v>
      </c>
      <c r="AW352" s="241">
        <f>('Power Usage Consumption'!$B$22)*D352*AV352</f>
        <v>2912</v>
      </c>
      <c r="AX352" s="235">
        <f>IF('Raw Data'!AP351="YES", 1, 0)</f>
        <v>0</v>
      </c>
      <c r="AY352" s="241">
        <f>('Power Usage Consumption'!$B$23)*D352*AX352</f>
        <v>0</v>
      </c>
      <c r="AZ352" s="235">
        <f>IF('Raw Data'!AQ351="YES", 1, 0)</f>
        <v>0</v>
      </c>
      <c r="BA352" s="241">
        <f>('Power Usage Consumption'!$B$24)*D352*AZ352</f>
        <v>0</v>
      </c>
      <c r="BB352" s="235">
        <f>IF('Raw Data'!AR351="YES", 1, 0)</f>
        <v>0</v>
      </c>
      <c r="BC352" s="241">
        <f>('Power Usage Consumption'!$B$25)*D352*BB352</f>
        <v>0</v>
      </c>
      <c r="BD352" s="235">
        <f>IF('Raw Data'!AS351="YES", 1, 0)</f>
        <v>0</v>
      </c>
      <c r="BE352" s="235">
        <f>('Power Usage Consumption'!$B$26)*D352*BD352</f>
        <v>0</v>
      </c>
      <c r="BF352" s="241">
        <f t="shared" si="7"/>
        <v>2912</v>
      </c>
    </row>
    <row r="353" ht="20.25" customHeight="1">
      <c r="A353" s="233" t="str">
        <f>'Raw Data'!R352</f>
        <v>Indonesia</v>
      </c>
      <c r="B353" s="234">
        <f>'Raw Data'!S352</f>
        <v>2</v>
      </c>
      <c r="C353" s="235">
        <f>'Raw Data'!W352</f>
        <v>26</v>
      </c>
      <c r="D353" s="236">
        <f t="shared" si="1"/>
        <v>208</v>
      </c>
      <c r="E353" s="237"/>
      <c r="F353" s="238">
        <f>'Raw Data'!X352</f>
        <v>0</v>
      </c>
      <c r="G353" s="239">
        <f>(F353*'Power Usage Consumption'!$B$2)*D353</f>
        <v>0</v>
      </c>
      <c r="H353" s="235">
        <f>'Raw Data'!Y352</f>
        <v>3</v>
      </c>
      <c r="I353" s="239">
        <f>(H353*'Power Usage Consumption'!$B$3)*D353</f>
        <v>43.4304</v>
      </c>
      <c r="J353" s="235">
        <f>'Raw Data'!Z352</f>
        <v>1</v>
      </c>
      <c r="K353" s="240">
        <f>(J353*'Power Usage Consumption'!$B$4)*D353</f>
        <v>11.856</v>
      </c>
      <c r="L353" s="241">
        <f>'Raw Data'!AA352</f>
        <v>0</v>
      </c>
      <c r="M353" s="241">
        <f>(L353*'Power Usage Consumption'!$B$5)*D353</f>
        <v>0</v>
      </c>
      <c r="N353" s="241">
        <f>'Raw Data'!AB352</f>
        <v>1</v>
      </c>
      <c r="O353" s="241">
        <f>(N353*'Power Usage Consumption'!$B$7)*D353</f>
        <v>0.416</v>
      </c>
      <c r="P353" s="241">
        <f>'Raw Data'!AC352</f>
        <v>1</v>
      </c>
      <c r="Q353" s="241">
        <f>(P353*'Power Usage Consumption'!$B$8)*D353</f>
        <v>8.32</v>
      </c>
      <c r="R353" s="241">
        <f>'Raw Data'!AD352</f>
        <v>3</v>
      </c>
      <c r="S353" s="241">
        <f>(R353*'Power Usage Consumption'!$B$9)*D353</f>
        <v>3.744</v>
      </c>
      <c r="T353" s="235">
        <f>'Raw Data'!AE352</f>
        <v>1</v>
      </c>
      <c r="U353" s="241">
        <f>(T353*'Power Usage Consumption'!$B$6)*D353</f>
        <v>1.04</v>
      </c>
      <c r="V353" s="235">
        <f>'Raw Data'!AF352</f>
        <v>3</v>
      </c>
      <c r="W353" s="241">
        <f>(V353*'Power Usage Consumption'!$B$11)*D353</f>
        <v>7.488</v>
      </c>
      <c r="X353" s="235">
        <f>'Raw Data'!AG352</f>
        <v>2</v>
      </c>
      <c r="Y353" s="241">
        <f>(X353*'Power Usage Consumption'!$B$12)*D353</f>
        <v>4.992</v>
      </c>
      <c r="Z353" s="235">
        <f>'Raw Data'!AH352</f>
        <v>0</v>
      </c>
      <c r="AA353" s="241">
        <f>(Z353*'Power Usage Consumption'!$B$12)*D353</f>
        <v>0</v>
      </c>
      <c r="AB353" s="242">
        <f t="shared" si="2"/>
        <v>81.2864</v>
      </c>
      <c r="AC353" s="243" t="str">
        <f>'Raw Data'!AI352</f>
        <v>Non-renewable Energy (Grid electricity, Gasoline, etc.)</v>
      </c>
      <c r="AD353" s="244">
        <f t="shared" si="3"/>
        <v>81.2864</v>
      </c>
      <c r="AE353" s="245">
        <f t="shared" si="4"/>
        <v>0</v>
      </c>
      <c r="AF353" s="238">
        <f>'Raw Data'!U352</f>
        <v>1</v>
      </c>
      <c r="AG353" s="235">
        <f>'Raw Data'!T352</f>
        <v>1</v>
      </c>
      <c r="AH353" s="235"/>
      <c r="AI353" s="235">
        <f>IF('Raw Data'!AJ352="YES", 1, 0)</f>
        <v>1</v>
      </c>
      <c r="AJ353" s="235">
        <f>('Power Usage Consumption'!$B$15)*D353*AI353</f>
        <v>804.96</v>
      </c>
      <c r="AK353" s="235">
        <f>IF('Raw Data'!AK352="YES", 1, 0)</f>
        <v>1</v>
      </c>
      <c r="AL353" s="239">
        <f>'Power Usage Consumption'!$B$16</f>
        <v>18</v>
      </c>
      <c r="AM353" s="235">
        <f>IF('Raw Data'!AL352="YES", 1, 0)</f>
        <v>0</v>
      </c>
      <c r="AN353" s="239">
        <f>'Power Usage Consumption'!$B$17</f>
        <v>1.5</v>
      </c>
      <c r="AO353" s="235">
        <f>IF('Raw Data'!AM352="YES", 1, 0)</f>
        <v>1</v>
      </c>
      <c r="AP353" s="239">
        <f>'Power Usage Consumption'!$B$18</f>
        <v>1.2</v>
      </c>
      <c r="AQ353" s="235">
        <f>IF('Raw Data'!AN352="YES", 1, 0)</f>
        <v>1</v>
      </c>
      <c r="AR353" s="239">
        <f>'Power Usage Consumption'!$B$19</f>
        <v>2</v>
      </c>
      <c r="AS353" s="239">
        <f t="shared" si="5"/>
        <v>827.66</v>
      </c>
      <c r="AT353" s="241">
        <f t="shared" si="6"/>
        <v>1</v>
      </c>
      <c r="AU353" s="241"/>
      <c r="AV353" s="235">
        <f>IF('Raw Data'!AO352="YES", 1, 0)</f>
        <v>0</v>
      </c>
      <c r="AW353" s="241">
        <f>('Power Usage Consumption'!$B$22)*D353*AV353</f>
        <v>0</v>
      </c>
      <c r="AX353" s="235">
        <f>IF('Raw Data'!AP352="YES", 1, 0)</f>
        <v>0</v>
      </c>
      <c r="AY353" s="241">
        <f>('Power Usage Consumption'!$B$23)*D353*AX353</f>
        <v>0</v>
      </c>
      <c r="AZ353" s="235">
        <f>IF('Raw Data'!AQ352="YES", 1, 0)</f>
        <v>0</v>
      </c>
      <c r="BA353" s="241">
        <f>('Power Usage Consumption'!$B$24)*D353*AZ353</f>
        <v>0</v>
      </c>
      <c r="BB353" s="235">
        <f>IF('Raw Data'!AR352="YES", 1, 0)</f>
        <v>0</v>
      </c>
      <c r="BC353" s="241">
        <f>('Power Usage Consumption'!$B$25)*D353*BB353</f>
        <v>0</v>
      </c>
      <c r="BD353" s="235">
        <f>IF('Raw Data'!AS352="YES", 1, 0)</f>
        <v>0</v>
      </c>
      <c r="BE353" s="235">
        <f>('Power Usage Consumption'!$B$26)*D353*BD353</f>
        <v>0</v>
      </c>
      <c r="BF353" s="241">
        <f t="shared" si="7"/>
        <v>0</v>
      </c>
    </row>
    <row r="354" ht="20.25" customHeight="1">
      <c r="A354" s="233" t="str">
        <f>'Raw Data'!R353</f>
        <v>Unspecified</v>
      </c>
      <c r="B354" s="234">
        <f>'Raw Data'!S353</f>
        <v>10</v>
      </c>
      <c r="C354" s="235">
        <f>'Raw Data'!W353</f>
        <v>26</v>
      </c>
      <c r="D354" s="236">
        <f t="shared" si="1"/>
        <v>1040</v>
      </c>
      <c r="E354" s="237"/>
      <c r="F354" s="238">
        <f>'Raw Data'!X353</f>
        <v>0</v>
      </c>
      <c r="G354" s="239">
        <f>(F354*'Power Usage Consumption'!$B$2)*D354</f>
        <v>0</v>
      </c>
      <c r="H354" s="235">
        <f>'Raw Data'!Y353</f>
        <v>3</v>
      </c>
      <c r="I354" s="239">
        <f>(H354*'Power Usage Consumption'!$B$3)*D354</f>
        <v>217.152</v>
      </c>
      <c r="J354" s="235">
        <f>'Raw Data'!Z353</f>
        <v>1</v>
      </c>
      <c r="K354" s="240">
        <f>(J354*'Power Usage Consumption'!$B$4)*D354</f>
        <v>59.28</v>
      </c>
      <c r="L354" s="241">
        <f>'Raw Data'!AA353</f>
        <v>2</v>
      </c>
      <c r="M354" s="241">
        <f>(L354*'Power Usage Consumption'!$B$5)*D354</f>
        <v>416</v>
      </c>
      <c r="N354" s="241">
        <f>'Raw Data'!AB353</f>
        <v>1</v>
      </c>
      <c r="O354" s="241">
        <f>(N354*'Power Usage Consumption'!$B$7)*D354</f>
        <v>2.08</v>
      </c>
      <c r="P354" s="241">
        <f>'Raw Data'!AC353</f>
        <v>3</v>
      </c>
      <c r="Q354" s="241">
        <f>(P354*'Power Usage Consumption'!$B$8)*D354</f>
        <v>124.8</v>
      </c>
      <c r="R354" s="241">
        <f>'Raw Data'!AD353</f>
        <v>0</v>
      </c>
      <c r="S354" s="241">
        <f>(R354*'Power Usage Consumption'!$B$9)*D354</f>
        <v>0</v>
      </c>
      <c r="T354" s="235">
        <f>'Raw Data'!AE353</f>
        <v>1</v>
      </c>
      <c r="U354" s="241">
        <f>(T354*'Power Usage Consumption'!$B$6)*D354</f>
        <v>5.2</v>
      </c>
      <c r="V354" s="235">
        <f>'Raw Data'!AF353</f>
        <v>2</v>
      </c>
      <c r="W354" s="241">
        <f>(V354*'Power Usage Consumption'!$B$11)*D354</f>
        <v>24.96</v>
      </c>
      <c r="X354" s="235">
        <f>'Raw Data'!AG353</f>
        <v>0</v>
      </c>
      <c r="Y354" s="241">
        <f>(X354*'Power Usage Consumption'!$B$12)*D354</f>
        <v>0</v>
      </c>
      <c r="Z354" s="235">
        <f>'Raw Data'!AH353</f>
        <v>3</v>
      </c>
      <c r="AA354" s="241">
        <f>(Z354*'Power Usage Consumption'!$B$12)*D354</f>
        <v>37.44</v>
      </c>
      <c r="AB354" s="242">
        <f t="shared" si="2"/>
        <v>886.912</v>
      </c>
      <c r="AC354" s="243" t="str">
        <f>'Raw Data'!AI353</f>
        <v>Non-renewable Energy (Grid electricity, Gasoline, etc.)</v>
      </c>
      <c r="AD354" s="244">
        <f t="shared" si="3"/>
        <v>886.912</v>
      </c>
      <c r="AE354" s="245">
        <f t="shared" si="4"/>
        <v>0</v>
      </c>
      <c r="AF354" s="238">
        <f>'Raw Data'!U353</f>
        <v>4</v>
      </c>
      <c r="AG354" s="235">
        <f>'Raw Data'!T353</f>
        <v>6</v>
      </c>
      <c r="AH354" s="235"/>
      <c r="AI354" s="235">
        <f>IF('Raw Data'!AJ353="YES", 1, 0)</f>
        <v>0</v>
      </c>
      <c r="AJ354" s="235">
        <f>('Power Usage Consumption'!$B$15)*D354*AI354</f>
        <v>0</v>
      </c>
      <c r="AK354" s="235">
        <f>IF('Raw Data'!AK353="YES", 1, 0)</f>
        <v>1</v>
      </c>
      <c r="AL354" s="239">
        <f>'Power Usage Consumption'!$B$16</f>
        <v>18</v>
      </c>
      <c r="AM354" s="235">
        <f>IF('Raw Data'!AL353="YES", 1, 0)</f>
        <v>1</v>
      </c>
      <c r="AN354" s="239">
        <f>'Power Usage Consumption'!$B$17</f>
        <v>1.5</v>
      </c>
      <c r="AO354" s="235">
        <f>IF('Raw Data'!AM353="YES", 1, 0)</f>
        <v>1</v>
      </c>
      <c r="AP354" s="239">
        <f>'Power Usage Consumption'!$B$18</f>
        <v>1.2</v>
      </c>
      <c r="AQ354" s="235">
        <f>IF('Raw Data'!AN353="YES", 1, 0)</f>
        <v>1</v>
      </c>
      <c r="AR354" s="239">
        <f>'Power Usage Consumption'!$B$19</f>
        <v>2</v>
      </c>
      <c r="AS354" s="239">
        <f t="shared" si="5"/>
        <v>22.7</v>
      </c>
      <c r="AT354" s="241">
        <f t="shared" si="6"/>
        <v>6</v>
      </c>
      <c r="AU354" s="241"/>
      <c r="AV354" s="235">
        <f>IF('Raw Data'!AO353="YES", 1, 0)</f>
        <v>0</v>
      </c>
      <c r="AW354" s="241">
        <f>('Power Usage Consumption'!$B$22)*D354*AV354</f>
        <v>0</v>
      </c>
      <c r="AX354" s="235">
        <f>IF('Raw Data'!AP353="YES", 1, 0)</f>
        <v>0</v>
      </c>
      <c r="AY354" s="241">
        <f>('Power Usage Consumption'!$B$23)*D354*AX354</f>
        <v>0</v>
      </c>
      <c r="AZ354" s="235">
        <f>IF('Raw Data'!AQ353="YES", 1, 0)</f>
        <v>0</v>
      </c>
      <c r="BA354" s="241">
        <f>('Power Usage Consumption'!$B$24)*D354*AZ354</f>
        <v>0</v>
      </c>
      <c r="BB354" s="235">
        <f>IF('Raw Data'!AR353="YES", 1, 0)</f>
        <v>1</v>
      </c>
      <c r="BC354" s="241">
        <f>('Power Usage Consumption'!$B$25)*D354*BB354</f>
        <v>18.044</v>
      </c>
      <c r="BD354" s="235">
        <f>IF('Raw Data'!AS353="YES", 1, 0)</f>
        <v>0</v>
      </c>
      <c r="BE354" s="235">
        <f>('Power Usage Consumption'!$B$26)*D354*BD354</f>
        <v>0</v>
      </c>
      <c r="BF354" s="241">
        <f t="shared" si="7"/>
        <v>18.044</v>
      </c>
    </row>
    <row r="355" ht="20.25" customHeight="1">
      <c r="A355" s="233" t="str">
        <f>'Raw Data'!R354</f>
        <v>Egypt</v>
      </c>
      <c r="B355" s="234">
        <f>'Raw Data'!S354</f>
        <v>4</v>
      </c>
      <c r="C355" s="235">
        <f>'Raw Data'!W354</f>
        <v>3</v>
      </c>
      <c r="D355" s="236">
        <f t="shared" si="1"/>
        <v>48</v>
      </c>
      <c r="E355" s="237"/>
      <c r="F355" s="238">
        <f>'Raw Data'!X354</f>
        <v>3</v>
      </c>
      <c r="G355" s="239">
        <f>(F355*'Power Usage Consumption'!$B$2)*D355</f>
        <v>8.64</v>
      </c>
      <c r="H355" s="235">
        <f>'Raw Data'!Y354</f>
        <v>3</v>
      </c>
      <c r="I355" s="239">
        <f>(H355*'Power Usage Consumption'!$B$3)*D355</f>
        <v>10.0224</v>
      </c>
      <c r="J355" s="235">
        <f>'Raw Data'!Z354</f>
        <v>1</v>
      </c>
      <c r="K355" s="240">
        <f>(J355*'Power Usage Consumption'!$B$4)*D355</f>
        <v>2.736</v>
      </c>
      <c r="L355" s="241">
        <f>'Raw Data'!AA354</f>
        <v>3</v>
      </c>
      <c r="M355" s="241">
        <f>(L355*'Power Usage Consumption'!$B$5)*D355</f>
        <v>28.8</v>
      </c>
      <c r="N355" s="241">
        <f>'Raw Data'!AB354</f>
        <v>1</v>
      </c>
      <c r="O355" s="241">
        <f>(N355*'Power Usage Consumption'!$B$7)*D355</f>
        <v>0.096</v>
      </c>
      <c r="P355" s="241">
        <f>'Raw Data'!AC354</f>
        <v>2</v>
      </c>
      <c r="Q355" s="241">
        <f>(P355*'Power Usage Consumption'!$B$8)*D355</f>
        <v>3.84</v>
      </c>
      <c r="R355" s="241">
        <f>'Raw Data'!AD354</f>
        <v>0</v>
      </c>
      <c r="S355" s="241">
        <f>(R355*'Power Usage Consumption'!$B$9)*D355</f>
        <v>0</v>
      </c>
      <c r="T355" s="235">
        <f>'Raw Data'!AE354</f>
        <v>1</v>
      </c>
      <c r="U355" s="241">
        <f>(T355*'Power Usage Consumption'!$B$6)*D355</f>
        <v>0.24</v>
      </c>
      <c r="V355" s="235">
        <f>'Raw Data'!AF354</f>
        <v>2</v>
      </c>
      <c r="W355" s="241">
        <f>(V355*'Power Usage Consumption'!$B$11)*D355</f>
        <v>1.152</v>
      </c>
      <c r="X355" s="235">
        <f>'Raw Data'!AG354</f>
        <v>0</v>
      </c>
      <c r="Y355" s="241">
        <f>(X355*'Power Usage Consumption'!$B$12)*D355</f>
        <v>0</v>
      </c>
      <c r="Z355" s="235">
        <f>'Raw Data'!AH354</f>
        <v>1</v>
      </c>
      <c r="AA355" s="241">
        <f>(Z355*'Power Usage Consumption'!$B$12)*D355</f>
        <v>0.576</v>
      </c>
      <c r="AB355" s="242">
        <f t="shared" si="2"/>
        <v>56.1024</v>
      </c>
      <c r="AC355" s="243" t="str">
        <f>'Raw Data'!AI354</f>
        <v>Renewable Energy (Solar, Wind, etc.)</v>
      </c>
      <c r="AD355" s="244">
        <f t="shared" si="3"/>
        <v>0</v>
      </c>
      <c r="AE355" s="245">
        <f t="shared" si="4"/>
        <v>56.1024</v>
      </c>
      <c r="AF355" s="238">
        <f>'Raw Data'!U354</f>
        <v>0</v>
      </c>
      <c r="AG355" s="235">
        <f>'Raw Data'!T354</f>
        <v>4</v>
      </c>
      <c r="AH355" s="235"/>
      <c r="AI355" s="235">
        <f>IF('Raw Data'!AJ354="YES", 1, 0)</f>
        <v>0</v>
      </c>
      <c r="AJ355" s="235">
        <f>('Power Usage Consumption'!$B$15)*D355*AI355</f>
        <v>0</v>
      </c>
      <c r="AK355" s="235">
        <f>IF('Raw Data'!AK354="YES", 1, 0)</f>
        <v>0</v>
      </c>
      <c r="AL355" s="239">
        <f>'Power Usage Consumption'!$B$16</f>
        <v>18</v>
      </c>
      <c r="AM355" s="235">
        <f>IF('Raw Data'!AL354="YES", 1, 0)</f>
        <v>0</v>
      </c>
      <c r="AN355" s="239">
        <f>'Power Usage Consumption'!$B$17</f>
        <v>1.5</v>
      </c>
      <c r="AO355" s="235">
        <f>IF('Raw Data'!AM354="YES", 1, 0)</f>
        <v>0</v>
      </c>
      <c r="AP355" s="239">
        <f>'Power Usage Consumption'!$B$18</f>
        <v>1.2</v>
      </c>
      <c r="AQ355" s="235">
        <f>IF('Raw Data'!AN354="YES", 1, 0)</f>
        <v>1</v>
      </c>
      <c r="AR355" s="239">
        <f>'Power Usage Consumption'!$B$19</f>
        <v>2</v>
      </c>
      <c r="AS355" s="239">
        <f t="shared" si="5"/>
        <v>22.7</v>
      </c>
      <c r="AT355" s="241">
        <f t="shared" si="6"/>
        <v>4</v>
      </c>
      <c r="AU355" s="241"/>
      <c r="AV355" s="235">
        <f>IF('Raw Data'!AO354="YES", 1, 0)</f>
        <v>0</v>
      </c>
      <c r="AW355" s="241">
        <f>('Power Usage Consumption'!$B$22)*D355*AV355</f>
        <v>0</v>
      </c>
      <c r="AX355" s="235">
        <f>IF('Raw Data'!AP354="YES", 1, 0)</f>
        <v>1</v>
      </c>
      <c r="AY355" s="241">
        <f>('Power Usage Consumption'!$B$23)*D355*AX355</f>
        <v>31.2</v>
      </c>
      <c r="AZ355" s="235">
        <f>IF('Raw Data'!AQ354="YES", 1, 0)</f>
        <v>1</v>
      </c>
      <c r="BA355" s="241">
        <f>('Power Usage Consumption'!$B$24)*D355*AZ355</f>
        <v>2.592</v>
      </c>
      <c r="BB355" s="235">
        <f>IF('Raw Data'!AR354="YES", 1, 0)</f>
        <v>1</v>
      </c>
      <c r="BC355" s="241">
        <f>('Power Usage Consumption'!$B$25)*D355*BB355</f>
        <v>0.8328</v>
      </c>
      <c r="BD355" s="235">
        <f>IF('Raw Data'!AS354="YES", 1, 0)</f>
        <v>1</v>
      </c>
      <c r="BE355" s="235">
        <f>('Power Usage Consumption'!$B$26)*D355*BD355</f>
        <v>13.44</v>
      </c>
      <c r="BF355" s="241">
        <f t="shared" si="7"/>
        <v>48.0648</v>
      </c>
    </row>
    <row r="356" ht="20.25" customHeight="1">
      <c r="A356" s="233" t="str">
        <f>'Raw Data'!R355</f>
        <v>Philippines</v>
      </c>
      <c r="B356" s="234">
        <f>'Raw Data'!S355</f>
        <v>2</v>
      </c>
      <c r="C356" s="235">
        <f>'Raw Data'!W355</f>
        <v>17</v>
      </c>
      <c r="D356" s="236">
        <f t="shared" si="1"/>
        <v>136</v>
      </c>
      <c r="E356" s="237"/>
      <c r="F356" s="238">
        <f>'Raw Data'!X355</f>
        <v>0</v>
      </c>
      <c r="G356" s="239">
        <f>(F356*'Power Usage Consumption'!$B$2)*D356</f>
        <v>0</v>
      </c>
      <c r="H356" s="235">
        <f>'Raw Data'!Y355</f>
        <v>3</v>
      </c>
      <c r="I356" s="239">
        <f>(H356*'Power Usage Consumption'!$B$3)*D356</f>
        <v>28.3968</v>
      </c>
      <c r="J356" s="235">
        <f>'Raw Data'!Z355</f>
        <v>2</v>
      </c>
      <c r="K356" s="240">
        <f>(J356*'Power Usage Consumption'!$B$4)*D356</f>
        <v>15.504</v>
      </c>
      <c r="L356" s="241">
        <f>'Raw Data'!AA355</f>
        <v>2</v>
      </c>
      <c r="M356" s="241">
        <f>(L356*'Power Usage Consumption'!$B$5)*D356</f>
        <v>54.4</v>
      </c>
      <c r="N356" s="241">
        <f>'Raw Data'!AB355</f>
        <v>0</v>
      </c>
      <c r="O356" s="241">
        <f>(N356*'Power Usage Consumption'!$B$7)*D356</f>
        <v>0</v>
      </c>
      <c r="P356" s="241">
        <f>'Raw Data'!AC355</f>
        <v>3</v>
      </c>
      <c r="Q356" s="241">
        <f>(P356*'Power Usage Consumption'!$B$8)*D356</f>
        <v>16.32</v>
      </c>
      <c r="R356" s="241">
        <f>'Raw Data'!AD355</f>
        <v>1</v>
      </c>
      <c r="S356" s="241">
        <f>(R356*'Power Usage Consumption'!$B$9)*D356</f>
        <v>0.816</v>
      </c>
      <c r="T356" s="235">
        <f>'Raw Data'!AE355</f>
        <v>1</v>
      </c>
      <c r="U356" s="241">
        <f>(T356*'Power Usage Consumption'!$B$6)*D356</f>
        <v>0.68</v>
      </c>
      <c r="V356" s="235">
        <f>'Raw Data'!AF355</f>
        <v>3</v>
      </c>
      <c r="W356" s="241">
        <f>(V356*'Power Usage Consumption'!$B$11)*D356</f>
        <v>4.896</v>
      </c>
      <c r="X356" s="235">
        <f>'Raw Data'!AG355</f>
        <v>1</v>
      </c>
      <c r="Y356" s="241">
        <f>(X356*'Power Usage Consumption'!$B$12)*D356</f>
        <v>1.632</v>
      </c>
      <c r="Z356" s="235">
        <f>'Raw Data'!AH355</f>
        <v>1</v>
      </c>
      <c r="AA356" s="241">
        <f>(Z356*'Power Usage Consumption'!$B$12)*D356</f>
        <v>1.632</v>
      </c>
      <c r="AB356" s="242">
        <f t="shared" si="2"/>
        <v>124.2768</v>
      </c>
      <c r="AC356" s="243" t="str">
        <f>'Raw Data'!AI355</f>
        <v>Renewable Energy (Solar, Wind, etc.)</v>
      </c>
      <c r="AD356" s="244">
        <f t="shared" si="3"/>
        <v>0</v>
      </c>
      <c r="AE356" s="245">
        <f t="shared" si="4"/>
        <v>124.2768</v>
      </c>
      <c r="AF356" s="238">
        <f>'Raw Data'!U355</f>
        <v>1</v>
      </c>
      <c r="AG356" s="235">
        <f>'Raw Data'!T355</f>
        <v>1</v>
      </c>
      <c r="AH356" s="235"/>
      <c r="AI356" s="235">
        <f>IF('Raw Data'!AJ355="YES", 1, 0)</f>
        <v>1</v>
      </c>
      <c r="AJ356" s="235">
        <f>('Power Usage Consumption'!$B$15)*D356*AI356</f>
        <v>526.32</v>
      </c>
      <c r="AK356" s="235">
        <f>IF('Raw Data'!AK355="YES", 1, 0)</f>
        <v>1</v>
      </c>
      <c r="AL356" s="239">
        <f>'Power Usage Consumption'!$B$16</f>
        <v>18</v>
      </c>
      <c r="AM356" s="235">
        <f>IF('Raw Data'!AL355="YES", 1, 0)</f>
        <v>0</v>
      </c>
      <c r="AN356" s="239">
        <f>'Power Usage Consumption'!$B$17</f>
        <v>1.5</v>
      </c>
      <c r="AO356" s="235">
        <f>IF('Raw Data'!AM355="YES", 1, 0)</f>
        <v>0</v>
      </c>
      <c r="AP356" s="239">
        <f>'Power Usage Consumption'!$B$18</f>
        <v>1.2</v>
      </c>
      <c r="AQ356" s="235">
        <f>IF('Raw Data'!AN355="YES", 1, 0)</f>
        <v>0</v>
      </c>
      <c r="AR356" s="239">
        <f>'Power Usage Consumption'!$B$19</f>
        <v>2</v>
      </c>
      <c r="AS356" s="239">
        <f t="shared" si="5"/>
        <v>549.02</v>
      </c>
      <c r="AT356" s="241">
        <f t="shared" si="6"/>
        <v>1</v>
      </c>
      <c r="AU356" s="241"/>
      <c r="AV356" s="235">
        <f>IF('Raw Data'!AO355="YES", 1, 0)</f>
        <v>0</v>
      </c>
      <c r="AW356" s="241">
        <f>('Power Usage Consumption'!$B$22)*D356*AV356</f>
        <v>0</v>
      </c>
      <c r="AX356" s="235">
        <f>IF('Raw Data'!AP355="YES", 1, 0)</f>
        <v>0</v>
      </c>
      <c r="AY356" s="241">
        <f>('Power Usage Consumption'!$B$23)*D356*AX356</f>
        <v>0</v>
      </c>
      <c r="AZ356" s="235">
        <f>IF('Raw Data'!AQ355="YES", 1, 0)</f>
        <v>0</v>
      </c>
      <c r="BA356" s="241">
        <f>('Power Usage Consumption'!$B$24)*D356*AZ356</f>
        <v>0</v>
      </c>
      <c r="BB356" s="235">
        <f>IF('Raw Data'!AR355="YES", 1, 0)</f>
        <v>1</v>
      </c>
      <c r="BC356" s="241">
        <f>('Power Usage Consumption'!$B$25)*D356*BB356</f>
        <v>2.3596</v>
      </c>
      <c r="BD356" s="235">
        <f>IF('Raw Data'!AS355="YES", 1, 0)</f>
        <v>1</v>
      </c>
      <c r="BE356" s="235">
        <f>('Power Usage Consumption'!$B$26)*D356*BD356</f>
        <v>38.08</v>
      </c>
      <c r="BF356" s="241">
        <f t="shared" si="7"/>
        <v>40.4396</v>
      </c>
    </row>
    <row r="357" ht="20.25" customHeight="1">
      <c r="A357" s="233" t="str">
        <f>'Raw Data'!R356</f>
        <v>Japan</v>
      </c>
      <c r="B357" s="234">
        <f>'Raw Data'!S356</f>
        <v>11</v>
      </c>
      <c r="C357" s="235">
        <f>'Raw Data'!W356</f>
        <v>33</v>
      </c>
      <c r="D357" s="236">
        <f t="shared" si="1"/>
        <v>1452</v>
      </c>
      <c r="E357" s="237"/>
      <c r="F357" s="238">
        <f>'Raw Data'!X356</f>
        <v>1</v>
      </c>
      <c r="G357" s="239">
        <f>(F357*'Power Usage Consumption'!$B$2)*D357</f>
        <v>87.12</v>
      </c>
      <c r="H357" s="235">
        <f>'Raw Data'!Y356</f>
        <v>0</v>
      </c>
      <c r="I357" s="239">
        <f>(H357*'Power Usage Consumption'!$B$3)*D357</f>
        <v>0</v>
      </c>
      <c r="J357" s="235">
        <f>'Raw Data'!Z356</f>
        <v>1</v>
      </c>
      <c r="K357" s="240">
        <f>(J357*'Power Usage Consumption'!$B$4)*D357</f>
        <v>82.764</v>
      </c>
      <c r="L357" s="241">
        <f>'Raw Data'!AA356</f>
        <v>1</v>
      </c>
      <c r="M357" s="241">
        <f>(L357*'Power Usage Consumption'!$B$5)*D357</f>
        <v>290.4</v>
      </c>
      <c r="N357" s="241">
        <f>'Raw Data'!AB356</f>
        <v>3</v>
      </c>
      <c r="O357" s="241">
        <f>(N357*'Power Usage Consumption'!$B$7)*D357</f>
        <v>8.712</v>
      </c>
      <c r="P357" s="241">
        <f>'Raw Data'!AC356</f>
        <v>2</v>
      </c>
      <c r="Q357" s="241">
        <f>(P357*'Power Usage Consumption'!$B$8)*D357</f>
        <v>116.16</v>
      </c>
      <c r="R357" s="241">
        <f>'Raw Data'!AD356</f>
        <v>3</v>
      </c>
      <c r="S357" s="241">
        <f>(R357*'Power Usage Consumption'!$B$9)*D357</f>
        <v>26.136</v>
      </c>
      <c r="T357" s="235">
        <f>'Raw Data'!AE356</f>
        <v>3</v>
      </c>
      <c r="U357" s="241">
        <f>(T357*'Power Usage Consumption'!$B$6)*D357</f>
        <v>21.78</v>
      </c>
      <c r="V357" s="235">
        <f>'Raw Data'!AF356</f>
        <v>2</v>
      </c>
      <c r="W357" s="241">
        <f>(V357*'Power Usage Consumption'!$B$11)*D357</f>
        <v>34.848</v>
      </c>
      <c r="X357" s="235">
        <f>'Raw Data'!AG356</f>
        <v>2</v>
      </c>
      <c r="Y357" s="241">
        <f>(X357*'Power Usage Consumption'!$B$12)*D357</f>
        <v>34.848</v>
      </c>
      <c r="Z357" s="235">
        <f>'Raw Data'!AH356</f>
        <v>2</v>
      </c>
      <c r="AA357" s="241">
        <f>(Z357*'Power Usage Consumption'!$B$12)*D357</f>
        <v>34.848</v>
      </c>
      <c r="AB357" s="242">
        <f t="shared" si="2"/>
        <v>737.616</v>
      </c>
      <c r="AC357" s="243" t="str">
        <f>'Raw Data'!AI356</f>
        <v>Renewable Energy (Solar, Wind, etc.)</v>
      </c>
      <c r="AD357" s="244">
        <f t="shared" si="3"/>
        <v>0</v>
      </c>
      <c r="AE357" s="245">
        <f t="shared" si="4"/>
        <v>737.616</v>
      </c>
      <c r="AF357" s="238">
        <f>'Raw Data'!U356</f>
        <v>10</v>
      </c>
      <c r="AG357" s="235">
        <f>'Raw Data'!T356</f>
        <v>1</v>
      </c>
      <c r="AH357" s="235"/>
      <c r="AI357" s="235">
        <f>IF('Raw Data'!AJ356="YES", 1, 0)</f>
        <v>0</v>
      </c>
      <c r="AJ357" s="235">
        <f>('Power Usage Consumption'!$B$15)*D357*AI357</f>
        <v>0</v>
      </c>
      <c r="AK357" s="235">
        <f>IF('Raw Data'!AK356="YES", 1, 0)</f>
        <v>0</v>
      </c>
      <c r="AL357" s="239">
        <f>'Power Usage Consumption'!$B$16</f>
        <v>18</v>
      </c>
      <c r="AM357" s="235">
        <f>IF('Raw Data'!AL356="YES", 1, 0)</f>
        <v>0</v>
      </c>
      <c r="AN357" s="239">
        <f>'Power Usage Consumption'!$B$17</f>
        <v>1.5</v>
      </c>
      <c r="AO357" s="235">
        <f>IF('Raw Data'!AM356="YES", 1, 0)</f>
        <v>1</v>
      </c>
      <c r="AP357" s="239">
        <f>'Power Usage Consumption'!$B$18</f>
        <v>1.2</v>
      </c>
      <c r="AQ357" s="235">
        <f>IF('Raw Data'!AN356="YES", 1, 0)</f>
        <v>1</v>
      </c>
      <c r="AR357" s="239">
        <f>'Power Usage Consumption'!$B$19</f>
        <v>2</v>
      </c>
      <c r="AS357" s="239">
        <f t="shared" si="5"/>
        <v>22.7</v>
      </c>
      <c r="AT357" s="241">
        <f t="shared" si="6"/>
        <v>1</v>
      </c>
      <c r="AU357" s="241"/>
      <c r="AV357" s="235">
        <f>IF('Raw Data'!AO356="YES", 1, 0)</f>
        <v>0</v>
      </c>
      <c r="AW357" s="241">
        <f>('Power Usage Consumption'!$B$22)*D357*AV357</f>
        <v>0</v>
      </c>
      <c r="AX357" s="235">
        <f>IF('Raw Data'!AP356="YES", 1, 0)</f>
        <v>0</v>
      </c>
      <c r="AY357" s="241">
        <f>('Power Usage Consumption'!$B$23)*D357*AX357</f>
        <v>0</v>
      </c>
      <c r="AZ357" s="235">
        <f>IF('Raw Data'!AQ356="YES", 1, 0)</f>
        <v>0</v>
      </c>
      <c r="BA357" s="241">
        <f>('Power Usage Consumption'!$B$24)*D357*AZ357</f>
        <v>0</v>
      </c>
      <c r="BB357" s="235">
        <f>IF('Raw Data'!AR356="YES", 1, 0)</f>
        <v>1</v>
      </c>
      <c r="BC357" s="241">
        <f>('Power Usage Consumption'!$B$25)*D357*BB357</f>
        <v>25.1922</v>
      </c>
      <c r="BD357" s="235">
        <f>IF('Raw Data'!AS356="YES", 1, 0)</f>
        <v>1</v>
      </c>
      <c r="BE357" s="235">
        <f>('Power Usage Consumption'!$B$26)*D357*BD357</f>
        <v>406.56</v>
      </c>
      <c r="BF357" s="241">
        <f t="shared" si="7"/>
        <v>431.7522</v>
      </c>
    </row>
    <row r="358" ht="20.25" customHeight="1">
      <c r="A358" s="233" t="str">
        <f>'Raw Data'!R357</f>
        <v>United States of America</v>
      </c>
      <c r="B358" s="234">
        <f>'Raw Data'!S357</f>
        <v>3</v>
      </c>
      <c r="C358" s="235">
        <f>'Raw Data'!W357</f>
        <v>23</v>
      </c>
      <c r="D358" s="236">
        <f t="shared" si="1"/>
        <v>276</v>
      </c>
      <c r="E358" s="237"/>
      <c r="F358" s="238">
        <f>'Raw Data'!X357</f>
        <v>3</v>
      </c>
      <c r="G358" s="239">
        <f>(F358*'Power Usage Consumption'!$B$2)*D358</f>
        <v>49.68</v>
      </c>
      <c r="H358" s="235">
        <f>'Raw Data'!Y357</f>
        <v>3</v>
      </c>
      <c r="I358" s="239">
        <f>(H358*'Power Usage Consumption'!$B$3)*D358</f>
        <v>57.6288</v>
      </c>
      <c r="J358" s="235">
        <f>'Raw Data'!Z357</f>
        <v>0</v>
      </c>
      <c r="K358" s="240">
        <f>(J358*'Power Usage Consumption'!$B$4)*D358</f>
        <v>0</v>
      </c>
      <c r="L358" s="241">
        <f>'Raw Data'!AA357</f>
        <v>2</v>
      </c>
      <c r="M358" s="241">
        <f>(L358*'Power Usage Consumption'!$B$5)*D358</f>
        <v>110.4</v>
      </c>
      <c r="N358" s="241">
        <f>'Raw Data'!AB357</f>
        <v>1</v>
      </c>
      <c r="O358" s="241">
        <f>(N358*'Power Usage Consumption'!$B$7)*D358</f>
        <v>0.552</v>
      </c>
      <c r="P358" s="241">
        <f>'Raw Data'!AC357</f>
        <v>1</v>
      </c>
      <c r="Q358" s="241">
        <f>(P358*'Power Usage Consumption'!$B$8)*D358</f>
        <v>11.04</v>
      </c>
      <c r="R358" s="241">
        <f>'Raw Data'!AD357</f>
        <v>2</v>
      </c>
      <c r="S358" s="241">
        <f>(R358*'Power Usage Consumption'!$B$9)*D358</f>
        <v>3.312</v>
      </c>
      <c r="T358" s="235">
        <f>'Raw Data'!AE357</f>
        <v>0</v>
      </c>
      <c r="U358" s="241">
        <f>(T358*'Power Usage Consumption'!$B$6)*D358</f>
        <v>0</v>
      </c>
      <c r="V358" s="235">
        <f>'Raw Data'!AF357</f>
        <v>2</v>
      </c>
      <c r="W358" s="241">
        <f>(V358*'Power Usage Consumption'!$B$11)*D358</f>
        <v>6.624</v>
      </c>
      <c r="X358" s="235">
        <f>'Raw Data'!AG357</f>
        <v>1</v>
      </c>
      <c r="Y358" s="241">
        <f>(X358*'Power Usage Consumption'!$B$12)*D358</f>
        <v>3.312</v>
      </c>
      <c r="Z358" s="235">
        <f>'Raw Data'!AH357</f>
        <v>1</v>
      </c>
      <c r="AA358" s="241">
        <f>(Z358*'Power Usage Consumption'!$B$12)*D358</f>
        <v>3.312</v>
      </c>
      <c r="AB358" s="242">
        <f t="shared" si="2"/>
        <v>245.8608</v>
      </c>
      <c r="AC358" s="243" t="str">
        <f>'Raw Data'!AI357</f>
        <v>Renewable Energy (Solar, Wind, etc.)</v>
      </c>
      <c r="AD358" s="244">
        <f t="shared" si="3"/>
        <v>0</v>
      </c>
      <c r="AE358" s="245">
        <f t="shared" si="4"/>
        <v>245.8608</v>
      </c>
      <c r="AF358" s="238">
        <f>'Raw Data'!U357</f>
        <v>0</v>
      </c>
      <c r="AG358" s="235">
        <f>'Raw Data'!T357</f>
        <v>3</v>
      </c>
      <c r="AH358" s="235"/>
      <c r="AI358" s="235">
        <f>IF('Raw Data'!AJ357="YES", 1, 0)</f>
        <v>1</v>
      </c>
      <c r="AJ358" s="235">
        <f>('Power Usage Consumption'!$B$15)*D358*AI358</f>
        <v>1068.12</v>
      </c>
      <c r="AK358" s="235">
        <f>IF('Raw Data'!AK357="YES", 1, 0)</f>
        <v>1</v>
      </c>
      <c r="AL358" s="239">
        <f>'Power Usage Consumption'!$B$16</f>
        <v>18</v>
      </c>
      <c r="AM358" s="235">
        <f>IF('Raw Data'!AL357="YES", 1, 0)</f>
        <v>0</v>
      </c>
      <c r="AN358" s="239">
        <f>'Power Usage Consumption'!$B$17</f>
        <v>1.5</v>
      </c>
      <c r="AO358" s="235">
        <f>IF('Raw Data'!AM357="YES", 1, 0)</f>
        <v>0</v>
      </c>
      <c r="AP358" s="239">
        <f>'Power Usage Consumption'!$B$18</f>
        <v>1.2</v>
      </c>
      <c r="AQ358" s="235">
        <f>IF('Raw Data'!AN357="YES", 1, 0)</f>
        <v>0</v>
      </c>
      <c r="AR358" s="239">
        <f>'Power Usage Consumption'!$B$19</f>
        <v>2</v>
      </c>
      <c r="AS358" s="239">
        <f t="shared" si="5"/>
        <v>1090.82</v>
      </c>
      <c r="AT358" s="241">
        <f t="shared" si="6"/>
        <v>3</v>
      </c>
      <c r="AU358" s="241"/>
      <c r="AV358" s="235">
        <f>IF('Raw Data'!AO357="YES", 1, 0)</f>
        <v>1</v>
      </c>
      <c r="AW358" s="241">
        <f>('Power Usage Consumption'!$B$22)*D358*AV358</f>
        <v>627.9</v>
      </c>
      <c r="AX358" s="235">
        <f>IF('Raw Data'!AP357="YES", 1, 0)</f>
        <v>1</v>
      </c>
      <c r="AY358" s="241">
        <f>('Power Usage Consumption'!$B$23)*D358*AX358</f>
        <v>179.4</v>
      </c>
      <c r="AZ358" s="235">
        <f>IF('Raw Data'!AQ357="YES", 1, 0)</f>
        <v>1</v>
      </c>
      <c r="BA358" s="241">
        <f>('Power Usage Consumption'!$B$24)*D358*AZ358</f>
        <v>14.904</v>
      </c>
      <c r="BB358" s="235">
        <f>IF('Raw Data'!AR357="YES", 1, 0)</f>
        <v>1</v>
      </c>
      <c r="BC358" s="241">
        <f>('Power Usage Consumption'!$B$25)*D358*BB358</f>
        <v>4.7886</v>
      </c>
      <c r="BD358" s="235">
        <f>IF('Raw Data'!AS357="YES", 1, 0)</f>
        <v>1</v>
      </c>
      <c r="BE358" s="235">
        <f>('Power Usage Consumption'!$B$26)*D358*BD358</f>
        <v>77.28</v>
      </c>
      <c r="BF358" s="241">
        <f t="shared" si="7"/>
        <v>904.2726</v>
      </c>
    </row>
    <row r="359" ht="20.25" customHeight="1">
      <c r="A359" s="233" t="str">
        <f>'Raw Data'!R358</f>
        <v>United States of America</v>
      </c>
      <c r="B359" s="234">
        <f>'Raw Data'!S358</f>
        <v>3</v>
      </c>
      <c r="C359" s="235">
        <f>'Raw Data'!W358</f>
        <v>27</v>
      </c>
      <c r="D359" s="236">
        <f t="shared" si="1"/>
        <v>324</v>
      </c>
      <c r="E359" s="237"/>
      <c r="F359" s="238">
        <f>'Raw Data'!X358</f>
        <v>3</v>
      </c>
      <c r="G359" s="239">
        <f>(F359*'Power Usage Consumption'!$B$2)*D359</f>
        <v>58.32</v>
      </c>
      <c r="H359" s="235">
        <f>'Raw Data'!Y358</f>
        <v>1</v>
      </c>
      <c r="I359" s="239">
        <f>(H359*'Power Usage Consumption'!$B$3)*D359</f>
        <v>22.5504</v>
      </c>
      <c r="J359" s="235">
        <f>'Raw Data'!Z358</f>
        <v>2</v>
      </c>
      <c r="K359" s="240">
        <f>(J359*'Power Usage Consumption'!$B$4)*D359</f>
        <v>36.936</v>
      </c>
      <c r="L359" s="241">
        <f>'Raw Data'!AA358</f>
        <v>1</v>
      </c>
      <c r="M359" s="241">
        <f>(L359*'Power Usage Consumption'!$B$5)*D359</f>
        <v>64.8</v>
      </c>
      <c r="N359" s="241">
        <f>'Raw Data'!AB358</f>
        <v>0</v>
      </c>
      <c r="O359" s="241">
        <f>(N359*'Power Usage Consumption'!$B$7)*D359</f>
        <v>0</v>
      </c>
      <c r="P359" s="241">
        <f>'Raw Data'!AC358</f>
        <v>0</v>
      </c>
      <c r="Q359" s="241">
        <f>(P359*'Power Usage Consumption'!$B$8)*D359</f>
        <v>0</v>
      </c>
      <c r="R359" s="241">
        <f>'Raw Data'!AD358</f>
        <v>1</v>
      </c>
      <c r="S359" s="241">
        <f>(R359*'Power Usage Consumption'!$B$9)*D359</f>
        <v>1.944</v>
      </c>
      <c r="T359" s="235">
        <f>'Raw Data'!AE358</f>
        <v>2</v>
      </c>
      <c r="U359" s="241">
        <f>(T359*'Power Usage Consumption'!$B$6)*D359</f>
        <v>3.24</v>
      </c>
      <c r="V359" s="235">
        <f>'Raw Data'!AF358</f>
        <v>3</v>
      </c>
      <c r="W359" s="241">
        <f>(V359*'Power Usage Consumption'!$B$11)*D359</f>
        <v>11.664</v>
      </c>
      <c r="X359" s="235">
        <f>'Raw Data'!AG358</f>
        <v>3</v>
      </c>
      <c r="Y359" s="241">
        <f>(X359*'Power Usage Consumption'!$B$12)*D359</f>
        <v>11.664</v>
      </c>
      <c r="Z359" s="235">
        <f>'Raw Data'!AH358</f>
        <v>3</v>
      </c>
      <c r="AA359" s="241">
        <f>(Z359*'Power Usage Consumption'!$B$12)*D359</f>
        <v>11.664</v>
      </c>
      <c r="AB359" s="242">
        <f t="shared" si="2"/>
        <v>222.7824</v>
      </c>
      <c r="AC359" s="243" t="str">
        <f>'Raw Data'!AI358</f>
        <v>Renewable Energy (Solar, Wind, etc.)</v>
      </c>
      <c r="AD359" s="244">
        <f t="shared" si="3"/>
        <v>0</v>
      </c>
      <c r="AE359" s="245">
        <f t="shared" si="4"/>
        <v>222.7824</v>
      </c>
      <c r="AF359" s="238">
        <f>'Raw Data'!U358</f>
        <v>0</v>
      </c>
      <c r="AG359" s="235">
        <f>'Raw Data'!T358</f>
        <v>3</v>
      </c>
      <c r="AH359" s="235"/>
      <c r="AI359" s="235">
        <f>IF('Raw Data'!AJ358="YES", 1, 0)</f>
        <v>1</v>
      </c>
      <c r="AJ359" s="235">
        <f>('Power Usage Consumption'!$B$15)*D359*AI359</f>
        <v>1253.88</v>
      </c>
      <c r="AK359" s="235">
        <f>IF('Raw Data'!AK358="YES", 1, 0)</f>
        <v>1</v>
      </c>
      <c r="AL359" s="239">
        <f>'Power Usage Consumption'!$B$16</f>
        <v>18</v>
      </c>
      <c r="AM359" s="235">
        <f>IF('Raw Data'!AL358="YES", 1, 0)</f>
        <v>0</v>
      </c>
      <c r="AN359" s="239">
        <f>'Power Usage Consumption'!$B$17</f>
        <v>1.5</v>
      </c>
      <c r="AO359" s="235">
        <f>IF('Raw Data'!AM358="YES", 1, 0)</f>
        <v>1</v>
      </c>
      <c r="AP359" s="239">
        <f>'Power Usage Consumption'!$B$18</f>
        <v>1.2</v>
      </c>
      <c r="AQ359" s="235">
        <f>IF('Raw Data'!AN358="YES", 1, 0)</f>
        <v>0</v>
      </c>
      <c r="AR359" s="239">
        <f>'Power Usage Consumption'!$B$19</f>
        <v>2</v>
      </c>
      <c r="AS359" s="239">
        <f t="shared" si="5"/>
        <v>1276.58</v>
      </c>
      <c r="AT359" s="241">
        <f t="shared" si="6"/>
        <v>3</v>
      </c>
      <c r="AU359" s="241"/>
      <c r="AV359" s="235">
        <f>IF('Raw Data'!AO358="YES", 1, 0)</f>
        <v>1</v>
      </c>
      <c r="AW359" s="241">
        <f>('Power Usage Consumption'!$B$22)*D359*AV359</f>
        <v>737.1</v>
      </c>
      <c r="AX359" s="235">
        <f>IF('Raw Data'!AP358="YES", 1, 0)</f>
        <v>1</v>
      </c>
      <c r="AY359" s="241">
        <f>('Power Usage Consumption'!$B$23)*D359*AX359</f>
        <v>210.6</v>
      </c>
      <c r="AZ359" s="235">
        <f>IF('Raw Data'!AQ358="YES", 1, 0)</f>
        <v>0</v>
      </c>
      <c r="BA359" s="241">
        <f>('Power Usage Consumption'!$B$24)*D359*AZ359</f>
        <v>0</v>
      </c>
      <c r="BB359" s="235">
        <f>IF('Raw Data'!AR358="YES", 1, 0)</f>
        <v>1</v>
      </c>
      <c r="BC359" s="241">
        <f>('Power Usage Consumption'!$B$25)*D359*BB359</f>
        <v>5.6214</v>
      </c>
      <c r="BD359" s="235">
        <f>IF('Raw Data'!AS358="YES", 1, 0)</f>
        <v>0</v>
      </c>
      <c r="BE359" s="235">
        <f>('Power Usage Consumption'!$B$26)*D359*BD359</f>
        <v>0</v>
      </c>
      <c r="BF359" s="241">
        <f t="shared" si="7"/>
        <v>953.3214</v>
      </c>
    </row>
    <row r="360" ht="20.25" customHeight="1">
      <c r="A360" s="233" t="str">
        <f>'Raw Data'!R359</f>
        <v>United States of America</v>
      </c>
      <c r="B360" s="234">
        <f>'Raw Data'!S359</f>
        <v>4</v>
      </c>
      <c r="C360" s="235">
        <f>'Raw Data'!W359</f>
        <v>17</v>
      </c>
      <c r="D360" s="236">
        <f t="shared" si="1"/>
        <v>272</v>
      </c>
      <c r="E360" s="237"/>
      <c r="F360" s="238">
        <f>'Raw Data'!X359</f>
        <v>1</v>
      </c>
      <c r="G360" s="239">
        <f>(F360*'Power Usage Consumption'!$B$2)*D360</f>
        <v>16.32</v>
      </c>
      <c r="H360" s="235">
        <f>'Raw Data'!Y359</f>
        <v>1</v>
      </c>
      <c r="I360" s="239">
        <f>(H360*'Power Usage Consumption'!$B$3)*D360</f>
        <v>18.9312</v>
      </c>
      <c r="J360" s="235">
        <f>'Raw Data'!Z359</f>
        <v>0</v>
      </c>
      <c r="K360" s="240">
        <f>(J360*'Power Usage Consumption'!$B$4)*D360</f>
        <v>0</v>
      </c>
      <c r="L360" s="241">
        <f>'Raw Data'!AA359</f>
        <v>1</v>
      </c>
      <c r="M360" s="241">
        <f>(L360*'Power Usage Consumption'!$B$5)*D360</f>
        <v>54.4</v>
      </c>
      <c r="N360" s="241">
        <f>'Raw Data'!AB359</f>
        <v>0</v>
      </c>
      <c r="O360" s="241">
        <f>(N360*'Power Usage Consumption'!$B$7)*D360</f>
        <v>0</v>
      </c>
      <c r="P360" s="241">
        <f>'Raw Data'!AC359</f>
        <v>1</v>
      </c>
      <c r="Q360" s="241">
        <f>(P360*'Power Usage Consumption'!$B$8)*D360</f>
        <v>10.88</v>
      </c>
      <c r="R360" s="241">
        <f>'Raw Data'!AD359</f>
        <v>2</v>
      </c>
      <c r="S360" s="241">
        <f>(R360*'Power Usage Consumption'!$B$9)*D360</f>
        <v>3.264</v>
      </c>
      <c r="T360" s="235">
        <f>'Raw Data'!AE359</f>
        <v>3</v>
      </c>
      <c r="U360" s="241">
        <f>(T360*'Power Usage Consumption'!$B$6)*D360</f>
        <v>4.08</v>
      </c>
      <c r="V360" s="235">
        <f>'Raw Data'!AF359</f>
        <v>0</v>
      </c>
      <c r="W360" s="241">
        <f>(V360*'Power Usage Consumption'!$B$11)*D360</f>
        <v>0</v>
      </c>
      <c r="X360" s="235">
        <f>'Raw Data'!AG359</f>
        <v>2</v>
      </c>
      <c r="Y360" s="241">
        <f>(X360*'Power Usage Consumption'!$B$12)*D360</f>
        <v>6.528</v>
      </c>
      <c r="Z360" s="235">
        <f>'Raw Data'!AH359</f>
        <v>2</v>
      </c>
      <c r="AA360" s="241">
        <f>(Z360*'Power Usage Consumption'!$B$12)*D360</f>
        <v>6.528</v>
      </c>
      <c r="AB360" s="242">
        <f t="shared" si="2"/>
        <v>120.9312</v>
      </c>
      <c r="AC360" s="243" t="str">
        <f>'Raw Data'!AI359</f>
        <v>Non-renewable Energy (Grid electricity, Gasoline, etc.)</v>
      </c>
      <c r="AD360" s="244">
        <f t="shared" si="3"/>
        <v>120.9312</v>
      </c>
      <c r="AE360" s="245">
        <f t="shared" si="4"/>
        <v>0</v>
      </c>
      <c r="AF360" s="238">
        <f>'Raw Data'!U359</f>
        <v>1</v>
      </c>
      <c r="AG360" s="235">
        <f>'Raw Data'!T359</f>
        <v>3</v>
      </c>
      <c r="AH360" s="235"/>
      <c r="AI360" s="235">
        <f>IF('Raw Data'!AJ359="YES", 1, 0)</f>
        <v>1</v>
      </c>
      <c r="AJ360" s="235">
        <f>('Power Usage Consumption'!$B$15)*D360*AI360</f>
        <v>1052.64</v>
      </c>
      <c r="AK360" s="235">
        <f>IF('Raw Data'!AK359="YES", 1, 0)</f>
        <v>0</v>
      </c>
      <c r="AL360" s="239">
        <f>'Power Usage Consumption'!$B$16</f>
        <v>18</v>
      </c>
      <c r="AM360" s="235">
        <f>IF('Raw Data'!AL359="YES", 1, 0)</f>
        <v>0</v>
      </c>
      <c r="AN360" s="239">
        <f>'Power Usage Consumption'!$B$17</f>
        <v>1.5</v>
      </c>
      <c r="AO360" s="235">
        <f>IF('Raw Data'!AM359="YES", 1, 0)</f>
        <v>1</v>
      </c>
      <c r="AP360" s="239">
        <f>'Power Usage Consumption'!$B$18</f>
        <v>1.2</v>
      </c>
      <c r="AQ360" s="235">
        <f>IF('Raw Data'!AN359="YES", 1, 0)</f>
        <v>1</v>
      </c>
      <c r="AR360" s="239">
        <f>'Power Usage Consumption'!$B$19</f>
        <v>2</v>
      </c>
      <c r="AS360" s="239">
        <f t="shared" si="5"/>
        <v>1075.34</v>
      </c>
      <c r="AT360" s="241">
        <f t="shared" si="6"/>
        <v>3</v>
      </c>
      <c r="AU360" s="241"/>
      <c r="AV360" s="235">
        <f>IF('Raw Data'!AO359="YES", 1, 0)</f>
        <v>0</v>
      </c>
      <c r="AW360" s="241">
        <f>('Power Usage Consumption'!$B$22)*D360*AV360</f>
        <v>0</v>
      </c>
      <c r="AX360" s="235">
        <f>IF('Raw Data'!AP359="YES", 1, 0)</f>
        <v>1</v>
      </c>
      <c r="AY360" s="241">
        <f>('Power Usage Consumption'!$B$23)*D360*AX360</f>
        <v>176.8</v>
      </c>
      <c r="AZ360" s="235">
        <f>IF('Raw Data'!AQ359="YES", 1, 0)</f>
        <v>1</v>
      </c>
      <c r="BA360" s="241">
        <f>('Power Usage Consumption'!$B$24)*D360*AZ360</f>
        <v>14.688</v>
      </c>
      <c r="BB360" s="235">
        <f>IF('Raw Data'!AR359="YES", 1, 0)</f>
        <v>0</v>
      </c>
      <c r="BC360" s="241">
        <f>('Power Usage Consumption'!$B$25)*D360*BB360</f>
        <v>0</v>
      </c>
      <c r="BD360" s="235">
        <f>IF('Raw Data'!AS359="YES", 1, 0)</f>
        <v>1</v>
      </c>
      <c r="BE360" s="235">
        <f>('Power Usage Consumption'!$B$26)*D360*BD360</f>
        <v>76.16</v>
      </c>
      <c r="BF360" s="241">
        <f t="shared" si="7"/>
        <v>267.648</v>
      </c>
    </row>
    <row r="361" ht="20.25" customHeight="1">
      <c r="A361" s="233" t="str">
        <f>'Raw Data'!R360</f>
        <v>United States of America</v>
      </c>
      <c r="B361" s="234">
        <f>'Raw Data'!S360</f>
        <v>6</v>
      </c>
      <c r="C361" s="235">
        <f>'Raw Data'!W360</f>
        <v>26</v>
      </c>
      <c r="D361" s="236">
        <f t="shared" si="1"/>
        <v>624</v>
      </c>
      <c r="E361" s="237"/>
      <c r="F361" s="238">
        <f>'Raw Data'!X360</f>
        <v>1</v>
      </c>
      <c r="G361" s="239">
        <f>(F361*'Power Usage Consumption'!$B$2)*D361</f>
        <v>37.44</v>
      </c>
      <c r="H361" s="235">
        <f>'Raw Data'!Y360</f>
        <v>1</v>
      </c>
      <c r="I361" s="239">
        <f>(H361*'Power Usage Consumption'!$B$3)*D361</f>
        <v>43.4304</v>
      </c>
      <c r="J361" s="235">
        <f>'Raw Data'!Z360</f>
        <v>0</v>
      </c>
      <c r="K361" s="240">
        <f>(J361*'Power Usage Consumption'!$B$4)*D361</f>
        <v>0</v>
      </c>
      <c r="L361" s="241">
        <f>'Raw Data'!AA360</f>
        <v>0</v>
      </c>
      <c r="M361" s="241">
        <f>(L361*'Power Usage Consumption'!$B$5)*D361</f>
        <v>0</v>
      </c>
      <c r="N361" s="241">
        <f>'Raw Data'!AB360</f>
        <v>0</v>
      </c>
      <c r="O361" s="241">
        <f>(N361*'Power Usage Consumption'!$B$7)*D361</f>
        <v>0</v>
      </c>
      <c r="P361" s="241">
        <f>'Raw Data'!AC360</f>
        <v>3</v>
      </c>
      <c r="Q361" s="241">
        <f>(P361*'Power Usage Consumption'!$B$8)*D361</f>
        <v>74.88</v>
      </c>
      <c r="R361" s="241">
        <f>'Raw Data'!AD360</f>
        <v>0</v>
      </c>
      <c r="S361" s="241">
        <f>(R361*'Power Usage Consumption'!$B$9)*D361</f>
        <v>0</v>
      </c>
      <c r="T361" s="235">
        <f>'Raw Data'!AE360</f>
        <v>2</v>
      </c>
      <c r="U361" s="241">
        <f>(T361*'Power Usage Consumption'!$B$6)*D361</f>
        <v>6.24</v>
      </c>
      <c r="V361" s="235">
        <f>'Raw Data'!AF360</f>
        <v>0</v>
      </c>
      <c r="W361" s="241">
        <f>(V361*'Power Usage Consumption'!$B$11)*D361</f>
        <v>0</v>
      </c>
      <c r="X361" s="235">
        <f>'Raw Data'!AG360</f>
        <v>1</v>
      </c>
      <c r="Y361" s="241">
        <f>(X361*'Power Usage Consumption'!$B$12)*D361</f>
        <v>7.488</v>
      </c>
      <c r="Z361" s="235">
        <f>'Raw Data'!AH360</f>
        <v>3</v>
      </c>
      <c r="AA361" s="241">
        <f>(Z361*'Power Usage Consumption'!$B$12)*D361</f>
        <v>22.464</v>
      </c>
      <c r="AB361" s="242">
        <f t="shared" si="2"/>
        <v>191.9424</v>
      </c>
      <c r="AC361" s="243" t="str">
        <f>'Raw Data'!AI360</f>
        <v>Renewable Energy (Solar, Wind, etc.)</v>
      </c>
      <c r="AD361" s="244">
        <f t="shared" si="3"/>
        <v>0</v>
      </c>
      <c r="AE361" s="245">
        <f t="shared" si="4"/>
        <v>191.9424</v>
      </c>
      <c r="AF361" s="238">
        <f>'Raw Data'!U360</f>
        <v>3</v>
      </c>
      <c r="AG361" s="235">
        <f>'Raw Data'!T360</f>
        <v>3</v>
      </c>
      <c r="AH361" s="235"/>
      <c r="AI361" s="235">
        <f>IF('Raw Data'!AJ360="YES", 1, 0)</f>
        <v>0</v>
      </c>
      <c r="AJ361" s="235">
        <f>('Power Usage Consumption'!$B$15)*D361*AI361</f>
        <v>0</v>
      </c>
      <c r="AK361" s="235">
        <f>IF('Raw Data'!AK360="YES", 1, 0)</f>
        <v>0</v>
      </c>
      <c r="AL361" s="239">
        <f>'Power Usage Consumption'!$B$16</f>
        <v>18</v>
      </c>
      <c r="AM361" s="235">
        <f>IF('Raw Data'!AL360="YES", 1, 0)</f>
        <v>0</v>
      </c>
      <c r="AN361" s="239">
        <f>'Power Usage Consumption'!$B$17</f>
        <v>1.5</v>
      </c>
      <c r="AO361" s="235">
        <f>IF('Raw Data'!AM360="YES", 1, 0)</f>
        <v>0</v>
      </c>
      <c r="AP361" s="239">
        <f>'Power Usage Consumption'!$B$18</f>
        <v>1.2</v>
      </c>
      <c r="AQ361" s="235">
        <f>IF('Raw Data'!AN360="YES", 1, 0)</f>
        <v>1</v>
      </c>
      <c r="AR361" s="239">
        <f>'Power Usage Consumption'!$B$19</f>
        <v>2</v>
      </c>
      <c r="AS361" s="239">
        <f t="shared" si="5"/>
        <v>22.7</v>
      </c>
      <c r="AT361" s="241">
        <f t="shared" si="6"/>
        <v>3</v>
      </c>
      <c r="AU361" s="241"/>
      <c r="AV361" s="235">
        <f>IF('Raw Data'!AO360="YES", 1, 0)</f>
        <v>1</v>
      </c>
      <c r="AW361" s="241">
        <f>('Power Usage Consumption'!$B$22)*D361*AV361</f>
        <v>1419.6</v>
      </c>
      <c r="AX361" s="235">
        <f>IF('Raw Data'!AP360="YES", 1, 0)</f>
        <v>0</v>
      </c>
      <c r="AY361" s="241">
        <f>('Power Usage Consumption'!$B$23)*D361*AX361</f>
        <v>0</v>
      </c>
      <c r="AZ361" s="235">
        <f>IF('Raw Data'!AQ360="YES", 1, 0)</f>
        <v>1</v>
      </c>
      <c r="BA361" s="241">
        <f>('Power Usage Consumption'!$B$24)*D361*AZ361</f>
        <v>33.696</v>
      </c>
      <c r="BB361" s="235">
        <f>IF('Raw Data'!AR360="YES", 1, 0)</f>
        <v>1</v>
      </c>
      <c r="BC361" s="241">
        <f>('Power Usage Consumption'!$B$25)*D361*BB361</f>
        <v>10.8264</v>
      </c>
      <c r="BD361" s="235">
        <f>IF('Raw Data'!AS360="YES", 1, 0)</f>
        <v>0</v>
      </c>
      <c r="BE361" s="235">
        <f>('Power Usage Consumption'!$B$26)*D361*BD361</f>
        <v>0</v>
      </c>
      <c r="BF361" s="241">
        <f t="shared" si="7"/>
        <v>1464.1224</v>
      </c>
    </row>
    <row r="362" ht="20.25" customHeight="1">
      <c r="A362" s="233" t="str">
        <f>'Raw Data'!R361</f>
        <v>Armenia</v>
      </c>
      <c r="B362" s="234">
        <f>'Raw Data'!S361</f>
        <v>6</v>
      </c>
      <c r="C362" s="235">
        <f>'Raw Data'!W361</f>
        <v>18</v>
      </c>
      <c r="D362" s="236">
        <f t="shared" si="1"/>
        <v>432</v>
      </c>
      <c r="E362" s="237"/>
      <c r="F362" s="238">
        <f>'Raw Data'!X361</f>
        <v>1</v>
      </c>
      <c r="G362" s="239">
        <f>(F362*'Power Usage Consumption'!$B$2)*D362</f>
        <v>25.92</v>
      </c>
      <c r="H362" s="235">
        <f>'Raw Data'!Y361</f>
        <v>2</v>
      </c>
      <c r="I362" s="239">
        <f>(H362*'Power Usage Consumption'!$B$3)*D362</f>
        <v>60.1344</v>
      </c>
      <c r="J362" s="235">
        <f>'Raw Data'!Z361</f>
        <v>2</v>
      </c>
      <c r="K362" s="240">
        <f>(J362*'Power Usage Consumption'!$B$4)*D362</f>
        <v>49.248</v>
      </c>
      <c r="L362" s="241">
        <f>'Raw Data'!AA361</f>
        <v>0</v>
      </c>
      <c r="M362" s="241">
        <f>(L362*'Power Usage Consumption'!$B$5)*D362</f>
        <v>0</v>
      </c>
      <c r="N362" s="241">
        <f>'Raw Data'!AB361</f>
        <v>3</v>
      </c>
      <c r="O362" s="241">
        <f>(N362*'Power Usage Consumption'!$B$7)*D362</f>
        <v>2.592</v>
      </c>
      <c r="P362" s="241">
        <f>'Raw Data'!AC361</f>
        <v>2</v>
      </c>
      <c r="Q362" s="241">
        <f>(P362*'Power Usage Consumption'!$B$8)*D362</f>
        <v>34.56</v>
      </c>
      <c r="R362" s="241">
        <f>'Raw Data'!AD361</f>
        <v>1</v>
      </c>
      <c r="S362" s="241">
        <f>(R362*'Power Usage Consumption'!$B$9)*D362</f>
        <v>2.592</v>
      </c>
      <c r="T362" s="235">
        <f>'Raw Data'!AE361</f>
        <v>2</v>
      </c>
      <c r="U362" s="241">
        <f>(T362*'Power Usage Consumption'!$B$6)*D362</f>
        <v>4.32</v>
      </c>
      <c r="V362" s="235">
        <f>'Raw Data'!AF361</f>
        <v>3</v>
      </c>
      <c r="W362" s="241">
        <f>(V362*'Power Usage Consumption'!$B$11)*D362</f>
        <v>15.552</v>
      </c>
      <c r="X362" s="235">
        <f>'Raw Data'!AG361</f>
        <v>0</v>
      </c>
      <c r="Y362" s="241">
        <f>(X362*'Power Usage Consumption'!$B$12)*D362</f>
        <v>0</v>
      </c>
      <c r="Z362" s="235">
        <f>'Raw Data'!AH361</f>
        <v>0</v>
      </c>
      <c r="AA362" s="241">
        <f>(Z362*'Power Usage Consumption'!$B$12)*D362</f>
        <v>0</v>
      </c>
      <c r="AB362" s="242">
        <f t="shared" si="2"/>
        <v>194.9184</v>
      </c>
      <c r="AC362" s="243" t="str">
        <f>'Raw Data'!AI361</f>
        <v>Non-renewable Energy (Grid electricity, Gasoline, etc.)</v>
      </c>
      <c r="AD362" s="244">
        <f t="shared" si="3"/>
        <v>194.9184</v>
      </c>
      <c r="AE362" s="245">
        <f t="shared" si="4"/>
        <v>0</v>
      </c>
      <c r="AF362" s="238">
        <f>'Raw Data'!U361</f>
        <v>3</v>
      </c>
      <c r="AG362" s="235">
        <f>'Raw Data'!T361</f>
        <v>3</v>
      </c>
      <c r="AH362" s="235"/>
      <c r="AI362" s="235">
        <f>IF('Raw Data'!AJ361="YES", 1, 0)</f>
        <v>1</v>
      </c>
      <c r="AJ362" s="235">
        <f>('Power Usage Consumption'!$B$15)*D362*AI362</f>
        <v>1671.84</v>
      </c>
      <c r="AK362" s="235">
        <f>IF('Raw Data'!AK361="YES", 1, 0)</f>
        <v>0</v>
      </c>
      <c r="AL362" s="239">
        <f>'Power Usage Consumption'!$B$16</f>
        <v>18</v>
      </c>
      <c r="AM362" s="235">
        <f>IF('Raw Data'!AL361="YES", 1, 0)</f>
        <v>1</v>
      </c>
      <c r="AN362" s="239">
        <f>'Power Usage Consumption'!$B$17</f>
        <v>1.5</v>
      </c>
      <c r="AO362" s="235">
        <f>IF('Raw Data'!AM361="YES", 1, 0)</f>
        <v>1</v>
      </c>
      <c r="AP362" s="239">
        <f>'Power Usage Consumption'!$B$18</f>
        <v>1.2</v>
      </c>
      <c r="AQ362" s="235">
        <f>IF('Raw Data'!AN361="YES", 1, 0)</f>
        <v>1</v>
      </c>
      <c r="AR362" s="239">
        <f>'Power Usage Consumption'!$B$19</f>
        <v>2</v>
      </c>
      <c r="AS362" s="239">
        <f t="shared" si="5"/>
        <v>1694.54</v>
      </c>
      <c r="AT362" s="241">
        <f t="shared" si="6"/>
        <v>3</v>
      </c>
      <c r="AU362" s="241"/>
      <c r="AV362" s="235">
        <f>IF('Raw Data'!AO361="YES", 1, 0)</f>
        <v>1</v>
      </c>
      <c r="AW362" s="241">
        <f>('Power Usage Consumption'!$B$22)*D362*AV362</f>
        <v>982.8</v>
      </c>
      <c r="AX362" s="235">
        <f>IF('Raw Data'!AP361="YES", 1, 0)</f>
        <v>1</v>
      </c>
      <c r="AY362" s="241">
        <f>('Power Usage Consumption'!$B$23)*D362*AX362</f>
        <v>280.8</v>
      </c>
      <c r="AZ362" s="235">
        <f>IF('Raw Data'!AQ361="YES", 1, 0)</f>
        <v>1</v>
      </c>
      <c r="BA362" s="241">
        <f>('Power Usage Consumption'!$B$24)*D362*AZ362</f>
        <v>23.328</v>
      </c>
      <c r="BB362" s="235">
        <f>IF('Raw Data'!AR361="YES", 1, 0)</f>
        <v>1</v>
      </c>
      <c r="BC362" s="241">
        <f>('Power Usage Consumption'!$B$25)*D362*BB362</f>
        <v>7.4952</v>
      </c>
      <c r="BD362" s="235">
        <f>IF('Raw Data'!AS361="YES", 1, 0)</f>
        <v>1</v>
      </c>
      <c r="BE362" s="235">
        <f>('Power Usage Consumption'!$B$26)*D362*BD362</f>
        <v>120.96</v>
      </c>
      <c r="BF362" s="241">
        <f t="shared" si="7"/>
        <v>1415.3832</v>
      </c>
    </row>
    <row r="363" ht="20.25" customHeight="1">
      <c r="A363" s="233" t="str">
        <f>'Raw Data'!R362</f>
        <v>Czech Republic</v>
      </c>
      <c r="B363" s="234">
        <f>'Raw Data'!S362</f>
        <v>6</v>
      </c>
      <c r="C363" s="235">
        <f>'Raw Data'!W362</f>
        <v>30</v>
      </c>
      <c r="D363" s="236">
        <f t="shared" si="1"/>
        <v>720</v>
      </c>
      <c r="E363" s="237"/>
      <c r="F363" s="238">
        <f>'Raw Data'!X362</f>
        <v>0</v>
      </c>
      <c r="G363" s="239">
        <f>(F363*'Power Usage Consumption'!$B$2)*D363</f>
        <v>0</v>
      </c>
      <c r="H363" s="235">
        <f>'Raw Data'!Y362</f>
        <v>3</v>
      </c>
      <c r="I363" s="239">
        <f>(H363*'Power Usage Consumption'!$B$3)*D363</f>
        <v>150.336</v>
      </c>
      <c r="J363" s="235">
        <f>'Raw Data'!Z362</f>
        <v>3</v>
      </c>
      <c r="K363" s="240">
        <f>(J363*'Power Usage Consumption'!$B$4)*D363</f>
        <v>123.12</v>
      </c>
      <c r="L363" s="241">
        <f>'Raw Data'!AA362</f>
        <v>0</v>
      </c>
      <c r="M363" s="241">
        <f>(L363*'Power Usage Consumption'!$B$5)*D363</f>
        <v>0</v>
      </c>
      <c r="N363" s="241">
        <f>'Raw Data'!AB362</f>
        <v>1</v>
      </c>
      <c r="O363" s="241">
        <f>(N363*'Power Usage Consumption'!$B$7)*D363</f>
        <v>1.44</v>
      </c>
      <c r="P363" s="241">
        <f>'Raw Data'!AC362</f>
        <v>3</v>
      </c>
      <c r="Q363" s="241">
        <f>(P363*'Power Usage Consumption'!$B$8)*D363</f>
        <v>86.4</v>
      </c>
      <c r="R363" s="241">
        <f>'Raw Data'!AD362</f>
        <v>0</v>
      </c>
      <c r="S363" s="241">
        <f>(R363*'Power Usage Consumption'!$B$9)*D363</f>
        <v>0</v>
      </c>
      <c r="T363" s="235">
        <f>'Raw Data'!AE362</f>
        <v>3</v>
      </c>
      <c r="U363" s="241">
        <f>(T363*'Power Usage Consumption'!$B$6)*D363</f>
        <v>10.8</v>
      </c>
      <c r="V363" s="235">
        <f>'Raw Data'!AF362</f>
        <v>2</v>
      </c>
      <c r="W363" s="241">
        <f>(V363*'Power Usage Consumption'!$B$11)*D363</f>
        <v>17.28</v>
      </c>
      <c r="X363" s="235">
        <f>'Raw Data'!AG362</f>
        <v>2</v>
      </c>
      <c r="Y363" s="241">
        <f>(X363*'Power Usage Consumption'!$B$12)*D363</f>
        <v>17.28</v>
      </c>
      <c r="Z363" s="235">
        <f>'Raw Data'!AH362</f>
        <v>3</v>
      </c>
      <c r="AA363" s="241">
        <f>(Z363*'Power Usage Consumption'!$B$12)*D363</f>
        <v>25.92</v>
      </c>
      <c r="AB363" s="242">
        <f t="shared" si="2"/>
        <v>432.576</v>
      </c>
      <c r="AC363" s="243" t="str">
        <f>'Raw Data'!AI362</f>
        <v>Non-renewable Energy (Grid electricity, Gasoline, etc.)</v>
      </c>
      <c r="AD363" s="244">
        <f t="shared" si="3"/>
        <v>432.576</v>
      </c>
      <c r="AE363" s="245">
        <f t="shared" si="4"/>
        <v>0</v>
      </c>
      <c r="AF363" s="238">
        <f>'Raw Data'!U362</f>
        <v>4</v>
      </c>
      <c r="AG363" s="235">
        <f>'Raw Data'!T362</f>
        <v>2</v>
      </c>
      <c r="AH363" s="235"/>
      <c r="AI363" s="235">
        <f>IF('Raw Data'!AJ362="YES", 1, 0)</f>
        <v>0</v>
      </c>
      <c r="AJ363" s="235">
        <f>('Power Usage Consumption'!$B$15)*D363*AI363</f>
        <v>0</v>
      </c>
      <c r="AK363" s="235">
        <f>IF('Raw Data'!AK362="YES", 1, 0)</f>
        <v>1</v>
      </c>
      <c r="AL363" s="239">
        <f>'Power Usage Consumption'!$B$16</f>
        <v>18</v>
      </c>
      <c r="AM363" s="235">
        <f>IF('Raw Data'!AL362="YES", 1, 0)</f>
        <v>0</v>
      </c>
      <c r="AN363" s="239">
        <f>'Power Usage Consumption'!$B$17</f>
        <v>1.5</v>
      </c>
      <c r="AO363" s="235">
        <f>IF('Raw Data'!AM362="YES", 1, 0)</f>
        <v>1</v>
      </c>
      <c r="AP363" s="239">
        <f>'Power Usage Consumption'!$B$18</f>
        <v>1.2</v>
      </c>
      <c r="AQ363" s="235">
        <f>IF('Raw Data'!AN362="YES", 1, 0)</f>
        <v>0</v>
      </c>
      <c r="AR363" s="239">
        <f>'Power Usage Consumption'!$B$19</f>
        <v>2</v>
      </c>
      <c r="AS363" s="239">
        <f t="shared" si="5"/>
        <v>22.7</v>
      </c>
      <c r="AT363" s="241">
        <f t="shared" si="6"/>
        <v>2</v>
      </c>
      <c r="AU363" s="241"/>
      <c r="AV363" s="235">
        <f>IF('Raw Data'!AO362="YES", 1, 0)</f>
        <v>1</v>
      </c>
      <c r="AW363" s="241">
        <f>('Power Usage Consumption'!$B$22)*D363*AV363</f>
        <v>1638</v>
      </c>
      <c r="AX363" s="235">
        <f>IF('Raw Data'!AP362="YES", 1, 0)</f>
        <v>0</v>
      </c>
      <c r="AY363" s="241">
        <f>('Power Usage Consumption'!$B$23)*D363*AX363</f>
        <v>0</v>
      </c>
      <c r="AZ363" s="235">
        <f>IF('Raw Data'!AQ362="YES", 1, 0)</f>
        <v>0</v>
      </c>
      <c r="BA363" s="241">
        <f>('Power Usage Consumption'!$B$24)*D363*AZ363</f>
        <v>0</v>
      </c>
      <c r="BB363" s="235">
        <f>IF('Raw Data'!AR362="YES", 1, 0)</f>
        <v>0</v>
      </c>
      <c r="BC363" s="241">
        <f>('Power Usage Consumption'!$B$25)*D363*BB363</f>
        <v>0</v>
      </c>
      <c r="BD363" s="235">
        <f>IF('Raw Data'!AS362="YES", 1, 0)</f>
        <v>1</v>
      </c>
      <c r="BE363" s="235">
        <f>('Power Usage Consumption'!$B$26)*D363*BD363</f>
        <v>201.6</v>
      </c>
      <c r="BF363" s="241">
        <f t="shared" si="7"/>
        <v>1839.6</v>
      </c>
    </row>
    <row r="364" ht="20.25" customHeight="1">
      <c r="A364" s="233" t="str">
        <f>'Raw Data'!R363</f>
        <v>United States of America</v>
      </c>
      <c r="B364" s="234">
        <f>'Raw Data'!S363</f>
        <v>7</v>
      </c>
      <c r="C364" s="235">
        <f>'Raw Data'!W363</f>
        <v>40</v>
      </c>
      <c r="D364" s="236">
        <f t="shared" si="1"/>
        <v>1120</v>
      </c>
      <c r="E364" s="237"/>
      <c r="F364" s="238">
        <f>'Raw Data'!X363</f>
        <v>2</v>
      </c>
      <c r="G364" s="239">
        <f>(F364*'Power Usage Consumption'!$B$2)*D364</f>
        <v>134.4</v>
      </c>
      <c r="H364" s="235">
        <f>'Raw Data'!Y363</f>
        <v>3</v>
      </c>
      <c r="I364" s="239">
        <f>(H364*'Power Usage Consumption'!$B$3)*D364</f>
        <v>233.856</v>
      </c>
      <c r="J364" s="235">
        <f>'Raw Data'!Z363</f>
        <v>3</v>
      </c>
      <c r="K364" s="240">
        <f>(J364*'Power Usage Consumption'!$B$4)*D364</f>
        <v>191.52</v>
      </c>
      <c r="L364" s="241">
        <f>'Raw Data'!AA363</f>
        <v>1</v>
      </c>
      <c r="M364" s="241">
        <f>(L364*'Power Usage Consumption'!$B$5)*D364</f>
        <v>224</v>
      </c>
      <c r="N364" s="241">
        <f>'Raw Data'!AB363</f>
        <v>3</v>
      </c>
      <c r="O364" s="241">
        <f>(N364*'Power Usage Consumption'!$B$7)*D364</f>
        <v>6.72</v>
      </c>
      <c r="P364" s="241">
        <f>'Raw Data'!AC363</f>
        <v>3</v>
      </c>
      <c r="Q364" s="241">
        <f>(P364*'Power Usage Consumption'!$B$8)*D364</f>
        <v>134.4</v>
      </c>
      <c r="R364" s="241">
        <f>'Raw Data'!AD363</f>
        <v>0</v>
      </c>
      <c r="S364" s="241">
        <f>(R364*'Power Usage Consumption'!$B$9)*D364</f>
        <v>0</v>
      </c>
      <c r="T364" s="235">
        <f>'Raw Data'!AE363</f>
        <v>0</v>
      </c>
      <c r="U364" s="241">
        <f>(T364*'Power Usage Consumption'!$B$6)*D364</f>
        <v>0</v>
      </c>
      <c r="V364" s="235">
        <f>'Raw Data'!AF363</f>
        <v>1</v>
      </c>
      <c r="W364" s="241">
        <f>(V364*'Power Usage Consumption'!$B$11)*D364</f>
        <v>13.44</v>
      </c>
      <c r="X364" s="235">
        <f>'Raw Data'!AG363</f>
        <v>2</v>
      </c>
      <c r="Y364" s="241">
        <f>(X364*'Power Usage Consumption'!$B$12)*D364</f>
        <v>26.88</v>
      </c>
      <c r="Z364" s="235">
        <f>'Raw Data'!AH363</f>
        <v>0</v>
      </c>
      <c r="AA364" s="241">
        <f>(Z364*'Power Usage Consumption'!$B$12)*D364</f>
        <v>0</v>
      </c>
      <c r="AB364" s="242">
        <f t="shared" si="2"/>
        <v>965.216</v>
      </c>
      <c r="AC364" s="243" t="str">
        <f>'Raw Data'!AI363</f>
        <v>Non-renewable Energy (Grid electricity, Gasoline, etc.)</v>
      </c>
      <c r="AD364" s="244">
        <f t="shared" si="3"/>
        <v>965.216</v>
      </c>
      <c r="AE364" s="245">
        <f t="shared" si="4"/>
        <v>0</v>
      </c>
      <c r="AF364" s="238">
        <f>'Raw Data'!U363</f>
        <v>4</v>
      </c>
      <c r="AG364" s="235">
        <f>'Raw Data'!T363</f>
        <v>3</v>
      </c>
      <c r="AH364" s="235"/>
      <c r="AI364" s="235">
        <f>IF('Raw Data'!AJ363="YES", 1, 0)</f>
        <v>1</v>
      </c>
      <c r="AJ364" s="235">
        <f>('Power Usage Consumption'!$B$15)*D364*AI364</f>
        <v>4334.4</v>
      </c>
      <c r="AK364" s="235">
        <f>IF('Raw Data'!AK363="YES", 1, 0)</f>
        <v>1</v>
      </c>
      <c r="AL364" s="239">
        <f>'Power Usage Consumption'!$B$16</f>
        <v>18</v>
      </c>
      <c r="AM364" s="235">
        <f>IF('Raw Data'!AL363="YES", 1, 0)</f>
        <v>0</v>
      </c>
      <c r="AN364" s="239">
        <f>'Power Usage Consumption'!$B$17</f>
        <v>1.5</v>
      </c>
      <c r="AO364" s="235">
        <f>IF('Raw Data'!AM363="YES", 1, 0)</f>
        <v>0</v>
      </c>
      <c r="AP364" s="239">
        <f>'Power Usage Consumption'!$B$18</f>
        <v>1.2</v>
      </c>
      <c r="AQ364" s="235">
        <f>IF('Raw Data'!AN363="YES", 1, 0)</f>
        <v>0</v>
      </c>
      <c r="AR364" s="239">
        <f>'Power Usage Consumption'!$B$19</f>
        <v>2</v>
      </c>
      <c r="AS364" s="239">
        <f t="shared" si="5"/>
        <v>4357.1</v>
      </c>
      <c r="AT364" s="241">
        <f t="shared" si="6"/>
        <v>3</v>
      </c>
      <c r="AU364" s="241"/>
      <c r="AV364" s="235">
        <f>IF('Raw Data'!AO363="YES", 1, 0)</f>
        <v>0</v>
      </c>
      <c r="AW364" s="241">
        <f>('Power Usage Consumption'!$B$22)*D364*AV364</f>
        <v>0</v>
      </c>
      <c r="AX364" s="235">
        <f>IF('Raw Data'!AP363="YES", 1, 0)</f>
        <v>0</v>
      </c>
      <c r="AY364" s="241">
        <f>('Power Usage Consumption'!$B$23)*D364*AX364</f>
        <v>0</v>
      </c>
      <c r="AZ364" s="235">
        <f>IF('Raw Data'!AQ363="YES", 1, 0)</f>
        <v>0</v>
      </c>
      <c r="BA364" s="241">
        <f>('Power Usage Consumption'!$B$24)*D364*AZ364</f>
        <v>0</v>
      </c>
      <c r="BB364" s="235">
        <f>IF('Raw Data'!AR363="YES", 1, 0)</f>
        <v>0</v>
      </c>
      <c r="BC364" s="241">
        <f>('Power Usage Consumption'!$B$25)*D364*BB364</f>
        <v>0</v>
      </c>
      <c r="BD364" s="235">
        <f>IF('Raw Data'!AS363="YES", 1, 0)</f>
        <v>0</v>
      </c>
      <c r="BE364" s="235">
        <f>('Power Usage Consumption'!$B$26)*D364*BD364</f>
        <v>0</v>
      </c>
      <c r="BF364" s="241">
        <f t="shared" si="7"/>
        <v>0</v>
      </c>
    </row>
    <row r="365" ht="20.25" customHeight="1">
      <c r="A365" s="233" t="str">
        <f>'Raw Data'!R364</f>
        <v>Brazil</v>
      </c>
      <c r="B365" s="234">
        <f>'Raw Data'!S364</f>
        <v>10</v>
      </c>
      <c r="C365" s="235">
        <f>'Raw Data'!W364</f>
        <v>33</v>
      </c>
      <c r="D365" s="236">
        <f t="shared" si="1"/>
        <v>1320</v>
      </c>
      <c r="E365" s="237"/>
      <c r="F365" s="238">
        <f>'Raw Data'!X364</f>
        <v>2</v>
      </c>
      <c r="G365" s="239">
        <f>(F365*'Power Usage Consumption'!$B$2)*D365</f>
        <v>158.4</v>
      </c>
      <c r="H365" s="235">
        <f>'Raw Data'!Y364</f>
        <v>2</v>
      </c>
      <c r="I365" s="239">
        <f>(H365*'Power Usage Consumption'!$B$3)*D365</f>
        <v>183.744</v>
      </c>
      <c r="J365" s="235">
        <f>'Raw Data'!Z364</f>
        <v>3</v>
      </c>
      <c r="K365" s="240">
        <f>(J365*'Power Usage Consumption'!$B$4)*D365</f>
        <v>225.72</v>
      </c>
      <c r="L365" s="241">
        <f>'Raw Data'!AA364</f>
        <v>0</v>
      </c>
      <c r="M365" s="241">
        <f>(L365*'Power Usage Consumption'!$B$5)*D365</f>
        <v>0</v>
      </c>
      <c r="N365" s="241">
        <f>'Raw Data'!AB364</f>
        <v>1</v>
      </c>
      <c r="O365" s="241">
        <f>(N365*'Power Usage Consumption'!$B$7)*D365</f>
        <v>2.64</v>
      </c>
      <c r="P365" s="241">
        <f>'Raw Data'!AC364</f>
        <v>0</v>
      </c>
      <c r="Q365" s="241">
        <f>(P365*'Power Usage Consumption'!$B$8)*D365</f>
        <v>0</v>
      </c>
      <c r="R365" s="241">
        <f>'Raw Data'!AD364</f>
        <v>3</v>
      </c>
      <c r="S365" s="241">
        <f>(R365*'Power Usage Consumption'!$B$9)*D365</f>
        <v>23.76</v>
      </c>
      <c r="T365" s="235">
        <f>'Raw Data'!AE364</f>
        <v>1</v>
      </c>
      <c r="U365" s="241">
        <f>(T365*'Power Usage Consumption'!$B$6)*D365</f>
        <v>6.6</v>
      </c>
      <c r="V365" s="235">
        <f>'Raw Data'!AF364</f>
        <v>0</v>
      </c>
      <c r="W365" s="241">
        <f>(V365*'Power Usage Consumption'!$B$11)*D365</f>
        <v>0</v>
      </c>
      <c r="X365" s="235">
        <f>'Raw Data'!AG364</f>
        <v>3</v>
      </c>
      <c r="Y365" s="241">
        <f>(X365*'Power Usage Consumption'!$B$12)*D365</f>
        <v>47.52</v>
      </c>
      <c r="Z365" s="235">
        <f>'Raw Data'!AH364</f>
        <v>0</v>
      </c>
      <c r="AA365" s="241">
        <f>(Z365*'Power Usage Consumption'!$B$12)*D365</f>
        <v>0</v>
      </c>
      <c r="AB365" s="242">
        <f t="shared" si="2"/>
        <v>648.384</v>
      </c>
      <c r="AC365" s="243" t="str">
        <f>'Raw Data'!AI364</f>
        <v>Non-renewable Energy (Grid electricity, Gasoline, etc.)</v>
      </c>
      <c r="AD365" s="244">
        <f t="shared" si="3"/>
        <v>648.384</v>
      </c>
      <c r="AE365" s="245">
        <f t="shared" si="4"/>
        <v>0</v>
      </c>
      <c r="AF365" s="238">
        <f>'Raw Data'!U364</f>
        <v>4</v>
      </c>
      <c r="AG365" s="235">
        <f>'Raw Data'!T364</f>
        <v>6</v>
      </c>
      <c r="AH365" s="235"/>
      <c r="AI365" s="235">
        <f>IF('Raw Data'!AJ364="YES", 1, 0)</f>
        <v>1</v>
      </c>
      <c r="AJ365" s="235">
        <f>('Power Usage Consumption'!$B$15)*D365*AI365</f>
        <v>5108.4</v>
      </c>
      <c r="AK365" s="235">
        <f>IF('Raw Data'!AK364="YES", 1, 0)</f>
        <v>0</v>
      </c>
      <c r="AL365" s="239">
        <f>'Power Usage Consumption'!$B$16</f>
        <v>18</v>
      </c>
      <c r="AM365" s="235">
        <f>IF('Raw Data'!AL364="YES", 1, 0)</f>
        <v>1</v>
      </c>
      <c r="AN365" s="239">
        <f>'Power Usage Consumption'!$B$17</f>
        <v>1.5</v>
      </c>
      <c r="AO365" s="235">
        <f>IF('Raw Data'!AM364="YES", 1, 0)</f>
        <v>0</v>
      </c>
      <c r="AP365" s="239">
        <f>'Power Usage Consumption'!$B$18</f>
        <v>1.2</v>
      </c>
      <c r="AQ365" s="235">
        <f>IF('Raw Data'!AN364="YES", 1, 0)</f>
        <v>1</v>
      </c>
      <c r="AR365" s="239">
        <f>'Power Usage Consumption'!$B$19</f>
        <v>2</v>
      </c>
      <c r="AS365" s="239">
        <f t="shared" si="5"/>
        <v>5131.1</v>
      </c>
      <c r="AT365" s="241">
        <f t="shared" si="6"/>
        <v>6</v>
      </c>
      <c r="AU365" s="241"/>
      <c r="AV365" s="235">
        <f>IF('Raw Data'!AO364="YES", 1, 0)</f>
        <v>0</v>
      </c>
      <c r="AW365" s="241">
        <f>('Power Usage Consumption'!$B$22)*D365*AV365</f>
        <v>0</v>
      </c>
      <c r="AX365" s="235">
        <f>IF('Raw Data'!AP364="YES", 1, 0)</f>
        <v>0</v>
      </c>
      <c r="AY365" s="241">
        <f>('Power Usage Consumption'!$B$23)*D365*AX365</f>
        <v>0</v>
      </c>
      <c r="AZ365" s="235">
        <f>IF('Raw Data'!AQ364="YES", 1, 0)</f>
        <v>0</v>
      </c>
      <c r="BA365" s="241">
        <f>('Power Usage Consumption'!$B$24)*D365*AZ365</f>
        <v>0</v>
      </c>
      <c r="BB365" s="235">
        <f>IF('Raw Data'!AR364="YES", 1, 0)</f>
        <v>1</v>
      </c>
      <c r="BC365" s="241">
        <f>('Power Usage Consumption'!$B$25)*D365*BB365</f>
        <v>22.902</v>
      </c>
      <c r="BD365" s="235">
        <f>IF('Raw Data'!AS364="YES", 1, 0)</f>
        <v>0</v>
      </c>
      <c r="BE365" s="235">
        <f>('Power Usage Consumption'!$B$26)*D365*BD365</f>
        <v>0</v>
      </c>
      <c r="BF365" s="241">
        <f t="shared" si="7"/>
        <v>22.902</v>
      </c>
    </row>
    <row r="366" ht="20.25" customHeight="1">
      <c r="A366" s="233" t="str">
        <f>'Raw Data'!R365</f>
        <v>Unspecified</v>
      </c>
      <c r="B366" s="234">
        <f>'Raw Data'!S365</f>
        <v>2</v>
      </c>
      <c r="C366" s="235">
        <f>'Raw Data'!W365</f>
        <v>14</v>
      </c>
      <c r="D366" s="236">
        <f t="shared" si="1"/>
        <v>112</v>
      </c>
      <c r="E366" s="237"/>
      <c r="F366" s="238">
        <f>'Raw Data'!X365</f>
        <v>3</v>
      </c>
      <c r="G366" s="239">
        <f>(F366*'Power Usage Consumption'!$B$2)*D366</f>
        <v>20.16</v>
      </c>
      <c r="H366" s="235">
        <f>'Raw Data'!Y365</f>
        <v>3</v>
      </c>
      <c r="I366" s="239">
        <f>(H366*'Power Usage Consumption'!$B$3)*D366</f>
        <v>23.3856</v>
      </c>
      <c r="J366" s="235">
        <f>'Raw Data'!Z365</f>
        <v>2</v>
      </c>
      <c r="K366" s="240">
        <f>(J366*'Power Usage Consumption'!$B$4)*D366</f>
        <v>12.768</v>
      </c>
      <c r="L366" s="241">
        <f>'Raw Data'!AA365</f>
        <v>1</v>
      </c>
      <c r="M366" s="241">
        <f>(L366*'Power Usage Consumption'!$B$5)*D366</f>
        <v>22.4</v>
      </c>
      <c r="N366" s="241">
        <f>'Raw Data'!AB365</f>
        <v>2</v>
      </c>
      <c r="O366" s="241">
        <f>(N366*'Power Usage Consumption'!$B$7)*D366</f>
        <v>0.448</v>
      </c>
      <c r="P366" s="241">
        <f>'Raw Data'!AC365</f>
        <v>1</v>
      </c>
      <c r="Q366" s="241">
        <f>(P366*'Power Usage Consumption'!$B$8)*D366</f>
        <v>4.48</v>
      </c>
      <c r="R366" s="241">
        <f>'Raw Data'!AD365</f>
        <v>2</v>
      </c>
      <c r="S366" s="241">
        <f>(R366*'Power Usage Consumption'!$B$9)*D366</f>
        <v>1.344</v>
      </c>
      <c r="T366" s="235">
        <f>'Raw Data'!AE365</f>
        <v>2</v>
      </c>
      <c r="U366" s="241">
        <f>(T366*'Power Usage Consumption'!$B$6)*D366</f>
        <v>1.12</v>
      </c>
      <c r="V366" s="235">
        <f>'Raw Data'!AF365</f>
        <v>0</v>
      </c>
      <c r="W366" s="241">
        <f>(V366*'Power Usage Consumption'!$B$11)*D366</f>
        <v>0</v>
      </c>
      <c r="X366" s="235">
        <f>'Raw Data'!AG365</f>
        <v>0</v>
      </c>
      <c r="Y366" s="241">
        <f>(X366*'Power Usage Consumption'!$B$12)*D366</f>
        <v>0</v>
      </c>
      <c r="Z366" s="235">
        <f>'Raw Data'!AH365</f>
        <v>1</v>
      </c>
      <c r="AA366" s="241">
        <f>(Z366*'Power Usage Consumption'!$B$12)*D366</f>
        <v>1.344</v>
      </c>
      <c r="AB366" s="242">
        <f t="shared" si="2"/>
        <v>87.4496</v>
      </c>
      <c r="AC366" s="243" t="str">
        <f>'Raw Data'!AI365</f>
        <v>Non-renewable Energy (Grid electricity, Gasoline, etc.)</v>
      </c>
      <c r="AD366" s="244">
        <f t="shared" si="3"/>
        <v>87.4496</v>
      </c>
      <c r="AE366" s="245">
        <f t="shared" si="4"/>
        <v>0</v>
      </c>
      <c r="AF366" s="238">
        <f>'Raw Data'!U365</f>
        <v>1</v>
      </c>
      <c r="AG366" s="235">
        <f>'Raw Data'!T365</f>
        <v>1</v>
      </c>
      <c r="AH366" s="235"/>
      <c r="AI366" s="235">
        <f>IF('Raw Data'!AJ365="YES", 1, 0)</f>
        <v>0</v>
      </c>
      <c r="AJ366" s="235">
        <f>('Power Usage Consumption'!$B$15)*D366*AI366</f>
        <v>0</v>
      </c>
      <c r="AK366" s="235">
        <f>IF('Raw Data'!AK365="YES", 1, 0)</f>
        <v>1</v>
      </c>
      <c r="AL366" s="239">
        <f>'Power Usage Consumption'!$B$16</f>
        <v>18</v>
      </c>
      <c r="AM366" s="235">
        <f>IF('Raw Data'!AL365="YES", 1, 0)</f>
        <v>1</v>
      </c>
      <c r="AN366" s="239">
        <f>'Power Usage Consumption'!$B$17</f>
        <v>1.5</v>
      </c>
      <c r="AO366" s="235">
        <f>IF('Raw Data'!AM365="YES", 1, 0)</f>
        <v>0</v>
      </c>
      <c r="AP366" s="239">
        <f>'Power Usage Consumption'!$B$18</f>
        <v>1.2</v>
      </c>
      <c r="AQ366" s="235">
        <f>IF('Raw Data'!AN365="YES", 1, 0)</f>
        <v>1</v>
      </c>
      <c r="AR366" s="239">
        <f>'Power Usage Consumption'!$B$19</f>
        <v>2</v>
      </c>
      <c r="AS366" s="239">
        <f t="shared" si="5"/>
        <v>22.7</v>
      </c>
      <c r="AT366" s="241">
        <f t="shared" si="6"/>
        <v>1</v>
      </c>
      <c r="AU366" s="241"/>
      <c r="AV366" s="235">
        <f>IF('Raw Data'!AO365="YES", 1, 0)</f>
        <v>0</v>
      </c>
      <c r="AW366" s="241">
        <f>('Power Usage Consumption'!$B$22)*D366*AV366</f>
        <v>0</v>
      </c>
      <c r="AX366" s="235">
        <f>IF('Raw Data'!AP365="YES", 1, 0)</f>
        <v>0</v>
      </c>
      <c r="AY366" s="241">
        <f>('Power Usage Consumption'!$B$23)*D366*AX366</f>
        <v>0</v>
      </c>
      <c r="AZ366" s="235">
        <f>IF('Raw Data'!AQ365="YES", 1, 0)</f>
        <v>1</v>
      </c>
      <c r="BA366" s="241">
        <f>('Power Usage Consumption'!$B$24)*D366*AZ366</f>
        <v>6.048</v>
      </c>
      <c r="BB366" s="235">
        <f>IF('Raw Data'!AR365="YES", 1, 0)</f>
        <v>1</v>
      </c>
      <c r="BC366" s="241">
        <f>('Power Usage Consumption'!$B$25)*D366*BB366</f>
        <v>1.9432</v>
      </c>
      <c r="BD366" s="235">
        <f>IF('Raw Data'!AS365="YES", 1, 0)</f>
        <v>1</v>
      </c>
      <c r="BE366" s="235">
        <f>('Power Usage Consumption'!$B$26)*D366*BD366</f>
        <v>31.36</v>
      </c>
      <c r="BF366" s="241">
        <f t="shared" si="7"/>
        <v>39.3512</v>
      </c>
    </row>
    <row r="367" ht="20.25" customHeight="1">
      <c r="A367" s="233" t="str">
        <f>'Raw Data'!R366</f>
        <v>Kazakhstan</v>
      </c>
      <c r="B367" s="234">
        <f>'Raw Data'!S366</f>
        <v>2</v>
      </c>
      <c r="C367" s="235">
        <f>'Raw Data'!W366</f>
        <v>2</v>
      </c>
      <c r="D367" s="236">
        <f t="shared" si="1"/>
        <v>16</v>
      </c>
      <c r="E367" s="237"/>
      <c r="F367" s="238">
        <f>'Raw Data'!X366</f>
        <v>2</v>
      </c>
      <c r="G367" s="239">
        <f>(F367*'Power Usage Consumption'!$B$2)*D367</f>
        <v>1.92</v>
      </c>
      <c r="H367" s="235">
        <f>'Raw Data'!Y366</f>
        <v>2</v>
      </c>
      <c r="I367" s="239">
        <f>(H367*'Power Usage Consumption'!$B$3)*D367</f>
        <v>2.2272</v>
      </c>
      <c r="J367" s="235">
        <f>'Raw Data'!Z366</f>
        <v>3</v>
      </c>
      <c r="K367" s="240">
        <f>(J367*'Power Usage Consumption'!$B$4)*D367</f>
        <v>2.736</v>
      </c>
      <c r="L367" s="241">
        <f>'Raw Data'!AA366</f>
        <v>2</v>
      </c>
      <c r="M367" s="241">
        <f>(L367*'Power Usage Consumption'!$B$5)*D367</f>
        <v>6.4</v>
      </c>
      <c r="N367" s="241">
        <f>'Raw Data'!AB366</f>
        <v>2</v>
      </c>
      <c r="O367" s="241">
        <f>(N367*'Power Usage Consumption'!$B$7)*D367</f>
        <v>0.064</v>
      </c>
      <c r="P367" s="241">
        <f>'Raw Data'!AC366</f>
        <v>0</v>
      </c>
      <c r="Q367" s="241">
        <f>(P367*'Power Usage Consumption'!$B$8)*D367</f>
        <v>0</v>
      </c>
      <c r="R367" s="241">
        <f>'Raw Data'!AD366</f>
        <v>0</v>
      </c>
      <c r="S367" s="241">
        <f>(R367*'Power Usage Consumption'!$B$9)*D367</f>
        <v>0</v>
      </c>
      <c r="T367" s="235">
        <f>'Raw Data'!AE366</f>
        <v>1</v>
      </c>
      <c r="U367" s="241">
        <f>(T367*'Power Usage Consumption'!$B$6)*D367</f>
        <v>0.08</v>
      </c>
      <c r="V367" s="235">
        <f>'Raw Data'!AF366</f>
        <v>3</v>
      </c>
      <c r="W367" s="241">
        <f>(V367*'Power Usage Consumption'!$B$11)*D367</f>
        <v>0.576</v>
      </c>
      <c r="X367" s="235">
        <f>'Raw Data'!AG366</f>
        <v>0</v>
      </c>
      <c r="Y367" s="241">
        <f>(X367*'Power Usage Consumption'!$B$12)*D367</f>
        <v>0</v>
      </c>
      <c r="Z367" s="235">
        <f>'Raw Data'!AH366</f>
        <v>2</v>
      </c>
      <c r="AA367" s="241">
        <f>(Z367*'Power Usage Consumption'!$B$12)*D367</f>
        <v>0.384</v>
      </c>
      <c r="AB367" s="242">
        <f t="shared" si="2"/>
        <v>14.3872</v>
      </c>
      <c r="AC367" s="243" t="str">
        <f>'Raw Data'!AI366</f>
        <v>Non-renewable Energy (Grid electricity, Gasoline, etc.)</v>
      </c>
      <c r="AD367" s="244">
        <f t="shared" si="3"/>
        <v>14.3872</v>
      </c>
      <c r="AE367" s="245">
        <f t="shared" si="4"/>
        <v>0</v>
      </c>
      <c r="AF367" s="238">
        <f>'Raw Data'!U366</f>
        <v>1</v>
      </c>
      <c r="AG367" s="235">
        <f>'Raw Data'!T366</f>
        <v>1</v>
      </c>
      <c r="AH367" s="235"/>
      <c r="AI367" s="235">
        <f>IF('Raw Data'!AJ366="YES", 1, 0)</f>
        <v>0</v>
      </c>
      <c r="AJ367" s="235">
        <f>('Power Usage Consumption'!$B$15)*D367*AI367</f>
        <v>0</v>
      </c>
      <c r="AK367" s="235">
        <f>IF('Raw Data'!AK366="YES", 1, 0)</f>
        <v>1</v>
      </c>
      <c r="AL367" s="239">
        <f>'Power Usage Consumption'!$B$16</f>
        <v>18</v>
      </c>
      <c r="AM367" s="235">
        <f>IF('Raw Data'!AL366="YES", 1, 0)</f>
        <v>1</v>
      </c>
      <c r="AN367" s="239">
        <f>'Power Usage Consumption'!$B$17</f>
        <v>1.5</v>
      </c>
      <c r="AO367" s="235">
        <f>IF('Raw Data'!AM366="YES", 1, 0)</f>
        <v>1</v>
      </c>
      <c r="AP367" s="239">
        <f>'Power Usage Consumption'!$B$18</f>
        <v>1.2</v>
      </c>
      <c r="AQ367" s="235">
        <f>IF('Raw Data'!AN366="YES", 1, 0)</f>
        <v>0</v>
      </c>
      <c r="AR367" s="239">
        <f>'Power Usage Consumption'!$B$19</f>
        <v>2</v>
      </c>
      <c r="AS367" s="239">
        <f t="shared" si="5"/>
        <v>22.7</v>
      </c>
      <c r="AT367" s="241">
        <f t="shared" si="6"/>
        <v>1</v>
      </c>
      <c r="AU367" s="241"/>
      <c r="AV367" s="235">
        <f>IF('Raw Data'!AO366="YES", 1, 0)</f>
        <v>1</v>
      </c>
      <c r="AW367" s="241">
        <f>('Power Usage Consumption'!$B$22)*D367*AV367</f>
        <v>36.4</v>
      </c>
      <c r="AX367" s="235">
        <f>IF('Raw Data'!AP366="YES", 1, 0)</f>
        <v>1</v>
      </c>
      <c r="AY367" s="241">
        <f>('Power Usage Consumption'!$B$23)*D367*AX367</f>
        <v>10.4</v>
      </c>
      <c r="AZ367" s="235">
        <f>IF('Raw Data'!AQ366="YES", 1, 0)</f>
        <v>0</v>
      </c>
      <c r="BA367" s="241">
        <f>('Power Usage Consumption'!$B$24)*D367*AZ367</f>
        <v>0</v>
      </c>
      <c r="BB367" s="235">
        <f>IF('Raw Data'!AR366="YES", 1, 0)</f>
        <v>0</v>
      </c>
      <c r="BC367" s="241">
        <f>('Power Usage Consumption'!$B$25)*D367*BB367</f>
        <v>0</v>
      </c>
      <c r="BD367" s="235">
        <f>IF('Raw Data'!AS366="YES", 1, 0)</f>
        <v>0</v>
      </c>
      <c r="BE367" s="235">
        <f>('Power Usage Consumption'!$B$26)*D367*BD367</f>
        <v>0</v>
      </c>
      <c r="BF367" s="241">
        <f t="shared" si="7"/>
        <v>46.8</v>
      </c>
    </row>
    <row r="368" ht="20.25" customHeight="1">
      <c r="A368" s="233" t="str">
        <f>'Raw Data'!R367</f>
        <v>United States of America</v>
      </c>
      <c r="B368" s="234">
        <f>'Raw Data'!S367</f>
        <v>4</v>
      </c>
      <c r="C368" s="235">
        <f>'Raw Data'!W367</f>
        <v>15</v>
      </c>
      <c r="D368" s="236">
        <f t="shared" si="1"/>
        <v>240</v>
      </c>
      <c r="E368" s="237"/>
      <c r="F368" s="238">
        <f>'Raw Data'!X367</f>
        <v>0</v>
      </c>
      <c r="G368" s="239">
        <f>(F368*'Power Usage Consumption'!$B$2)*D368</f>
        <v>0</v>
      </c>
      <c r="H368" s="235">
        <f>'Raw Data'!Y367</f>
        <v>1</v>
      </c>
      <c r="I368" s="239">
        <f>(H368*'Power Usage Consumption'!$B$3)*D368</f>
        <v>16.704</v>
      </c>
      <c r="J368" s="235">
        <f>'Raw Data'!Z367</f>
        <v>3</v>
      </c>
      <c r="K368" s="240">
        <f>(J368*'Power Usage Consumption'!$B$4)*D368</f>
        <v>41.04</v>
      </c>
      <c r="L368" s="241">
        <f>'Raw Data'!AA367</f>
        <v>0</v>
      </c>
      <c r="M368" s="241">
        <f>(L368*'Power Usage Consumption'!$B$5)*D368</f>
        <v>0</v>
      </c>
      <c r="N368" s="241">
        <f>'Raw Data'!AB367</f>
        <v>0</v>
      </c>
      <c r="O368" s="241">
        <f>(N368*'Power Usage Consumption'!$B$7)*D368</f>
        <v>0</v>
      </c>
      <c r="P368" s="241">
        <f>'Raw Data'!AC367</f>
        <v>1</v>
      </c>
      <c r="Q368" s="241">
        <f>(P368*'Power Usage Consumption'!$B$8)*D368</f>
        <v>9.6</v>
      </c>
      <c r="R368" s="241">
        <f>'Raw Data'!AD367</f>
        <v>1</v>
      </c>
      <c r="S368" s="241">
        <f>(R368*'Power Usage Consumption'!$B$9)*D368</f>
        <v>1.44</v>
      </c>
      <c r="T368" s="235">
        <f>'Raw Data'!AE367</f>
        <v>2</v>
      </c>
      <c r="U368" s="241">
        <f>(T368*'Power Usage Consumption'!$B$6)*D368</f>
        <v>2.4</v>
      </c>
      <c r="V368" s="235">
        <f>'Raw Data'!AF367</f>
        <v>2</v>
      </c>
      <c r="W368" s="241">
        <f>(V368*'Power Usage Consumption'!$B$11)*D368</f>
        <v>5.76</v>
      </c>
      <c r="X368" s="235">
        <f>'Raw Data'!AG367</f>
        <v>0</v>
      </c>
      <c r="Y368" s="241">
        <f>(X368*'Power Usage Consumption'!$B$12)*D368</f>
        <v>0</v>
      </c>
      <c r="Z368" s="235">
        <f>'Raw Data'!AH367</f>
        <v>2</v>
      </c>
      <c r="AA368" s="241">
        <f>(Z368*'Power Usage Consumption'!$B$12)*D368</f>
        <v>5.76</v>
      </c>
      <c r="AB368" s="242">
        <f t="shared" si="2"/>
        <v>82.704</v>
      </c>
      <c r="AC368" s="243" t="str">
        <f>'Raw Data'!AI367</f>
        <v>Renewable Energy (Solar, Wind, etc.)</v>
      </c>
      <c r="AD368" s="244">
        <f t="shared" si="3"/>
        <v>0</v>
      </c>
      <c r="AE368" s="245">
        <f t="shared" si="4"/>
        <v>82.704</v>
      </c>
      <c r="AF368" s="238">
        <f>'Raw Data'!U367</f>
        <v>2</v>
      </c>
      <c r="AG368" s="235">
        <f>'Raw Data'!T367</f>
        <v>2</v>
      </c>
      <c r="AH368" s="235"/>
      <c r="AI368" s="235">
        <f>IF('Raw Data'!AJ367="YES", 1, 0)</f>
        <v>0</v>
      </c>
      <c r="AJ368" s="235">
        <f>('Power Usage Consumption'!$B$15)*D368*AI368</f>
        <v>0</v>
      </c>
      <c r="AK368" s="235">
        <f>IF('Raw Data'!AK367="YES", 1, 0)</f>
        <v>0</v>
      </c>
      <c r="AL368" s="239">
        <f>'Power Usage Consumption'!$B$16</f>
        <v>18</v>
      </c>
      <c r="AM368" s="235">
        <f>IF('Raw Data'!AL367="YES", 1, 0)</f>
        <v>0</v>
      </c>
      <c r="AN368" s="239">
        <f>'Power Usage Consumption'!$B$17</f>
        <v>1.5</v>
      </c>
      <c r="AO368" s="235">
        <f>IF('Raw Data'!AM367="YES", 1, 0)</f>
        <v>1</v>
      </c>
      <c r="AP368" s="239">
        <f>'Power Usage Consumption'!$B$18</f>
        <v>1.2</v>
      </c>
      <c r="AQ368" s="235">
        <f>IF('Raw Data'!AN367="YES", 1, 0)</f>
        <v>0</v>
      </c>
      <c r="AR368" s="239">
        <f>'Power Usage Consumption'!$B$19</f>
        <v>2</v>
      </c>
      <c r="AS368" s="239">
        <f t="shared" si="5"/>
        <v>22.7</v>
      </c>
      <c r="AT368" s="241">
        <f t="shared" si="6"/>
        <v>2</v>
      </c>
      <c r="AU368" s="241"/>
      <c r="AV368" s="235">
        <f>IF('Raw Data'!AO367="YES", 1, 0)</f>
        <v>0</v>
      </c>
      <c r="AW368" s="241">
        <f>('Power Usage Consumption'!$B$22)*D368*AV368</f>
        <v>0</v>
      </c>
      <c r="AX368" s="235">
        <f>IF('Raw Data'!AP367="YES", 1, 0)</f>
        <v>1</v>
      </c>
      <c r="AY368" s="241">
        <f>('Power Usage Consumption'!$B$23)*D368*AX368</f>
        <v>156</v>
      </c>
      <c r="AZ368" s="235">
        <f>IF('Raw Data'!AQ367="YES", 1, 0)</f>
        <v>0</v>
      </c>
      <c r="BA368" s="241">
        <f>('Power Usage Consumption'!$B$24)*D368*AZ368</f>
        <v>0</v>
      </c>
      <c r="BB368" s="235">
        <f>IF('Raw Data'!AR367="YES", 1, 0)</f>
        <v>0</v>
      </c>
      <c r="BC368" s="241">
        <f>('Power Usage Consumption'!$B$25)*D368*BB368</f>
        <v>0</v>
      </c>
      <c r="BD368" s="235">
        <f>IF('Raw Data'!AS367="YES", 1, 0)</f>
        <v>0</v>
      </c>
      <c r="BE368" s="235">
        <f>('Power Usage Consumption'!$B$26)*D368*BD368</f>
        <v>0</v>
      </c>
      <c r="BF368" s="241">
        <f t="shared" si="7"/>
        <v>156</v>
      </c>
    </row>
    <row r="369" ht="20.25" customHeight="1">
      <c r="A369" s="233" t="str">
        <f>'Raw Data'!R368</f>
        <v>Finland</v>
      </c>
      <c r="B369" s="234">
        <f>'Raw Data'!S368</f>
        <v>7</v>
      </c>
      <c r="C369" s="235">
        <f>'Raw Data'!W368</f>
        <v>25</v>
      </c>
      <c r="D369" s="236">
        <f t="shared" si="1"/>
        <v>700</v>
      </c>
      <c r="E369" s="237"/>
      <c r="F369" s="238">
        <f>'Raw Data'!X368</f>
        <v>2</v>
      </c>
      <c r="G369" s="239">
        <f>(F369*'Power Usage Consumption'!$B$2)*D369</f>
        <v>84</v>
      </c>
      <c r="H369" s="235">
        <f>'Raw Data'!Y368</f>
        <v>1</v>
      </c>
      <c r="I369" s="239">
        <f>(H369*'Power Usage Consumption'!$B$3)*D369</f>
        <v>48.72</v>
      </c>
      <c r="J369" s="235">
        <f>'Raw Data'!Z368</f>
        <v>3</v>
      </c>
      <c r="K369" s="240">
        <f>(J369*'Power Usage Consumption'!$B$4)*D369</f>
        <v>119.7</v>
      </c>
      <c r="L369" s="241">
        <f>'Raw Data'!AA368</f>
        <v>1</v>
      </c>
      <c r="M369" s="241">
        <f>(L369*'Power Usage Consumption'!$B$5)*D369</f>
        <v>140</v>
      </c>
      <c r="N369" s="241">
        <f>'Raw Data'!AB368</f>
        <v>2</v>
      </c>
      <c r="O369" s="241">
        <f>(N369*'Power Usage Consumption'!$B$7)*D369</f>
        <v>2.8</v>
      </c>
      <c r="P369" s="241">
        <f>'Raw Data'!AC368</f>
        <v>2</v>
      </c>
      <c r="Q369" s="241">
        <f>(P369*'Power Usage Consumption'!$B$8)*D369</f>
        <v>56</v>
      </c>
      <c r="R369" s="241">
        <f>'Raw Data'!AD368</f>
        <v>2</v>
      </c>
      <c r="S369" s="241">
        <f>(R369*'Power Usage Consumption'!$B$9)*D369</f>
        <v>8.4</v>
      </c>
      <c r="T369" s="235">
        <f>'Raw Data'!AE368</f>
        <v>2</v>
      </c>
      <c r="U369" s="241">
        <f>(T369*'Power Usage Consumption'!$B$6)*D369</f>
        <v>7</v>
      </c>
      <c r="V369" s="235">
        <f>'Raw Data'!AF368</f>
        <v>0</v>
      </c>
      <c r="W369" s="241">
        <f>(V369*'Power Usage Consumption'!$B$11)*D369</f>
        <v>0</v>
      </c>
      <c r="X369" s="235">
        <f>'Raw Data'!AG368</f>
        <v>2</v>
      </c>
      <c r="Y369" s="241">
        <f>(X369*'Power Usage Consumption'!$B$12)*D369</f>
        <v>16.8</v>
      </c>
      <c r="Z369" s="235">
        <f>'Raw Data'!AH368</f>
        <v>2</v>
      </c>
      <c r="AA369" s="241">
        <f>(Z369*'Power Usage Consumption'!$B$12)*D369</f>
        <v>16.8</v>
      </c>
      <c r="AB369" s="242">
        <f t="shared" si="2"/>
        <v>500.22</v>
      </c>
      <c r="AC369" s="243" t="str">
        <f>'Raw Data'!AI368</f>
        <v>Renewable Energy (Solar, Wind, etc.)</v>
      </c>
      <c r="AD369" s="244">
        <f t="shared" si="3"/>
        <v>0</v>
      </c>
      <c r="AE369" s="245">
        <f t="shared" si="4"/>
        <v>500.22</v>
      </c>
      <c r="AF369" s="238">
        <f>'Raw Data'!U368</f>
        <v>3</v>
      </c>
      <c r="AG369" s="235">
        <f>'Raw Data'!T368</f>
        <v>4</v>
      </c>
      <c r="AH369" s="235"/>
      <c r="AI369" s="235">
        <f>IF('Raw Data'!AJ368="YES", 1, 0)</f>
        <v>1</v>
      </c>
      <c r="AJ369" s="235">
        <f>('Power Usage Consumption'!$B$15)*D369*AI369</f>
        <v>2709</v>
      </c>
      <c r="AK369" s="235">
        <f>IF('Raw Data'!AK368="YES", 1, 0)</f>
        <v>1</v>
      </c>
      <c r="AL369" s="239">
        <f>'Power Usage Consumption'!$B$16</f>
        <v>18</v>
      </c>
      <c r="AM369" s="235">
        <f>IF('Raw Data'!AL368="YES", 1, 0)</f>
        <v>1</v>
      </c>
      <c r="AN369" s="239">
        <f>'Power Usage Consumption'!$B$17</f>
        <v>1.5</v>
      </c>
      <c r="AO369" s="235">
        <f>IF('Raw Data'!AM368="YES", 1, 0)</f>
        <v>1</v>
      </c>
      <c r="AP369" s="239">
        <f>'Power Usage Consumption'!$B$18</f>
        <v>1.2</v>
      </c>
      <c r="AQ369" s="235">
        <f>IF('Raw Data'!AN368="YES", 1, 0)</f>
        <v>1</v>
      </c>
      <c r="AR369" s="239">
        <f>'Power Usage Consumption'!$B$19</f>
        <v>2</v>
      </c>
      <c r="AS369" s="239">
        <f t="shared" si="5"/>
        <v>2731.7</v>
      </c>
      <c r="AT369" s="241">
        <f t="shared" si="6"/>
        <v>4</v>
      </c>
      <c r="AU369" s="241"/>
      <c r="AV369" s="235">
        <f>IF('Raw Data'!AO368="YES", 1, 0)</f>
        <v>0</v>
      </c>
      <c r="AW369" s="241">
        <f>('Power Usage Consumption'!$B$22)*D369*AV369</f>
        <v>0</v>
      </c>
      <c r="AX369" s="235">
        <f>IF('Raw Data'!AP368="YES", 1, 0)</f>
        <v>0</v>
      </c>
      <c r="AY369" s="241">
        <f>('Power Usage Consumption'!$B$23)*D369*AX369</f>
        <v>0</v>
      </c>
      <c r="AZ369" s="235">
        <f>IF('Raw Data'!AQ368="YES", 1, 0)</f>
        <v>0</v>
      </c>
      <c r="BA369" s="241">
        <f>('Power Usage Consumption'!$B$24)*D369*AZ369</f>
        <v>0</v>
      </c>
      <c r="BB369" s="235">
        <f>IF('Raw Data'!AR368="YES", 1, 0)</f>
        <v>0</v>
      </c>
      <c r="BC369" s="241">
        <f>('Power Usage Consumption'!$B$25)*D369*BB369</f>
        <v>0</v>
      </c>
      <c r="BD369" s="235">
        <f>IF('Raw Data'!AS368="YES", 1, 0)</f>
        <v>0</v>
      </c>
      <c r="BE369" s="235">
        <f>('Power Usage Consumption'!$B$26)*D369*BD369</f>
        <v>0</v>
      </c>
      <c r="BF369" s="241">
        <f t="shared" si="7"/>
        <v>0</v>
      </c>
    </row>
    <row r="370" ht="20.25" customHeight="1">
      <c r="A370" s="233" t="str">
        <f>'Raw Data'!R369</f>
        <v>United States of America</v>
      </c>
      <c r="B370" s="234">
        <f>'Raw Data'!S369</f>
        <v>12</v>
      </c>
      <c r="C370" s="235">
        <f>'Raw Data'!W369</f>
        <v>29</v>
      </c>
      <c r="D370" s="236">
        <f t="shared" si="1"/>
        <v>1392</v>
      </c>
      <c r="E370" s="237"/>
      <c r="F370" s="238">
        <f>'Raw Data'!X369</f>
        <v>1</v>
      </c>
      <c r="G370" s="239">
        <f>(F370*'Power Usage Consumption'!$B$2)*D370</f>
        <v>83.52</v>
      </c>
      <c r="H370" s="235">
        <f>'Raw Data'!Y369</f>
        <v>2</v>
      </c>
      <c r="I370" s="239">
        <f>(H370*'Power Usage Consumption'!$B$3)*D370</f>
        <v>193.7664</v>
      </c>
      <c r="J370" s="235">
        <f>'Raw Data'!Z369</f>
        <v>0</v>
      </c>
      <c r="K370" s="240">
        <f>(J370*'Power Usage Consumption'!$B$4)*D370</f>
        <v>0</v>
      </c>
      <c r="L370" s="241">
        <f>'Raw Data'!AA369</f>
        <v>3</v>
      </c>
      <c r="M370" s="241">
        <f>(L370*'Power Usage Consumption'!$B$5)*D370</f>
        <v>835.2</v>
      </c>
      <c r="N370" s="241">
        <f>'Raw Data'!AB369</f>
        <v>0</v>
      </c>
      <c r="O370" s="241">
        <f>(N370*'Power Usage Consumption'!$B$7)*D370</f>
        <v>0</v>
      </c>
      <c r="P370" s="241">
        <f>'Raw Data'!AC369</f>
        <v>0</v>
      </c>
      <c r="Q370" s="241">
        <f>(P370*'Power Usage Consumption'!$B$8)*D370</f>
        <v>0</v>
      </c>
      <c r="R370" s="241">
        <f>'Raw Data'!AD369</f>
        <v>1</v>
      </c>
      <c r="S370" s="241">
        <f>(R370*'Power Usage Consumption'!$B$9)*D370</f>
        <v>8.352</v>
      </c>
      <c r="T370" s="235">
        <f>'Raw Data'!AE369</f>
        <v>1</v>
      </c>
      <c r="U370" s="241">
        <f>(T370*'Power Usage Consumption'!$B$6)*D370</f>
        <v>6.96</v>
      </c>
      <c r="V370" s="235">
        <f>'Raw Data'!AF369</f>
        <v>1</v>
      </c>
      <c r="W370" s="241">
        <f>(V370*'Power Usage Consumption'!$B$11)*D370</f>
        <v>16.704</v>
      </c>
      <c r="X370" s="235">
        <f>'Raw Data'!AG369</f>
        <v>3</v>
      </c>
      <c r="Y370" s="241">
        <f>(X370*'Power Usage Consumption'!$B$12)*D370</f>
        <v>50.112</v>
      </c>
      <c r="Z370" s="235">
        <f>'Raw Data'!AH369</f>
        <v>3</v>
      </c>
      <c r="AA370" s="241">
        <f>(Z370*'Power Usage Consumption'!$B$12)*D370</f>
        <v>50.112</v>
      </c>
      <c r="AB370" s="242">
        <f t="shared" si="2"/>
        <v>1244.7264</v>
      </c>
      <c r="AC370" s="243" t="str">
        <f>'Raw Data'!AI369</f>
        <v>Non-renewable Energy (Grid electricity, Gasoline, etc.)</v>
      </c>
      <c r="AD370" s="244">
        <f t="shared" si="3"/>
        <v>1244.7264</v>
      </c>
      <c r="AE370" s="245">
        <f t="shared" si="4"/>
        <v>0</v>
      </c>
      <c r="AF370" s="238">
        <f>'Raw Data'!U369</f>
        <v>2</v>
      </c>
      <c r="AG370" s="235">
        <f>'Raw Data'!T369</f>
        <v>10</v>
      </c>
      <c r="AH370" s="235"/>
      <c r="AI370" s="235">
        <f>IF('Raw Data'!AJ369="YES", 1, 0)</f>
        <v>1</v>
      </c>
      <c r="AJ370" s="235">
        <f>('Power Usage Consumption'!$B$15)*D370*AI370</f>
        <v>5387.04</v>
      </c>
      <c r="AK370" s="235">
        <f>IF('Raw Data'!AK369="YES", 1, 0)</f>
        <v>0</v>
      </c>
      <c r="AL370" s="239">
        <f>'Power Usage Consumption'!$B$16</f>
        <v>18</v>
      </c>
      <c r="AM370" s="235">
        <f>IF('Raw Data'!AL369="YES", 1, 0)</f>
        <v>1</v>
      </c>
      <c r="AN370" s="239">
        <f>'Power Usage Consumption'!$B$17</f>
        <v>1.5</v>
      </c>
      <c r="AO370" s="235">
        <f>IF('Raw Data'!AM369="YES", 1, 0)</f>
        <v>1</v>
      </c>
      <c r="AP370" s="239">
        <f>'Power Usage Consumption'!$B$18</f>
        <v>1.2</v>
      </c>
      <c r="AQ370" s="235">
        <f>IF('Raw Data'!AN369="YES", 1, 0)</f>
        <v>1</v>
      </c>
      <c r="AR370" s="239">
        <f>'Power Usage Consumption'!$B$19</f>
        <v>2</v>
      </c>
      <c r="AS370" s="239">
        <f t="shared" si="5"/>
        <v>5409.74</v>
      </c>
      <c r="AT370" s="241">
        <f t="shared" si="6"/>
        <v>10</v>
      </c>
      <c r="AU370" s="241"/>
      <c r="AV370" s="235">
        <f>IF('Raw Data'!AO369="YES", 1, 0)</f>
        <v>0</v>
      </c>
      <c r="AW370" s="241">
        <f>('Power Usage Consumption'!$B$22)*D370*AV370</f>
        <v>0</v>
      </c>
      <c r="AX370" s="235">
        <f>IF('Raw Data'!AP369="YES", 1, 0)</f>
        <v>1</v>
      </c>
      <c r="AY370" s="241">
        <f>('Power Usage Consumption'!$B$23)*D370*AX370</f>
        <v>904.8</v>
      </c>
      <c r="AZ370" s="235">
        <f>IF('Raw Data'!AQ369="YES", 1, 0)</f>
        <v>1</v>
      </c>
      <c r="BA370" s="241">
        <f>('Power Usage Consumption'!$B$24)*D370*AZ370</f>
        <v>75.168</v>
      </c>
      <c r="BB370" s="235">
        <f>IF('Raw Data'!AR369="YES", 1, 0)</f>
        <v>1</v>
      </c>
      <c r="BC370" s="241">
        <f>('Power Usage Consumption'!$B$25)*D370*BB370</f>
        <v>24.1512</v>
      </c>
      <c r="BD370" s="235">
        <f>IF('Raw Data'!AS369="YES", 1, 0)</f>
        <v>1</v>
      </c>
      <c r="BE370" s="235">
        <f>('Power Usage Consumption'!$B$26)*D370*BD370</f>
        <v>389.76</v>
      </c>
      <c r="BF370" s="241">
        <f t="shared" si="7"/>
        <v>1393.8792</v>
      </c>
    </row>
    <row r="371" ht="20.25" customHeight="1">
      <c r="A371" s="233" t="str">
        <f>'Raw Data'!R370</f>
        <v>Romania</v>
      </c>
      <c r="B371" s="234">
        <f>'Raw Data'!S370</f>
        <v>10</v>
      </c>
      <c r="C371" s="235">
        <f>'Raw Data'!W370</f>
        <v>16</v>
      </c>
      <c r="D371" s="236">
        <f t="shared" si="1"/>
        <v>640</v>
      </c>
      <c r="E371" s="237"/>
      <c r="F371" s="238">
        <f>'Raw Data'!X370</f>
        <v>3</v>
      </c>
      <c r="G371" s="239">
        <f>(F371*'Power Usage Consumption'!$B$2)*D371</f>
        <v>115.2</v>
      </c>
      <c r="H371" s="235">
        <f>'Raw Data'!Y370</f>
        <v>0</v>
      </c>
      <c r="I371" s="239">
        <f>(H371*'Power Usage Consumption'!$B$3)*D371</f>
        <v>0</v>
      </c>
      <c r="J371" s="235">
        <f>'Raw Data'!Z370</f>
        <v>2</v>
      </c>
      <c r="K371" s="240">
        <f>(J371*'Power Usage Consumption'!$B$4)*D371</f>
        <v>72.96</v>
      </c>
      <c r="L371" s="241">
        <f>'Raw Data'!AA370</f>
        <v>2</v>
      </c>
      <c r="M371" s="241">
        <f>(L371*'Power Usage Consumption'!$B$5)*D371</f>
        <v>256</v>
      </c>
      <c r="N371" s="241">
        <f>'Raw Data'!AB370</f>
        <v>0</v>
      </c>
      <c r="O371" s="241">
        <f>(N371*'Power Usage Consumption'!$B$7)*D371</f>
        <v>0</v>
      </c>
      <c r="P371" s="241">
        <f>'Raw Data'!AC370</f>
        <v>2</v>
      </c>
      <c r="Q371" s="241">
        <f>(P371*'Power Usage Consumption'!$B$8)*D371</f>
        <v>51.2</v>
      </c>
      <c r="R371" s="241">
        <f>'Raw Data'!AD370</f>
        <v>0</v>
      </c>
      <c r="S371" s="241">
        <f>(R371*'Power Usage Consumption'!$B$9)*D371</f>
        <v>0</v>
      </c>
      <c r="T371" s="235">
        <f>'Raw Data'!AE370</f>
        <v>1</v>
      </c>
      <c r="U371" s="241">
        <f>(T371*'Power Usage Consumption'!$B$6)*D371</f>
        <v>3.2</v>
      </c>
      <c r="V371" s="235">
        <f>'Raw Data'!AF370</f>
        <v>0</v>
      </c>
      <c r="W371" s="241">
        <f>(V371*'Power Usage Consumption'!$B$11)*D371</f>
        <v>0</v>
      </c>
      <c r="X371" s="235">
        <f>'Raw Data'!AG370</f>
        <v>1</v>
      </c>
      <c r="Y371" s="241">
        <f>(X371*'Power Usage Consumption'!$B$12)*D371</f>
        <v>7.68</v>
      </c>
      <c r="Z371" s="235">
        <f>'Raw Data'!AH370</f>
        <v>1</v>
      </c>
      <c r="AA371" s="241">
        <f>(Z371*'Power Usage Consumption'!$B$12)*D371</f>
        <v>7.68</v>
      </c>
      <c r="AB371" s="242">
        <f t="shared" si="2"/>
        <v>513.92</v>
      </c>
      <c r="AC371" s="243" t="str">
        <f>'Raw Data'!AI370</f>
        <v>Non-renewable Energy (Grid electricity, Gasoline, etc.)</v>
      </c>
      <c r="AD371" s="244">
        <f t="shared" si="3"/>
        <v>513.92</v>
      </c>
      <c r="AE371" s="245">
        <f t="shared" si="4"/>
        <v>0</v>
      </c>
      <c r="AF371" s="238">
        <f>'Raw Data'!U370</f>
        <v>6</v>
      </c>
      <c r="AG371" s="235">
        <f>'Raw Data'!T370</f>
        <v>4</v>
      </c>
      <c r="AH371" s="235"/>
      <c r="AI371" s="235">
        <f>IF('Raw Data'!AJ370="YES", 1, 0)</f>
        <v>0</v>
      </c>
      <c r="AJ371" s="235">
        <f>('Power Usage Consumption'!$B$15)*D371*AI371</f>
        <v>0</v>
      </c>
      <c r="AK371" s="235">
        <f>IF('Raw Data'!AK370="YES", 1, 0)</f>
        <v>0</v>
      </c>
      <c r="AL371" s="239">
        <f>'Power Usage Consumption'!$B$16</f>
        <v>18</v>
      </c>
      <c r="AM371" s="235">
        <f>IF('Raw Data'!AL370="YES", 1, 0)</f>
        <v>0</v>
      </c>
      <c r="AN371" s="239">
        <f>'Power Usage Consumption'!$B$17</f>
        <v>1.5</v>
      </c>
      <c r="AO371" s="235">
        <f>IF('Raw Data'!AM370="YES", 1, 0)</f>
        <v>0</v>
      </c>
      <c r="AP371" s="239">
        <f>'Power Usage Consumption'!$B$18</f>
        <v>1.2</v>
      </c>
      <c r="AQ371" s="235">
        <f>IF('Raw Data'!AN370="YES", 1, 0)</f>
        <v>1</v>
      </c>
      <c r="AR371" s="239">
        <f>'Power Usage Consumption'!$B$19</f>
        <v>2</v>
      </c>
      <c r="AS371" s="239">
        <f t="shared" si="5"/>
        <v>22.7</v>
      </c>
      <c r="AT371" s="241">
        <f t="shared" si="6"/>
        <v>4</v>
      </c>
      <c r="AU371" s="241"/>
      <c r="AV371" s="235">
        <f>IF('Raw Data'!AO370="YES", 1, 0)</f>
        <v>1</v>
      </c>
      <c r="AW371" s="241">
        <f>('Power Usage Consumption'!$B$22)*D371*AV371</f>
        <v>1456</v>
      </c>
      <c r="AX371" s="235">
        <f>IF('Raw Data'!AP370="YES", 1, 0)</f>
        <v>0</v>
      </c>
      <c r="AY371" s="241">
        <f>('Power Usage Consumption'!$B$23)*D371*AX371</f>
        <v>0</v>
      </c>
      <c r="AZ371" s="235">
        <f>IF('Raw Data'!AQ370="YES", 1, 0)</f>
        <v>1</v>
      </c>
      <c r="BA371" s="241">
        <f>('Power Usage Consumption'!$B$24)*D371*AZ371</f>
        <v>34.56</v>
      </c>
      <c r="BB371" s="235">
        <f>IF('Raw Data'!AR370="YES", 1, 0)</f>
        <v>0</v>
      </c>
      <c r="BC371" s="241">
        <f>('Power Usage Consumption'!$B$25)*D371*BB371</f>
        <v>0</v>
      </c>
      <c r="BD371" s="235">
        <f>IF('Raw Data'!AS370="YES", 1, 0)</f>
        <v>1</v>
      </c>
      <c r="BE371" s="235">
        <f>('Power Usage Consumption'!$B$26)*D371*BD371</f>
        <v>179.2</v>
      </c>
      <c r="BF371" s="241">
        <f t="shared" si="7"/>
        <v>1669.76</v>
      </c>
    </row>
    <row r="372" ht="20.25" customHeight="1">
      <c r="A372" s="233" t="str">
        <f>'Raw Data'!R371</f>
        <v>Nigeria</v>
      </c>
      <c r="B372" s="234">
        <f>'Raw Data'!S371</f>
        <v>8</v>
      </c>
      <c r="C372" s="235">
        <f>'Raw Data'!W371</f>
        <v>35</v>
      </c>
      <c r="D372" s="236">
        <f t="shared" si="1"/>
        <v>1120</v>
      </c>
      <c r="E372" s="237"/>
      <c r="F372" s="238">
        <f>'Raw Data'!X371</f>
        <v>2</v>
      </c>
      <c r="G372" s="239">
        <f>(F372*'Power Usage Consumption'!$B$2)*D372</f>
        <v>134.4</v>
      </c>
      <c r="H372" s="235">
        <f>'Raw Data'!Y371</f>
        <v>1</v>
      </c>
      <c r="I372" s="239">
        <f>(H372*'Power Usage Consumption'!$B$3)*D372</f>
        <v>77.952</v>
      </c>
      <c r="J372" s="235">
        <f>'Raw Data'!Z371</f>
        <v>3</v>
      </c>
      <c r="K372" s="240">
        <f>(J372*'Power Usage Consumption'!$B$4)*D372</f>
        <v>191.52</v>
      </c>
      <c r="L372" s="241">
        <f>'Raw Data'!AA371</f>
        <v>0</v>
      </c>
      <c r="M372" s="241">
        <f>(L372*'Power Usage Consumption'!$B$5)*D372</f>
        <v>0</v>
      </c>
      <c r="N372" s="241">
        <f>'Raw Data'!AB371</f>
        <v>0</v>
      </c>
      <c r="O372" s="241">
        <f>(N372*'Power Usage Consumption'!$B$7)*D372</f>
        <v>0</v>
      </c>
      <c r="P372" s="241">
        <f>'Raw Data'!AC371</f>
        <v>0</v>
      </c>
      <c r="Q372" s="241">
        <f>(P372*'Power Usage Consumption'!$B$8)*D372</f>
        <v>0</v>
      </c>
      <c r="R372" s="241">
        <f>'Raw Data'!AD371</f>
        <v>0</v>
      </c>
      <c r="S372" s="241">
        <f>(R372*'Power Usage Consumption'!$B$9)*D372</f>
        <v>0</v>
      </c>
      <c r="T372" s="235">
        <f>'Raw Data'!AE371</f>
        <v>2</v>
      </c>
      <c r="U372" s="241">
        <f>(T372*'Power Usage Consumption'!$B$6)*D372</f>
        <v>11.2</v>
      </c>
      <c r="V372" s="235">
        <f>'Raw Data'!AF371</f>
        <v>1</v>
      </c>
      <c r="W372" s="241">
        <f>(V372*'Power Usage Consumption'!$B$11)*D372</f>
        <v>13.44</v>
      </c>
      <c r="X372" s="235">
        <f>'Raw Data'!AG371</f>
        <v>0</v>
      </c>
      <c r="Y372" s="241">
        <f>(X372*'Power Usage Consumption'!$B$12)*D372</f>
        <v>0</v>
      </c>
      <c r="Z372" s="235">
        <f>'Raw Data'!AH371</f>
        <v>0</v>
      </c>
      <c r="AA372" s="241">
        <f>(Z372*'Power Usage Consumption'!$B$12)*D372</f>
        <v>0</v>
      </c>
      <c r="AB372" s="242">
        <f t="shared" si="2"/>
        <v>428.512</v>
      </c>
      <c r="AC372" s="243" t="str">
        <f>'Raw Data'!AI371</f>
        <v>Non-renewable Energy (Grid electricity, Gasoline, etc.)</v>
      </c>
      <c r="AD372" s="244">
        <f t="shared" si="3"/>
        <v>428.512</v>
      </c>
      <c r="AE372" s="245">
        <f t="shared" si="4"/>
        <v>0</v>
      </c>
      <c r="AF372" s="238">
        <f>'Raw Data'!U371</f>
        <v>5</v>
      </c>
      <c r="AG372" s="235">
        <f>'Raw Data'!T371</f>
        <v>3</v>
      </c>
      <c r="AH372" s="235"/>
      <c r="AI372" s="235">
        <f>IF('Raw Data'!AJ371="YES", 1, 0)</f>
        <v>1</v>
      </c>
      <c r="AJ372" s="235">
        <f>('Power Usage Consumption'!$B$15)*D372*AI372</f>
        <v>4334.4</v>
      </c>
      <c r="AK372" s="235">
        <f>IF('Raw Data'!AK371="YES", 1, 0)</f>
        <v>0</v>
      </c>
      <c r="AL372" s="239">
        <f>'Power Usage Consumption'!$B$16</f>
        <v>18</v>
      </c>
      <c r="AM372" s="235">
        <f>IF('Raw Data'!AL371="YES", 1, 0)</f>
        <v>1</v>
      </c>
      <c r="AN372" s="239">
        <f>'Power Usage Consumption'!$B$17</f>
        <v>1.5</v>
      </c>
      <c r="AO372" s="235">
        <f>IF('Raw Data'!AM371="YES", 1, 0)</f>
        <v>1</v>
      </c>
      <c r="AP372" s="239">
        <f>'Power Usage Consumption'!$B$18</f>
        <v>1.2</v>
      </c>
      <c r="AQ372" s="235">
        <f>IF('Raw Data'!AN371="YES", 1, 0)</f>
        <v>0</v>
      </c>
      <c r="AR372" s="239">
        <f>'Power Usage Consumption'!$B$19</f>
        <v>2</v>
      </c>
      <c r="AS372" s="239">
        <f t="shared" si="5"/>
        <v>4357.1</v>
      </c>
      <c r="AT372" s="241">
        <f t="shared" si="6"/>
        <v>3</v>
      </c>
      <c r="AU372" s="241"/>
      <c r="AV372" s="235">
        <f>IF('Raw Data'!AO371="YES", 1, 0)</f>
        <v>0</v>
      </c>
      <c r="AW372" s="241">
        <f>('Power Usage Consumption'!$B$22)*D372*AV372</f>
        <v>0</v>
      </c>
      <c r="AX372" s="235">
        <f>IF('Raw Data'!AP371="YES", 1, 0)</f>
        <v>1</v>
      </c>
      <c r="AY372" s="241">
        <f>('Power Usage Consumption'!$B$23)*D372*AX372</f>
        <v>728</v>
      </c>
      <c r="AZ372" s="235">
        <f>IF('Raw Data'!AQ371="YES", 1, 0)</f>
        <v>0</v>
      </c>
      <c r="BA372" s="241">
        <f>('Power Usage Consumption'!$B$24)*D372*AZ372</f>
        <v>0</v>
      </c>
      <c r="BB372" s="235">
        <f>IF('Raw Data'!AR371="YES", 1, 0)</f>
        <v>0</v>
      </c>
      <c r="BC372" s="241">
        <f>('Power Usage Consumption'!$B$25)*D372*BB372</f>
        <v>0</v>
      </c>
      <c r="BD372" s="235">
        <f>IF('Raw Data'!AS371="YES", 1, 0)</f>
        <v>1</v>
      </c>
      <c r="BE372" s="235">
        <f>('Power Usage Consumption'!$B$26)*D372*BD372</f>
        <v>313.6</v>
      </c>
      <c r="BF372" s="241">
        <f t="shared" si="7"/>
        <v>1041.6</v>
      </c>
    </row>
    <row r="373" ht="20.25" customHeight="1">
      <c r="A373" s="233" t="str">
        <f>'Raw Data'!R372</f>
        <v>Denmark</v>
      </c>
      <c r="B373" s="234">
        <f>'Raw Data'!S372</f>
        <v>6</v>
      </c>
      <c r="C373" s="235">
        <f>'Raw Data'!W372</f>
        <v>10</v>
      </c>
      <c r="D373" s="236">
        <f t="shared" si="1"/>
        <v>240</v>
      </c>
      <c r="E373" s="237"/>
      <c r="F373" s="238">
        <f>'Raw Data'!X372</f>
        <v>1</v>
      </c>
      <c r="G373" s="239">
        <f>(F373*'Power Usage Consumption'!$B$2)*D373</f>
        <v>14.4</v>
      </c>
      <c r="H373" s="235">
        <f>'Raw Data'!Y372</f>
        <v>2</v>
      </c>
      <c r="I373" s="239">
        <f>(H373*'Power Usage Consumption'!$B$3)*D373</f>
        <v>33.408</v>
      </c>
      <c r="J373" s="235">
        <f>'Raw Data'!Z372</f>
        <v>3</v>
      </c>
      <c r="K373" s="240">
        <f>(J373*'Power Usage Consumption'!$B$4)*D373</f>
        <v>41.04</v>
      </c>
      <c r="L373" s="241">
        <f>'Raw Data'!AA372</f>
        <v>1</v>
      </c>
      <c r="M373" s="241">
        <f>(L373*'Power Usage Consumption'!$B$5)*D373</f>
        <v>48</v>
      </c>
      <c r="N373" s="241">
        <f>'Raw Data'!AB372</f>
        <v>0</v>
      </c>
      <c r="O373" s="241">
        <f>(N373*'Power Usage Consumption'!$B$7)*D373</f>
        <v>0</v>
      </c>
      <c r="P373" s="241">
        <f>'Raw Data'!AC372</f>
        <v>0</v>
      </c>
      <c r="Q373" s="241">
        <f>(P373*'Power Usage Consumption'!$B$8)*D373</f>
        <v>0</v>
      </c>
      <c r="R373" s="241">
        <f>'Raw Data'!AD372</f>
        <v>3</v>
      </c>
      <c r="S373" s="241">
        <f>(R373*'Power Usage Consumption'!$B$9)*D373</f>
        <v>4.32</v>
      </c>
      <c r="T373" s="235">
        <f>'Raw Data'!AE372</f>
        <v>2</v>
      </c>
      <c r="U373" s="241">
        <f>(T373*'Power Usage Consumption'!$B$6)*D373</f>
        <v>2.4</v>
      </c>
      <c r="V373" s="235">
        <f>'Raw Data'!AF372</f>
        <v>1</v>
      </c>
      <c r="W373" s="241">
        <f>(V373*'Power Usage Consumption'!$B$11)*D373</f>
        <v>2.88</v>
      </c>
      <c r="X373" s="235">
        <f>'Raw Data'!AG372</f>
        <v>1</v>
      </c>
      <c r="Y373" s="241">
        <f>(X373*'Power Usage Consumption'!$B$12)*D373</f>
        <v>2.88</v>
      </c>
      <c r="Z373" s="235">
        <f>'Raw Data'!AH372</f>
        <v>0</v>
      </c>
      <c r="AA373" s="241">
        <f>(Z373*'Power Usage Consumption'!$B$12)*D373</f>
        <v>0</v>
      </c>
      <c r="AB373" s="242">
        <f t="shared" si="2"/>
        <v>149.328</v>
      </c>
      <c r="AC373" s="243" t="str">
        <f>'Raw Data'!AI372</f>
        <v>Non-renewable Energy (Grid electricity, Gasoline, etc.)</v>
      </c>
      <c r="AD373" s="244">
        <f t="shared" si="3"/>
        <v>149.328</v>
      </c>
      <c r="AE373" s="245">
        <f t="shared" si="4"/>
        <v>0</v>
      </c>
      <c r="AF373" s="238">
        <f>'Raw Data'!U372</f>
        <v>0</v>
      </c>
      <c r="AG373" s="235">
        <f>'Raw Data'!T372</f>
        <v>6</v>
      </c>
      <c r="AH373" s="235"/>
      <c r="AI373" s="235">
        <f>IF('Raw Data'!AJ372="YES", 1, 0)</f>
        <v>0</v>
      </c>
      <c r="AJ373" s="235">
        <f>('Power Usage Consumption'!$B$15)*D373*AI373</f>
        <v>0</v>
      </c>
      <c r="AK373" s="235">
        <f>IF('Raw Data'!AK372="YES", 1, 0)</f>
        <v>0</v>
      </c>
      <c r="AL373" s="239">
        <f>'Power Usage Consumption'!$B$16</f>
        <v>18</v>
      </c>
      <c r="AM373" s="235">
        <f>IF('Raw Data'!AL372="YES", 1, 0)</f>
        <v>0</v>
      </c>
      <c r="AN373" s="239">
        <f>'Power Usage Consumption'!$B$17</f>
        <v>1.5</v>
      </c>
      <c r="AO373" s="235">
        <f>IF('Raw Data'!AM372="YES", 1, 0)</f>
        <v>1</v>
      </c>
      <c r="AP373" s="239">
        <f>'Power Usage Consumption'!$B$18</f>
        <v>1.2</v>
      </c>
      <c r="AQ373" s="235">
        <f>IF('Raw Data'!AN372="YES", 1, 0)</f>
        <v>0</v>
      </c>
      <c r="AR373" s="239">
        <f>'Power Usage Consumption'!$B$19</f>
        <v>2</v>
      </c>
      <c r="AS373" s="239">
        <f t="shared" si="5"/>
        <v>22.7</v>
      </c>
      <c r="AT373" s="241">
        <f t="shared" si="6"/>
        <v>6</v>
      </c>
      <c r="AU373" s="241"/>
      <c r="AV373" s="235">
        <f>IF('Raw Data'!AO372="YES", 1, 0)</f>
        <v>0</v>
      </c>
      <c r="AW373" s="241">
        <f>('Power Usage Consumption'!$B$22)*D373*AV373</f>
        <v>0</v>
      </c>
      <c r="AX373" s="235">
        <f>IF('Raw Data'!AP372="YES", 1, 0)</f>
        <v>1</v>
      </c>
      <c r="AY373" s="241">
        <f>('Power Usage Consumption'!$B$23)*D373*AX373</f>
        <v>156</v>
      </c>
      <c r="AZ373" s="235">
        <f>IF('Raw Data'!AQ372="YES", 1, 0)</f>
        <v>1</v>
      </c>
      <c r="BA373" s="241">
        <f>('Power Usage Consumption'!$B$24)*D373*AZ373</f>
        <v>12.96</v>
      </c>
      <c r="BB373" s="235">
        <f>IF('Raw Data'!AR372="YES", 1, 0)</f>
        <v>1</v>
      </c>
      <c r="BC373" s="241">
        <f>('Power Usage Consumption'!$B$25)*D373*BB373</f>
        <v>4.164</v>
      </c>
      <c r="BD373" s="235">
        <f>IF('Raw Data'!AS372="YES", 1, 0)</f>
        <v>0</v>
      </c>
      <c r="BE373" s="235">
        <f>('Power Usage Consumption'!$B$26)*D373*BD373</f>
        <v>0</v>
      </c>
      <c r="BF373" s="241">
        <f t="shared" si="7"/>
        <v>173.124</v>
      </c>
    </row>
    <row r="374" ht="20.25" customHeight="1">
      <c r="A374" s="233" t="str">
        <f>'Raw Data'!R373</f>
        <v>United States of America</v>
      </c>
      <c r="B374" s="234">
        <f>'Raw Data'!S373</f>
        <v>7</v>
      </c>
      <c r="C374" s="235">
        <f>'Raw Data'!W373</f>
        <v>15</v>
      </c>
      <c r="D374" s="236">
        <f t="shared" si="1"/>
        <v>420</v>
      </c>
      <c r="E374" s="237"/>
      <c r="F374" s="238">
        <f>'Raw Data'!X373</f>
        <v>0</v>
      </c>
      <c r="G374" s="239">
        <f>(F374*'Power Usage Consumption'!$B$2)*D374</f>
        <v>0</v>
      </c>
      <c r="H374" s="235">
        <f>'Raw Data'!Y373</f>
        <v>1</v>
      </c>
      <c r="I374" s="239">
        <f>(H374*'Power Usage Consumption'!$B$3)*D374</f>
        <v>29.232</v>
      </c>
      <c r="J374" s="235">
        <f>'Raw Data'!Z373</f>
        <v>0</v>
      </c>
      <c r="K374" s="240">
        <f>(J374*'Power Usage Consumption'!$B$4)*D374</f>
        <v>0</v>
      </c>
      <c r="L374" s="241">
        <f>'Raw Data'!AA373</f>
        <v>2</v>
      </c>
      <c r="M374" s="241">
        <f>(L374*'Power Usage Consumption'!$B$5)*D374</f>
        <v>168</v>
      </c>
      <c r="N374" s="241">
        <f>'Raw Data'!AB373</f>
        <v>0</v>
      </c>
      <c r="O374" s="241">
        <f>(N374*'Power Usage Consumption'!$B$7)*D374</f>
        <v>0</v>
      </c>
      <c r="P374" s="241">
        <f>'Raw Data'!AC373</f>
        <v>0</v>
      </c>
      <c r="Q374" s="241">
        <f>(P374*'Power Usage Consumption'!$B$8)*D374</f>
        <v>0</v>
      </c>
      <c r="R374" s="241">
        <f>'Raw Data'!AD373</f>
        <v>3</v>
      </c>
      <c r="S374" s="241">
        <f>(R374*'Power Usage Consumption'!$B$9)*D374</f>
        <v>7.56</v>
      </c>
      <c r="T374" s="235">
        <f>'Raw Data'!AE373</f>
        <v>2</v>
      </c>
      <c r="U374" s="241">
        <f>(T374*'Power Usage Consumption'!$B$6)*D374</f>
        <v>4.2</v>
      </c>
      <c r="V374" s="235">
        <f>'Raw Data'!AF373</f>
        <v>1</v>
      </c>
      <c r="W374" s="241">
        <f>(V374*'Power Usage Consumption'!$B$11)*D374</f>
        <v>5.04</v>
      </c>
      <c r="X374" s="235">
        <f>'Raw Data'!AG373</f>
        <v>0</v>
      </c>
      <c r="Y374" s="241">
        <f>(X374*'Power Usage Consumption'!$B$12)*D374</f>
        <v>0</v>
      </c>
      <c r="Z374" s="235">
        <f>'Raw Data'!AH373</f>
        <v>2</v>
      </c>
      <c r="AA374" s="241">
        <f>(Z374*'Power Usage Consumption'!$B$12)*D374</f>
        <v>10.08</v>
      </c>
      <c r="AB374" s="242">
        <f t="shared" si="2"/>
        <v>224.112</v>
      </c>
      <c r="AC374" s="243" t="str">
        <f>'Raw Data'!AI373</f>
        <v>Non-renewable Energy (Grid electricity, Gasoline, etc.)</v>
      </c>
      <c r="AD374" s="244">
        <f t="shared" si="3"/>
        <v>224.112</v>
      </c>
      <c r="AE374" s="245">
        <f t="shared" si="4"/>
        <v>0</v>
      </c>
      <c r="AF374" s="238">
        <f>'Raw Data'!U373</f>
        <v>5</v>
      </c>
      <c r="AG374" s="235">
        <f>'Raw Data'!T373</f>
        <v>2</v>
      </c>
      <c r="AH374" s="235"/>
      <c r="AI374" s="235">
        <f>IF('Raw Data'!AJ373="YES", 1, 0)</f>
        <v>0</v>
      </c>
      <c r="AJ374" s="235">
        <f>('Power Usage Consumption'!$B$15)*D374*AI374</f>
        <v>0</v>
      </c>
      <c r="AK374" s="235">
        <f>IF('Raw Data'!AK373="YES", 1, 0)</f>
        <v>0</v>
      </c>
      <c r="AL374" s="239">
        <f>'Power Usage Consumption'!$B$16</f>
        <v>18</v>
      </c>
      <c r="AM374" s="235">
        <f>IF('Raw Data'!AL373="YES", 1, 0)</f>
        <v>0</v>
      </c>
      <c r="AN374" s="239">
        <f>'Power Usage Consumption'!$B$17</f>
        <v>1.5</v>
      </c>
      <c r="AO374" s="235">
        <f>IF('Raw Data'!AM373="YES", 1, 0)</f>
        <v>1</v>
      </c>
      <c r="AP374" s="239">
        <f>'Power Usage Consumption'!$B$18</f>
        <v>1.2</v>
      </c>
      <c r="AQ374" s="235">
        <f>IF('Raw Data'!AN373="YES", 1, 0)</f>
        <v>0</v>
      </c>
      <c r="AR374" s="239">
        <f>'Power Usage Consumption'!$B$19</f>
        <v>2</v>
      </c>
      <c r="AS374" s="239">
        <f t="shared" si="5"/>
        <v>22.7</v>
      </c>
      <c r="AT374" s="241">
        <f t="shared" si="6"/>
        <v>2</v>
      </c>
      <c r="AU374" s="241"/>
      <c r="AV374" s="235">
        <f>IF('Raw Data'!AO373="YES", 1, 0)</f>
        <v>1</v>
      </c>
      <c r="AW374" s="241">
        <f>('Power Usage Consumption'!$B$22)*D374*AV374</f>
        <v>955.5</v>
      </c>
      <c r="AX374" s="235">
        <f>IF('Raw Data'!AP373="YES", 1, 0)</f>
        <v>0</v>
      </c>
      <c r="AY374" s="241">
        <f>('Power Usage Consumption'!$B$23)*D374*AX374</f>
        <v>0</v>
      </c>
      <c r="AZ374" s="235">
        <f>IF('Raw Data'!AQ373="YES", 1, 0)</f>
        <v>0</v>
      </c>
      <c r="BA374" s="241">
        <f>('Power Usage Consumption'!$B$24)*D374*AZ374</f>
        <v>0</v>
      </c>
      <c r="BB374" s="235">
        <f>IF('Raw Data'!AR373="YES", 1, 0)</f>
        <v>0</v>
      </c>
      <c r="BC374" s="241">
        <f>('Power Usage Consumption'!$B$25)*D374*BB374</f>
        <v>0</v>
      </c>
      <c r="BD374" s="235">
        <f>IF('Raw Data'!AS373="YES", 1, 0)</f>
        <v>0</v>
      </c>
      <c r="BE374" s="235">
        <f>('Power Usage Consumption'!$B$26)*D374*BD374</f>
        <v>0</v>
      </c>
      <c r="BF374" s="241">
        <f t="shared" si="7"/>
        <v>955.5</v>
      </c>
    </row>
    <row r="375" ht="20.25" customHeight="1">
      <c r="A375" s="233" t="str">
        <f>'Raw Data'!R374</f>
        <v>India</v>
      </c>
      <c r="B375" s="234">
        <f>'Raw Data'!S374</f>
        <v>8</v>
      </c>
      <c r="C375" s="235">
        <f>'Raw Data'!W374</f>
        <v>31</v>
      </c>
      <c r="D375" s="236">
        <f t="shared" si="1"/>
        <v>992</v>
      </c>
      <c r="E375" s="237"/>
      <c r="F375" s="238">
        <f>'Raw Data'!X374</f>
        <v>2</v>
      </c>
      <c r="G375" s="239">
        <f>(F375*'Power Usage Consumption'!$B$2)*D375</f>
        <v>119.04</v>
      </c>
      <c r="H375" s="235">
        <f>'Raw Data'!Y374</f>
        <v>3</v>
      </c>
      <c r="I375" s="239">
        <f>(H375*'Power Usage Consumption'!$B$3)*D375</f>
        <v>207.1296</v>
      </c>
      <c r="J375" s="235">
        <f>'Raw Data'!Z374</f>
        <v>1</v>
      </c>
      <c r="K375" s="240">
        <f>(J375*'Power Usage Consumption'!$B$4)*D375</f>
        <v>56.544</v>
      </c>
      <c r="L375" s="241">
        <f>'Raw Data'!AA374</f>
        <v>2</v>
      </c>
      <c r="M375" s="241">
        <f>(L375*'Power Usage Consumption'!$B$5)*D375</f>
        <v>396.8</v>
      </c>
      <c r="N375" s="241">
        <f>'Raw Data'!AB374</f>
        <v>3</v>
      </c>
      <c r="O375" s="241">
        <f>(N375*'Power Usage Consumption'!$B$7)*D375</f>
        <v>5.952</v>
      </c>
      <c r="P375" s="241">
        <f>'Raw Data'!AC374</f>
        <v>1</v>
      </c>
      <c r="Q375" s="241">
        <f>(P375*'Power Usage Consumption'!$B$8)*D375</f>
        <v>39.68</v>
      </c>
      <c r="R375" s="241">
        <f>'Raw Data'!AD374</f>
        <v>2</v>
      </c>
      <c r="S375" s="241">
        <f>(R375*'Power Usage Consumption'!$B$9)*D375</f>
        <v>11.904</v>
      </c>
      <c r="T375" s="235">
        <f>'Raw Data'!AE374</f>
        <v>0</v>
      </c>
      <c r="U375" s="241">
        <f>(T375*'Power Usage Consumption'!$B$6)*D375</f>
        <v>0</v>
      </c>
      <c r="V375" s="235">
        <f>'Raw Data'!AF374</f>
        <v>3</v>
      </c>
      <c r="W375" s="241">
        <f>(V375*'Power Usage Consumption'!$B$11)*D375</f>
        <v>35.712</v>
      </c>
      <c r="X375" s="235">
        <f>'Raw Data'!AG374</f>
        <v>2</v>
      </c>
      <c r="Y375" s="241">
        <f>(X375*'Power Usage Consumption'!$B$12)*D375</f>
        <v>23.808</v>
      </c>
      <c r="Z375" s="235">
        <f>'Raw Data'!AH374</f>
        <v>0</v>
      </c>
      <c r="AA375" s="241">
        <f>(Z375*'Power Usage Consumption'!$B$12)*D375</f>
        <v>0</v>
      </c>
      <c r="AB375" s="242">
        <f t="shared" si="2"/>
        <v>896.5696</v>
      </c>
      <c r="AC375" s="243" t="str">
        <f>'Raw Data'!AI374</f>
        <v>Non-renewable Energy (Grid electricity, Gasoline, etc.)</v>
      </c>
      <c r="AD375" s="244">
        <f t="shared" si="3"/>
        <v>896.5696</v>
      </c>
      <c r="AE375" s="245">
        <f t="shared" si="4"/>
        <v>0</v>
      </c>
      <c r="AF375" s="238">
        <f>'Raw Data'!U374</f>
        <v>2</v>
      </c>
      <c r="AG375" s="235">
        <f>'Raw Data'!T374</f>
        <v>6</v>
      </c>
      <c r="AH375" s="235"/>
      <c r="AI375" s="235">
        <f>IF('Raw Data'!AJ374="YES", 1, 0)</f>
        <v>0</v>
      </c>
      <c r="AJ375" s="235">
        <f>('Power Usage Consumption'!$B$15)*D375*AI375</f>
        <v>0</v>
      </c>
      <c r="AK375" s="235">
        <f>IF('Raw Data'!AK374="YES", 1, 0)</f>
        <v>0</v>
      </c>
      <c r="AL375" s="239">
        <f>'Power Usage Consumption'!$B$16</f>
        <v>18</v>
      </c>
      <c r="AM375" s="235">
        <f>IF('Raw Data'!AL374="YES", 1, 0)</f>
        <v>0</v>
      </c>
      <c r="AN375" s="239">
        <f>'Power Usage Consumption'!$B$17</f>
        <v>1.5</v>
      </c>
      <c r="AO375" s="235">
        <f>IF('Raw Data'!AM374="YES", 1, 0)</f>
        <v>1</v>
      </c>
      <c r="AP375" s="239">
        <f>'Power Usage Consumption'!$B$18</f>
        <v>1.2</v>
      </c>
      <c r="AQ375" s="235">
        <f>IF('Raw Data'!AN374="YES", 1, 0)</f>
        <v>0</v>
      </c>
      <c r="AR375" s="239">
        <f>'Power Usage Consumption'!$B$19</f>
        <v>2</v>
      </c>
      <c r="AS375" s="239">
        <f t="shared" si="5"/>
        <v>22.7</v>
      </c>
      <c r="AT375" s="241">
        <f t="shared" si="6"/>
        <v>6</v>
      </c>
      <c r="AU375" s="241"/>
      <c r="AV375" s="235">
        <f>IF('Raw Data'!AO374="YES", 1, 0)</f>
        <v>1</v>
      </c>
      <c r="AW375" s="241">
        <f>('Power Usage Consumption'!$B$22)*D375*AV375</f>
        <v>2256.8</v>
      </c>
      <c r="AX375" s="235">
        <f>IF('Raw Data'!AP374="YES", 1, 0)</f>
        <v>1</v>
      </c>
      <c r="AY375" s="241">
        <f>('Power Usage Consumption'!$B$23)*D375*AX375</f>
        <v>644.8</v>
      </c>
      <c r="AZ375" s="235">
        <f>IF('Raw Data'!AQ374="YES", 1, 0)</f>
        <v>0</v>
      </c>
      <c r="BA375" s="241">
        <f>('Power Usage Consumption'!$B$24)*D375*AZ375</f>
        <v>0</v>
      </c>
      <c r="BB375" s="235">
        <f>IF('Raw Data'!AR374="YES", 1, 0)</f>
        <v>0</v>
      </c>
      <c r="BC375" s="241">
        <f>('Power Usage Consumption'!$B$25)*D375*BB375</f>
        <v>0</v>
      </c>
      <c r="BD375" s="235">
        <f>IF('Raw Data'!AS374="YES", 1, 0)</f>
        <v>0</v>
      </c>
      <c r="BE375" s="235">
        <f>('Power Usage Consumption'!$B$26)*D375*BD375</f>
        <v>0</v>
      </c>
      <c r="BF375" s="241">
        <f t="shared" si="7"/>
        <v>2901.6</v>
      </c>
    </row>
    <row r="376" ht="20.25" customHeight="1">
      <c r="A376" s="233" t="str">
        <f>'Raw Data'!R375</f>
        <v>United States of America</v>
      </c>
      <c r="B376" s="234">
        <f>'Raw Data'!S375</f>
        <v>4</v>
      </c>
      <c r="C376" s="235">
        <f>'Raw Data'!W375</f>
        <v>31</v>
      </c>
      <c r="D376" s="236">
        <f t="shared" si="1"/>
        <v>496</v>
      </c>
      <c r="E376" s="237"/>
      <c r="F376" s="238">
        <f>'Raw Data'!X375</f>
        <v>3</v>
      </c>
      <c r="G376" s="239">
        <f>(F376*'Power Usage Consumption'!$B$2)*D376</f>
        <v>89.28</v>
      </c>
      <c r="H376" s="235">
        <f>'Raw Data'!Y375</f>
        <v>2</v>
      </c>
      <c r="I376" s="239">
        <f>(H376*'Power Usage Consumption'!$B$3)*D376</f>
        <v>69.0432</v>
      </c>
      <c r="J376" s="235">
        <f>'Raw Data'!Z375</f>
        <v>1</v>
      </c>
      <c r="K376" s="240">
        <f>(J376*'Power Usage Consumption'!$B$4)*D376</f>
        <v>28.272</v>
      </c>
      <c r="L376" s="241">
        <f>'Raw Data'!AA375</f>
        <v>3</v>
      </c>
      <c r="M376" s="241">
        <f>(L376*'Power Usage Consumption'!$B$5)*D376</f>
        <v>297.6</v>
      </c>
      <c r="N376" s="241">
        <f>'Raw Data'!AB375</f>
        <v>0</v>
      </c>
      <c r="O376" s="241">
        <f>(N376*'Power Usage Consumption'!$B$7)*D376</f>
        <v>0</v>
      </c>
      <c r="P376" s="241">
        <f>'Raw Data'!AC375</f>
        <v>2</v>
      </c>
      <c r="Q376" s="241">
        <f>(P376*'Power Usage Consumption'!$B$8)*D376</f>
        <v>39.68</v>
      </c>
      <c r="R376" s="241">
        <f>'Raw Data'!AD375</f>
        <v>1</v>
      </c>
      <c r="S376" s="241">
        <f>(R376*'Power Usage Consumption'!$B$9)*D376</f>
        <v>2.976</v>
      </c>
      <c r="T376" s="235">
        <f>'Raw Data'!AE375</f>
        <v>3</v>
      </c>
      <c r="U376" s="241">
        <f>(T376*'Power Usage Consumption'!$B$6)*D376</f>
        <v>7.44</v>
      </c>
      <c r="V376" s="235">
        <f>'Raw Data'!AF375</f>
        <v>1</v>
      </c>
      <c r="W376" s="241">
        <f>(V376*'Power Usage Consumption'!$B$11)*D376</f>
        <v>5.952</v>
      </c>
      <c r="X376" s="235">
        <f>'Raw Data'!AG375</f>
        <v>0</v>
      </c>
      <c r="Y376" s="241">
        <f>(X376*'Power Usage Consumption'!$B$12)*D376</f>
        <v>0</v>
      </c>
      <c r="Z376" s="235">
        <f>'Raw Data'!AH375</f>
        <v>0</v>
      </c>
      <c r="AA376" s="241">
        <f>(Z376*'Power Usage Consumption'!$B$12)*D376</f>
        <v>0</v>
      </c>
      <c r="AB376" s="242">
        <f t="shared" si="2"/>
        <v>540.2432</v>
      </c>
      <c r="AC376" s="243" t="str">
        <f>'Raw Data'!AI375</f>
        <v>Non-renewable Energy (Grid electricity, Gasoline, etc.)</v>
      </c>
      <c r="AD376" s="244">
        <f t="shared" si="3"/>
        <v>540.2432</v>
      </c>
      <c r="AE376" s="245">
        <f t="shared" si="4"/>
        <v>0</v>
      </c>
      <c r="AF376" s="238">
        <f>'Raw Data'!U375</f>
        <v>1</v>
      </c>
      <c r="AG376" s="235">
        <f>'Raw Data'!T375</f>
        <v>3</v>
      </c>
      <c r="AH376" s="235"/>
      <c r="AI376" s="235">
        <f>IF('Raw Data'!AJ375="YES", 1, 0)</f>
        <v>0</v>
      </c>
      <c r="AJ376" s="235">
        <f>('Power Usage Consumption'!$B$15)*D376*AI376</f>
        <v>0</v>
      </c>
      <c r="AK376" s="235">
        <f>IF('Raw Data'!AK375="YES", 1, 0)</f>
        <v>1</v>
      </c>
      <c r="AL376" s="239">
        <f>'Power Usage Consumption'!$B$16</f>
        <v>18</v>
      </c>
      <c r="AM376" s="235">
        <f>IF('Raw Data'!AL375="YES", 1, 0)</f>
        <v>1</v>
      </c>
      <c r="AN376" s="239">
        <f>'Power Usage Consumption'!$B$17</f>
        <v>1.5</v>
      </c>
      <c r="AO376" s="235">
        <f>IF('Raw Data'!AM375="YES", 1, 0)</f>
        <v>1</v>
      </c>
      <c r="AP376" s="239">
        <f>'Power Usage Consumption'!$B$18</f>
        <v>1.2</v>
      </c>
      <c r="AQ376" s="235">
        <f>IF('Raw Data'!AN375="YES", 1, 0)</f>
        <v>0</v>
      </c>
      <c r="AR376" s="239">
        <f>'Power Usage Consumption'!$B$19</f>
        <v>2</v>
      </c>
      <c r="AS376" s="239">
        <f t="shared" si="5"/>
        <v>22.7</v>
      </c>
      <c r="AT376" s="241">
        <f t="shared" si="6"/>
        <v>3</v>
      </c>
      <c r="AU376" s="241"/>
      <c r="AV376" s="235">
        <f>IF('Raw Data'!AO375="YES", 1, 0)</f>
        <v>0</v>
      </c>
      <c r="AW376" s="241">
        <f>('Power Usage Consumption'!$B$22)*D376*AV376</f>
        <v>0</v>
      </c>
      <c r="AX376" s="235">
        <f>IF('Raw Data'!AP375="YES", 1, 0)</f>
        <v>0</v>
      </c>
      <c r="AY376" s="241">
        <f>('Power Usage Consumption'!$B$23)*D376*AX376</f>
        <v>0</v>
      </c>
      <c r="AZ376" s="235">
        <f>IF('Raw Data'!AQ375="YES", 1, 0)</f>
        <v>1</v>
      </c>
      <c r="BA376" s="241">
        <f>('Power Usage Consumption'!$B$24)*D376*AZ376</f>
        <v>26.784</v>
      </c>
      <c r="BB376" s="235">
        <f>IF('Raw Data'!AR375="YES", 1, 0)</f>
        <v>1</v>
      </c>
      <c r="BC376" s="241">
        <f>('Power Usage Consumption'!$B$25)*D376*BB376</f>
        <v>8.6056</v>
      </c>
      <c r="BD376" s="235">
        <f>IF('Raw Data'!AS375="YES", 1, 0)</f>
        <v>1</v>
      </c>
      <c r="BE376" s="235">
        <f>('Power Usage Consumption'!$B$26)*D376*BD376</f>
        <v>138.88</v>
      </c>
      <c r="BF376" s="241">
        <f t="shared" si="7"/>
        <v>174.2696</v>
      </c>
    </row>
    <row r="377" ht="20.25" customHeight="1">
      <c r="A377" s="233" t="str">
        <f>'Raw Data'!R376</f>
        <v>Qatar</v>
      </c>
      <c r="B377" s="234">
        <f>'Raw Data'!S376</f>
        <v>3</v>
      </c>
      <c r="C377" s="235">
        <f>'Raw Data'!W376</f>
        <v>16</v>
      </c>
      <c r="D377" s="236">
        <f t="shared" si="1"/>
        <v>192</v>
      </c>
      <c r="E377" s="237"/>
      <c r="F377" s="238">
        <f>'Raw Data'!X376</f>
        <v>3</v>
      </c>
      <c r="G377" s="239">
        <f>(F377*'Power Usage Consumption'!$B$2)*D377</f>
        <v>34.56</v>
      </c>
      <c r="H377" s="235">
        <f>'Raw Data'!Y376</f>
        <v>0</v>
      </c>
      <c r="I377" s="239">
        <f>(H377*'Power Usage Consumption'!$B$3)*D377</f>
        <v>0</v>
      </c>
      <c r="J377" s="235">
        <f>'Raw Data'!Z376</f>
        <v>0</v>
      </c>
      <c r="K377" s="240">
        <f>(J377*'Power Usage Consumption'!$B$4)*D377</f>
        <v>0</v>
      </c>
      <c r="L377" s="241">
        <f>'Raw Data'!AA376</f>
        <v>3</v>
      </c>
      <c r="M377" s="241">
        <f>(L377*'Power Usage Consumption'!$B$5)*D377</f>
        <v>115.2</v>
      </c>
      <c r="N377" s="241">
        <f>'Raw Data'!AB376</f>
        <v>0</v>
      </c>
      <c r="O377" s="241">
        <f>(N377*'Power Usage Consumption'!$B$7)*D377</f>
        <v>0</v>
      </c>
      <c r="P377" s="241">
        <f>'Raw Data'!AC376</f>
        <v>2</v>
      </c>
      <c r="Q377" s="241">
        <f>(P377*'Power Usage Consumption'!$B$8)*D377</f>
        <v>15.36</v>
      </c>
      <c r="R377" s="241">
        <f>'Raw Data'!AD376</f>
        <v>1</v>
      </c>
      <c r="S377" s="241">
        <f>(R377*'Power Usage Consumption'!$B$9)*D377</f>
        <v>1.152</v>
      </c>
      <c r="T377" s="235">
        <f>'Raw Data'!AE376</f>
        <v>3</v>
      </c>
      <c r="U377" s="241">
        <f>(T377*'Power Usage Consumption'!$B$6)*D377</f>
        <v>2.88</v>
      </c>
      <c r="V377" s="235">
        <f>'Raw Data'!AF376</f>
        <v>2</v>
      </c>
      <c r="W377" s="241">
        <f>(V377*'Power Usage Consumption'!$B$11)*D377</f>
        <v>4.608</v>
      </c>
      <c r="X377" s="235">
        <f>'Raw Data'!AG376</f>
        <v>0</v>
      </c>
      <c r="Y377" s="241">
        <f>(X377*'Power Usage Consumption'!$B$12)*D377</f>
        <v>0</v>
      </c>
      <c r="Z377" s="235">
        <f>'Raw Data'!AH376</f>
        <v>1</v>
      </c>
      <c r="AA377" s="241">
        <f>(Z377*'Power Usage Consumption'!$B$12)*D377</f>
        <v>2.304</v>
      </c>
      <c r="AB377" s="242">
        <f t="shared" si="2"/>
        <v>176.064</v>
      </c>
      <c r="AC377" s="243" t="str">
        <f>'Raw Data'!AI376</f>
        <v>Renewable Energy (Solar, Wind, etc.)</v>
      </c>
      <c r="AD377" s="244">
        <f t="shared" si="3"/>
        <v>0</v>
      </c>
      <c r="AE377" s="245">
        <f t="shared" si="4"/>
        <v>176.064</v>
      </c>
      <c r="AF377" s="238">
        <f>'Raw Data'!U376</f>
        <v>2</v>
      </c>
      <c r="AG377" s="235">
        <f>'Raw Data'!T376</f>
        <v>1</v>
      </c>
      <c r="AH377" s="235"/>
      <c r="AI377" s="235">
        <f>IF('Raw Data'!AJ376="YES", 1, 0)</f>
        <v>1</v>
      </c>
      <c r="AJ377" s="235">
        <f>('Power Usage Consumption'!$B$15)*D377*AI377</f>
        <v>743.04</v>
      </c>
      <c r="AK377" s="235">
        <f>IF('Raw Data'!AK376="YES", 1, 0)</f>
        <v>0</v>
      </c>
      <c r="AL377" s="239">
        <f>'Power Usage Consumption'!$B$16</f>
        <v>18</v>
      </c>
      <c r="AM377" s="235">
        <f>IF('Raw Data'!AL376="YES", 1, 0)</f>
        <v>0</v>
      </c>
      <c r="AN377" s="239">
        <f>'Power Usage Consumption'!$B$17</f>
        <v>1.5</v>
      </c>
      <c r="AO377" s="235">
        <f>IF('Raw Data'!AM376="YES", 1, 0)</f>
        <v>1</v>
      </c>
      <c r="AP377" s="239">
        <f>'Power Usage Consumption'!$B$18</f>
        <v>1.2</v>
      </c>
      <c r="AQ377" s="235">
        <f>IF('Raw Data'!AN376="YES", 1, 0)</f>
        <v>0</v>
      </c>
      <c r="AR377" s="239">
        <f>'Power Usage Consumption'!$B$19</f>
        <v>2</v>
      </c>
      <c r="AS377" s="239">
        <f t="shared" si="5"/>
        <v>765.74</v>
      </c>
      <c r="AT377" s="241">
        <f t="shared" si="6"/>
        <v>1</v>
      </c>
      <c r="AU377" s="241"/>
      <c r="AV377" s="235">
        <f>IF('Raw Data'!AO376="YES", 1, 0)</f>
        <v>1</v>
      </c>
      <c r="AW377" s="241">
        <f>('Power Usage Consumption'!$B$22)*D377*AV377</f>
        <v>436.8</v>
      </c>
      <c r="AX377" s="235">
        <f>IF('Raw Data'!AP376="YES", 1, 0)</f>
        <v>0</v>
      </c>
      <c r="AY377" s="241">
        <f>('Power Usage Consumption'!$B$23)*D377*AX377</f>
        <v>0</v>
      </c>
      <c r="AZ377" s="235">
        <f>IF('Raw Data'!AQ376="YES", 1, 0)</f>
        <v>0</v>
      </c>
      <c r="BA377" s="241">
        <f>('Power Usage Consumption'!$B$24)*D377*AZ377</f>
        <v>0</v>
      </c>
      <c r="BB377" s="235">
        <f>IF('Raw Data'!AR376="YES", 1, 0)</f>
        <v>0</v>
      </c>
      <c r="BC377" s="241">
        <f>('Power Usage Consumption'!$B$25)*D377*BB377</f>
        <v>0</v>
      </c>
      <c r="BD377" s="235">
        <f>IF('Raw Data'!AS376="YES", 1, 0)</f>
        <v>0</v>
      </c>
      <c r="BE377" s="235">
        <f>('Power Usage Consumption'!$B$26)*D377*BD377</f>
        <v>0</v>
      </c>
      <c r="BF377" s="241">
        <f t="shared" si="7"/>
        <v>436.8</v>
      </c>
    </row>
    <row r="378" ht="20.25" customHeight="1">
      <c r="A378" s="233" t="str">
        <f>'Raw Data'!R377</f>
        <v>United States of America</v>
      </c>
      <c r="B378" s="234">
        <f>'Raw Data'!S377</f>
        <v>10</v>
      </c>
      <c r="C378" s="235">
        <f>'Raw Data'!W377</f>
        <v>3</v>
      </c>
      <c r="D378" s="236">
        <f t="shared" si="1"/>
        <v>120</v>
      </c>
      <c r="E378" s="237"/>
      <c r="F378" s="238">
        <f>'Raw Data'!X377</f>
        <v>1</v>
      </c>
      <c r="G378" s="239">
        <f>(F378*'Power Usage Consumption'!$B$2)*D378</f>
        <v>7.2</v>
      </c>
      <c r="H378" s="235">
        <f>'Raw Data'!Y377</f>
        <v>3</v>
      </c>
      <c r="I378" s="239">
        <f>(H378*'Power Usage Consumption'!$B$3)*D378</f>
        <v>25.056</v>
      </c>
      <c r="J378" s="235">
        <f>'Raw Data'!Z377</f>
        <v>1</v>
      </c>
      <c r="K378" s="240">
        <f>(J378*'Power Usage Consumption'!$B$4)*D378</f>
        <v>6.84</v>
      </c>
      <c r="L378" s="241">
        <f>'Raw Data'!AA377</f>
        <v>0</v>
      </c>
      <c r="M378" s="241">
        <f>(L378*'Power Usage Consumption'!$B$5)*D378</f>
        <v>0</v>
      </c>
      <c r="N378" s="241">
        <f>'Raw Data'!AB377</f>
        <v>0</v>
      </c>
      <c r="O378" s="241">
        <f>(N378*'Power Usage Consumption'!$B$7)*D378</f>
        <v>0</v>
      </c>
      <c r="P378" s="241">
        <f>'Raw Data'!AC377</f>
        <v>3</v>
      </c>
      <c r="Q378" s="241">
        <f>(P378*'Power Usage Consumption'!$B$8)*D378</f>
        <v>14.4</v>
      </c>
      <c r="R378" s="241">
        <f>'Raw Data'!AD377</f>
        <v>0</v>
      </c>
      <c r="S378" s="241">
        <f>(R378*'Power Usage Consumption'!$B$9)*D378</f>
        <v>0</v>
      </c>
      <c r="T378" s="235">
        <f>'Raw Data'!AE377</f>
        <v>3</v>
      </c>
      <c r="U378" s="241">
        <f>(T378*'Power Usage Consumption'!$B$6)*D378</f>
        <v>1.8</v>
      </c>
      <c r="V378" s="235">
        <f>'Raw Data'!AF377</f>
        <v>0</v>
      </c>
      <c r="W378" s="241">
        <f>(V378*'Power Usage Consumption'!$B$11)*D378</f>
        <v>0</v>
      </c>
      <c r="X378" s="235">
        <f>'Raw Data'!AG377</f>
        <v>1</v>
      </c>
      <c r="Y378" s="241">
        <f>(X378*'Power Usage Consumption'!$B$12)*D378</f>
        <v>1.44</v>
      </c>
      <c r="Z378" s="235">
        <f>'Raw Data'!AH377</f>
        <v>0</v>
      </c>
      <c r="AA378" s="241">
        <f>(Z378*'Power Usage Consumption'!$B$12)*D378</f>
        <v>0</v>
      </c>
      <c r="AB378" s="242">
        <f t="shared" si="2"/>
        <v>56.736</v>
      </c>
      <c r="AC378" s="243" t="str">
        <f>'Raw Data'!AI377</f>
        <v>Non-renewable Energy (Grid electricity, Gasoline, etc.)</v>
      </c>
      <c r="AD378" s="244">
        <f t="shared" si="3"/>
        <v>56.736</v>
      </c>
      <c r="AE378" s="245">
        <f t="shared" si="4"/>
        <v>0</v>
      </c>
      <c r="AF378" s="238">
        <f>'Raw Data'!U377</f>
        <v>0</v>
      </c>
      <c r="AG378" s="235">
        <f>'Raw Data'!T377</f>
        <v>10</v>
      </c>
      <c r="AH378" s="235"/>
      <c r="AI378" s="235">
        <f>IF('Raw Data'!AJ377="YES", 1, 0)</f>
        <v>1</v>
      </c>
      <c r="AJ378" s="235">
        <f>('Power Usage Consumption'!$B$15)*D378*AI378</f>
        <v>464.4</v>
      </c>
      <c r="AK378" s="235">
        <f>IF('Raw Data'!AK377="YES", 1, 0)</f>
        <v>0</v>
      </c>
      <c r="AL378" s="239">
        <f>'Power Usage Consumption'!$B$16</f>
        <v>18</v>
      </c>
      <c r="AM378" s="235">
        <f>IF('Raw Data'!AL377="YES", 1, 0)</f>
        <v>0</v>
      </c>
      <c r="AN378" s="239">
        <f>'Power Usage Consumption'!$B$17</f>
        <v>1.5</v>
      </c>
      <c r="AO378" s="235">
        <f>IF('Raw Data'!AM377="YES", 1, 0)</f>
        <v>0</v>
      </c>
      <c r="AP378" s="239">
        <f>'Power Usage Consumption'!$B$18</f>
        <v>1.2</v>
      </c>
      <c r="AQ378" s="235">
        <f>IF('Raw Data'!AN377="YES", 1, 0)</f>
        <v>0</v>
      </c>
      <c r="AR378" s="239">
        <f>'Power Usage Consumption'!$B$19</f>
        <v>2</v>
      </c>
      <c r="AS378" s="239">
        <f t="shared" si="5"/>
        <v>487.1</v>
      </c>
      <c r="AT378" s="241">
        <f t="shared" si="6"/>
        <v>10</v>
      </c>
      <c r="AU378" s="241"/>
      <c r="AV378" s="235">
        <f>IF('Raw Data'!AO377="YES", 1, 0)</f>
        <v>1</v>
      </c>
      <c r="AW378" s="241">
        <f>('Power Usage Consumption'!$B$22)*D378*AV378</f>
        <v>273</v>
      </c>
      <c r="AX378" s="235">
        <f>IF('Raw Data'!AP377="YES", 1, 0)</f>
        <v>1</v>
      </c>
      <c r="AY378" s="241">
        <f>('Power Usage Consumption'!$B$23)*D378*AX378</f>
        <v>78</v>
      </c>
      <c r="AZ378" s="235">
        <f>IF('Raw Data'!AQ377="YES", 1, 0)</f>
        <v>0</v>
      </c>
      <c r="BA378" s="241">
        <f>('Power Usage Consumption'!$B$24)*D378*AZ378</f>
        <v>0</v>
      </c>
      <c r="BB378" s="235">
        <f>IF('Raw Data'!AR377="YES", 1, 0)</f>
        <v>0</v>
      </c>
      <c r="BC378" s="241">
        <f>('Power Usage Consumption'!$B$25)*D378*BB378</f>
        <v>0</v>
      </c>
      <c r="BD378" s="235">
        <f>IF('Raw Data'!AS377="YES", 1, 0)</f>
        <v>0</v>
      </c>
      <c r="BE378" s="235">
        <f>('Power Usage Consumption'!$B$26)*D378*BD378</f>
        <v>0</v>
      </c>
      <c r="BF378" s="241">
        <f t="shared" si="7"/>
        <v>351</v>
      </c>
    </row>
    <row r="379" ht="20.25" customHeight="1">
      <c r="A379" s="233" t="str">
        <f>'Raw Data'!R378</f>
        <v>United States of America</v>
      </c>
      <c r="B379" s="234">
        <f>'Raw Data'!S378</f>
        <v>6</v>
      </c>
      <c r="C379" s="235">
        <f>'Raw Data'!W378</f>
        <v>28</v>
      </c>
      <c r="D379" s="236">
        <f t="shared" si="1"/>
        <v>672</v>
      </c>
      <c r="E379" s="237"/>
      <c r="F379" s="238">
        <f>'Raw Data'!X378</f>
        <v>0</v>
      </c>
      <c r="G379" s="239">
        <f>(F379*'Power Usage Consumption'!$B$2)*D379</f>
        <v>0</v>
      </c>
      <c r="H379" s="235">
        <f>'Raw Data'!Y378</f>
        <v>0</v>
      </c>
      <c r="I379" s="239">
        <f>(H379*'Power Usage Consumption'!$B$3)*D379</f>
        <v>0</v>
      </c>
      <c r="J379" s="235">
        <f>'Raw Data'!Z378</f>
        <v>2</v>
      </c>
      <c r="K379" s="240">
        <f>(J379*'Power Usage Consumption'!$B$4)*D379</f>
        <v>76.608</v>
      </c>
      <c r="L379" s="241">
        <f>'Raw Data'!AA378</f>
        <v>1</v>
      </c>
      <c r="M379" s="241">
        <f>(L379*'Power Usage Consumption'!$B$5)*D379</f>
        <v>134.4</v>
      </c>
      <c r="N379" s="241">
        <f>'Raw Data'!AB378</f>
        <v>2</v>
      </c>
      <c r="O379" s="241">
        <f>(N379*'Power Usage Consumption'!$B$7)*D379</f>
        <v>2.688</v>
      </c>
      <c r="P379" s="241">
        <f>'Raw Data'!AC378</f>
        <v>1</v>
      </c>
      <c r="Q379" s="241">
        <f>(P379*'Power Usage Consumption'!$B$8)*D379</f>
        <v>26.88</v>
      </c>
      <c r="R379" s="241">
        <f>'Raw Data'!AD378</f>
        <v>3</v>
      </c>
      <c r="S379" s="241">
        <f>(R379*'Power Usage Consumption'!$B$9)*D379</f>
        <v>12.096</v>
      </c>
      <c r="T379" s="235">
        <f>'Raw Data'!AE378</f>
        <v>0</v>
      </c>
      <c r="U379" s="241">
        <f>(T379*'Power Usage Consumption'!$B$6)*D379</f>
        <v>0</v>
      </c>
      <c r="V379" s="235">
        <f>'Raw Data'!AF378</f>
        <v>1</v>
      </c>
      <c r="W379" s="241">
        <f>(V379*'Power Usage Consumption'!$B$11)*D379</f>
        <v>8.064</v>
      </c>
      <c r="X379" s="235">
        <f>'Raw Data'!AG378</f>
        <v>0</v>
      </c>
      <c r="Y379" s="241">
        <f>(X379*'Power Usage Consumption'!$B$12)*D379</f>
        <v>0</v>
      </c>
      <c r="Z379" s="235">
        <f>'Raw Data'!AH378</f>
        <v>3</v>
      </c>
      <c r="AA379" s="241">
        <f>(Z379*'Power Usage Consumption'!$B$12)*D379</f>
        <v>24.192</v>
      </c>
      <c r="AB379" s="242">
        <f t="shared" si="2"/>
        <v>284.928</v>
      </c>
      <c r="AC379" s="243" t="str">
        <f>'Raw Data'!AI378</f>
        <v>Non-renewable Energy (Grid electricity, Gasoline, etc.)</v>
      </c>
      <c r="AD379" s="244">
        <f t="shared" si="3"/>
        <v>284.928</v>
      </c>
      <c r="AE379" s="245">
        <f t="shared" si="4"/>
        <v>0</v>
      </c>
      <c r="AF379" s="238">
        <f>'Raw Data'!U378</f>
        <v>5</v>
      </c>
      <c r="AG379" s="235">
        <f>'Raw Data'!T378</f>
        <v>1</v>
      </c>
      <c r="AH379" s="235"/>
      <c r="AI379" s="235">
        <f>IF('Raw Data'!AJ378="YES", 1, 0)</f>
        <v>1</v>
      </c>
      <c r="AJ379" s="235">
        <f>('Power Usage Consumption'!$B$15)*D379*AI379</f>
        <v>2600.64</v>
      </c>
      <c r="AK379" s="235">
        <f>IF('Raw Data'!AK378="YES", 1, 0)</f>
        <v>1</v>
      </c>
      <c r="AL379" s="239">
        <f>'Power Usage Consumption'!$B$16</f>
        <v>18</v>
      </c>
      <c r="AM379" s="235">
        <f>IF('Raw Data'!AL378="YES", 1, 0)</f>
        <v>0</v>
      </c>
      <c r="AN379" s="239">
        <f>'Power Usage Consumption'!$B$17</f>
        <v>1.5</v>
      </c>
      <c r="AO379" s="235">
        <f>IF('Raw Data'!AM378="YES", 1, 0)</f>
        <v>1</v>
      </c>
      <c r="AP379" s="239">
        <f>'Power Usage Consumption'!$B$18</f>
        <v>1.2</v>
      </c>
      <c r="AQ379" s="235">
        <f>IF('Raw Data'!AN378="YES", 1, 0)</f>
        <v>0</v>
      </c>
      <c r="AR379" s="239">
        <f>'Power Usage Consumption'!$B$19</f>
        <v>2</v>
      </c>
      <c r="AS379" s="239">
        <f t="shared" si="5"/>
        <v>2623.34</v>
      </c>
      <c r="AT379" s="241">
        <f t="shared" si="6"/>
        <v>1</v>
      </c>
      <c r="AU379" s="241"/>
      <c r="AV379" s="235">
        <f>IF('Raw Data'!AO378="YES", 1, 0)</f>
        <v>1</v>
      </c>
      <c r="AW379" s="241">
        <f>('Power Usage Consumption'!$B$22)*D379*AV379</f>
        <v>1528.8</v>
      </c>
      <c r="AX379" s="235">
        <f>IF('Raw Data'!AP378="YES", 1, 0)</f>
        <v>0</v>
      </c>
      <c r="AY379" s="241">
        <f>('Power Usage Consumption'!$B$23)*D379*AX379</f>
        <v>0</v>
      </c>
      <c r="AZ379" s="235">
        <f>IF('Raw Data'!AQ378="YES", 1, 0)</f>
        <v>1</v>
      </c>
      <c r="BA379" s="241">
        <f>('Power Usage Consumption'!$B$24)*D379*AZ379</f>
        <v>36.288</v>
      </c>
      <c r="BB379" s="235">
        <f>IF('Raw Data'!AR378="YES", 1, 0)</f>
        <v>0</v>
      </c>
      <c r="BC379" s="241">
        <f>('Power Usage Consumption'!$B$25)*D379*BB379</f>
        <v>0</v>
      </c>
      <c r="BD379" s="235">
        <f>IF('Raw Data'!AS378="YES", 1, 0)</f>
        <v>1</v>
      </c>
      <c r="BE379" s="235">
        <f>('Power Usage Consumption'!$B$26)*D379*BD379</f>
        <v>188.16</v>
      </c>
      <c r="BF379" s="241">
        <f t="shared" si="7"/>
        <v>1753.248</v>
      </c>
    </row>
    <row r="380" ht="20.25" customHeight="1">
      <c r="A380" s="233" t="str">
        <f>'Raw Data'!R379</f>
        <v>Japan</v>
      </c>
      <c r="B380" s="234">
        <f>'Raw Data'!S379</f>
        <v>10</v>
      </c>
      <c r="C380" s="235">
        <f>'Raw Data'!W379</f>
        <v>21</v>
      </c>
      <c r="D380" s="236">
        <f t="shared" si="1"/>
        <v>840</v>
      </c>
      <c r="E380" s="237"/>
      <c r="F380" s="238">
        <f>'Raw Data'!X379</f>
        <v>1</v>
      </c>
      <c r="G380" s="239">
        <f>(F380*'Power Usage Consumption'!$B$2)*D380</f>
        <v>50.4</v>
      </c>
      <c r="H380" s="235">
        <f>'Raw Data'!Y379</f>
        <v>1</v>
      </c>
      <c r="I380" s="239">
        <f>(H380*'Power Usage Consumption'!$B$3)*D380</f>
        <v>58.464</v>
      </c>
      <c r="J380" s="235">
        <f>'Raw Data'!Z379</f>
        <v>1</v>
      </c>
      <c r="K380" s="240">
        <f>(J380*'Power Usage Consumption'!$B$4)*D380</f>
        <v>47.88</v>
      </c>
      <c r="L380" s="241">
        <f>'Raw Data'!AA379</f>
        <v>1</v>
      </c>
      <c r="M380" s="241">
        <f>(L380*'Power Usage Consumption'!$B$5)*D380</f>
        <v>168</v>
      </c>
      <c r="N380" s="241">
        <f>'Raw Data'!AB379</f>
        <v>0</v>
      </c>
      <c r="O380" s="241">
        <f>(N380*'Power Usage Consumption'!$B$7)*D380</f>
        <v>0</v>
      </c>
      <c r="P380" s="241">
        <f>'Raw Data'!AC379</f>
        <v>3</v>
      </c>
      <c r="Q380" s="241">
        <f>(P380*'Power Usage Consumption'!$B$8)*D380</f>
        <v>100.8</v>
      </c>
      <c r="R380" s="241">
        <f>'Raw Data'!AD379</f>
        <v>1</v>
      </c>
      <c r="S380" s="241">
        <f>(R380*'Power Usage Consumption'!$B$9)*D380</f>
        <v>5.04</v>
      </c>
      <c r="T380" s="235">
        <f>'Raw Data'!AE379</f>
        <v>2</v>
      </c>
      <c r="U380" s="241">
        <f>(T380*'Power Usage Consumption'!$B$6)*D380</f>
        <v>8.4</v>
      </c>
      <c r="V380" s="235">
        <f>'Raw Data'!AF379</f>
        <v>2</v>
      </c>
      <c r="W380" s="241">
        <f>(V380*'Power Usage Consumption'!$B$11)*D380</f>
        <v>20.16</v>
      </c>
      <c r="X380" s="235">
        <f>'Raw Data'!AG379</f>
        <v>0</v>
      </c>
      <c r="Y380" s="241">
        <f>(X380*'Power Usage Consumption'!$B$12)*D380</f>
        <v>0</v>
      </c>
      <c r="Z380" s="235">
        <f>'Raw Data'!AH379</f>
        <v>3</v>
      </c>
      <c r="AA380" s="241">
        <f>(Z380*'Power Usage Consumption'!$B$12)*D380</f>
        <v>30.24</v>
      </c>
      <c r="AB380" s="242">
        <f t="shared" si="2"/>
        <v>489.384</v>
      </c>
      <c r="AC380" s="243" t="str">
        <f>'Raw Data'!AI379</f>
        <v>Non-renewable Energy (Grid electricity, Gasoline, etc.)</v>
      </c>
      <c r="AD380" s="244">
        <f t="shared" si="3"/>
        <v>489.384</v>
      </c>
      <c r="AE380" s="245">
        <f t="shared" si="4"/>
        <v>0</v>
      </c>
      <c r="AF380" s="238">
        <f>'Raw Data'!U379</f>
        <v>2</v>
      </c>
      <c r="AG380" s="235">
        <f>'Raw Data'!T379</f>
        <v>8</v>
      </c>
      <c r="AH380" s="235"/>
      <c r="AI380" s="235">
        <f>IF('Raw Data'!AJ379="YES", 1, 0)</f>
        <v>0</v>
      </c>
      <c r="AJ380" s="235">
        <f>('Power Usage Consumption'!$B$15)*D380*AI380</f>
        <v>0</v>
      </c>
      <c r="AK380" s="235">
        <f>IF('Raw Data'!AK379="YES", 1, 0)</f>
        <v>0</v>
      </c>
      <c r="AL380" s="239">
        <f>'Power Usage Consumption'!$B$16</f>
        <v>18</v>
      </c>
      <c r="AM380" s="235">
        <f>IF('Raw Data'!AL379="YES", 1, 0)</f>
        <v>1</v>
      </c>
      <c r="AN380" s="239">
        <f>'Power Usage Consumption'!$B$17</f>
        <v>1.5</v>
      </c>
      <c r="AO380" s="235">
        <f>IF('Raw Data'!AM379="YES", 1, 0)</f>
        <v>1</v>
      </c>
      <c r="AP380" s="239">
        <f>'Power Usage Consumption'!$B$18</f>
        <v>1.2</v>
      </c>
      <c r="AQ380" s="235">
        <f>IF('Raw Data'!AN379="YES", 1, 0)</f>
        <v>1</v>
      </c>
      <c r="AR380" s="239">
        <f>'Power Usage Consumption'!$B$19</f>
        <v>2</v>
      </c>
      <c r="AS380" s="239">
        <f t="shared" si="5"/>
        <v>22.7</v>
      </c>
      <c r="AT380" s="241">
        <f t="shared" si="6"/>
        <v>8</v>
      </c>
      <c r="AU380" s="241"/>
      <c r="AV380" s="235">
        <f>IF('Raw Data'!AO379="YES", 1, 0)</f>
        <v>0</v>
      </c>
      <c r="AW380" s="241">
        <f>('Power Usage Consumption'!$B$22)*D380*AV380</f>
        <v>0</v>
      </c>
      <c r="AX380" s="235">
        <f>IF('Raw Data'!AP379="YES", 1, 0)</f>
        <v>1</v>
      </c>
      <c r="AY380" s="241">
        <f>('Power Usage Consumption'!$B$23)*D380*AX380</f>
        <v>546</v>
      </c>
      <c r="AZ380" s="235">
        <f>IF('Raw Data'!AQ379="YES", 1, 0)</f>
        <v>1</v>
      </c>
      <c r="BA380" s="241">
        <f>('Power Usage Consumption'!$B$24)*D380*AZ380</f>
        <v>45.36</v>
      </c>
      <c r="BB380" s="235">
        <f>IF('Raw Data'!AR379="YES", 1, 0)</f>
        <v>1</v>
      </c>
      <c r="BC380" s="241">
        <f>('Power Usage Consumption'!$B$25)*D380*BB380</f>
        <v>14.574</v>
      </c>
      <c r="BD380" s="235">
        <f>IF('Raw Data'!AS379="YES", 1, 0)</f>
        <v>0</v>
      </c>
      <c r="BE380" s="235">
        <f>('Power Usage Consumption'!$B$26)*D380*BD380</f>
        <v>0</v>
      </c>
      <c r="BF380" s="241">
        <f t="shared" si="7"/>
        <v>605.934</v>
      </c>
    </row>
    <row r="381" ht="20.25" customHeight="1">
      <c r="A381" s="233" t="str">
        <f>'Raw Data'!R380</f>
        <v>China</v>
      </c>
      <c r="B381" s="234">
        <f>'Raw Data'!S380</f>
        <v>5</v>
      </c>
      <c r="C381" s="235">
        <f>'Raw Data'!W380</f>
        <v>29</v>
      </c>
      <c r="D381" s="236">
        <f t="shared" si="1"/>
        <v>580</v>
      </c>
      <c r="E381" s="237"/>
      <c r="F381" s="238">
        <f>'Raw Data'!X380</f>
        <v>2</v>
      </c>
      <c r="G381" s="239">
        <f>(F381*'Power Usage Consumption'!$B$2)*D381</f>
        <v>69.6</v>
      </c>
      <c r="H381" s="235">
        <f>'Raw Data'!Y380</f>
        <v>1</v>
      </c>
      <c r="I381" s="239">
        <f>(H381*'Power Usage Consumption'!$B$3)*D381</f>
        <v>40.368</v>
      </c>
      <c r="J381" s="235">
        <f>'Raw Data'!Z380</f>
        <v>3</v>
      </c>
      <c r="K381" s="240">
        <f>(J381*'Power Usage Consumption'!$B$4)*D381</f>
        <v>99.18</v>
      </c>
      <c r="L381" s="241">
        <f>'Raw Data'!AA380</f>
        <v>1</v>
      </c>
      <c r="M381" s="241">
        <f>(L381*'Power Usage Consumption'!$B$5)*D381</f>
        <v>116</v>
      </c>
      <c r="N381" s="241">
        <f>'Raw Data'!AB380</f>
        <v>3</v>
      </c>
      <c r="O381" s="241">
        <f>(N381*'Power Usage Consumption'!$B$7)*D381</f>
        <v>3.48</v>
      </c>
      <c r="P381" s="241">
        <f>'Raw Data'!AC380</f>
        <v>2</v>
      </c>
      <c r="Q381" s="241">
        <f>(P381*'Power Usage Consumption'!$B$8)*D381</f>
        <v>46.4</v>
      </c>
      <c r="R381" s="241">
        <f>'Raw Data'!AD380</f>
        <v>1</v>
      </c>
      <c r="S381" s="241">
        <f>(R381*'Power Usage Consumption'!$B$9)*D381</f>
        <v>3.48</v>
      </c>
      <c r="T381" s="235">
        <f>'Raw Data'!AE380</f>
        <v>1</v>
      </c>
      <c r="U381" s="241">
        <f>(T381*'Power Usage Consumption'!$B$6)*D381</f>
        <v>2.9</v>
      </c>
      <c r="V381" s="235">
        <f>'Raw Data'!AF380</f>
        <v>0</v>
      </c>
      <c r="W381" s="241">
        <f>(V381*'Power Usage Consumption'!$B$11)*D381</f>
        <v>0</v>
      </c>
      <c r="X381" s="235">
        <f>'Raw Data'!AG380</f>
        <v>1</v>
      </c>
      <c r="Y381" s="241">
        <f>(X381*'Power Usage Consumption'!$B$12)*D381</f>
        <v>6.96</v>
      </c>
      <c r="Z381" s="235">
        <f>'Raw Data'!AH380</f>
        <v>1</v>
      </c>
      <c r="AA381" s="241">
        <f>(Z381*'Power Usage Consumption'!$B$12)*D381</f>
        <v>6.96</v>
      </c>
      <c r="AB381" s="242">
        <f t="shared" si="2"/>
        <v>395.328</v>
      </c>
      <c r="AC381" s="243" t="str">
        <f>'Raw Data'!AI380</f>
        <v>Non-renewable Energy (Grid electricity, Gasoline, etc.)</v>
      </c>
      <c r="AD381" s="244">
        <f t="shared" si="3"/>
        <v>395.328</v>
      </c>
      <c r="AE381" s="245">
        <f t="shared" si="4"/>
        <v>0</v>
      </c>
      <c r="AF381" s="238">
        <f>'Raw Data'!U380</f>
        <v>2</v>
      </c>
      <c r="AG381" s="235">
        <f>'Raw Data'!T380</f>
        <v>3</v>
      </c>
      <c r="AH381" s="235"/>
      <c r="AI381" s="235">
        <f>IF('Raw Data'!AJ380="YES", 1, 0)</f>
        <v>0</v>
      </c>
      <c r="AJ381" s="235">
        <f>('Power Usage Consumption'!$B$15)*D381*AI381</f>
        <v>0</v>
      </c>
      <c r="AK381" s="235">
        <f>IF('Raw Data'!AK380="YES", 1, 0)</f>
        <v>1</v>
      </c>
      <c r="AL381" s="239">
        <f>'Power Usage Consumption'!$B$16</f>
        <v>18</v>
      </c>
      <c r="AM381" s="235">
        <f>IF('Raw Data'!AL380="YES", 1, 0)</f>
        <v>0</v>
      </c>
      <c r="AN381" s="239">
        <f>'Power Usage Consumption'!$B$17</f>
        <v>1.5</v>
      </c>
      <c r="AO381" s="235">
        <f>IF('Raw Data'!AM380="YES", 1, 0)</f>
        <v>1</v>
      </c>
      <c r="AP381" s="239">
        <f>'Power Usage Consumption'!$B$18</f>
        <v>1.2</v>
      </c>
      <c r="AQ381" s="235">
        <f>IF('Raw Data'!AN380="YES", 1, 0)</f>
        <v>0</v>
      </c>
      <c r="AR381" s="239">
        <f>'Power Usage Consumption'!$B$19</f>
        <v>2</v>
      </c>
      <c r="AS381" s="239">
        <f t="shared" si="5"/>
        <v>22.7</v>
      </c>
      <c r="AT381" s="241">
        <f t="shared" si="6"/>
        <v>3</v>
      </c>
      <c r="AU381" s="241"/>
      <c r="AV381" s="235">
        <f>IF('Raw Data'!AO380="YES", 1, 0)</f>
        <v>0</v>
      </c>
      <c r="AW381" s="241">
        <f>('Power Usage Consumption'!$B$22)*D381*AV381</f>
        <v>0</v>
      </c>
      <c r="AX381" s="235">
        <f>IF('Raw Data'!AP380="YES", 1, 0)</f>
        <v>0</v>
      </c>
      <c r="AY381" s="241">
        <f>('Power Usage Consumption'!$B$23)*D381*AX381</f>
        <v>0</v>
      </c>
      <c r="AZ381" s="235">
        <f>IF('Raw Data'!AQ380="YES", 1, 0)</f>
        <v>1</v>
      </c>
      <c r="BA381" s="241">
        <f>('Power Usage Consumption'!$B$24)*D381*AZ381</f>
        <v>31.32</v>
      </c>
      <c r="BB381" s="235">
        <f>IF('Raw Data'!AR380="YES", 1, 0)</f>
        <v>1</v>
      </c>
      <c r="BC381" s="241">
        <f>('Power Usage Consumption'!$B$25)*D381*BB381</f>
        <v>10.063</v>
      </c>
      <c r="BD381" s="235">
        <f>IF('Raw Data'!AS380="YES", 1, 0)</f>
        <v>1</v>
      </c>
      <c r="BE381" s="235">
        <f>('Power Usage Consumption'!$B$26)*D381*BD381</f>
        <v>162.4</v>
      </c>
      <c r="BF381" s="241">
        <f t="shared" si="7"/>
        <v>203.783</v>
      </c>
    </row>
    <row r="382" ht="20.25" customHeight="1">
      <c r="A382" s="233" t="str">
        <f>'Raw Data'!R381</f>
        <v>Poland</v>
      </c>
      <c r="B382" s="234">
        <f>'Raw Data'!S381</f>
        <v>4</v>
      </c>
      <c r="C382" s="235">
        <f>'Raw Data'!W381</f>
        <v>8</v>
      </c>
      <c r="D382" s="236">
        <f t="shared" si="1"/>
        <v>128</v>
      </c>
      <c r="E382" s="237"/>
      <c r="F382" s="238">
        <f>'Raw Data'!X381</f>
        <v>0</v>
      </c>
      <c r="G382" s="239">
        <f>(F382*'Power Usage Consumption'!$B$2)*D382</f>
        <v>0</v>
      </c>
      <c r="H382" s="235">
        <f>'Raw Data'!Y381</f>
        <v>3</v>
      </c>
      <c r="I382" s="239">
        <f>(H382*'Power Usage Consumption'!$B$3)*D382</f>
        <v>26.7264</v>
      </c>
      <c r="J382" s="235">
        <f>'Raw Data'!Z381</f>
        <v>1</v>
      </c>
      <c r="K382" s="240">
        <f>(J382*'Power Usage Consumption'!$B$4)*D382</f>
        <v>7.296</v>
      </c>
      <c r="L382" s="241">
        <f>'Raw Data'!AA381</f>
        <v>1</v>
      </c>
      <c r="M382" s="241">
        <f>(L382*'Power Usage Consumption'!$B$5)*D382</f>
        <v>25.6</v>
      </c>
      <c r="N382" s="241">
        <f>'Raw Data'!AB381</f>
        <v>0</v>
      </c>
      <c r="O382" s="241">
        <f>(N382*'Power Usage Consumption'!$B$7)*D382</f>
        <v>0</v>
      </c>
      <c r="P382" s="241">
        <f>'Raw Data'!AC381</f>
        <v>0</v>
      </c>
      <c r="Q382" s="241">
        <f>(P382*'Power Usage Consumption'!$B$8)*D382</f>
        <v>0</v>
      </c>
      <c r="R382" s="241">
        <f>'Raw Data'!AD381</f>
        <v>3</v>
      </c>
      <c r="S382" s="241">
        <f>(R382*'Power Usage Consumption'!$B$9)*D382</f>
        <v>2.304</v>
      </c>
      <c r="T382" s="235">
        <f>'Raw Data'!AE381</f>
        <v>3</v>
      </c>
      <c r="U382" s="241">
        <f>(T382*'Power Usage Consumption'!$B$6)*D382</f>
        <v>1.92</v>
      </c>
      <c r="V382" s="235">
        <f>'Raw Data'!AF381</f>
        <v>3</v>
      </c>
      <c r="W382" s="241">
        <f>(V382*'Power Usage Consumption'!$B$11)*D382</f>
        <v>4.608</v>
      </c>
      <c r="X382" s="235">
        <f>'Raw Data'!AG381</f>
        <v>1</v>
      </c>
      <c r="Y382" s="241">
        <f>(X382*'Power Usage Consumption'!$B$12)*D382</f>
        <v>1.536</v>
      </c>
      <c r="Z382" s="235">
        <f>'Raw Data'!AH381</f>
        <v>1</v>
      </c>
      <c r="AA382" s="241">
        <f>(Z382*'Power Usage Consumption'!$B$12)*D382</f>
        <v>1.536</v>
      </c>
      <c r="AB382" s="242">
        <f t="shared" si="2"/>
        <v>71.5264</v>
      </c>
      <c r="AC382" s="243" t="str">
        <f>'Raw Data'!AI381</f>
        <v>Renewable Energy (Solar, Wind, etc.)</v>
      </c>
      <c r="AD382" s="244">
        <f t="shared" si="3"/>
        <v>0</v>
      </c>
      <c r="AE382" s="245">
        <f t="shared" si="4"/>
        <v>71.5264</v>
      </c>
      <c r="AF382" s="238">
        <f>'Raw Data'!U381</f>
        <v>0</v>
      </c>
      <c r="AG382" s="235">
        <f>'Raw Data'!T381</f>
        <v>4</v>
      </c>
      <c r="AH382" s="235"/>
      <c r="AI382" s="235">
        <f>IF('Raw Data'!AJ381="YES", 1, 0)</f>
        <v>1</v>
      </c>
      <c r="AJ382" s="235">
        <f>('Power Usage Consumption'!$B$15)*D382*AI382</f>
        <v>495.36</v>
      </c>
      <c r="AK382" s="235">
        <f>IF('Raw Data'!AK381="YES", 1, 0)</f>
        <v>1</v>
      </c>
      <c r="AL382" s="239">
        <f>'Power Usage Consumption'!$B$16</f>
        <v>18</v>
      </c>
      <c r="AM382" s="235">
        <f>IF('Raw Data'!AL381="YES", 1, 0)</f>
        <v>0</v>
      </c>
      <c r="AN382" s="239">
        <f>'Power Usage Consumption'!$B$17</f>
        <v>1.5</v>
      </c>
      <c r="AO382" s="235">
        <f>IF('Raw Data'!AM381="YES", 1, 0)</f>
        <v>0</v>
      </c>
      <c r="AP382" s="239">
        <f>'Power Usage Consumption'!$B$18</f>
        <v>1.2</v>
      </c>
      <c r="AQ382" s="235">
        <f>IF('Raw Data'!AN381="YES", 1, 0)</f>
        <v>0</v>
      </c>
      <c r="AR382" s="239">
        <f>'Power Usage Consumption'!$B$19</f>
        <v>2</v>
      </c>
      <c r="AS382" s="239">
        <f t="shared" si="5"/>
        <v>518.06</v>
      </c>
      <c r="AT382" s="241">
        <f t="shared" si="6"/>
        <v>4</v>
      </c>
      <c r="AU382" s="241"/>
      <c r="AV382" s="235">
        <f>IF('Raw Data'!AO381="YES", 1, 0)</f>
        <v>1</v>
      </c>
      <c r="AW382" s="241">
        <f>('Power Usage Consumption'!$B$22)*D382*AV382</f>
        <v>291.2</v>
      </c>
      <c r="AX382" s="235">
        <f>IF('Raw Data'!AP381="YES", 1, 0)</f>
        <v>1</v>
      </c>
      <c r="AY382" s="241">
        <f>('Power Usage Consumption'!$B$23)*D382*AX382</f>
        <v>83.2</v>
      </c>
      <c r="AZ382" s="235">
        <f>IF('Raw Data'!AQ381="YES", 1, 0)</f>
        <v>0</v>
      </c>
      <c r="BA382" s="241">
        <f>('Power Usage Consumption'!$B$24)*D382*AZ382</f>
        <v>0</v>
      </c>
      <c r="BB382" s="235">
        <f>IF('Raw Data'!AR381="YES", 1, 0)</f>
        <v>1</v>
      </c>
      <c r="BC382" s="241">
        <f>('Power Usage Consumption'!$B$25)*D382*BB382</f>
        <v>2.2208</v>
      </c>
      <c r="BD382" s="235">
        <f>IF('Raw Data'!AS381="YES", 1, 0)</f>
        <v>0</v>
      </c>
      <c r="BE382" s="235">
        <f>('Power Usage Consumption'!$B$26)*D382*BD382</f>
        <v>0</v>
      </c>
      <c r="BF382" s="241">
        <f t="shared" si="7"/>
        <v>376.6208</v>
      </c>
    </row>
    <row r="383" ht="20.25" customHeight="1">
      <c r="A383" s="233" t="str">
        <f>'Raw Data'!R382</f>
        <v>United States of America</v>
      </c>
      <c r="B383" s="234">
        <f>'Raw Data'!S382</f>
        <v>10</v>
      </c>
      <c r="C383" s="235">
        <f>'Raw Data'!W382</f>
        <v>20</v>
      </c>
      <c r="D383" s="236">
        <f t="shared" si="1"/>
        <v>800</v>
      </c>
      <c r="E383" s="237"/>
      <c r="F383" s="238">
        <f>'Raw Data'!X382</f>
        <v>2</v>
      </c>
      <c r="G383" s="239">
        <f>(F383*'Power Usage Consumption'!$B$2)*D383</f>
        <v>96</v>
      </c>
      <c r="H383" s="235">
        <f>'Raw Data'!Y382</f>
        <v>2</v>
      </c>
      <c r="I383" s="239">
        <f>(H383*'Power Usage Consumption'!$B$3)*D383</f>
        <v>111.36</v>
      </c>
      <c r="J383" s="235">
        <f>'Raw Data'!Z382</f>
        <v>0</v>
      </c>
      <c r="K383" s="240">
        <f>(J383*'Power Usage Consumption'!$B$4)*D383</f>
        <v>0</v>
      </c>
      <c r="L383" s="241">
        <f>'Raw Data'!AA382</f>
        <v>2</v>
      </c>
      <c r="M383" s="241">
        <f>(L383*'Power Usage Consumption'!$B$5)*D383</f>
        <v>320</v>
      </c>
      <c r="N383" s="241">
        <f>'Raw Data'!AB382</f>
        <v>0</v>
      </c>
      <c r="O383" s="241">
        <f>(N383*'Power Usage Consumption'!$B$7)*D383</f>
        <v>0</v>
      </c>
      <c r="P383" s="241">
        <f>'Raw Data'!AC382</f>
        <v>2</v>
      </c>
      <c r="Q383" s="241">
        <f>(P383*'Power Usage Consumption'!$B$8)*D383</f>
        <v>64</v>
      </c>
      <c r="R383" s="241">
        <f>'Raw Data'!AD382</f>
        <v>1</v>
      </c>
      <c r="S383" s="241">
        <f>(R383*'Power Usage Consumption'!$B$9)*D383</f>
        <v>4.8</v>
      </c>
      <c r="T383" s="235">
        <f>'Raw Data'!AE382</f>
        <v>0</v>
      </c>
      <c r="U383" s="241">
        <f>(T383*'Power Usage Consumption'!$B$6)*D383</f>
        <v>0</v>
      </c>
      <c r="V383" s="235">
        <f>'Raw Data'!AF382</f>
        <v>1</v>
      </c>
      <c r="W383" s="241">
        <f>(V383*'Power Usage Consumption'!$B$11)*D383</f>
        <v>9.6</v>
      </c>
      <c r="X383" s="235">
        <f>'Raw Data'!AG382</f>
        <v>1</v>
      </c>
      <c r="Y383" s="241">
        <f>(X383*'Power Usage Consumption'!$B$12)*D383</f>
        <v>9.6</v>
      </c>
      <c r="Z383" s="235">
        <f>'Raw Data'!AH382</f>
        <v>1</v>
      </c>
      <c r="AA383" s="241">
        <f>(Z383*'Power Usage Consumption'!$B$12)*D383</f>
        <v>9.6</v>
      </c>
      <c r="AB383" s="242">
        <f t="shared" si="2"/>
        <v>624.96</v>
      </c>
      <c r="AC383" s="243" t="str">
        <f>'Raw Data'!AI382</f>
        <v>Renewable Energy (Solar, Wind, etc.)</v>
      </c>
      <c r="AD383" s="244">
        <f t="shared" si="3"/>
        <v>0</v>
      </c>
      <c r="AE383" s="245">
        <f t="shared" si="4"/>
        <v>624.96</v>
      </c>
      <c r="AF383" s="238">
        <f>'Raw Data'!U382</f>
        <v>7</v>
      </c>
      <c r="AG383" s="235">
        <f>'Raw Data'!T382</f>
        <v>3</v>
      </c>
      <c r="AH383" s="235"/>
      <c r="AI383" s="235">
        <f>IF('Raw Data'!AJ382="YES", 1, 0)</f>
        <v>1</v>
      </c>
      <c r="AJ383" s="235">
        <f>('Power Usage Consumption'!$B$15)*D383*AI383</f>
        <v>3096</v>
      </c>
      <c r="AK383" s="235">
        <f>IF('Raw Data'!AK382="YES", 1, 0)</f>
        <v>0</v>
      </c>
      <c r="AL383" s="239">
        <f>'Power Usage Consumption'!$B$16</f>
        <v>18</v>
      </c>
      <c r="AM383" s="235">
        <f>IF('Raw Data'!AL382="YES", 1, 0)</f>
        <v>1</v>
      </c>
      <c r="AN383" s="239">
        <f>'Power Usage Consumption'!$B$17</f>
        <v>1.5</v>
      </c>
      <c r="AO383" s="235">
        <f>IF('Raw Data'!AM382="YES", 1, 0)</f>
        <v>1</v>
      </c>
      <c r="AP383" s="239">
        <f>'Power Usage Consumption'!$B$18</f>
        <v>1.2</v>
      </c>
      <c r="AQ383" s="235">
        <f>IF('Raw Data'!AN382="YES", 1, 0)</f>
        <v>1</v>
      </c>
      <c r="AR383" s="239">
        <f>'Power Usage Consumption'!$B$19</f>
        <v>2</v>
      </c>
      <c r="AS383" s="239">
        <f t="shared" si="5"/>
        <v>3118.7</v>
      </c>
      <c r="AT383" s="241">
        <f t="shared" si="6"/>
        <v>3</v>
      </c>
      <c r="AU383" s="241"/>
      <c r="AV383" s="235">
        <f>IF('Raw Data'!AO382="YES", 1, 0)</f>
        <v>1</v>
      </c>
      <c r="AW383" s="241">
        <f>('Power Usage Consumption'!$B$22)*D383*AV383</f>
        <v>1820</v>
      </c>
      <c r="AX383" s="235">
        <f>IF('Raw Data'!AP382="YES", 1, 0)</f>
        <v>0</v>
      </c>
      <c r="AY383" s="241">
        <f>('Power Usage Consumption'!$B$23)*D383*AX383</f>
        <v>0</v>
      </c>
      <c r="AZ383" s="235">
        <f>IF('Raw Data'!AQ382="YES", 1, 0)</f>
        <v>0</v>
      </c>
      <c r="BA383" s="241">
        <f>('Power Usage Consumption'!$B$24)*D383*AZ383</f>
        <v>0</v>
      </c>
      <c r="BB383" s="235">
        <f>IF('Raw Data'!AR382="YES", 1, 0)</f>
        <v>1</v>
      </c>
      <c r="BC383" s="241">
        <f>('Power Usage Consumption'!$B$25)*D383*BB383</f>
        <v>13.88</v>
      </c>
      <c r="BD383" s="235">
        <f>IF('Raw Data'!AS382="YES", 1, 0)</f>
        <v>1</v>
      </c>
      <c r="BE383" s="235">
        <f>('Power Usage Consumption'!$B$26)*D383*BD383</f>
        <v>224</v>
      </c>
      <c r="BF383" s="241">
        <f t="shared" si="7"/>
        <v>2057.88</v>
      </c>
    </row>
    <row r="384" ht="20.25" customHeight="1">
      <c r="A384" s="233" t="str">
        <f>'Raw Data'!R383</f>
        <v>Serbia</v>
      </c>
      <c r="B384" s="234">
        <f>'Raw Data'!S383</f>
        <v>1</v>
      </c>
      <c r="C384" s="235">
        <f>'Raw Data'!W383</f>
        <v>18</v>
      </c>
      <c r="D384" s="236">
        <f t="shared" si="1"/>
        <v>72</v>
      </c>
      <c r="E384" s="237"/>
      <c r="F384" s="238">
        <f>'Raw Data'!X383</f>
        <v>2</v>
      </c>
      <c r="G384" s="239">
        <f>(F384*'Power Usage Consumption'!$B$2)*D384</f>
        <v>8.64</v>
      </c>
      <c r="H384" s="235">
        <f>'Raw Data'!Y383</f>
        <v>1</v>
      </c>
      <c r="I384" s="239">
        <f>(H384*'Power Usage Consumption'!$B$3)*D384</f>
        <v>5.0112</v>
      </c>
      <c r="J384" s="235">
        <f>'Raw Data'!Z383</f>
        <v>1</v>
      </c>
      <c r="K384" s="240">
        <f>(J384*'Power Usage Consumption'!$B$4)*D384</f>
        <v>4.104</v>
      </c>
      <c r="L384" s="241">
        <f>'Raw Data'!AA383</f>
        <v>2</v>
      </c>
      <c r="M384" s="241">
        <f>(L384*'Power Usage Consumption'!$B$5)*D384</f>
        <v>28.8</v>
      </c>
      <c r="N384" s="241">
        <f>'Raw Data'!AB383</f>
        <v>2</v>
      </c>
      <c r="O384" s="241">
        <f>(N384*'Power Usage Consumption'!$B$7)*D384</f>
        <v>0.288</v>
      </c>
      <c r="P384" s="241">
        <f>'Raw Data'!AC383</f>
        <v>3</v>
      </c>
      <c r="Q384" s="241">
        <f>(P384*'Power Usage Consumption'!$B$8)*D384</f>
        <v>8.64</v>
      </c>
      <c r="R384" s="241">
        <f>'Raw Data'!AD383</f>
        <v>1</v>
      </c>
      <c r="S384" s="241">
        <f>(R384*'Power Usage Consumption'!$B$9)*D384</f>
        <v>0.432</v>
      </c>
      <c r="T384" s="235">
        <f>'Raw Data'!AE383</f>
        <v>2</v>
      </c>
      <c r="U384" s="241">
        <f>(T384*'Power Usage Consumption'!$B$6)*D384</f>
        <v>0.72</v>
      </c>
      <c r="V384" s="235">
        <f>'Raw Data'!AF383</f>
        <v>2</v>
      </c>
      <c r="W384" s="241">
        <f>(V384*'Power Usage Consumption'!$B$11)*D384</f>
        <v>1.728</v>
      </c>
      <c r="X384" s="235">
        <f>'Raw Data'!AG383</f>
        <v>2</v>
      </c>
      <c r="Y384" s="241">
        <f>(X384*'Power Usage Consumption'!$B$12)*D384</f>
        <v>1.728</v>
      </c>
      <c r="Z384" s="235">
        <f>'Raw Data'!AH383</f>
        <v>2</v>
      </c>
      <c r="AA384" s="241">
        <f>(Z384*'Power Usage Consumption'!$B$12)*D384</f>
        <v>1.728</v>
      </c>
      <c r="AB384" s="242">
        <f t="shared" si="2"/>
        <v>61.8192</v>
      </c>
      <c r="AC384" s="243" t="str">
        <f>'Raw Data'!AI383</f>
        <v>Non-renewable Energy (Grid electricity, Gasoline, etc.)</v>
      </c>
      <c r="AD384" s="244">
        <f t="shared" si="3"/>
        <v>61.8192</v>
      </c>
      <c r="AE384" s="245">
        <f t="shared" si="4"/>
        <v>0</v>
      </c>
      <c r="AF384" s="238">
        <f>'Raw Data'!U383</f>
        <v>0</v>
      </c>
      <c r="AG384" s="235">
        <f>'Raw Data'!T383</f>
        <v>1</v>
      </c>
      <c r="AH384" s="235"/>
      <c r="AI384" s="235">
        <f>IF('Raw Data'!AJ383="YES", 1, 0)</f>
        <v>1</v>
      </c>
      <c r="AJ384" s="235">
        <f>('Power Usage Consumption'!$B$15)*D384*AI384</f>
        <v>278.64</v>
      </c>
      <c r="AK384" s="235">
        <f>IF('Raw Data'!AK383="YES", 1, 0)</f>
        <v>1</v>
      </c>
      <c r="AL384" s="239">
        <f>'Power Usage Consumption'!$B$16</f>
        <v>18</v>
      </c>
      <c r="AM384" s="235">
        <f>IF('Raw Data'!AL383="YES", 1, 0)</f>
        <v>0</v>
      </c>
      <c r="AN384" s="239">
        <f>'Power Usage Consumption'!$B$17</f>
        <v>1.5</v>
      </c>
      <c r="AO384" s="235">
        <f>IF('Raw Data'!AM383="YES", 1, 0)</f>
        <v>0</v>
      </c>
      <c r="AP384" s="239">
        <f>'Power Usage Consumption'!$B$18</f>
        <v>1.2</v>
      </c>
      <c r="AQ384" s="235">
        <f>IF('Raw Data'!AN383="YES", 1, 0)</f>
        <v>0</v>
      </c>
      <c r="AR384" s="239">
        <f>'Power Usage Consumption'!$B$19</f>
        <v>2</v>
      </c>
      <c r="AS384" s="239">
        <f t="shared" si="5"/>
        <v>301.34</v>
      </c>
      <c r="AT384" s="241">
        <f t="shared" si="6"/>
        <v>1</v>
      </c>
      <c r="AU384" s="241"/>
      <c r="AV384" s="235">
        <f>IF('Raw Data'!AO383="YES", 1, 0)</f>
        <v>1</v>
      </c>
      <c r="AW384" s="241">
        <f>('Power Usage Consumption'!$B$22)*D384*AV384</f>
        <v>163.8</v>
      </c>
      <c r="AX384" s="235">
        <f>IF('Raw Data'!AP383="YES", 1, 0)</f>
        <v>0</v>
      </c>
      <c r="AY384" s="241">
        <f>('Power Usage Consumption'!$B$23)*D384*AX384</f>
        <v>0</v>
      </c>
      <c r="AZ384" s="235">
        <f>IF('Raw Data'!AQ383="YES", 1, 0)</f>
        <v>0</v>
      </c>
      <c r="BA384" s="241">
        <f>('Power Usage Consumption'!$B$24)*D384*AZ384</f>
        <v>0</v>
      </c>
      <c r="BB384" s="235">
        <f>IF('Raw Data'!AR383="YES", 1, 0)</f>
        <v>1</v>
      </c>
      <c r="BC384" s="241">
        <f>('Power Usage Consumption'!$B$25)*D384*BB384</f>
        <v>1.2492</v>
      </c>
      <c r="BD384" s="235">
        <f>IF('Raw Data'!AS383="YES", 1, 0)</f>
        <v>0</v>
      </c>
      <c r="BE384" s="235">
        <f>('Power Usage Consumption'!$B$26)*D384*BD384</f>
        <v>0</v>
      </c>
      <c r="BF384" s="241">
        <f t="shared" si="7"/>
        <v>165.0492</v>
      </c>
    </row>
    <row r="385" ht="20.25" customHeight="1">
      <c r="A385" s="233" t="str">
        <f>'Raw Data'!R384</f>
        <v>United States of America</v>
      </c>
      <c r="B385" s="234">
        <f>'Raw Data'!S384</f>
        <v>10</v>
      </c>
      <c r="C385" s="235">
        <f>'Raw Data'!W384</f>
        <v>15</v>
      </c>
      <c r="D385" s="236">
        <f t="shared" si="1"/>
        <v>600</v>
      </c>
      <c r="E385" s="237"/>
      <c r="F385" s="238">
        <f>'Raw Data'!X384</f>
        <v>2</v>
      </c>
      <c r="G385" s="239">
        <f>(F385*'Power Usage Consumption'!$B$2)*D385</f>
        <v>72</v>
      </c>
      <c r="H385" s="235">
        <f>'Raw Data'!Y384</f>
        <v>2</v>
      </c>
      <c r="I385" s="239">
        <f>(H385*'Power Usage Consumption'!$B$3)*D385</f>
        <v>83.52</v>
      </c>
      <c r="J385" s="235">
        <f>'Raw Data'!Z384</f>
        <v>2</v>
      </c>
      <c r="K385" s="240">
        <f>(J385*'Power Usage Consumption'!$B$4)*D385</f>
        <v>68.4</v>
      </c>
      <c r="L385" s="241">
        <f>'Raw Data'!AA384</f>
        <v>3</v>
      </c>
      <c r="M385" s="241">
        <f>(L385*'Power Usage Consumption'!$B$5)*D385</f>
        <v>360</v>
      </c>
      <c r="N385" s="241">
        <f>'Raw Data'!AB384</f>
        <v>0</v>
      </c>
      <c r="O385" s="241">
        <f>(N385*'Power Usage Consumption'!$B$7)*D385</f>
        <v>0</v>
      </c>
      <c r="P385" s="241">
        <f>'Raw Data'!AC384</f>
        <v>2</v>
      </c>
      <c r="Q385" s="241">
        <f>(P385*'Power Usage Consumption'!$B$8)*D385</f>
        <v>48</v>
      </c>
      <c r="R385" s="241">
        <f>'Raw Data'!AD384</f>
        <v>0</v>
      </c>
      <c r="S385" s="241">
        <f>(R385*'Power Usage Consumption'!$B$9)*D385</f>
        <v>0</v>
      </c>
      <c r="T385" s="235">
        <f>'Raw Data'!AE384</f>
        <v>1</v>
      </c>
      <c r="U385" s="241">
        <f>(T385*'Power Usage Consumption'!$B$6)*D385</f>
        <v>3</v>
      </c>
      <c r="V385" s="235">
        <f>'Raw Data'!AF384</f>
        <v>1</v>
      </c>
      <c r="W385" s="241">
        <f>(V385*'Power Usage Consumption'!$B$11)*D385</f>
        <v>7.2</v>
      </c>
      <c r="X385" s="235">
        <f>'Raw Data'!AG384</f>
        <v>1</v>
      </c>
      <c r="Y385" s="241">
        <f>(X385*'Power Usage Consumption'!$B$12)*D385</f>
        <v>7.2</v>
      </c>
      <c r="Z385" s="235">
        <f>'Raw Data'!AH384</f>
        <v>1</v>
      </c>
      <c r="AA385" s="241">
        <f>(Z385*'Power Usage Consumption'!$B$12)*D385</f>
        <v>7.2</v>
      </c>
      <c r="AB385" s="242">
        <f t="shared" si="2"/>
        <v>656.52</v>
      </c>
      <c r="AC385" s="243" t="str">
        <f>'Raw Data'!AI384</f>
        <v>Non-renewable Energy (Grid electricity, Gasoline, etc.)</v>
      </c>
      <c r="AD385" s="244">
        <f t="shared" si="3"/>
        <v>656.52</v>
      </c>
      <c r="AE385" s="245">
        <f t="shared" si="4"/>
        <v>0</v>
      </c>
      <c r="AF385" s="238">
        <f>'Raw Data'!U384</f>
        <v>1</v>
      </c>
      <c r="AG385" s="235">
        <f>'Raw Data'!T384</f>
        <v>9</v>
      </c>
      <c r="AH385" s="235"/>
      <c r="AI385" s="235">
        <f>IF('Raw Data'!AJ384="YES", 1, 0)</f>
        <v>1</v>
      </c>
      <c r="AJ385" s="235">
        <f>('Power Usage Consumption'!$B$15)*D385*AI385</f>
        <v>2322</v>
      </c>
      <c r="AK385" s="235">
        <f>IF('Raw Data'!AK384="YES", 1, 0)</f>
        <v>1</v>
      </c>
      <c r="AL385" s="239">
        <f>'Power Usage Consumption'!$B$16</f>
        <v>18</v>
      </c>
      <c r="AM385" s="235">
        <f>IF('Raw Data'!AL384="YES", 1, 0)</f>
        <v>1</v>
      </c>
      <c r="AN385" s="239">
        <f>'Power Usage Consumption'!$B$17</f>
        <v>1.5</v>
      </c>
      <c r="AO385" s="235">
        <f>IF('Raw Data'!AM384="YES", 1, 0)</f>
        <v>1</v>
      </c>
      <c r="AP385" s="239">
        <f>'Power Usage Consumption'!$B$18</f>
        <v>1.2</v>
      </c>
      <c r="AQ385" s="235">
        <f>IF('Raw Data'!AN384="YES", 1, 0)</f>
        <v>0</v>
      </c>
      <c r="AR385" s="239">
        <f>'Power Usage Consumption'!$B$19</f>
        <v>2</v>
      </c>
      <c r="AS385" s="239">
        <f t="shared" si="5"/>
        <v>2344.7</v>
      </c>
      <c r="AT385" s="241">
        <f t="shared" si="6"/>
        <v>9</v>
      </c>
      <c r="AU385" s="241"/>
      <c r="AV385" s="235">
        <f>IF('Raw Data'!AO384="YES", 1, 0)</f>
        <v>1</v>
      </c>
      <c r="AW385" s="241">
        <f>('Power Usage Consumption'!$B$22)*D385*AV385</f>
        <v>1365</v>
      </c>
      <c r="AX385" s="235">
        <f>IF('Raw Data'!AP384="YES", 1, 0)</f>
        <v>0</v>
      </c>
      <c r="AY385" s="241">
        <f>('Power Usage Consumption'!$B$23)*D385*AX385</f>
        <v>0</v>
      </c>
      <c r="AZ385" s="235">
        <f>IF('Raw Data'!AQ384="YES", 1, 0)</f>
        <v>0</v>
      </c>
      <c r="BA385" s="241">
        <f>('Power Usage Consumption'!$B$24)*D385*AZ385</f>
        <v>0</v>
      </c>
      <c r="BB385" s="235">
        <f>IF('Raw Data'!AR384="YES", 1, 0)</f>
        <v>0</v>
      </c>
      <c r="BC385" s="241">
        <f>('Power Usage Consumption'!$B$25)*D385*BB385</f>
        <v>0</v>
      </c>
      <c r="BD385" s="235">
        <f>IF('Raw Data'!AS384="YES", 1, 0)</f>
        <v>1</v>
      </c>
      <c r="BE385" s="235">
        <f>('Power Usage Consumption'!$B$26)*D385*BD385</f>
        <v>168</v>
      </c>
      <c r="BF385" s="241">
        <f t="shared" si="7"/>
        <v>1533</v>
      </c>
    </row>
    <row r="386" ht="20.25" customHeight="1">
      <c r="A386" s="233" t="str">
        <f>'Raw Data'!R385</f>
        <v>Finland</v>
      </c>
      <c r="B386" s="234">
        <f>'Raw Data'!S385</f>
        <v>5</v>
      </c>
      <c r="C386" s="235">
        <f>'Raw Data'!W385</f>
        <v>16</v>
      </c>
      <c r="D386" s="236">
        <f t="shared" si="1"/>
        <v>320</v>
      </c>
      <c r="E386" s="237"/>
      <c r="F386" s="238">
        <f>'Raw Data'!X385</f>
        <v>2</v>
      </c>
      <c r="G386" s="239">
        <f>(F386*'Power Usage Consumption'!$B$2)*D386</f>
        <v>38.4</v>
      </c>
      <c r="H386" s="235">
        <f>'Raw Data'!Y385</f>
        <v>3</v>
      </c>
      <c r="I386" s="239">
        <f>(H386*'Power Usage Consumption'!$B$3)*D386</f>
        <v>66.816</v>
      </c>
      <c r="J386" s="235">
        <f>'Raw Data'!Z385</f>
        <v>0</v>
      </c>
      <c r="K386" s="240">
        <f>(J386*'Power Usage Consumption'!$B$4)*D386</f>
        <v>0</v>
      </c>
      <c r="L386" s="241">
        <f>'Raw Data'!AA385</f>
        <v>2</v>
      </c>
      <c r="M386" s="241">
        <f>(L386*'Power Usage Consumption'!$B$5)*D386</f>
        <v>128</v>
      </c>
      <c r="N386" s="241">
        <f>'Raw Data'!AB385</f>
        <v>1</v>
      </c>
      <c r="O386" s="241">
        <f>(N386*'Power Usage Consumption'!$B$7)*D386</f>
        <v>0.64</v>
      </c>
      <c r="P386" s="241">
        <f>'Raw Data'!AC385</f>
        <v>1</v>
      </c>
      <c r="Q386" s="241">
        <f>(P386*'Power Usage Consumption'!$B$8)*D386</f>
        <v>12.8</v>
      </c>
      <c r="R386" s="241">
        <f>'Raw Data'!AD385</f>
        <v>1</v>
      </c>
      <c r="S386" s="241">
        <f>(R386*'Power Usage Consumption'!$B$9)*D386</f>
        <v>1.92</v>
      </c>
      <c r="T386" s="235">
        <f>'Raw Data'!AE385</f>
        <v>3</v>
      </c>
      <c r="U386" s="241">
        <f>(T386*'Power Usage Consumption'!$B$6)*D386</f>
        <v>4.8</v>
      </c>
      <c r="V386" s="235">
        <f>'Raw Data'!AF385</f>
        <v>0</v>
      </c>
      <c r="W386" s="241">
        <f>(V386*'Power Usage Consumption'!$B$11)*D386</f>
        <v>0</v>
      </c>
      <c r="X386" s="235">
        <f>'Raw Data'!AG385</f>
        <v>2</v>
      </c>
      <c r="Y386" s="241">
        <f>(X386*'Power Usage Consumption'!$B$12)*D386</f>
        <v>7.68</v>
      </c>
      <c r="Z386" s="235">
        <f>'Raw Data'!AH385</f>
        <v>1</v>
      </c>
      <c r="AA386" s="241">
        <f>(Z386*'Power Usage Consumption'!$B$12)*D386</f>
        <v>3.84</v>
      </c>
      <c r="AB386" s="242">
        <f t="shared" si="2"/>
        <v>264.896</v>
      </c>
      <c r="AC386" s="243" t="str">
        <f>'Raw Data'!AI385</f>
        <v>Non-renewable Energy (Grid electricity, Gasoline, etc.)</v>
      </c>
      <c r="AD386" s="244">
        <f t="shared" si="3"/>
        <v>264.896</v>
      </c>
      <c r="AE386" s="245">
        <f t="shared" si="4"/>
        <v>0</v>
      </c>
      <c r="AF386" s="238">
        <f>'Raw Data'!U385</f>
        <v>0</v>
      </c>
      <c r="AG386" s="235">
        <f>'Raw Data'!T385</f>
        <v>5</v>
      </c>
      <c r="AH386" s="235"/>
      <c r="AI386" s="235">
        <f>IF('Raw Data'!AJ385="YES", 1, 0)</f>
        <v>1</v>
      </c>
      <c r="AJ386" s="235">
        <f>('Power Usage Consumption'!$B$15)*D386*AI386</f>
        <v>1238.4</v>
      </c>
      <c r="AK386" s="235">
        <f>IF('Raw Data'!AK385="YES", 1, 0)</f>
        <v>0</v>
      </c>
      <c r="AL386" s="239">
        <f>'Power Usage Consumption'!$B$16</f>
        <v>18</v>
      </c>
      <c r="AM386" s="235">
        <f>IF('Raw Data'!AL385="YES", 1, 0)</f>
        <v>0</v>
      </c>
      <c r="AN386" s="239">
        <f>'Power Usage Consumption'!$B$17</f>
        <v>1.5</v>
      </c>
      <c r="AO386" s="235">
        <f>IF('Raw Data'!AM385="YES", 1, 0)</f>
        <v>1</v>
      </c>
      <c r="AP386" s="239">
        <f>'Power Usage Consumption'!$B$18</f>
        <v>1.2</v>
      </c>
      <c r="AQ386" s="235">
        <f>IF('Raw Data'!AN385="YES", 1, 0)</f>
        <v>1</v>
      </c>
      <c r="AR386" s="239">
        <f>'Power Usage Consumption'!$B$19</f>
        <v>2</v>
      </c>
      <c r="AS386" s="239">
        <f t="shared" si="5"/>
        <v>1261.1</v>
      </c>
      <c r="AT386" s="241">
        <f t="shared" si="6"/>
        <v>5</v>
      </c>
      <c r="AU386" s="241"/>
      <c r="AV386" s="235">
        <f>IF('Raw Data'!AO385="YES", 1, 0)</f>
        <v>1</v>
      </c>
      <c r="AW386" s="241">
        <f>('Power Usage Consumption'!$B$22)*D386*AV386</f>
        <v>728</v>
      </c>
      <c r="AX386" s="235">
        <f>IF('Raw Data'!AP385="YES", 1, 0)</f>
        <v>1</v>
      </c>
      <c r="AY386" s="241">
        <f>('Power Usage Consumption'!$B$23)*D386*AX386</f>
        <v>208</v>
      </c>
      <c r="AZ386" s="235">
        <f>IF('Raw Data'!AQ385="YES", 1, 0)</f>
        <v>1</v>
      </c>
      <c r="BA386" s="241">
        <f>('Power Usage Consumption'!$B$24)*D386*AZ386</f>
        <v>17.28</v>
      </c>
      <c r="BB386" s="235">
        <f>IF('Raw Data'!AR385="YES", 1, 0)</f>
        <v>0</v>
      </c>
      <c r="BC386" s="241">
        <f>('Power Usage Consumption'!$B$25)*D386*BB386</f>
        <v>0</v>
      </c>
      <c r="BD386" s="235">
        <f>IF('Raw Data'!AS385="YES", 1, 0)</f>
        <v>1</v>
      </c>
      <c r="BE386" s="235">
        <f>('Power Usage Consumption'!$B$26)*D386*BD386</f>
        <v>89.6</v>
      </c>
      <c r="BF386" s="241">
        <f t="shared" si="7"/>
        <v>1042.88</v>
      </c>
    </row>
    <row r="387" ht="20.25" customHeight="1">
      <c r="A387" s="233" t="str">
        <f>'Raw Data'!R386</f>
        <v>United States of America</v>
      </c>
      <c r="B387" s="234">
        <f>'Raw Data'!S386</f>
        <v>7</v>
      </c>
      <c r="C387" s="235">
        <f>'Raw Data'!W386</f>
        <v>26</v>
      </c>
      <c r="D387" s="236">
        <f t="shared" si="1"/>
        <v>728</v>
      </c>
      <c r="E387" s="237"/>
      <c r="F387" s="238">
        <f>'Raw Data'!X386</f>
        <v>1</v>
      </c>
      <c r="G387" s="239">
        <f>(F387*'Power Usage Consumption'!$B$2)*D387</f>
        <v>43.68</v>
      </c>
      <c r="H387" s="235">
        <f>'Raw Data'!Y386</f>
        <v>2</v>
      </c>
      <c r="I387" s="239">
        <f>(H387*'Power Usage Consumption'!$B$3)*D387</f>
        <v>101.3376</v>
      </c>
      <c r="J387" s="235">
        <f>'Raw Data'!Z386</f>
        <v>2</v>
      </c>
      <c r="K387" s="240">
        <f>(J387*'Power Usage Consumption'!$B$4)*D387</f>
        <v>82.992</v>
      </c>
      <c r="L387" s="241">
        <f>'Raw Data'!AA386</f>
        <v>0</v>
      </c>
      <c r="M387" s="241">
        <f>(L387*'Power Usage Consumption'!$B$5)*D387</f>
        <v>0</v>
      </c>
      <c r="N387" s="241">
        <f>'Raw Data'!AB386</f>
        <v>3</v>
      </c>
      <c r="O387" s="241">
        <f>(N387*'Power Usage Consumption'!$B$7)*D387</f>
        <v>4.368</v>
      </c>
      <c r="P387" s="241">
        <f>'Raw Data'!AC386</f>
        <v>1</v>
      </c>
      <c r="Q387" s="241">
        <f>(P387*'Power Usage Consumption'!$B$8)*D387</f>
        <v>29.12</v>
      </c>
      <c r="R387" s="241">
        <f>'Raw Data'!AD386</f>
        <v>0</v>
      </c>
      <c r="S387" s="241">
        <f>(R387*'Power Usage Consumption'!$B$9)*D387</f>
        <v>0</v>
      </c>
      <c r="T387" s="235">
        <f>'Raw Data'!AE386</f>
        <v>1</v>
      </c>
      <c r="U387" s="241">
        <f>(T387*'Power Usage Consumption'!$B$6)*D387</f>
        <v>3.64</v>
      </c>
      <c r="V387" s="235">
        <f>'Raw Data'!AF386</f>
        <v>1</v>
      </c>
      <c r="W387" s="241">
        <f>(V387*'Power Usage Consumption'!$B$11)*D387</f>
        <v>8.736</v>
      </c>
      <c r="X387" s="235">
        <f>'Raw Data'!AG386</f>
        <v>0</v>
      </c>
      <c r="Y387" s="241">
        <f>(X387*'Power Usage Consumption'!$B$12)*D387</f>
        <v>0</v>
      </c>
      <c r="Z387" s="235">
        <f>'Raw Data'!AH386</f>
        <v>3</v>
      </c>
      <c r="AA387" s="241">
        <f>(Z387*'Power Usage Consumption'!$B$12)*D387</f>
        <v>26.208</v>
      </c>
      <c r="AB387" s="242">
        <f t="shared" si="2"/>
        <v>300.0816</v>
      </c>
      <c r="AC387" s="243" t="str">
        <f>'Raw Data'!AI386</f>
        <v>Renewable Energy (Solar, Wind, etc.)</v>
      </c>
      <c r="AD387" s="244">
        <f t="shared" si="3"/>
        <v>0</v>
      </c>
      <c r="AE387" s="245">
        <f t="shared" si="4"/>
        <v>300.0816</v>
      </c>
      <c r="AF387" s="238">
        <f>'Raw Data'!U386</f>
        <v>6</v>
      </c>
      <c r="AG387" s="235">
        <f>'Raw Data'!T386</f>
        <v>1</v>
      </c>
      <c r="AH387" s="235"/>
      <c r="AI387" s="235">
        <f>IF('Raw Data'!AJ386="YES", 1, 0)</f>
        <v>0</v>
      </c>
      <c r="AJ387" s="235">
        <f>('Power Usage Consumption'!$B$15)*D387*AI387</f>
        <v>0</v>
      </c>
      <c r="AK387" s="235">
        <f>IF('Raw Data'!AK386="YES", 1, 0)</f>
        <v>1</v>
      </c>
      <c r="AL387" s="239">
        <f>'Power Usage Consumption'!$B$16</f>
        <v>18</v>
      </c>
      <c r="AM387" s="235">
        <f>IF('Raw Data'!AL386="YES", 1, 0)</f>
        <v>1</v>
      </c>
      <c r="AN387" s="239">
        <f>'Power Usage Consumption'!$B$17</f>
        <v>1.5</v>
      </c>
      <c r="AO387" s="235">
        <f>IF('Raw Data'!AM386="YES", 1, 0)</f>
        <v>0</v>
      </c>
      <c r="AP387" s="239">
        <f>'Power Usage Consumption'!$B$18</f>
        <v>1.2</v>
      </c>
      <c r="AQ387" s="235">
        <f>IF('Raw Data'!AN386="YES", 1, 0)</f>
        <v>0</v>
      </c>
      <c r="AR387" s="239">
        <f>'Power Usage Consumption'!$B$19</f>
        <v>2</v>
      </c>
      <c r="AS387" s="239">
        <f t="shared" si="5"/>
        <v>22.7</v>
      </c>
      <c r="AT387" s="241">
        <f t="shared" si="6"/>
        <v>1</v>
      </c>
      <c r="AU387" s="241"/>
      <c r="AV387" s="235">
        <f>IF('Raw Data'!AO386="YES", 1, 0)</f>
        <v>1</v>
      </c>
      <c r="AW387" s="241">
        <f>('Power Usage Consumption'!$B$22)*D387*AV387</f>
        <v>1656.2</v>
      </c>
      <c r="AX387" s="235">
        <f>IF('Raw Data'!AP386="YES", 1, 0)</f>
        <v>0</v>
      </c>
      <c r="AY387" s="241">
        <f>('Power Usage Consumption'!$B$23)*D387*AX387</f>
        <v>0</v>
      </c>
      <c r="AZ387" s="235">
        <f>IF('Raw Data'!AQ386="YES", 1, 0)</f>
        <v>1</v>
      </c>
      <c r="BA387" s="241">
        <f>('Power Usage Consumption'!$B$24)*D387*AZ387</f>
        <v>39.312</v>
      </c>
      <c r="BB387" s="235">
        <f>IF('Raw Data'!AR386="YES", 1, 0)</f>
        <v>0</v>
      </c>
      <c r="BC387" s="241">
        <f>('Power Usage Consumption'!$B$25)*D387*BB387</f>
        <v>0</v>
      </c>
      <c r="BD387" s="235">
        <f>IF('Raw Data'!AS386="YES", 1, 0)</f>
        <v>0</v>
      </c>
      <c r="BE387" s="235">
        <f>('Power Usage Consumption'!$B$26)*D387*BD387</f>
        <v>0</v>
      </c>
      <c r="BF387" s="241">
        <f t="shared" si="7"/>
        <v>1695.512</v>
      </c>
    </row>
    <row r="388" ht="20.25" customHeight="1">
      <c r="A388" s="233" t="str">
        <f>'Raw Data'!R387</f>
        <v>Thailand</v>
      </c>
      <c r="B388" s="234">
        <f>'Raw Data'!S387</f>
        <v>7</v>
      </c>
      <c r="C388" s="235">
        <f>'Raw Data'!W387</f>
        <v>34</v>
      </c>
      <c r="D388" s="236">
        <f t="shared" si="1"/>
        <v>952</v>
      </c>
      <c r="E388" s="237"/>
      <c r="F388" s="238">
        <f>'Raw Data'!X387</f>
        <v>2</v>
      </c>
      <c r="G388" s="239">
        <f>(F388*'Power Usage Consumption'!$B$2)*D388</f>
        <v>114.24</v>
      </c>
      <c r="H388" s="235">
        <f>'Raw Data'!Y387</f>
        <v>3</v>
      </c>
      <c r="I388" s="239">
        <f>(H388*'Power Usage Consumption'!$B$3)*D388</f>
        <v>198.7776</v>
      </c>
      <c r="J388" s="235">
        <f>'Raw Data'!Z387</f>
        <v>0</v>
      </c>
      <c r="K388" s="240">
        <f>(J388*'Power Usage Consumption'!$B$4)*D388</f>
        <v>0</v>
      </c>
      <c r="L388" s="241">
        <f>'Raw Data'!AA387</f>
        <v>3</v>
      </c>
      <c r="M388" s="241">
        <f>(L388*'Power Usage Consumption'!$B$5)*D388</f>
        <v>571.2</v>
      </c>
      <c r="N388" s="241">
        <f>'Raw Data'!AB387</f>
        <v>3</v>
      </c>
      <c r="O388" s="241">
        <f>(N388*'Power Usage Consumption'!$B$7)*D388</f>
        <v>5.712</v>
      </c>
      <c r="P388" s="241">
        <f>'Raw Data'!AC387</f>
        <v>2</v>
      </c>
      <c r="Q388" s="241">
        <f>(P388*'Power Usage Consumption'!$B$8)*D388</f>
        <v>76.16</v>
      </c>
      <c r="R388" s="241">
        <f>'Raw Data'!AD387</f>
        <v>1</v>
      </c>
      <c r="S388" s="241">
        <f>(R388*'Power Usage Consumption'!$B$9)*D388</f>
        <v>5.712</v>
      </c>
      <c r="T388" s="235">
        <f>'Raw Data'!AE387</f>
        <v>2</v>
      </c>
      <c r="U388" s="241">
        <f>(T388*'Power Usage Consumption'!$B$6)*D388</f>
        <v>9.52</v>
      </c>
      <c r="V388" s="235">
        <f>'Raw Data'!AF387</f>
        <v>1</v>
      </c>
      <c r="W388" s="241">
        <f>(V388*'Power Usage Consumption'!$B$11)*D388</f>
        <v>11.424</v>
      </c>
      <c r="X388" s="235">
        <f>'Raw Data'!AG387</f>
        <v>0</v>
      </c>
      <c r="Y388" s="241">
        <f>(X388*'Power Usage Consumption'!$B$12)*D388</f>
        <v>0</v>
      </c>
      <c r="Z388" s="235">
        <f>'Raw Data'!AH387</f>
        <v>2</v>
      </c>
      <c r="AA388" s="241">
        <f>(Z388*'Power Usage Consumption'!$B$12)*D388</f>
        <v>22.848</v>
      </c>
      <c r="AB388" s="242">
        <f t="shared" si="2"/>
        <v>1015.5936</v>
      </c>
      <c r="AC388" s="243" t="str">
        <f>'Raw Data'!AI387</f>
        <v>Renewable Energy (Solar, Wind, etc.)</v>
      </c>
      <c r="AD388" s="244">
        <f t="shared" si="3"/>
        <v>0</v>
      </c>
      <c r="AE388" s="245">
        <f t="shared" si="4"/>
        <v>1015.5936</v>
      </c>
      <c r="AF388" s="238">
        <f>'Raw Data'!U387</f>
        <v>0</v>
      </c>
      <c r="AG388" s="235">
        <f>'Raw Data'!T387</f>
        <v>7</v>
      </c>
      <c r="AH388" s="235"/>
      <c r="AI388" s="235">
        <f>IF('Raw Data'!AJ387="YES", 1, 0)</f>
        <v>1</v>
      </c>
      <c r="AJ388" s="235">
        <f>('Power Usage Consumption'!$B$15)*D388*AI388</f>
        <v>3684.24</v>
      </c>
      <c r="AK388" s="235">
        <f>IF('Raw Data'!AK387="YES", 1, 0)</f>
        <v>1</v>
      </c>
      <c r="AL388" s="239">
        <f>'Power Usage Consumption'!$B$16</f>
        <v>18</v>
      </c>
      <c r="AM388" s="235">
        <f>IF('Raw Data'!AL387="YES", 1, 0)</f>
        <v>0</v>
      </c>
      <c r="AN388" s="239">
        <f>'Power Usage Consumption'!$B$17</f>
        <v>1.5</v>
      </c>
      <c r="AO388" s="235">
        <f>IF('Raw Data'!AM387="YES", 1, 0)</f>
        <v>1</v>
      </c>
      <c r="AP388" s="239">
        <f>'Power Usage Consumption'!$B$18</f>
        <v>1.2</v>
      </c>
      <c r="AQ388" s="235">
        <f>IF('Raw Data'!AN387="YES", 1, 0)</f>
        <v>0</v>
      </c>
      <c r="AR388" s="239">
        <f>'Power Usage Consumption'!$B$19</f>
        <v>2</v>
      </c>
      <c r="AS388" s="239">
        <f t="shared" si="5"/>
        <v>3706.94</v>
      </c>
      <c r="AT388" s="241">
        <f t="shared" si="6"/>
        <v>7</v>
      </c>
      <c r="AU388" s="241"/>
      <c r="AV388" s="235">
        <f>IF('Raw Data'!AO387="YES", 1, 0)</f>
        <v>1</v>
      </c>
      <c r="AW388" s="241">
        <f>('Power Usage Consumption'!$B$22)*D388*AV388</f>
        <v>2165.8</v>
      </c>
      <c r="AX388" s="235">
        <f>IF('Raw Data'!AP387="YES", 1, 0)</f>
        <v>1</v>
      </c>
      <c r="AY388" s="241">
        <f>('Power Usage Consumption'!$B$23)*D388*AX388</f>
        <v>618.8</v>
      </c>
      <c r="AZ388" s="235">
        <f>IF('Raw Data'!AQ387="YES", 1, 0)</f>
        <v>1</v>
      </c>
      <c r="BA388" s="241">
        <f>('Power Usage Consumption'!$B$24)*D388*AZ388</f>
        <v>51.408</v>
      </c>
      <c r="BB388" s="235">
        <f>IF('Raw Data'!AR387="YES", 1, 0)</f>
        <v>1</v>
      </c>
      <c r="BC388" s="241">
        <f>('Power Usage Consumption'!$B$25)*D388*BB388</f>
        <v>16.5172</v>
      </c>
      <c r="BD388" s="235">
        <f>IF('Raw Data'!AS387="YES", 1, 0)</f>
        <v>0</v>
      </c>
      <c r="BE388" s="235">
        <f>('Power Usage Consumption'!$B$26)*D388*BD388</f>
        <v>0</v>
      </c>
      <c r="BF388" s="241">
        <f t="shared" si="7"/>
        <v>2852.5252</v>
      </c>
    </row>
    <row r="389" ht="20.25" customHeight="1">
      <c r="A389" s="233" t="str">
        <f>'Raw Data'!R388</f>
        <v>Denmark</v>
      </c>
      <c r="B389" s="234">
        <f>'Raw Data'!S388</f>
        <v>4</v>
      </c>
      <c r="C389" s="235">
        <f>'Raw Data'!W388</f>
        <v>16</v>
      </c>
      <c r="D389" s="236">
        <f t="shared" si="1"/>
        <v>256</v>
      </c>
      <c r="E389" s="237"/>
      <c r="F389" s="238">
        <f>'Raw Data'!X388</f>
        <v>0</v>
      </c>
      <c r="G389" s="239">
        <f>(F389*'Power Usage Consumption'!$B$2)*D389</f>
        <v>0</v>
      </c>
      <c r="H389" s="235">
        <f>'Raw Data'!Y388</f>
        <v>0</v>
      </c>
      <c r="I389" s="239">
        <f>(H389*'Power Usage Consumption'!$B$3)*D389</f>
        <v>0</v>
      </c>
      <c r="J389" s="235">
        <f>'Raw Data'!Z388</f>
        <v>0</v>
      </c>
      <c r="K389" s="240">
        <f>(J389*'Power Usage Consumption'!$B$4)*D389</f>
        <v>0</v>
      </c>
      <c r="L389" s="241">
        <f>'Raw Data'!AA388</f>
        <v>2</v>
      </c>
      <c r="M389" s="241">
        <f>(L389*'Power Usage Consumption'!$B$5)*D389</f>
        <v>102.4</v>
      </c>
      <c r="N389" s="241">
        <f>'Raw Data'!AB388</f>
        <v>2</v>
      </c>
      <c r="O389" s="241">
        <f>(N389*'Power Usage Consumption'!$B$7)*D389</f>
        <v>1.024</v>
      </c>
      <c r="P389" s="241">
        <f>'Raw Data'!AC388</f>
        <v>1</v>
      </c>
      <c r="Q389" s="241">
        <f>(P389*'Power Usage Consumption'!$B$8)*D389</f>
        <v>10.24</v>
      </c>
      <c r="R389" s="241">
        <f>'Raw Data'!AD388</f>
        <v>1</v>
      </c>
      <c r="S389" s="241">
        <f>(R389*'Power Usage Consumption'!$B$9)*D389</f>
        <v>1.536</v>
      </c>
      <c r="T389" s="235">
        <f>'Raw Data'!AE388</f>
        <v>0</v>
      </c>
      <c r="U389" s="241">
        <f>(T389*'Power Usage Consumption'!$B$6)*D389</f>
        <v>0</v>
      </c>
      <c r="V389" s="235">
        <f>'Raw Data'!AF388</f>
        <v>3</v>
      </c>
      <c r="W389" s="241">
        <f>(V389*'Power Usage Consumption'!$B$11)*D389</f>
        <v>9.216</v>
      </c>
      <c r="X389" s="235">
        <f>'Raw Data'!AG388</f>
        <v>3</v>
      </c>
      <c r="Y389" s="241">
        <f>(X389*'Power Usage Consumption'!$B$12)*D389</f>
        <v>9.216</v>
      </c>
      <c r="Z389" s="235">
        <f>'Raw Data'!AH388</f>
        <v>3</v>
      </c>
      <c r="AA389" s="241">
        <f>(Z389*'Power Usage Consumption'!$B$12)*D389</f>
        <v>9.216</v>
      </c>
      <c r="AB389" s="242">
        <f t="shared" si="2"/>
        <v>142.848</v>
      </c>
      <c r="AC389" s="243" t="str">
        <f>'Raw Data'!AI388</f>
        <v>Non-renewable Energy (Grid electricity, Gasoline, etc.)</v>
      </c>
      <c r="AD389" s="244">
        <f t="shared" si="3"/>
        <v>142.848</v>
      </c>
      <c r="AE389" s="245">
        <f t="shared" si="4"/>
        <v>0</v>
      </c>
      <c r="AF389" s="238">
        <f>'Raw Data'!U388</f>
        <v>2</v>
      </c>
      <c r="AG389" s="235">
        <f>'Raw Data'!T388</f>
        <v>2</v>
      </c>
      <c r="AH389" s="235"/>
      <c r="AI389" s="235">
        <f>IF('Raw Data'!AJ388="YES", 1, 0)</f>
        <v>1</v>
      </c>
      <c r="AJ389" s="235">
        <f>('Power Usage Consumption'!$B$15)*D389*AI389</f>
        <v>990.72</v>
      </c>
      <c r="AK389" s="235">
        <f>IF('Raw Data'!AK388="YES", 1, 0)</f>
        <v>1</v>
      </c>
      <c r="AL389" s="239">
        <f>'Power Usage Consumption'!$B$16</f>
        <v>18</v>
      </c>
      <c r="AM389" s="235">
        <f>IF('Raw Data'!AL388="YES", 1, 0)</f>
        <v>0</v>
      </c>
      <c r="AN389" s="239">
        <f>'Power Usage Consumption'!$B$17</f>
        <v>1.5</v>
      </c>
      <c r="AO389" s="235">
        <f>IF('Raw Data'!AM388="YES", 1, 0)</f>
        <v>1</v>
      </c>
      <c r="AP389" s="239">
        <f>'Power Usage Consumption'!$B$18</f>
        <v>1.2</v>
      </c>
      <c r="AQ389" s="235">
        <f>IF('Raw Data'!AN388="YES", 1, 0)</f>
        <v>1</v>
      </c>
      <c r="AR389" s="239">
        <f>'Power Usage Consumption'!$B$19</f>
        <v>2</v>
      </c>
      <c r="AS389" s="239">
        <f t="shared" si="5"/>
        <v>1013.42</v>
      </c>
      <c r="AT389" s="241">
        <f t="shared" si="6"/>
        <v>2</v>
      </c>
      <c r="AU389" s="241"/>
      <c r="AV389" s="235">
        <f>IF('Raw Data'!AO388="YES", 1, 0)</f>
        <v>1</v>
      </c>
      <c r="AW389" s="241">
        <f>('Power Usage Consumption'!$B$22)*D389*AV389</f>
        <v>582.4</v>
      </c>
      <c r="AX389" s="235">
        <f>IF('Raw Data'!AP388="YES", 1, 0)</f>
        <v>1</v>
      </c>
      <c r="AY389" s="241">
        <f>('Power Usage Consumption'!$B$23)*D389*AX389</f>
        <v>166.4</v>
      </c>
      <c r="AZ389" s="235">
        <f>IF('Raw Data'!AQ388="YES", 1, 0)</f>
        <v>1</v>
      </c>
      <c r="BA389" s="241">
        <f>('Power Usage Consumption'!$B$24)*D389*AZ389</f>
        <v>13.824</v>
      </c>
      <c r="BB389" s="235">
        <f>IF('Raw Data'!AR388="YES", 1, 0)</f>
        <v>1</v>
      </c>
      <c r="BC389" s="241">
        <f>('Power Usage Consumption'!$B$25)*D389*BB389</f>
        <v>4.4416</v>
      </c>
      <c r="BD389" s="235">
        <f>IF('Raw Data'!AS388="YES", 1, 0)</f>
        <v>0</v>
      </c>
      <c r="BE389" s="235">
        <f>('Power Usage Consumption'!$B$26)*D389*BD389</f>
        <v>0</v>
      </c>
      <c r="BF389" s="241">
        <f t="shared" si="7"/>
        <v>767.0656</v>
      </c>
    </row>
    <row r="390" ht="20.25" customHeight="1">
      <c r="A390" s="233" t="str">
        <f>'Raw Data'!R389</f>
        <v>United States of America</v>
      </c>
      <c r="B390" s="234">
        <f>'Raw Data'!S389</f>
        <v>1</v>
      </c>
      <c r="C390" s="235">
        <f>'Raw Data'!W389</f>
        <v>38</v>
      </c>
      <c r="D390" s="236">
        <f t="shared" si="1"/>
        <v>152</v>
      </c>
      <c r="E390" s="237"/>
      <c r="F390" s="238">
        <f>'Raw Data'!X389</f>
        <v>1</v>
      </c>
      <c r="G390" s="239">
        <f>(F390*'Power Usage Consumption'!$B$2)*D390</f>
        <v>9.12</v>
      </c>
      <c r="H390" s="235">
        <f>'Raw Data'!Y389</f>
        <v>0</v>
      </c>
      <c r="I390" s="239">
        <f>(H390*'Power Usage Consumption'!$B$3)*D390</f>
        <v>0</v>
      </c>
      <c r="J390" s="235">
        <f>'Raw Data'!Z389</f>
        <v>3</v>
      </c>
      <c r="K390" s="240">
        <f>(J390*'Power Usage Consumption'!$B$4)*D390</f>
        <v>25.992</v>
      </c>
      <c r="L390" s="241">
        <f>'Raw Data'!AA389</f>
        <v>1</v>
      </c>
      <c r="M390" s="241">
        <f>(L390*'Power Usage Consumption'!$B$5)*D390</f>
        <v>30.4</v>
      </c>
      <c r="N390" s="241">
        <f>'Raw Data'!AB389</f>
        <v>2</v>
      </c>
      <c r="O390" s="241">
        <f>(N390*'Power Usage Consumption'!$B$7)*D390</f>
        <v>0.608</v>
      </c>
      <c r="P390" s="241">
        <f>'Raw Data'!AC389</f>
        <v>0</v>
      </c>
      <c r="Q390" s="241">
        <f>(P390*'Power Usage Consumption'!$B$8)*D390</f>
        <v>0</v>
      </c>
      <c r="R390" s="241">
        <f>'Raw Data'!AD389</f>
        <v>1</v>
      </c>
      <c r="S390" s="241">
        <f>(R390*'Power Usage Consumption'!$B$9)*D390</f>
        <v>0.912</v>
      </c>
      <c r="T390" s="235">
        <f>'Raw Data'!AE389</f>
        <v>3</v>
      </c>
      <c r="U390" s="241">
        <f>(T390*'Power Usage Consumption'!$B$6)*D390</f>
        <v>2.28</v>
      </c>
      <c r="V390" s="235">
        <f>'Raw Data'!AF389</f>
        <v>3</v>
      </c>
      <c r="W390" s="241">
        <f>(V390*'Power Usage Consumption'!$B$11)*D390</f>
        <v>5.472</v>
      </c>
      <c r="X390" s="235">
        <f>'Raw Data'!AG389</f>
        <v>1</v>
      </c>
      <c r="Y390" s="241">
        <f>(X390*'Power Usage Consumption'!$B$12)*D390</f>
        <v>1.824</v>
      </c>
      <c r="Z390" s="235">
        <f>'Raw Data'!AH389</f>
        <v>0</v>
      </c>
      <c r="AA390" s="241">
        <f>(Z390*'Power Usage Consumption'!$B$12)*D390</f>
        <v>0</v>
      </c>
      <c r="AB390" s="242">
        <f t="shared" si="2"/>
        <v>76.608</v>
      </c>
      <c r="AC390" s="243" t="str">
        <f>'Raw Data'!AI389</f>
        <v>Renewable Energy (Solar, Wind, etc.)</v>
      </c>
      <c r="AD390" s="244">
        <f t="shared" si="3"/>
        <v>0</v>
      </c>
      <c r="AE390" s="245">
        <f t="shared" si="4"/>
        <v>76.608</v>
      </c>
      <c r="AF390" s="238">
        <f>'Raw Data'!U389</f>
        <v>0</v>
      </c>
      <c r="AG390" s="235">
        <f>'Raw Data'!T389</f>
        <v>1</v>
      </c>
      <c r="AH390" s="235"/>
      <c r="AI390" s="235">
        <f>IF('Raw Data'!AJ389="YES", 1, 0)</f>
        <v>1</v>
      </c>
      <c r="AJ390" s="235">
        <f>('Power Usage Consumption'!$B$15)*D390*AI390</f>
        <v>588.24</v>
      </c>
      <c r="AK390" s="235">
        <f>IF('Raw Data'!AK389="YES", 1, 0)</f>
        <v>1</v>
      </c>
      <c r="AL390" s="239">
        <f>'Power Usage Consumption'!$B$16</f>
        <v>18</v>
      </c>
      <c r="AM390" s="235">
        <f>IF('Raw Data'!AL389="YES", 1, 0)</f>
        <v>1</v>
      </c>
      <c r="AN390" s="239">
        <f>'Power Usage Consumption'!$B$17</f>
        <v>1.5</v>
      </c>
      <c r="AO390" s="235">
        <f>IF('Raw Data'!AM389="YES", 1, 0)</f>
        <v>1</v>
      </c>
      <c r="AP390" s="239">
        <f>'Power Usage Consumption'!$B$18</f>
        <v>1.2</v>
      </c>
      <c r="AQ390" s="235">
        <f>IF('Raw Data'!AN389="YES", 1, 0)</f>
        <v>1</v>
      </c>
      <c r="AR390" s="239">
        <f>'Power Usage Consumption'!$B$19</f>
        <v>2</v>
      </c>
      <c r="AS390" s="239">
        <f t="shared" si="5"/>
        <v>610.94</v>
      </c>
      <c r="AT390" s="241">
        <f t="shared" si="6"/>
        <v>1</v>
      </c>
      <c r="AU390" s="241"/>
      <c r="AV390" s="235">
        <f>IF('Raw Data'!AO389="YES", 1, 0)</f>
        <v>1</v>
      </c>
      <c r="AW390" s="241">
        <f>('Power Usage Consumption'!$B$22)*D390*AV390</f>
        <v>345.8</v>
      </c>
      <c r="AX390" s="235">
        <f>IF('Raw Data'!AP389="YES", 1, 0)</f>
        <v>1</v>
      </c>
      <c r="AY390" s="241">
        <f>('Power Usage Consumption'!$B$23)*D390*AX390</f>
        <v>98.8</v>
      </c>
      <c r="AZ390" s="235">
        <f>IF('Raw Data'!AQ389="YES", 1, 0)</f>
        <v>1</v>
      </c>
      <c r="BA390" s="241">
        <f>('Power Usage Consumption'!$B$24)*D390*AZ390</f>
        <v>8.208</v>
      </c>
      <c r="BB390" s="235">
        <f>IF('Raw Data'!AR389="YES", 1, 0)</f>
        <v>0</v>
      </c>
      <c r="BC390" s="241">
        <f>('Power Usage Consumption'!$B$25)*D390*BB390</f>
        <v>0</v>
      </c>
      <c r="BD390" s="235">
        <f>IF('Raw Data'!AS389="YES", 1, 0)</f>
        <v>1</v>
      </c>
      <c r="BE390" s="235">
        <f>('Power Usage Consumption'!$B$26)*D390*BD390</f>
        <v>42.56</v>
      </c>
      <c r="BF390" s="241">
        <f t="shared" si="7"/>
        <v>495.368</v>
      </c>
    </row>
    <row r="391" ht="20.25" customHeight="1">
      <c r="A391" s="233" t="str">
        <f>'Raw Data'!R390</f>
        <v>United States of America</v>
      </c>
      <c r="B391" s="234">
        <f>'Raw Data'!S390</f>
        <v>6</v>
      </c>
      <c r="C391" s="235">
        <f>'Raw Data'!W390</f>
        <v>37</v>
      </c>
      <c r="D391" s="236">
        <f t="shared" si="1"/>
        <v>888</v>
      </c>
      <c r="E391" s="237"/>
      <c r="F391" s="238">
        <f>'Raw Data'!X390</f>
        <v>2</v>
      </c>
      <c r="G391" s="239">
        <f>(F391*'Power Usage Consumption'!$B$2)*D391</f>
        <v>106.56</v>
      </c>
      <c r="H391" s="235">
        <f>'Raw Data'!Y390</f>
        <v>0</v>
      </c>
      <c r="I391" s="239">
        <f>(H391*'Power Usage Consumption'!$B$3)*D391</f>
        <v>0</v>
      </c>
      <c r="J391" s="235">
        <f>'Raw Data'!Z390</f>
        <v>3</v>
      </c>
      <c r="K391" s="240">
        <f>(J391*'Power Usage Consumption'!$B$4)*D391</f>
        <v>151.848</v>
      </c>
      <c r="L391" s="241">
        <f>'Raw Data'!AA390</f>
        <v>3</v>
      </c>
      <c r="M391" s="241">
        <f>(L391*'Power Usage Consumption'!$B$5)*D391</f>
        <v>532.8</v>
      </c>
      <c r="N391" s="241">
        <f>'Raw Data'!AB390</f>
        <v>0</v>
      </c>
      <c r="O391" s="241">
        <f>(N391*'Power Usage Consumption'!$B$7)*D391</f>
        <v>0</v>
      </c>
      <c r="P391" s="241">
        <f>'Raw Data'!AC390</f>
        <v>3</v>
      </c>
      <c r="Q391" s="241">
        <f>(P391*'Power Usage Consumption'!$B$8)*D391</f>
        <v>106.56</v>
      </c>
      <c r="R391" s="241">
        <f>'Raw Data'!AD390</f>
        <v>3</v>
      </c>
      <c r="S391" s="241">
        <f>(R391*'Power Usage Consumption'!$B$9)*D391</f>
        <v>15.984</v>
      </c>
      <c r="T391" s="235">
        <f>'Raw Data'!AE390</f>
        <v>2</v>
      </c>
      <c r="U391" s="241">
        <f>(T391*'Power Usage Consumption'!$B$6)*D391</f>
        <v>8.88</v>
      </c>
      <c r="V391" s="235">
        <f>'Raw Data'!AF390</f>
        <v>1</v>
      </c>
      <c r="W391" s="241">
        <f>(V391*'Power Usage Consumption'!$B$11)*D391</f>
        <v>10.656</v>
      </c>
      <c r="X391" s="235">
        <f>'Raw Data'!AG390</f>
        <v>2</v>
      </c>
      <c r="Y391" s="241">
        <f>(X391*'Power Usage Consumption'!$B$12)*D391</f>
        <v>21.312</v>
      </c>
      <c r="Z391" s="235">
        <f>'Raw Data'!AH390</f>
        <v>2</v>
      </c>
      <c r="AA391" s="241">
        <f>(Z391*'Power Usage Consumption'!$B$12)*D391</f>
        <v>21.312</v>
      </c>
      <c r="AB391" s="242">
        <f t="shared" si="2"/>
        <v>975.912</v>
      </c>
      <c r="AC391" s="243" t="str">
        <f>'Raw Data'!AI390</f>
        <v>Renewable Energy (Solar, Wind, etc.)</v>
      </c>
      <c r="AD391" s="244">
        <f t="shared" si="3"/>
        <v>0</v>
      </c>
      <c r="AE391" s="245">
        <f t="shared" si="4"/>
        <v>975.912</v>
      </c>
      <c r="AF391" s="238">
        <f>'Raw Data'!U390</f>
        <v>2</v>
      </c>
      <c r="AG391" s="235">
        <f>'Raw Data'!T390</f>
        <v>4</v>
      </c>
      <c r="AH391" s="235"/>
      <c r="AI391" s="235">
        <f>IF('Raw Data'!AJ390="YES", 1, 0)</f>
        <v>0</v>
      </c>
      <c r="AJ391" s="235">
        <f>('Power Usage Consumption'!$B$15)*D391*AI391</f>
        <v>0</v>
      </c>
      <c r="AK391" s="235">
        <f>IF('Raw Data'!AK390="YES", 1, 0)</f>
        <v>0</v>
      </c>
      <c r="AL391" s="239">
        <f>'Power Usage Consumption'!$B$16</f>
        <v>18</v>
      </c>
      <c r="AM391" s="235">
        <f>IF('Raw Data'!AL390="YES", 1, 0)</f>
        <v>1</v>
      </c>
      <c r="AN391" s="239">
        <f>'Power Usage Consumption'!$B$17</f>
        <v>1.5</v>
      </c>
      <c r="AO391" s="235">
        <f>IF('Raw Data'!AM390="YES", 1, 0)</f>
        <v>0</v>
      </c>
      <c r="AP391" s="239">
        <f>'Power Usage Consumption'!$B$18</f>
        <v>1.2</v>
      </c>
      <c r="AQ391" s="235">
        <f>IF('Raw Data'!AN390="YES", 1, 0)</f>
        <v>1</v>
      </c>
      <c r="AR391" s="239">
        <f>'Power Usage Consumption'!$B$19</f>
        <v>2</v>
      </c>
      <c r="AS391" s="239">
        <f t="shared" si="5"/>
        <v>22.7</v>
      </c>
      <c r="AT391" s="241">
        <f t="shared" si="6"/>
        <v>4</v>
      </c>
      <c r="AU391" s="241"/>
      <c r="AV391" s="235">
        <f>IF('Raw Data'!AO390="YES", 1, 0)</f>
        <v>1</v>
      </c>
      <c r="AW391" s="241">
        <f>('Power Usage Consumption'!$B$22)*D391*AV391</f>
        <v>2020.2</v>
      </c>
      <c r="AX391" s="235">
        <f>IF('Raw Data'!AP390="YES", 1, 0)</f>
        <v>0</v>
      </c>
      <c r="AY391" s="241">
        <f>('Power Usage Consumption'!$B$23)*D391*AX391</f>
        <v>0</v>
      </c>
      <c r="AZ391" s="235">
        <f>IF('Raw Data'!AQ390="YES", 1, 0)</f>
        <v>1</v>
      </c>
      <c r="BA391" s="241">
        <f>('Power Usage Consumption'!$B$24)*D391*AZ391</f>
        <v>47.952</v>
      </c>
      <c r="BB391" s="235">
        <f>IF('Raw Data'!AR390="YES", 1, 0)</f>
        <v>0</v>
      </c>
      <c r="BC391" s="241">
        <f>('Power Usage Consumption'!$B$25)*D391*BB391</f>
        <v>0</v>
      </c>
      <c r="BD391" s="235">
        <f>IF('Raw Data'!AS390="YES", 1, 0)</f>
        <v>1</v>
      </c>
      <c r="BE391" s="235">
        <f>('Power Usage Consumption'!$B$26)*D391*BD391</f>
        <v>248.64</v>
      </c>
      <c r="BF391" s="241">
        <f t="shared" si="7"/>
        <v>2316.792</v>
      </c>
    </row>
    <row r="392" ht="20.25" customHeight="1">
      <c r="A392" s="233" t="str">
        <f>'Raw Data'!R391</f>
        <v>United States of America</v>
      </c>
      <c r="B392" s="234">
        <f>'Raw Data'!S391</f>
        <v>6</v>
      </c>
      <c r="C392" s="235">
        <f>'Raw Data'!W391</f>
        <v>8</v>
      </c>
      <c r="D392" s="236">
        <f t="shared" si="1"/>
        <v>192</v>
      </c>
      <c r="E392" s="237"/>
      <c r="F392" s="238">
        <f>'Raw Data'!X391</f>
        <v>1</v>
      </c>
      <c r="G392" s="239">
        <f>(F392*'Power Usage Consumption'!$B$2)*D392</f>
        <v>11.52</v>
      </c>
      <c r="H392" s="235">
        <f>'Raw Data'!Y391</f>
        <v>0</v>
      </c>
      <c r="I392" s="239">
        <f>(H392*'Power Usage Consumption'!$B$3)*D392</f>
        <v>0</v>
      </c>
      <c r="J392" s="235">
        <f>'Raw Data'!Z391</f>
        <v>0</v>
      </c>
      <c r="K392" s="240">
        <f>(J392*'Power Usage Consumption'!$B$4)*D392</f>
        <v>0</v>
      </c>
      <c r="L392" s="241">
        <f>'Raw Data'!AA391</f>
        <v>3</v>
      </c>
      <c r="M392" s="241">
        <f>(L392*'Power Usage Consumption'!$B$5)*D392</f>
        <v>115.2</v>
      </c>
      <c r="N392" s="241">
        <f>'Raw Data'!AB391</f>
        <v>3</v>
      </c>
      <c r="O392" s="241">
        <f>(N392*'Power Usage Consumption'!$B$7)*D392</f>
        <v>1.152</v>
      </c>
      <c r="P392" s="241">
        <f>'Raw Data'!AC391</f>
        <v>2</v>
      </c>
      <c r="Q392" s="241">
        <f>(P392*'Power Usage Consumption'!$B$8)*D392</f>
        <v>15.36</v>
      </c>
      <c r="R392" s="241">
        <f>'Raw Data'!AD391</f>
        <v>2</v>
      </c>
      <c r="S392" s="241">
        <f>(R392*'Power Usage Consumption'!$B$9)*D392</f>
        <v>2.304</v>
      </c>
      <c r="T392" s="235">
        <f>'Raw Data'!AE391</f>
        <v>0</v>
      </c>
      <c r="U392" s="241">
        <f>(T392*'Power Usage Consumption'!$B$6)*D392</f>
        <v>0</v>
      </c>
      <c r="V392" s="235">
        <f>'Raw Data'!AF391</f>
        <v>2</v>
      </c>
      <c r="W392" s="241">
        <f>(V392*'Power Usage Consumption'!$B$11)*D392</f>
        <v>4.608</v>
      </c>
      <c r="X392" s="235">
        <f>'Raw Data'!AG391</f>
        <v>2</v>
      </c>
      <c r="Y392" s="241">
        <f>(X392*'Power Usage Consumption'!$B$12)*D392</f>
        <v>4.608</v>
      </c>
      <c r="Z392" s="235">
        <f>'Raw Data'!AH391</f>
        <v>3</v>
      </c>
      <c r="AA392" s="241">
        <f>(Z392*'Power Usage Consumption'!$B$12)*D392</f>
        <v>6.912</v>
      </c>
      <c r="AB392" s="242">
        <f t="shared" si="2"/>
        <v>161.664</v>
      </c>
      <c r="AC392" s="243" t="str">
        <f>'Raw Data'!AI391</f>
        <v>Renewable Energy (Solar, Wind, etc.)</v>
      </c>
      <c r="AD392" s="244">
        <f t="shared" si="3"/>
        <v>0</v>
      </c>
      <c r="AE392" s="245">
        <f t="shared" si="4"/>
        <v>161.664</v>
      </c>
      <c r="AF392" s="238">
        <f>'Raw Data'!U391</f>
        <v>0</v>
      </c>
      <c r="AG392" s="235">
        <f>'Raw Data'!T391</f>
        <v>6</v>
      </c>
      <c r="AH392" s="235"/>
      <c r="AI392" s="235">
        <f>IF('Raw Data'!AJ391="YES", 1, 0)</f>
        <v>0</v>
      </c>
      <c r="AJ392" s="235">
        <f>('Power Usage Consumption'!$B$15)*D392*AI392</f>
        <v>0</v>
      </c>
      <c r="AK392" s="235">
        <f>IF('Raw Data'!AK391="YES", 1, 0)</f>
        <v>0</v>
      </c>
      <c r="AL392" s="239">
        <f>'Power Usage Consumption'!$B$16</f>
        <v>18</v>
      </c>
      <c r="AM392" s="235">
        <f>IF('Raw Data'!AL391="YES", 1, 0)</f>
        <v>0</v>
      </c>
      <c r="AN392" s="239">
        <f>'Power Usage Consumption'!$B$17</f>
        <v>1.5</v>
      </c>
      <c r="AO392" s="235">
        <f>IF('Raw Data'!AM391="YES", 1, 0)</f>
        <v>0</v>
      </c>
      <c r="AP392" s="239">
        <f>'Power Usage Consumption'!$B$18</f>
        <v>1.2</v>
      </c>
      <c r="AQ392" s="235">
        <f>IF('Raw Data'!AN391="YES", 1, 0)</f>
        <v>0</v>
      </c>
      <c r="AR392" s="239">
        <f>'Power Usage Consumption'!$B$19</f>
        <v>2</v>
      </c>
      <c r="AS392" s="239">
        <f t="shared" si="5"/>
        <v>22.7</v>
      </c>
      <c r="AT392" s="241">
        <f t="shared" si="6"/>
        <v>6</v>
      </c>
      <c r="AU392" s="241"/>
      <c r="AV392" s="235">
        <f>IF('Raw Data'!AO391="YES", 1, 0)</f>
        <v>0</v>
      </c>
      <c r="AW392" s="241">
        <f>('Power Usage Consumption'!$B$22)*D392*AV392</f>
        <v>0</v>
      </c>
      <c r="AX392" s="235">
        <f>IF('Raw Data'!AP391="YES", 1, 0)</f>
        <v>0</v>
      </c>
      <c r="AY392" s="241">
        <f>('Power Usage Consumption'!$B$23)*D392*AX392</f>
        <v>0</v>
      </c>
      <c r="AZ392" s="235">
        <f>IF('Raw Data'!AQ391="YES", 1, 0)</f>
        <v>0</v>
      </c>
      <c r="BA392" s="241">
        <f>('Power Usage Consumption'!$B$24)*D392*AZ392</f>
        <v>0</v>
      </c>
      <c r="BB392" s="235">
        <f>IF('Raw Data'!AR391="YES", 1, 0)</f>
        <v>1</v>
      </c>
      <c r="BC392" s="241">
        <f>('Power Usage Consumption'!$B$25)*D392*BB392</f>
        <v>3.3312</v>
      </c>
      <c r="BD392" s="235">
        <f>IF('Raw Data'!AS391="YES", 1, 0)</f>
        <v>0</v>
      </c>
      <c r="BE392" s="235">
        <f>('Power Usage Consumption'!$B$26)*D392*BD392</f>
        <v>0</v>
      </c>
      <c r="BF392" s="241">
        <f t="shared" si="7"/>
        <v>3.3312</v>
      </c>
    </row>
    <row r="393" ht="20.25" customHeight="1">
      <c r="A393" s="233" t="str">
        <f>'Raw Data'!R392</f>
        <v>Puerto Rico</v>
      </c>
      <c r="B393" s="234">
        <f>'Raw Data'!S392</f>
        <v>3</v>
      </c>
      <c r="C393" s="235">
        <f>'Raw Data'!W392</f>
        <v>29</v>
      </c>
      <c r="D393" s="236">
        <f t="shared" si="1"/>
        <v>348</v>
      </c>
      <c r="E393" s="237"/>
      <c r="F393" s="238">
        <f>'Raw Data'!X392</f>
        <v>3</v>
      </c>
      <c r="G393" s="239">
        <f>(F393*'Power Usage Consumption'!$B$2)*D393</f>
        <v>62.64</v>
      </c>
      <c r="H393" s="235">
        <f>'Raw Data'!Y392</f>
        <v>2</v>
      </c>
      <c r="I393" s="239">
        <f>(H393*'Power Usage Consumption'!$B$3)*D393</f>
        <v>48.4416</v>
      </c>
      <c r="J393" s="235">
        <f>'Raw Data'!Z392</f>
        <v>2</v>
      </c>
      <c r="K393" s="240">
        <f>(J393*'Power Usage Consumption'!$B$4)*D393</f>
        <v>39.672</v>
      </c>
      <c r="L393" s="241">
        <f>'Raw Data'!AA392</f>
        <v>2</v>
      </c>
      <c r="M393" s="241">
        <f>(L393*'Power Usage Consumption'!$B$5)*D393</f>
        <v>139.2</v>
      </c>
      <c r="N393" s="241">
        <f>'Raw Data'!AB392</f>
        <v>1</v>
      </c>
      <c r="O393" s="241">
        <f>(N393*'Power Usage Consumption'!$B$7)*D393</f>
        <v>0.696</v>
      </c>
      <c r="P393" s="241">
        <f>'Raw Data'!AC392</f>
        <v>3</v>
      </c>
      <c r="Q393" s="241">
        <f>(P393*'Power Usage Consumption'!$B$8)*D393</f>
        <v>41.76</v>
      </c>
      <c r="R393" s="241">
        <f>'Raw Data'!AD392</f>
        <v>0</v>
      </c>
      <c r="S393" s="241">
        <f>(R393*'Power Usage Consumption'!$B$9)*D393</f>
        <v>0</v>
      </c>
      <c r="T393" s="235">
        <f>'Raw Data'!AE392</f>
        <v>0</v>
      </c>
      <c r="U393" s="241">
        <f>(T393*'Power Usage Consumption'!$B$6)*D393</f>
        <v>0</v>
      </c>
      <c r="V393" s="235">
        <f>'Raw Data'!AF392</f>
        <v>3</v>
      </c>
      <c r="W393" s="241">
        <f>(V393*'Power Usage Consumption'!$B$11)*D393</f>
        <v>12.528</v>
      </c>
      <c r="X393" s="235">
        <f>'Raw Data'!AG392</f>
        <v>3</v>
      </c>
      <c r="Y393" s="241">
        <f>(X393*'Power Usage Consumption'!$B$12)*D393</f>
        <v>12.528</v>
      </c>
      <c r="Z393" s="235">
        <f>'Raw Data'!AH392</f>
        <v>0</v>
      </c>
      <c r="AA393" s="241">
        <f>(Z393*'Power Usage Consumption'!$B$12)*D393</f>
        <v>0</v>
      </c>
      <c r="AB393" s="242">
        <f t="shared" si="2"/>
        <v>357.4656</v>
      </c>
      <c r="AC393" s="243" t="str">
        <f>'Raw Data'!AI392</f>
        <v>Renewable Energy (Solar, Wind, etc.)</v>
      </c>
      <c r="AD393" s="244">
        <f t="shared" si="3"/>
        <v>0</v>
      </c>
      <c r="AE393" s="245">
        <f t="shared" si="4"/>
        <v>357.4656</v>
      </c>
      <c r="AF393" s="238">
        <f>'Raw Data'!U392</f>
        <v>2</v>
      </c>
      <c r="AG393" s="235">
        <f>'Raw Data'!T392</f>
        <v>1</v>
      </c>
      <c r="AH393" s="235"/>
      <c r="AI393" s="235">
        <f>IF('Raw Data'!AJ392="YES", 1, 0)</f>
        <v>1</v>
      </c>
      <c r="AJ393" s="235">
        <f>('Power Usage Consumption'!$B$15)*D393*AI393</f>
        <v>1346.76</v>
      </c>
      <c r="AK393" s="235">
        <f>IF('Raw Data'!AK392="YES", 1, 0)</f>
        <v>0</v>
      </c>
      <c r="AL393" s="239">
        <f>'Power Usage Consumption'!$B$16</f>
        <v>18</v>
      </c>
      <c r="AM393" s="235">
        <f>IF('Raw Data'!AL392="YES", 1, 0)</f>
        <v>1</v>
      </c>
      <c r="AN393" s="239">
        <f>'Power Usage Consumption'!$B$17</f>
        <v>1.5</v>
      </c>
      <c r="AO393" s="235">
        <f>IF('Raw Data'!AM392="YES", 1, 0)</f>
        <v>1</v>
      </c>
      <c r="AP393" s="239">
        <f>'Power Usage Consumption'!$B$18</f>
        <v>1.2</v>
      </c>
      <c r="AQ393" s="235">
        <f>IF('Raw Data'!AN392="YES", 1, 0)</f>
        <v>0</v>
      </c>
      <c r="AR393" s="239">
        <f>'Power Usage Consumption'!$B$19</f>
        <v>2</v>
      </c>
      <c r="AS393" s="239">
        <f t="shared" si="5"/>
        <v>1369.46</v>
      </c>
      <c r="AT393" s="241">
        <f t="shared" si="6"/>
        <v>1</v>
      </c>
      <c r="AU393" s="241"/>
      <c r="AV393" s="235">
        <f>IF('Raw Data'!AO392="YES", 1, 0)</f>
        <v>1</v>
      </c>
      <c r="AW393" s="241">
        <f>('Power Usage Consumption'!$B$22)*D393*AV393</f>
        <v>791.7</v>
      </c>
      <c r="AX393" s="235">
        <f>IF('Raw Data'!AP392="YES", 1, 0)</f>
        <v>1</v>
      </c>
      <c r="AY393" s="241">
        <f>('Power Usage Consumption'!$B$23)*D393*AX393</f>
        <v>226.2</v>
      </c>
      <c r="AZ393" s="235">
        <f>IF('Raw Data'!AQ392="YES", 1, 0)</f>
        <v>0</v>
      </c>
      <c r="BA393" s="241">
        <f>('Power Usage Consumption'!$B$24)*D393*AZ393</f>
        <v>0</v>
      </c>
      <c r="BB393" s="235">
        <f>IF('Raw Data'!AR392="YES", 1, 0)</f>
        <v>1</v>
      </c>
      <c r="BC393" s="241">
        <f>('Power Usage Consumption'!$B$25)*D393*BB393</f>
        <v>6.0378</v>
      </c>
      <c r="BD393" s="235">
        <f>IF('Raw Data'!AS392="YES", 1, 0)</f>
        <v>0</v>
      </c>
      <c r="BE393" s="235">
        <f>('Power Usage Consumption'!$B$26)*D393*BD393</f>
        <v>0</v>
      </c>
      <c r="BF393" s="241">
        <f t="shared" si="7"/>
        <v>1023.9378</v>
      </c>
    </row>
    <row r="394" ht="20.25" customHeight="1">
      <c r="A394" s="233" t="str">
        <f>'Raw Data'!R393</f>
        <v>United States of America</v>
      </c>
      <c r="B394" s="234">
        <f>'Raw Data'!S393</f>
        <v>12</v>
      </c>
      <c r="C394" s="235">
        <f>'Raw Data'!W393</f>
        <v>35</v>
      </c>
      <c r="D394" s="236">
        <f t="shared" si="1"/>
        <v>1680</v>
      </c>
      <c r="E394" s="237"/>
      <c r="F394" s="238">
        <f>'Raw Data'!X393</f>
        <v>0</v>
      </c>
      <c r="G394" s="239">
        <f>(F394*'Power Usage Consumption'!$B$2)*D394</f>
        <v>0</v>
      </c>
      <c r="H394" s="235">
        <f>'Raw Data'!Y393</f>
        <v>1</v>
      </c>
      <c r="I394" s="239">
        <f>(H394*'Power Usage Consumption'!$B$3)*D394</f>
        <v>116.928</v>
      </c>
      <c r="J394" s="235">
        <f>'Raw Data'!Z393</f>
        <v>3</v>
      </c>
      <c r="K394" s="240">
        <f>(J394*'Power Usage Consumption'!$B$4)*D394</f>
        <v>287.28</v>
      </c>
      <c r="L394" s="241">
        <f>'Raw Data'!AA393</f>
        <v>0</v>
      </c>
      <c r="M394" s="241">
        <f>(L394*'Power Usage Consumption'!$B$5)*D394</f>
        <v>0</v>
      </c>
      <c r="N394" s="241">
        <f>'Raw Data'!AB393</f>
        <v>2</v>
      </c>
      <c r="O394" s="241">
        <f>(N394*'Power Usage Consumption'!$B$7)*D394</f>
        <v>6.72</v>
      </c>
      <c r="P394" s="241">
        <f>'Raw Data'!AC393</f>
        <v>2</v>
      </c>
      <c r="Q394" s="241">
        <f>(P394*'Power Usage Consumption'!$B$8)*D394</f>
        <v>134.4</v>
      </c>
      <c r="R394" s="241">
        <f>'Raw Data'!AD393</f>
        <v>1</v>
      </c>
      <c r="S394" s="241">
        <f>(R394*'Power Usage Consumption'!$B$9)*D394</f>
        <v>10.08</v>
      </c>
      <c r="T394" s="235">
        <f>'Raw Data'!AE393</f>
        <v>3</v>
      </c>
      <c r="U394" s="241">
        <f>(T394*'Power Usage Consumption'!$B$6)*D394</f>
        <v>25.2</v>
      </c>
      <c r="V394" s="235">
        <f>'Raw Data'!AF393</f>
        <v>1</v>
      </c>
      <c r="W394" s="241">
        <f>(V394*'Power Usage Consumption'!$B$11)*D394</f>
        <v>20.16</v>
      </c>
      <c r="X394" s="235">
        <f>'Raw Data'!AG393</f>
        <v>0</v>
      </c>
      <c r="Y394" s="241">
        <f>(X394*'Power Usage Consumption'!$B$12)*D394</f>
        <v>0</v>
      </c>
      <c r="Z394" s="235">
        <f>'Raw Data'!AH393</f>
        <v>2</v>
      </c>
      <c r="AA394" s="241">
        <f>(Z394*'Power Usage Consumption'!$B$12)*D394</f>
        <v>40.32</v>
      </c>
      <c r="AB394" s="242">
        <f t="shared" si="2"/>
        <v>641.088</v>
      </c>
      <c r="AC394" s="243" t="str">
        <f>'Raw Data'!AI393</f>
        <v>Non-renewable Energy (Grid electricity, Gasoline, etc.)</v>
      </c>
      <c r="AD394" s="244">
        <f t="shared" si="3"/>
        <v>641.088</v>
      </c>
      <c r="AE394" s="245">
        <f t="shared" si="4"/>
        <v>0</v>
      </c>
      <c r="AF394" s="238">
        <f>'Raw Data'!U393</f>
        <v>2</v>
      </c>
      <c r="AG394" s="235">
        <f>'Raw Data'!T393</f>
        <v>10</v>
      </c>
      <c r="AH394" s="235"/>
      <c r="AI394" s="235">
        <f>IF('Raw Data'!AJ393="YES", 1, 0)</f>
        <v>1</v>
      </c>
      <c r="AJ394" s="235">
        <f>('Power Usage Consumption'!$B$15)*D394*AI394</f>
        <v>6501.6</v>
      </c>
      <c r="AK394" s="235">
        <f>IF('Raw Data'!AK393="YES", 1, 0)</f>
        <v>1</v>
      </c>
      <c r="AL394" s="239">
        <f>'Power Usage Consumption'!$B$16</f>
        <v>18</v>
      </c>
      <c r="AM394" s="235">
        <f>IF('Raw Data'!AL393="YES", 1, 0)</f>
        <v>1</v>
      </c>
      <c r="AN394" s="239">
        <f>'Power Usage Consumption'!$B$17</f>
        <v>1.5</v>
      </c>
      <c r="AO394" s="235">
        <f>IF('Raw Data'!AM393="YES", 1, 0)</f>
        <v>1</v>
      </c>
      <c r="AP394" s="239">
        <f>'Power Usage Consumption'!$B$18</f>
        <v>1.2</v>
      </c>
      <c r="AQ394" s="235">
        <f>IF('Raw Data'!AN393="YES", 1, 0)</f>
        <v>0</v>
      </c>
      <c r="AR394" s="239">
        <f>'Power Usage Consumption'!$B$19</f>
        <v>2</v>
      </c>
      <c r="AS394" s="239">
        <f t="shared" si="5"/>
        <v>6524.3</v>
      </c>
      <c r="AT394" s="241">
        <f t="shared" si="6"/>
        <v>10</v>
      </c>
      <c r="AU394" s="241"/>
      <c r="AV394" s="235">
        <f>IF('Raw Data'!AO393="YES", 1, 0)</f>
        <v>0</v>
      </c>
      <c r="AW394" s="241">
        <f>('Power Usage Consumption'!$B$22)*D394*AV394</f>
        <v>0</v>
      </c>
      <c r="AX394" s="235">
        <f>IF('Raw Data'!AP393="YES", 1, 0)</f>
        <v>1</v>
      </c>
      <c r="AY394" s="241">
        <f>('Power Usage Consumption'!$B$23)*D394*AX394</f>
        <v>1092</v>
      </c>
      <c r="AZ394" s="235">
        <f>IF('Raw Data'!AQ393="YES", 1, 0)</f>
        <v>0</v>
      </c>
      <c r="BA394" s="241">
        <f>('Power Usage Consumption'!$B$24)*D394*AZ394</f>
        <v>0</v>
      </c>
      <c r="BB394" s="235">
        <f>IF('Raw Data'!AR393="YES", 1, 0)</f>
        <v>0</v>
      </c>
      <c r="BC394" s="241">
        <f>('Power Usage Consumption'!$B$25)*D394*BB394</f>
        <v>0</v>
      </c>
      <c r="BD394" s="235">
        <f>IF('Raw Data'!AS393="YES", 1, 0)</f>
        <v>0</v>
      </c>
      <c r="BE394" s="235">
        <f>('Power Usage Consumption'!$B$26)*D394*BD394</f>
        <v>0</v>
      </c>
      <c r="BF394" s="241">
        <f t="shared" si="7"/>
        <v>1092</v>
      </c>
    </row>
    <row r="395" ht="20.25" customHeight="1">
      <c r="A395" s="233" t="str">
        <f>'Raw Data'!R394</f>
        <v>Chile</v>
      </c>
      <c r="B395" s="234">
        <f>'Raw Data'!S394</f>
        <v>7</v>
      </c>
      <c r="C395" s="235">
        <f>'Raw Data'!W394</f>
        <v>27</v>
      </c>
      <c r="D395" s="236">
        <f t="shared" si="1"/>
        <v>756</v>
      </c>
      <c r="E395" s="237"/>
      <c r="F395" s="238">
        <f>'Raw Data'!X394</f>
        <v>0</v>
      </c>
      <c r="G395" s="239">
        <f>(F395*'Power Usage Consumption'!$B$2)*D395</f>
        <v>0</v>
      </c>
      <c r="H395" s="235">
        <f>'Raw Data'!Y394</f>
        <v>0</v>
      </c>
      <c r="I395" s="239">
        <f>(H395*'Power Usage Consumption'!$B$3)*D395</f>
        <v>0</v>
      </c>
      <c r="J395" s="235">
        <f>'Raw Data'!Z394</f>
        <v>2</v>
      </c>
      <c r="K395" s="240">
        <f>(J395*'Power Usage Consumption'!$B$4)*D395</f>
        <v>86.184</v>
      </c>
      <c r="L395" s="241">
        <f>'Raw Data'!AA394</f>
        <v>3</v>
      </c>
      <c r="M395" s="241">
        <f>(L395*'Power Usage Consumption'!$B$5)*D395</f>
        <v>453.6</v>
      </c>
      <c r="N395" s="241">
        <f>'Raw Data'!AB394</f>
        <v>2</v>
      </c>
      <c r="O395" s="241">
        <f>(N395*'Power Usage Consumption'!$B$7)*D395</f>
        <v>3.024</v>
      </c>
      <c r="P395" s="241">
        <f>'Raw Data'!AC394</f>
        <v>3</v>
      </c>
      <c r="Q395" s="241">
        <f>(P395*'Power Usage Consumption'!$B$8)*D395</f>
        <v>90.72</v>
      </c>
      <c r="R395" s="241">
        <f>'Raw Data'!AD394</f>
        <v>1</v>
      </c>
      <c r="S395" s="241">
        <f>(R395*'Power Usage Consumption'!$B$9)*D395</f>
        <v>4.536</v>
      </c>
      <c r="T395" s="235">
        <f>'Raw Data'!AE394</f>
        <v>1</v>
      </c>
      <c r="U395" s="241">
        <f>(T395*'Power Usage Consumption'!$B$6)*D395</f>
        <v>3.78</v>
      </c>
      <c r="V395" s="235">
        <f>'Raw Data'!AF394</f>
        <v>0</v>
      </c>
      <c r="W395" s="241">
        <f>(V395*'Power Usage Consumption'!$B$11)*D395</f>
        <v>0</v>
      </c>
      <c r="X395" s="235">
        <f>'Raw Data'!AG394</f>
        <v>1</v>
      </c>
      <c r="Y395" s="241">
        <f>(X395*'Power Usage Consumption'!$B$12)*D395</f>
        <v>9.072</v>
      </c>
      <c r="Z395" s="235">
        <f>'Raw Data'!AH394</f>
        <v>1</v>
      </c>
      <c r="AA395" s="241">
        <f>(Z395*'Power Usage Consumption'!$B$12)*D395</f>
        <v>9.072</v>
      </c>
      <c r="AB395" s="242">
        <f t="shared" si="2"/>
        <v>659.988</v>
      </c>
      <c r="AC395" s="243" t="str">
        <f>'Raw Data'!AI394</f>
        <v>Non-renewable Energy (Grid electricity, Gasoline, etc.)</v>
      </c>
      <c r="AD395" s="244">
        <f t="shared" si="3"/>
        <v>659.988</v>
      </c>
      <c r="AE395" s="245">
        <f t="shared" si="4"/>
        <v>0</v>
      </c>
      <c r="AF395" s="238">
        <f>'Raw Data'!U394</f>
        <v>5</v>
      </c>
      <c r="AG395" s="235">
        <f>'Raw Data'!T394</f>
        <v>2</v>
      </c>
      <c r="AH395" s="235"/>
      <c r="AI395" s="235">
        <f>IF('Raw Data'!AJ394="YES", 1, 0)</f>
        <v>1</v>
      </c>
      <c r="AJ395" s="235">
        <f>('Power Usage Consumption'!$B$15)*D395*AI395</f>
        <v>2925.72</v>
      </c>
      <c r="AK395" s="235">
        <f>IF('Raw Data'!AK394="YES", 1, 0)</f>
        <v>1</v>
      </c>
      <c r="AL395" s="239">
        <f>'Power Usage Consumption'!$B$16</f>
        <v>18</v>
      </c>
      <c r="AM395" s="235">
        <f>IF('Raw Data'!AL394="YES", 1, 0)</f>
        <v>0</v>
      </c>
      <c r="AN395" s="239">
        <f>'Power Usage Consumption'!$B$17</f>
        <v>1.5</v>
      </c>
      <c r="AO395" s="235">
        <f>IF('Raw Data'!AM394="YES", 1, 0)</f>
        <v>0</v>
      </c>
      <c r="AP395" s="239">
        <f>'Power Usage Consumption'!$B$18</f>
        <v>1.2</v>
      </c>
      <c r="AQ395" s="235">
        <f>IF('Raw Data'!AN394="YES", 1, 0)</f>
        <v>1</v>
      </c>
      <c r="AR395" s="239">
        <f>'Power Usage Consumption'!$B$19</f>
        <v>2</v>
      </c>
      <c r="AS395" s="239">
        <f t="shared" si="5"/>
        <v>2948.42</v>
      </c>
      <c r="AT395" s="241">
        <f t="shared" si="6"/>
        <v>2</v>
      </c>
      <c r="AU395" s="241"/>
      <c r="AV395" s="235">
        <f>IF('Raw Data'!AO394="YES", 1, 0)</f>
        <v>1</v>
      </c>
      <c r="AW395" s="241">
        <f>('Power Usage Consumption'!$B$22)*D395*AV395</f>
        <v>1719.9</v>
      </c>
      <c r="AX395" s="235">
        <f>IF('Raw Data'!AP394="YES", 1, 0)</f>
        <v>0</v>
      </c>
      <c r="AY395" s="241">
        <f>('Power Usage Consumption'!$B$23)*D395*AX395</f>
        <v>0</v>
      </c>
      <c r="AZ395" s="235">
        <f>IF('Raw Data'!AQ394="YES", 1, 0)</f>
        <v>1</v>
      </c>
      <c r="BA395" s="241">
        <f>('Power Usage Consumption'!$B$24)*D395*AZ395</f>
        <v>40.824</v>
      </c>
      <c r="BB395" s="235">
        <f>IF('Raw Data'!AR394="YES", 1, 0)</f>
        <v>1</v>
      </c>
      <c r="BC395" s="241">
        <f>('Power Usage Consumption'!$B$25)*D395*BB395</f>
        <v>13.1166</v>
      </c>
      <c r="BD395" s="235">
        <f>IF('Raw Data'!AS394="YES", 1, 0)</f>
        <v>0</v>
      </c>
      <c r="BE395" s="235">
        <f>('Power Usage Consumption'!$B$26)*D395*BD395</f>
        <v>0</v>
      </c>
      <c r="BF395" s="241">
        <f t="shared" si="7"/>
        <v>1773.8406</v>
      </c>
    </row>
    <row r="396" ht="20.25" customHeight="1">
      <c r="A396" s="233" t="str">
        <f>'Raw Data'!R395</f>
        <v>Portugal</v>
      </c>
      <c r="B396" s="234">
        <f>'Raw Data'!S395</f>
        <v>1</v>
      </c>
      <c r="C396" s="235">
        <f>'Raw Data'!W395</f>
        <v>37</v>
      </c>
      <c r="D396" s="236">
        <f t="shared" si="1"/>
        <v>148</v>
      </c>
      <c r="E396" s="237"/>
      <c r="F396" s="238">
        <f>'Raw Data'!X395</f>
        <v>0</v>
      </c>
      <c r="G396" s="239">
        <f>(F396*'Power Usage Consumption'!$B$2)*D396</f>
        <v>0</v>
      </c>
      <c r="H396" s="235">
        <f>'Raw Data'!Y395</f>
        <v>1</v>
      </c>
      <c r="I396" s="239">
        <f>(H396*'Power Usage Consumption'!$B$3)*D396</f>
        <v>10.3008</v>
      </c>
      <c r="J396" s="235">
        <f>'Raw Data'!Z395</f>
        <v>3</v>
      </c>
      <c r="K396" s="240">
        <f>(J396*'Power Usage Consumption'!$B$4)*D396</f>
        <v>25.308</v>
      </c>
      <c r="L396" s="241">
        <f>'Raw Data'!AA395</f>
        <v>1</v>
      </c>
      <c r="M396" s="241">
        <f>(L396*'Power Usage Consumption'!$B$5)*D396</f>
        <v>29.6</v>
      </c>
      <c r="N396" s="241">
        <f>'Raw Data'!AB395</f>
        <v>1</v>
      </c>
      <c r="O396" s="241">
        <f>(N396*'Power Usage Consumption'!$B$7)*D396</f>
        <v>0.296</v>
      </c>
      <c r="P396" s="241">
        <f>'Raw Data'!AC395</f>
        <v>0</v>
      </c>
      <c r="Q396" s="241">
        <f>(P396*'Power Usage Consumption'!$B$8)*D396</f>
        <v>0</v>
      </c>
      <c r="R396" s="241">
        <f>'Raw Data'!AD395</f>
        <v>3</v>
      </c>
      <c r="S396" s="241">
        <f>(R396*'Power Usage Consumption'!$B$9)*D396</f>
        <v>2.664</v>
      </c>
      <c r="T396" s="235">
        <f>'Raw Data'!AE395</f>
        <v>3</v>
      </c>
      <c r="U396" s="241">
        <f>(T396*'Power Usage Consumption'!$B$6)*D396</f>
        <v>2.22</v>
      </c>
      <c r="V396" s="235">
        <f>'Raw Data'!AF395</f>
        <v>0</v>
      </c>
      <c r="W396" s="241">
        <f>(V396*'Power Usage Consumption'!$B$11)*D396</f>
        <v>0</v>
      </c>
      <c r="X396" s="235">
        <f>'Raw Data'!AG395</f>
        <v>2</v>
      </c>
      <c r="Y396" s="241">
        <f>(X396*'Power Usage Consumption'!$B$12)*D396</f>
        <v>3.552</v>
      </c>
      <c r="Z396" s="235">
        <f>'Raw Data'!AH395</f>
        <v>2</v>
      </c>
      <c r="AA396" s="241">
        <f>(Z396*'Power Usage Consumption'!$B$12)*D396</f>
        <v>3.552</v>
      </c>
      <c r="AB396" s="242">
        <f t="shared" si="2"/>
        <v>77.4928</v>
      </c>
      <c r="AC396" s="243" t="str">
        <f>'Raw Data'!AI395</f>
        <v>Non-renewable Energy (Grid electricity, Gasoline, etc.)</v>
      </c>
      <c r="AD396" s="244">
        <f t="shared" si="3"/>
        <v>77.4928</v>
      </c>
      <c r="AE396" s="245">
        <f t="shared" si="4"/>
        <v>0</v>
      </c>
      <c r="AF396" s="238">
        <f>'Raw Data'!U395</f>
        <v>0</v>
      </c>
      <c r="AG396" s="235">
        <f>'Raw Data'!T395</f>
        <v>1</v>
      </c>
      <c r="AH396" s="235"/>
      <c r="AI396" s="235">
        <f>IF('Raw Data'!AJ395="YES", 1, 0)</f>
        <v>1</v>
      </c>
      <c r="AJ396" s="235">
        <f>('Power Usage Consumption'!$B$15)*D396*AI396</f>
        <v>572.76</v>
      </c>
      <c r="AK396" s="235">
        <f>IF('Raw Data'!AK395="YES", 1, 0)</f>
        <v>1</v>
      </c>
      <c r="AL396" s="239">
        <f>'Power Usage Consumption'!$B$16</f>
        <v>18</v>
      </c>
      <c r="AM396" s="235">
        <f>IF('Raw Data'!AL395="YES", 1, 0)</f>
        <v>0</v>
      </c>
      <c r="AN396" s="239">
        <f>'Power Usage Consumption'!$B$17</f>
        <v>1.5</v>
      </c>
      <c r="AO396" s="235">
        <f>IF('Raw Data'!AM395="YES", 1, 0)</f>
        <v>0</v>
      </c>
      <c r="AP396" s="239">
        <f>'Power Usage Consumption'!$B$18</f>
        <v>1.2</v>
      </c>
      <c r="AQ396" s="235">
        <f>IF('Raw Data'!AN395="YES", 1, 0)</f>
        <v>0</v>
      </c>
      <c r="AR396" s="239">
        <f>'Power Usage Consumption'!$B$19</f>
        <v>2</v>
      </c>
      <c r="AS396" s="239">
        <f t="shared" si="5"/>
        <v>595.46</v>
      </c>
      <c r="AT396" s="241">
        <f t="shared" si="6"/>
        <v>1</v>
      </c>
      <c r="AU396" s="241"/>
      <c r="AV396" s="235">
        <f>IF('Raw Data'!AO395="YES", 1, 0)</f>
        <v>1</v>
      </c>
      <c r="AW396" s="241">
        <f>('Power Usage Consumption'!$B$22)*D396*AV396</f>
        <v>336.7</v>
      </c>
      <c r="AX396" s="235">
        <f>IF('Raw Data'!AP395="YES", 1, 0)</f>
        <v>0</v>
      </c>
      <c r="AY396" s="241">
        <f>('Power Usage Consumption'!$B$23)*D396*AX396</f>
        <v>0</v>
      </c>
      <c r="AZ396" s="235">
        <f>IF('Raw Data'!AQ395="YES", 1, 0)</f>
        <v>0</v>
      </c>
      <c r="BA396" s="241">
        <f>('Power Usage Consumption'!$B$24)*D396*AZ396</f>
        <v>0</v>
      </c>
      <c r="BB396" s="235">
        <f>IF('Raw Data'!AR395="YES", 1, 0)</f>
        <v>0</v>
      </c>
      <c r="BC396" s="241">
        <f>('Power Usage Consumption'!$B$25)*D396*BB396</f>
        <v>0</v>
      </c>
      <c r="BD396" s="235">
        <f>IF('Raw Data'!AS395="YES", 1, 0)</f>
        <v>0</v>
      </c>
      <c r="BE396" s="235">
        <f>('Power Usage Consumption'!$B$26)*D396*BD396</f>
        <v>0</v>
      </c>
      <c r="BF396" s="241">
        <f t="shared" si="7"/>
        <v>336.7</v>
      </c>
    </row>
    <row r="397" ht="20.25" customHeight="1">
      <c r="A397" s="233" t="str">
        <f>'Raw Data'!R396</f>
        <v>Morocco</v>
      </c>
      <c r="B397" s="234">
        <f>'Raw Data'!S396</f>
        <v>9</v>
      </c>
      <c r="C397" s="235">
        <f>'Raw Data'!W396</f>
        <v>16</v>
      </c>
      <c r="D397" s="236">
        <f t="shared" si="1"/>
        <v>576</v>
      </c>
      <c r="E397" s="237"/>
      <c r="F397" s="238">
        <f>'Raw Data'!X396</f>
        <v>1</v>
      </c>
      <c r="G397" s="239">
        <f>(F397*'Power Usage Consumption'!$B$2)*D397</f>
        <v>34.56</v>
      </c>
      <c r="H397" s="235">
        <f>'Raw Data'!Y396</f>
        <v>0</v>
      </c>
      <c r="I397" s="239">
        <f>(H397*'Power Usage Consumption'!$B$3)*D397</f>
        <v>0</v>
      </c>
      <c r="J397" s="235">
        <f>'Raw Data'!Z396</f>
        <v>2</v>
      </c>
      <c r="K397" s="240">
        <f>(J397*'Power Usage Consumption'!$B$4)*D397</f>
        <v>65.664</v>
      </c>
      <c r="L397" s="241">
        <f>'Raw Data'!AA396</f>
        <v>2</v>
      </c>
      <c r="M397" s="241">
        <f>(L397*'Power Usage Consumption'!$B$5)*D397</f>
        <v>230.4</v>
      </c>
      <c r="N397" s="241">
        <f>'Raw Data'!AB396</f>
        <v>1</v>
      </c>
      <c r="O397" s="241">
        <f>(N397*'Power Usage Consumption'!$B$7)*D397</f>
        <v>1.152</v>
      </c>
      <c r="P397" s="241">
        <f>'Raw Data'!AC396</f>
        <v>1</v>
      </c>
      <c r="Q397" s="241">
        <f>(P397*'Power Usage Consumption'!$B$8)*D397</f>
        <v>23.04</v>
      </c>
      <c r="R397" s="241">
        <f>'Raw Data'!AD396</f>
        <v>1</v>
      </c>
      <c r="S397" s="241">
        <f>(R397*'Power Usage Consumption'!$B$9)*D397</f>
        <v>3.456</v>
      </c>
      <c r="T397" s="235">
        <f>'Raw Data'!AE396</f>
        <v>0</v>
      </c>
      <c r="U397" s="241">
        <f>(T397*'Power Usage Consumption'!$B$6)*D397</f>
        <v>0</v>
      </c>
      <c r="V397" s="235">
        <f>'Raw Data'!AF396</f>
        <v>1</v>
      </c>
      <c r="W397" s="241">
        <f>(V397*'Power Usage Consumption'!$B$11)*D397</f>
        <v>6.912</v>
      </c>
      <c r="X397" s="235">
        <f>'Raw Data'!AG396</f>
        <v>1</v>
      </c>
      <c r="Y397" s="241">
        <f>(X397*'Power Usage Consumption'!$B$12)*D397</f>
        <v>6.912</v>
      </c>
      <c r="Z397" s="235">
        <f>'Raw Data'!AH396</f>
        <v>3</v>
      </c>
      <c r="AA397" s="241">
        <f>(Z397*'Power Usage Consumption'!$B$12)*D397</f>
        <v>20.736</v>
      </c>
      <c r="AB397" s="242">
        <f t="shared" si="2"/>
        <v>392.832</v>
      </c>
      <c r="AC397" s="243" t="str">
        <f>'Raw Data'!AI396</f>
        <v>Renewable Energy (Solar, Wind, etc.)</v>
      </c>
      <c r="AD397" s="244">
        <f t="shared" si="3"/>
        <v>0</v>
      </c>
      <c r="AE397" s="245">
        <f t="shared" si="4"/>
        <v>392.832</v>
      </c>
      <c r="AF397" s="238">
        <f>'Raw Data'!U396</f>
        <v>4</v>
      </c>
      <c r="AG397" s="235">
        <f>'Raw Data'!T396</f>
        <v>5</v>
      </c>
      <c r="AH397" s="235"/>
      <c r="AI397" s="235">
        <f>IF('Raw Data'!AJ396="YES", 1, 0)</f>
        <v>1</v>
      </c>
      <c r="AJ397" s="235">
        <f>('Power Usage Consumption'!$B$15)*D397*AI397</f>
        <v>2229.12</v>
      </c>
      <c r="AK397" s="235">
        <f>IF('Raw Data'!AK396="YES", 1, 0)</f>
        <v>0</v>
      </c>
      <c r="AL397" s="239">
        <f>'Power Usage Consumption'!$B$16</f>
        <v>18</v>
      </c>
      <c r="AM397" s="235">
        <f>IF('Raw Data'!AL396="YES", 1, 0)</f>
        <v>0</v>
      </c>
      <c r="AN397" s="239">
        <f>'Power Usage Consumption'!$B$17</f>
        <v>1.5</v>
      </c>
      <c r="AO397" s="235">
        <f>IF('Raw Data'!AM396="YES", 1, 0)</f>
        <v>1</v>
      </c>
      <c r="AP397" s="239">
        <f>'Power Usage Consumption'!$B$18</f>
        <v>1.2</v>
      </c>
      <c r="AQ397" s="235">
        <f>IF('Raw Data'!AN396="YES", 1, 0)</f>
        <v>0</v>
      </c>
      <c r="AR397" s="239">
        <f>'Power Usage Consumption'!$B$19</f>
        <v>2</v>
      </c>
      <c r="AS397" s="239">
        <f t="shared" si="5"/>
        <v>2251.82</v>
      </c>
      <c r="AT397" s="241">
        <f t="shared" si="6"/>
        <v>5</v>
      </c>
      <c r="AU397" s="241"/>
      <c r="AV397" s="235">
        <f>IF('Raw Data'!AO396="YES", 1, 0)</f>
        <v>0</v>
      </c>
      <c r="AW397" s="241">
        <f>('Power Usage Consumption'!$B$22)*D397*AV397</f>
        <v>0</v>
      </c>
      <c r="AX397" s="235">
        <f>IF('Raw Data'!AP396="YES", 1, 0)</f>
        <v>1</v>
      </c>
      <c r="AY397" s="241">
        <f>('Power Usage Consumption'!$B$23)*D397*AX397</f>
        <v>374.4</v>
      </c>
      <c r="AZ397" s="235">
        <f>IF('Raw Data'!AQ396="YES", 1, 0)</f>
        <v>1</v>
      </c>
      <c r="BA397" s="241">
        <f>('Power Usage Consumption'!$B$24)*D397*AZ397</f>
        <v>31.104</v>
      </c>
      <c r="BB397" s="235">
        <f>IF('Raw Data'!AR396="YES", 1, 0)</f>
        <v>0</v>
      </c>
      <c r="BC397" s="241">
        <f>('Power Usage Consumption'!$B$25)*D397*BB397</f>
        <v>0</v>
      </c>
      <c r="BD397" s="235">
        <f>IF('Raw Data'!AS396="YES", 1, 0)</f>
        <v>1</v>
      </c>
      <c r="BE397" s="235">
        <f>('Power Usage Consumption'!$B$26)*D397*BD397</f>
        <v>161.28</v>
      </c>
      <c r="BF397" s="241">
        <f t="shared" si="7"/>
        <v>566.784</v>
      </c>
    </row>
    <row r="398" ht="20.25" customHeight="1">
      <c r="A398" s="233" t="str">
        <f>'Raw Data'!R397</f>
        <v>Bangladesh</v>
      </c>
      <c r="B398" s="234">
        <f>'Raw Data'!S397</f>
        <v>9</v>
      </c>
      <c r="C398" s="235">
        <f>'Raw Data'!W397</f>
        <v>37</v>
      </c>
      <c r="D398" s="236">
        <f t="shared" si="1"/>
        <v>1332</v>
      </c>
      <c r="E398" s="237"/>
      <c r="F398" s="238">
        <f>'Raw Data'!X397</f>
        <v>0</v>
      </c>
      <c r="G398" s="239">
        <f>(F398*'Power Usage Consumption'!$B$2)*D398</f>
        <v>0</v>
      </c>
      <c r="H398" s="235">
        <f>'Raw Data'!Y397</f>
        <v>3</v>
      </c>
      <c r="I398" s="239">
        <f>(H398*'Power Usage Consumption'!$B$3)*D398</f>
        <v>278.1216</v>
      </c>
      <c r="J398" s="235">
        <f>'Raw Data'!Z397</f>
        <v>3</v>
      </c>
      <c r="K398" s="240">
        <f>(J398*'Power Usage Consumption'!$B$4)*D398</f>
        <v>227.772</v>
      </c>
      <c r="L398" s="241">
        <f>'Raw Data'!AA397</f>
        <v>2</v>
      </c>
      <c r="M398" s="241">
        <f>(L398*'Power Usage Consumption'!$B$5)*D398</f>
        <v>532.8</v>
      </c>
      <c r="N398" s="241">
        <f>'Raw Data'!AB397</f>
        <v>3</v>
      </c>
      <c r="O398" s="241">
        <f>(N398*'Power Usage Consumption'!$B$7)*D398</f>
        <v>7.992</v>
      </c>
      <c r="P398" s="241">
        <f>'Raw Data'!AC397</f>
        <v>0</v>
      </c>
      <c r="Q398" s="241">
        <f>(P398*'Power Usage Consumption'!$B$8)*D398</f>
        <v>0</v>
      </c>
      <c r="R398" s="241">
        <f>'Raw Data'!AD397</f>
        <v>1</v>
      </c>
      <c r="S398" s="241">
        <f>(R398*'Power Usage Consumption'!$B$9)*D398</f>
        <v>7.992</v>
      </c>
      <c r="T398" s="235">
        <f>'Raw Data'!AE397</f>
        <v>0</v>
      </c>
      <c r="U398" s="241">
        <f>(T398*'Power Usage Consumption'!$B$6)*D398</f>
        <v>0</v>
      </c>
      <c r="V398" s="235">
        <f>'Raw Data'!AF397</f>
        <v>0</v>
      </c>
      <c r="W398" s="241">
        <f>(V398*'Power Usage Consumption'!$B$11)*D398</f>
        <v>0</v>
      </c>
      <c r="X398" s="235">
        <f>'Raw Data'!AG397</f>
        <v>3</v>
      </c>
      <c r="Y398" s="241">
        <f>(X398*'Power Usage Consumption'!$B$12)*D398</f>
        <v>47.952</v>
      </c>
      <c r="Z398" s="235">
        <f>'Raw Data'!AH397</f>
        <v>3</v>
      </c>
      <c r="AA398" s="241">
        <f>(Z398*'Power Usage Consumption'!$B$12)*D398</f>
        <v>47.952</v>
      </c>
      <c r="AB398" s="242">
        <f t="shared" si="2"/>
        <v>1150.5816</v>
      </c>
      <c r="AC398" s="243" t="str">
        <f>'Raw Data'!AI397</f>
        <v>Non-renewable Energy (Grid electricity, Gasoline, etc.)</v>
      </c>
      <c r="AD398" s="244">
        <f t="shared" si="3"/>
        <v>1150.5816</v>
      </c>
      <c r="AE398" s="245">
        <f t="shared" si="4"/>
        <v>0</v>
      </c>
      <c r="AF398" s="238">
        <f>'Raw Data'!U397</f>
        <v>4</v>
      </c>
      <c r="AG398" s="235">
        <f>'Raw Data'!T397</f>
        <v>5</v>
      </c>
      <c r="AH398" s="235"/>
      <c r="AI398" s="235">
        <f>IF('Raw Data'!AJ397="YES", 1, 0)</f>
        <v>1</v>
      </c>
      <c r="AJ398" s="235">
        <f>('Power Usage Consumption'!$B$15)*D398*AI398</f>
        <v>5154.84</v>
      </c>
      <c r="AK398" s="235">
        <f>IF('Raw Data'!AK397="YES", 1, 0)</f>
        <v>0</v>
      </c>
      <c r="AL398" s="239">
        <f>'Power Usage Consumption'!$B$16</f>
        <v>18</v>
      </c>
      <c r="AM398" s="235">
        <f>IF('Raw Data'!AL397="YES", 1, 0)</f>
        <v>1</v>
      </c>
      <c r="AN398" s="239">
        <f>'Power Usage Consumption'!$B$17</f>
        <v>1.5</v>
      </c>
      <c r="AO398" s="235">
        <f>IF('Raw Data'!AM397="YES", 1, 0)</f>
        <v>0</v>
      </c>
      <c r="AP398" s="239">
        <f>'Power Usage Consumption'!$B$18</f>
        <v>1.2</v>
      </c>
      <c r="AQ398" s="235">
        <f>IF('Raw Data'!AN397="YES", 1, 0)</f>
        <v>1</v>
      </c>
      <c r="AR398" s="239">
        <f>'Power Usage Consumption'!$B$19</f>
        <v>2</v>
      </c>
      <c r="AS398" s="239">
        <f t="shared" si="5"/>
        <v>5177.54</v>
      </c>
      <c r="AT398" s="241">
        <f t="shared" si="6"/>
        <v>5</v>
      </c>
      <c r="AU398" s="241"/>
      <c r="AV398" s="235">
        <f>IF('Raw Data'!AO397="YES", 1, 0)</f>
        <v>1</v>
      </c>
      <c r="AW398" s="241">
        <f>('Power Usage Consumption'!$B$22)*D398*AV398</f>
        <v>3030.3</v>
      </c>
      <c r="AX398" s="235">
        <f>IF('Raw Data'!AP397="YES", 1, 0)</f>
        <v>1</v>
      </c>
      <c r="AY398" s="241">
        <f>('Power Usage Consumption'!$B$23)*D398*AX398</f>
        <v>865.8</v>
      </c>
      <c r="AZ398" s="235">
        <f>IF('Raw Data'!AQ397="YES", 1, 0)</f>
        <v>1</v>
      </c>
      <c r="BA398" s="241">
        <f>('Power Usage Consumption'!$B$24)*D398*AZ398</f>
        <v>71.928</v>
      </c>
      <c r="BB398" s="235">
        <f>IF('Raw Data'!AR397="YES", 1, 0)</f>
        <v>0</v>
      </c>
      <c r="BC398" s="241">
        <f>('Power Usage Consumption'!$B$25)*D398*BB398</f>
        <v>0</v>
      </c>
      <c r="BD398" s="235">
        <f>IF('Raw Data'!AS397="YES", 1, 0)</f>
        <v>1</v>
      </c>
      <c r="BE398" s="235">
        <f>('Power Usage Consumption'!$B$26)*D398*BD398</f>
        <v>372.96</v>
      </c>
      <c r="BF398" s="241">
        <f t="shared" si="7"/>
        <v>4340.988</v>
      </c>
    </row>
    <row r="399" ht="20.25" customHeight="1">
      <c r="A399" s="233" t="str">
        <f>'Raw Data'!R398</f>
        <v>United States of America</v>
      </c>
      <c r="B399" s="234">
        <f>'Raw Data'!S398</f>
        <v>8</v>
      </c>
      <c r="C399" s="235">
        <f>'Raw Data'!W398</f>
        <v>27</v>
      </c>
      <c r="D399" s="236">
        <f t="shared" si="1"/>
        <v>864</v>
      </c>
      <c r="E399" s="237"/>
      <c r="F399" s="238">
        <f>'Raw Data'!X398</f>
        <v>3</v>
      </c>
      <c r="G399" s="239">
        <f>(F399*'Power Usage Consumption'!$B$2)*D399</f>
        <v>155.52</v>
      </c>
      <c r="H399" s="235">
        <f>'Raw Data'!Y398</f>
        <v>1</v>
      </c>
      <c r="I399" s="239">
        <f>(H399*'Power Usage Consumption'!$B$3)*D399</f>
        <v>60.1344</v>
      </c>
      <c r="J399" s="235">
        <f>'Raw Data'!Z398</f>
        <v>2</v>
      </c>
      <c r="K399" s="240">
        <f>(J399*'Power Usage Consumption'!$B$4)*D399</f>
        <v>98.496</v>
      </c>
      <c r="L399" s="241">
        <f>'Raw Data'!AA398</f>
        <v>0</v>
      </c>
      <c r="M399" s="241">
        <f>(L399*'Power Usage Consumption'!$B$5)*D399</f>
        <v>0</v>
      </c>
      <c r="N399" s="241">
        <f>'Raw Data'!AB398</f>
        <v>3</v>
      </c>
      <c r="O399" s="241">
        <f>(N399*'Power Usage Consumption'!$B$7)*D399</f>
        <v>5.184</v>
      </c>
      <c r="P399" s="241">
        <f>'Raw Data'!AC398</f>
        <v>0</v>
      </c>
      <c r="Q399" s="241">
        <f>(P399*'Power Usage Consumption'!$B$8)*D399</f>
        <v>0</v>
      </c>
      <c r="R399" s="241">
        <f>'Raw Data'!AD398</f>
        <v>1</v>
      </c>
      <c r="S399" s="241">
        <f>(R399*'Power Usage Consumption'!$B$9)*D399</f>
        <v>5.184</v>
      </c>
      <c r="T399" s="235">
        <f>'Raw Data'!AE398</f>
        <v>3</v>
      </c>
      <c r="U399" s="241">
        <f>(T399*'Power Usage Consumption'!$B$6)*D399</f>
        <v>12.96</v>
      </c>
      <c r="V399" s="235">
        <f>'Raw Data'!AF398</f>
        <v>1</v>
      </c>
      <c r="W399" s="241">
        <f>(V399*'Power Usage Consumption'!$B$11)*D399</f>
        <v>10.368</v>
      </c>
      <c r="X399" s="235">
        <f>'Raw Data'!AG398</f>
        <v>1</v>
      </c>
      <c r="Y399" s="241">
        <f>(X399*'Power Usage Consumption'!$B$12)*D399</f>
        <v>10.368</v>
      </c>
      <c r="Z399" s="235">
        <f>'Raw Data'!AH398</f>
        <v>0</v>
      </c>
      <c r="AA399" s="241">
        <f>(Z399*'Power Usage Consumption'!$B$12)*D399</f>
        <v>0</v>
      </c>
      <c r="AB399" s="242">
        <f t="shared" si="2"/>
        <v>358.2144</v>
      </c>
      <c r="AC399" s="243" t="str">
        <f>'Raw Data'!AI398</f>
        <v>Non-renewable Energy (Grid electricity, Gasoline, etc.)</v>
      </c>
      <c r="AD399" s="244">
        <f t="shared" si="3"/>
        <v>358.2144</v>
      </c>
      <c r="AE399" s="245">
        <f t="shared" si="4"/>
        <v>0</v>
      </c>
      <c r="AF399" s="238">
        <f>'Raw Data'!U398</f>
        <v>6</v>
      </c>
      <c r="AG399" s="235">
        <f>'Raw Data'!T398</f>
        <v>2</v>
      </c>
      <c r="AH399" s="235"/>
      <c r="AI399" s="235">
        <f>IF('Raw Data'!AJ398="YES", 1, 0)</f>
        <v>1</v>
      </c>
      <c r="AJ399" s="235">
        <f>('Power Usage Consumption'!$B$15)*D399*AI399</f>
        <v>3343.68</v>
      </c>
      <c r="AK399" s="235">
        <f>IF('Raw Data'!AK398="YES", 1, 0)</f>
        <v>1</v>
      </c>
      <c r="AL399" s="239">
        <f>'Power Usage Consumption'!$B$16</f>
        <v>18</v>
      </c>
      <c r="AM399" s="235">
        <f>IF('Raw Data'!AL398="YES", 1, 0)</f>
        <v>1</v>
      </c>
      <c r="AN399" s="239">
        <f>'Power Usage Consumption'!$B$17</f>
        <v>1.5</v>
      </c>
      <c r="AO399" s="235">
        <f>IF('Raw Data'!AM398="YES", 1, 0)</f>
        <v>0</v>
      </c>
      <c r="AP399" s="239">
        <f>'Power Usage Consumption'!$B$18</f>
        <v>1.2</v>
      </c>
      <c r="AQ399" s="235">
        <f>IF('Raw Data'!AN398="YES", 1, 0)</f>
        <v>0</v>
      </c>
      <c r="AR399" s="239">
        <f>'Power Usage Consumption'!$B$19</f>
        <v>2</v>
      </c>
      <c r="AS399" s="239">
        <f t="shared" si="5"/>
        <v>3366.38</v>
      </c>
      <c r="AT399" s="241">
        <f t="shared" si="6"/>
        <v>2</v>
      </c>
      <c r="AU399" s="241"/>
      <c r="AV399" s="235">
        <f>IF('Raw Data'!AO398="YES", 1, 0)</f>
        <v>0</v>
      </c>
      <c r="AW399" s="241">
        <f>('Power Usage Consumption'!$B$22)*D399*AV399</f>
        <v>0</v>
      </c>
      <c r="AX399" s="235">
        <f>IF('Raw Data'!AP398="YES", 1, 0)</f>
        <v>1</v>
      </c>
      <c r="AY399" s="241">
        <f>('Power Usage Consumption'!$B$23)*D399*AX399</f>
        <v>561.6</v>
      </c>
      <c r="AZ399" s="235">
        <f>IF('Raw Data'!AQ398="YES", 1, 0)</f>
        <v>0</v>
      </c>
      <c r="BA399" s="241">
        <f>('Power Usage Consumption'!$B$24)*D399*AZ399</f>
        <v>0</v>
      </c>
      <c r="BB399" s="235">
        <f>IF('Raw Data'!AR398="YES", 1, 0)</f>
        <v>0</v>
      </c>
      <c r="BC399" s="241">
        <f>('Power Usage Consumption'!$B$25)*D399*BB399</f>
        <v>0</v>
      </c>
      <c r="BD399" s="235">
        <f>IF('Raw Data'!AS398="YES", 1, 0)</f>
        <v>0</v>
      </c>
      <c r="BE399" s="235">
        <f>('Power Usage Consumption'!$B$26)*D399*BD399</f>
        <v>0</v>
      </c>
      <c r="BF399" s="241">
        <f t="shared" si="7"/>
        <v>561.6</v>
      </c>
    </row>
    <row r="400" ht="20.25" customHeight="1">
      <c r="A400" s="233" t="str">
        <f>'Raw Data'!R399</f>
        <v>United States of America</v>
      </c>
      <c r="B400" s="234">
        <f>'Raw Data'!S399</f>
        <v>1</v>
      </c>
      <c r="C400" s="235">
        <f>'Raw Data'!W399</f>
        <v>38</v>
      </c>
      <c r="D400" s="236">
        <f t="shared" si="1"/>
        <v>152</v>
      </c>
      <c r="E400" s="237"/>
      <c r="F400" s="238">
        <f>'Raw Data'!X399</f>
        <v>2</v>
      </c>
      <c r="G400" s="239">
        <f>(F400*'Power Usage Consumption'!$B$2)*D400</f>
        <v>18.24</v>
      </c>
      <c r="H400" s="235">
        <f>'Raw Data'!Y399</f>
        <v>0</v>
      </c>
      <c r="I400" s="239">
        <f>(H400*'Power Usage Consumption'!$B$3)*D400</f>
        <v>0</v>
      </c>
      <c r="J400" s="235">
        <f>'Raw Data'!Z399</f>
        <v>1</v>
      </c>
      <c r="K400" s="240">
        <f>(J400*'Power Usage Consumption'!$B$4)*D400</f>
        <v>8.664</v>
      </c>
      <c r="L400" s="241">
        <f>'Raw Data'!AA399</f>
        <v>0</v>
      </c>
      <c r="M400" s="241">
        <f>(L400*'Power Usage Consumption'!$B$5)*D400</f>
        <v>0</v>
      </c>
      <c r="N400" s="241">
        <f>'Raw Data'!AB399</f>
        <v>3</v>
      </c>
      <c r="O400" s="241">
        <f>(N400*'Power Usage Consumption'!$B$7)*D400</f>
        <v>0.912</v>
      </c>
      <c r="P400" s="241">
        <f>'Raw Data'!AC399</f>
        <v>3</v>
      </c>
      <c r="Q400" s="241">
        <f>(P400*'Power Usage Consumption'!$B$8)*D400</f>
        <v>18.24</v>
      </c>
      <c r="R400" s="241">
        <f>'Raw Data'!AD399</f>
        <v>3</v>
      </c>
      <c r="S400" s="241">
        <f>(R400*'Power Usage Consumption'!$B$9)*D400</f>
        <v>2.736</v>
      </c>
      <c r="T400" s="235">
        <f>'Raw Data'!AE399</f>
        <v>1</v>
      </c>
      <c r="U400" s="241">
        <f>(T400*'Power Usage Consumption'!$B$6)*D400</f>
        <v>0.76</v>
      </c>
      <c r="V400" s="235">
        <f>'Raw Data'!AF399</f>
        <v>3</v>
      </c>
      <c r="W400" s="241">
        <f>(V400*'Power Usage Consumption'!$B$11)*D400</f>
        <v>5.472</v>
      </c>
      <c r="X400" s="235">
        <f>'Raw Data'!AG399</f>
        <v>2</v>
      </c>
      <c r="Y400" s="241">
        <f>(X400*'Power Usage Consumption'!$B$12)*D400</f>
        <v>3.648</v>
      </c>
      <c r="Z400" s="235">
        <f>'Raw Data'!AH399</f>
        <v>2</v>
      </c>
      <c r="AA400" s="241">
        <f>(Z400*'Power Usage Consumption'!$B$12)*D400</f>
        <v>3.648</v>
      </c>
      <c r="AB400" s="242">
        <f t="shared" si="2"/>
        <v>62.32</v>
      </c>
      <c r="AC400" s="243" t="str">
        <f>'Raw Data'!AI399</f>
        <v>Renewable Energy (Solar, Wind, etc.)</v>
      </c>
      <c r="AD400" s="244">
        <f t="shared" si="3"/>
        <v>0</v>
      </c>
      <c r="AE400" s="245">
        <f t="shared" si="4"/>
        <v>62.32</v>
      </c>
      <c r="AF400" s="238">
        <f>'Raw Data'!U399</f>
        <v>0</v>
      </c>
      <c r="AG400" s="235">
        <f>'Raw Data'!T399</f>
        <v>1</v>
      </c>
      <c r="AH400" s="235"/>
      <c r="AI400" s="235">
        <f>IF('Raw Data'!AJ399="YES", 1, 0)</f>
        <v>1</v>
      </c>
      <c r="AJ400" s="235">
        <f>('Power Usage Consumption'!$B$15)*D400*AI400</f>
        <v>588.24</v>
      </c>
      <c r="AK400" s="235">
        <f>IF('Raw Data'!AK399="YES", 1, 0)</f>
        <v>0</v>
      </c>
      <c r="AL400" s="239">
        <f>'Power Usage Consumption'!$B$16</f>
        <v>18</v>
      </c>
      <c r="AM400" s="235">
        <f>IF('Raw Data'!AL399="YES", 1, 0)</f>
        <v>0</v>
      </c>
      <c r="AN400" s="239">
        <f>'Power Usage Consumption'!$B$17</f>
        <v>1.5</v>
      </c>
      <c r="AO400" s="235">
        <f>IF('Raw Data'!AM399="YES", 1, 0)</f>
        <v>0</v>
      </c>
      <c r="AP400" s="239">
        <f>'Power Usage Consumption'!$B$18</f>
        <v>1.2</v>
      </c>
      <c r="AQ400" s="235">
        <f>IF('Raw Data'!AN399="YES", 1, 0)</f>
        <v>0</v>
      </c>
      <c r="AR400" s="239">
        <f>'Power Usage Consumption'!$B$19</f>
        <v>2</v>
      </c>
      <c r="AS400" s="239">
        <f t="shared" si="5"/>
        <v>610.94</v>
      </c>
      <c r="AT400" s="241">
        <f t="shared" si="6"/>
        <v>1</v>
      </c>
      <c r="AU400" s="241"/>
      <c r="AV400" s="235">
        <f>IF('Raw Data'!AO399="YES", 1, 0)</f>
        <v>0</v>
      </c>
      <c r="AW400" s="241">
        <f>('Power Usage Consumption'!$B$22)*D400*AV400</f>
        <v>0</v>
      </c>
      <c r="AX400" s="235">
        <f>IF('Raw Data'!AP399="YES", 1, 0)</f>
        <v>0</v>
      </c>
      <c r="AY400" s="241">
        <f>('Power Usage Consumption'!$B$23)*D400*AX400</f>
        <v>0</v>
      </c>
      <c r="AZ400" s="235">
        <f>IF('Raw Data'!AQ399="YES", 1, 0)</f>
        <v>1</v>
      </c>
      <c r="BA400" s="241">
        <f>('Power Usage Consumption'!$B$24)*D400*AZ400</f>
        <v>8.208</v>
      </c>
      <c r="BB400" s="235">
        <f>IF('Raw Data'!AR399="YES", 1, 0)</f>
        <v>0</v>
      </c>
      <c r="BC400" s="241">
        <f>('Power Usage Consumption'!$B$25)*D400*BB400</f>
        <v>0</v>
      </c>
      <c r="BD400" s="235">
        <f>IF('Raw Data'!AS399="YES", 1, 0)</f>
        <v>1</v>
      </c>
      <c r="BE400" s="235">
        <f>('Power Usage Consumption'!$B$26)*D400*BD400</f>
        <v>42.56</v>
      </c>
      <c r="BF400" s="241">
        <f t="shared" si="7"/>
        <v>50.768</v>
      </c>
    </row>
    <row r="401" ht="20.25" customHeight="1">
      <c r="A401" s="233" t="str">
        <f>'Raw Data'!R400</f>
        <v>United States of America</v>
      </c>
      <c r="B401" s="234">
        <f>'Raw Data'!S400</f>
        <v>1</v>
      </c>
      <c r="C401" s="235">
        <f>'Raw Data'!W400</f>
        <v>35</v>
      </c>
      <c r="D401" s="236">
        <f t="shared" si="1"/>
        <v>140</v>
      </c>
      <c r="E401" s="237"/>
      <c r="F401" s="238">
        <f>'Raw Data'!X400</f>
        <v>0</v>
      </c>
      <c r="G401" s="239">
        <f>(F401*'Power Usage Consumption'!$B$2)*D401</f>
        <v>0</v>
      </c>
      <c r="H401" s="235">
        <f>'Raw Data'!Y400</f>
        <v>0</v>
      </c>
      <c r="I401" s="239">
        <f>(H401*'Power Usage Consumption'!$B$3)*D401</f>
        <v>0</v>
      </c>
      <c r="J401" s="235">
        <f>'Raw Data'!Z400</f>
        <v>0</v>
      </c>
      <c r="K401" s="240">
        <f>(J401*'Power Usage Consumption'!$B$4)*D401</f>
        <v>0</v>
      </c>
      <c r="L401" s="241">
        <f>'Raw Data'!AA400</f>
        <v>2</v>
      </c>
      <c r="M401" s="241">
        <f>(L401*'Power Usage Consumption'!$B$5)*D401</f>
        <v>56</v>
      </c>
      <c r="N401" s="241">
        <f>'Raw Data'!AB400</f>
        <v>0</v>
      </c>
      <c r="O401" s="241">
        <f>(N401*'Power Usage Consumption'!$B$7)*D401</f>
        <v>0</v>
      </c>
      <c r="P401" s="241">
        <f>'Raw Data'!AC400</f>
        <v>2</v>
      </c>
      <c r="Q401" s="241">
        <f>(P401*'Power Usage Consumption'!$B$8)*D401</f>
        <v>11.2</v>
      </c>
      <c r="R401" s="241">
        <f>'Raw Data'!AD400</f>
        <v>3</v>
      </c>
      <c r="S401" s="241">
        <f>(R401*'Power Usage Consumption'!$B$9)*D401</f>
        <v>2.52</v>
      </c>
      <c r="T401" s="235">
        <f>'Raw Data'!AE400</f>
        <v>3</v>
      </c>
      <c r="U401" s="241">
        <f>(T401*'Power Usage Consumption'!$B$6)*D401</f>
        <v>2.1</v>
      </c>
      <c r="V401" s="235">
        <f>'Raw Data'!AF400</f>
        <v>2</v>
      </c>
      <c r="W401" s="241">
        <f>(V401*'Power Usage Consumption'!$B$11)*D401</f>
        <v>3.36</v>
      </c>
      <c r="X401" s="235">
        <f>'Raw Data'!AG400</f>
        <v>2</v>
      </c>
      <c r="Y401" s="241">
        <f>(X401*'Power Usage Consumption'!$B$12)*D401</f>
        <v>3.36</v>
      </c>
      <c r="Z401" s="235">
        <f>'Raw Data'!AH400</f>
        <v>0</v>
      </c>
      <c r="AA401" s="241">
        <f>(Z401*'Power Usage Consumption'!$B$12)*D401</f>
        <v>0</v>
      </c>
      <c r="AB401" s="242">
        <f t="shared" si="2"/>
        <v>78.54</v>
      </c>
      <c r="AC401" s="243" t="str">
        <f>'Raw Data'!AI400</f>
        <v>Non-renewable Energy (Grid electricity, Gasoline, etc.)</v>
      </c>
      <c r="AD401" s="244">
        <f t="shared" si="3"/>
        <v>78.54</v>
      </c>
      <c r="AE401" s="245">
        <f t="shared" si="4"/>
        <v>0</v>
      </c>
      <c r="AF401" s="238">
        <f>'Raw Data'!U400</f>
        <v>0</v>
      </c>
      <c r="AG401" s="235">
        <f>'Raw Data'!T400</f>
        <v>1</v>
      </c>
      <c r="AH401" s="235"/>
      <c r="AI401" s="235">
        <f>IF('Raw Data'!AJ400="YES", 1, 0)</f>
        <v>1</v>
      </c>
      <c r="AJ401" s="235">
        <f>('Power Usage Consumption'!$B$15)*D401*AI401</f>
        <v>541.8</v>
      </c>
      <c r="AK401" s="235">
        <f>IF('Raw Data'!AK400="YES", 1, 0)</f>
        <v>0</v>
      </c>
      <c r="AL401" s="239">
        <f>'Power Usage Consumption'!$B$16</f>
        <v>18</v>
      </c>
      <c r="AM401" s="235">
        <f>IF('Raw Data'!AL400="YES", 1, 0)</f>
        <v>0</v>
      </c>
      <c r="AN401" s="239">
        <f>'Power Usage Consumption'!$B$17</f>
        <v>1.5</v>
      </c>
      <c r="AO401" s="235">
        <f>IF('Raw Data'!AM400="YES", 1, 0)</f>
        <v>0</v>
      </c>
      <c r="AP401" s="239">
        <f>'Power Usage Consumption'!$B$18</f>
        <v>1.2</v>
      </c>
      <c r="AQ401" s="235">
        <f>IF('Raw Data'!AN400="YES", 1, 0)</f>
        <v>0</v>
      </c>
      <c r="AR401" s="239">
        <f>'Power Usage Consumption'!$B$19</f>
        <v>2</v>
      </c>
      <c r="AS401" s="239">
        <f t="shared" si="5"/>
        <v>564.5</v>
      </c>
      <c r="AT401" s="241">
        <f t="shared" si="6"/>
        <v>1</v>
      </c>
      <c r="AU401" s="241"/>
      <c r="AV401" s="235">
        <f>IF('Raw Data'!AO400="YES", 1, 0)</f>
        <v>0</v>
      </c>
      <c r="AW401" s="241">
        <f>('Power Usage Consumption'!$B$22)*D401*AV401</f>
        <v>0</v>
      </c>
      <c r="AX401" s="235">
        <f>IF('Raw Data'!AP400="YES", 1, 0)</f>
        <v>0</v>
      </c>
      <c r="AY401" s="241">
        <f>('Power Usage Consumption'!$B$23)*D401*AX401</f>
        <v>0</v>
      </c>
      <c r="AZ401" s="235">
        <f>IF('Raw Data'!AQ400="YES", 1, 0)</f>
        <v>1</v>
      </c>
      <c r="BA401" s="241">
        <f>('Power Usage Consumption'!$B$24)*D401*AZ401</f>
        <v>7.56</v>
      </c>
      <c r="BB401" s="235">
        <f>IF('Raw Data'!AR400="YES", 1, 0)</f>
        <v>1</v>
      </c>
      <c r="BC401" s="241">
        <f>('Power Usage Consumption'!$B$25)*D401*BB401</f>
        <v>2.429</v>
      </c>
      <c r="BD401" s="235">
        <f>IF('Raw Data'!AS400="YES", 1, 0)</f>
        <v>0</v>
      </c>
      <c r="BE401" s="235">
        <f>('Power Usage Consumption'!$B$26)*D401*BD401</f>
        <v>0</v>
      </c>
      <c r="BF401" s="241">
        <f t="shared" si="7"/>
        <v>9.989</v>
      </c>
    </row>
    <row r="402" ht="20.25" customHeight="1">
      <c r="A402" s="233" t="str">
        <f>'Raw Data'!R401</f>
        <v>United States of America</v>
      </c>
      <c r="B402" s="234">
        <f>'Raw Data'!S401</f>
        <v>3</v>
      </c>
      <c r="C402" s="235">
        <f>'Raw Data'!W401</f>
        <v>9</v>
      </c>
      <c r="D402" s="236">
        <f t="shared" si="1"/>
        <v>108</v>
      </c>
      <c r="E402" s="237"/>
      <c r="F402" s="238">
        <f>'Raw Data'!X401</f>
        <v>2</v>
      </c>
      <c r="G402" s="239">
        <f>(F402*'Power Usage Consumption'!$B$2)*D402</f>
        <v>12.96</v>
      </c>
      <c r="H402" s="235">
        <f>'Raw Data'!Y401</f>
        <v>3</v>
      </c>
      <c r="I402" s="239">
        <f>(H402*'Power Usage Consumption'!$B$3)*D402</f>
        <v>22.5504</v>
      </c>
      <c r="J402" s="235">
        <f>'Raw Data'!Z401</f>
        <v>0</v>
      </c>
      <c r="K402" s="240">
        <f>(J402*'Power Usage Consumption'!$B$4)*D402</f>
        <v>0</v>
      </c>
      <c r="L402" s="241">
        <f>'Raw Data'!AA401</f>
        <v>0</v>
      </c>
      <c r="M402" s="241">
        <f>(L402*'Power Usage Consumption'!$B$5)*D402</f>
        <v>0</v>
      </c>
      <c r="N402" s="241">
        <f>'Raw Data'!AB401</f>
        <v>3</v>
      </c>
      <c r="O402" s="241">
        <f>(N402*'Power Usage Consumption'!$B$7)*D402</f>
        <v>0.648</v>
      </c>
      <c r="P402" s="241">
        <f>'Raw Data'!AC401</f>
        <v>2</v>
      </c>
      <c r="Q402" s="241">
        <f>(P402*'Power Usage Consumption'!$B$8)*D402</f>
        <v>8.64</v>
      </c>
      <c r="R402" s="241">
        <f>'Raw Data'!AD401</f>
        <v>3</v>
      </c>
      <c r="S402" s="241">
        <f>(R402*'Power Usage Consumption'!$B$9)*D402</f>
        <v>1.944</v>
      </c>
      <c r="T402" s="235">
        <f>'Raw Data'!AE401</f>
        <v>2</v>
      </c>
      <c r="U402" s="241">
        <f>(T402*'Power Usage Consumption'!$B$6)*D402</f>
        <v>1.08</v>
      </c>
      <c r="V402" s="235">
        <f>'Raw Data'!AF401</f>
        <v>0</v>
      </c>
      <c r="W402" s="241">
        <f>(V402*'Power Usage Consumption'!$B$11)*D402</f>
        <v>0</v>
      </c>
      <c r="X402" s="235">
        <f>'Raw Data'!AG401</f>
        <v>1</v>
      </c>
      <c r="Y402" s="241">
        <f>(X402*'Power Usage Consumption'!$B$12)*D402</f>
        <v>1.296</v>
      </c>
      <c r="Z402" s="235">
        <f>'Raw Data'!AH401</f>
        <v>0</v>
      </c>
      <c r="AA402" s="241">
        <f>(Z402*'Power Usage Consumption'!$B$12)*D402</f>
        <v>0</v>
      </c>
      <c r="AB402" s="242">
        <f t="shared" si="2"/>
        <v>49.1184</v>
      </c>
      <c r="AC402" s="243" t="str">
        <f>'Raw Data'!AI401</f>
        <v>Non-renewable Energy (Grid electricity, Gasoline, etc.)</v>
      </c>
      <c r="AD402" s="244">
        <f t="shared" si="3"/>
        <v>49.1184</v>
      </c>
      <c r="AE402" s="245">
        <f t="shared" si="4"/>
        <v>0</v>
      </c>
      <c r="AF402" s="238">
        <f>'Raw Data'!U401</f>
        <v>0</v>
      </c>
      <c r="AG402" s="235">
        <f>'Raw Data'!T401</f>
        <v>3</v>
      </c>
      <c r="AH402" s="235"/>
      <c r="AI402" s="235">
        <f>IF('Raw Data'!AJ401="YES", 1, 0)</f>
        <v>1</v>
      </c>
      <c r="AJ402" s="235">
        <f>('Power Usage Consumption'!$B$15)*D402*AI402</f>
        <v>417.96</v>
      </c>
      <c r="AK402" s="235">
        <f>IF('Raw Data'!AK401="YES", 1, 0)</f>
        <v>0</v>
      </c>
      <c r="AL402" s="239">
        <f>'Power Usage Consumption'!$B$16</f>
        <v>18</v>
      </c>
      <c r="AM402" s="235">
        <f>IF('Raw Data'!AL401="YES", 1, 0)</f>
        <v>1</v>
      </c>
      <c r="AN402" s="239">
        <f>'Power Usage Consumption'!$B$17</f>
        <v>1.5</v>
      </c>
      <c r="AO402" s="235">
        <f>IF('Raw Data'!AM401="YES", 1, 0)</f>
        <v>0</v>
      </c>
      <c r="AP402" s="239">
        <f>'Power Usage Consumption'!$B$18</f>
        <v>1.2</v>
      </c>
      <c r="AQ402" s="235">
        <f>IF('Raw Data'!AN401="YES", 1, 0)</f>
        <v>0</v>
      </c>
      <c r="AR402" s="239">
        <f>'Power Usage Consumption'!$B$19</f>
        <v>2</v>
      </c>
      <c r="AS402" s="239">
        <f t="shared" si="5"/>
        <v>440.66</v>
      </c>
      <c r="AT402" s="241">
        <f t="shared" si="6"/>
        <v>3</v>
      </c>
      <c r="AU402" s="241"/>
      <c r="AV402" s="235">
        <f>IF('Raw Data'!AO401="YES", 1, 0)</f>
        <v>0</v>
      </c>
      <c r="AW402" s="241">
        <f>('Power Usage Consumption'!$B$22)*D402*AV402</f>
        <v>0</v>
      </c>
      <c r="AX402" s="235">
        <f>IF('Raw Data'!AP401="YES", 1, 0)</f>
        <v>0</v>
      </c>
      <c r="AY402" s="241">
        <f>('Power Usage Consumption'!$B$23)*D402*AX402</f>
        <v>0</v>
      </c>
      <c r="AZ402" s="235">
        <f>IF('Raw Data'!AQ401="YES", 1, 0)</f>
        <v>0</v>
      </c>
      <c r="BA402" s="241">
        <f>('Power Usage Consumption'!$B$24)*D402*AZ402</f>
        <v>0</v>
      </c>
      <c r="BB402" s="235">
        <f>IF('Raw Data'!AR401="YES", 1, 0)</f>
        <v>1</v>
      </c>
      <c r="BC402" s="241">
        <f>('Power Usage Consumption'!$B$25)*D402*BB402</f>
        <v>1.8738</v>
      </c>
      <c r="BD402" s="235">
        <f>IF('Raw Data'!AS401="YES", 1, 0)</f>
        <v>1</v>
      </c>
      <c r="BE402" s="235">
        <f>('Power Usage Consumption'!$B$26)*D402*BD402</f>
        <v>30.24</v>
      </c>
      <c r="BF402" s="241">
        <f t="shared" si="7"/>
        <v>32.1138</v>
      </c>
    </row>
    <row r="403" ht="20.25" customHeight="1">
      <c r="A403" s="233" t="str">
        <f>'Raw Data'!R402</f>
        <v>Kuwait</v>
      </c>
      <c r="B403" s="234">
        <f>'Raw Data'!S402</f>
        <v>10</v>
      </c>
      <c r="C403" s="235">
        <f>'Raw Data'!W402</f>
        <v>30</v>
      </c>
      <c r="D403" s="236">
        <f t="shared" si="1"/>
        <v>1200</v>
      </c>
      <c r="E403" s="237"/>
      <c r="F403" s="238">
        <f>'Raw Data'!X402</f>
        <v>1</v>
      </c>
      <c r="G403" s="239">
        <f>(F403*'Power Usage Consumption'!$B$2)*D403</f>
        <v>72</v>
      </c>
      <c r="H403" s="235">
        <f>'Raw Data'!Y402</f>
        <v>1</v>
      </c>
      <c r="I403" s="239">
        <f>(H403*'Power Usage Consumption'!$B$3)*D403</f>
        <v>83.52</v>
      </c>
      <c r="J403" s="235">
        <f>'Raw Data'!Z402</f>
        <v>1</v>
      </c>
      <c r="K403" s="240">
        <f>(J403*'Power Usage Consumption'!$B$4)*D403</f>
        <v>68.4</v>
      </c>
      <c r="L403" s="241">
        <f>'Raw Data'!AA402</f>
        <v>3</v>
      </c>
      <c r="M403" s="241">
        <f>(L403*'Power Usage Consumption'!$B$5)*D403</f>
        <v>720</v>
      </c>
      <c r="N403" s="241">
        <f>'Raw Data'!AB402</f>
        <v>0</v>
      </c>
      <c r="O403" s="241">
        <f>(N403*'Power Usage Consumption'!$B$7)*D403</f>
        <v>0</v>
      </c>
      <c r="P403" s="241">
        <f>'Raw Data'!AC402</f>
        <v>2</v>
      </c>
      <c r="Q403" s="241">
        <f>(P403*'Power Usage Consumption'!$B$8)*D403</f>
        <v>96</v>
      </c>
      <c r="R403" s="241">
        <f>'Raw Data'!AD402</f>
        <v>1</v>
      </c>
      <c r="S403" s="241">
        <f>(R403*'Power Usage Consumption'!$B$9)*D403</f>
        <v>7.2</v>
      </c>
      <c r="T403" s="235">
        <f>'Raw Data'!AE402</f>
        <v>0</v>
      </c>
      <c r="U403" s="241">
        <f>(T403*'Power Usage Consumption'!$B$6)*D403</f>
        <v>0</v>
      </c>
      <c r="V403" s="235">
        <f>'Raw Data'!AF402</f>
        <v>0</v>
      </c>
      <c r="W403" s="241">
        <f>(V403*'Power Usage Consumption'!$B$11)*D403</f>
        <v>0</v>
      </c>
      <c r="X403" s="235">
        <f>'Raw Data'!AG402</f>
        <v>2</v>
      </c>
      <c r="Y403" s="241">
        <f>(X403*'Power Usage Consumption'!$B$12)*D403</f>
        <v>28.8</v>
      </c>
      <c r="Z403" s="235">
        <f>'Raw Data'!AH402</f>
        <v>0</v>
      </c>
      <c r="AA403" s="241">
        <f>(Z403*'Power Usage Consumption'!$B$12)*D403</f>
        <v>0</v>
      </c>
      <c r="AB403" s="242">
        <f t="shared" si="2"/>
        <v>1075.92</v>
      </c>
      <c r="AC403" s="243" t="str">
        <f>'Raw Data'!AI402</f>
        <v>Renewable Energy (Solar, Wind, etc.)</v>
      </c>
      <c r="AD403" s="244">
        <f t="shared" si="3"/>
        <v>0</v>
      </c>
      <c r="AE403" s="245">
        <f t="shared" si="4"/>
        <v>1075.92</v>
      </c>
      <c r="AF403" s="238">
        <f>'Raw Data'!U402</f>
        <v>0</v>
      </c>
      <c r="AG403" s="235">
        <f>'Raw Data'!T402</f>
        <v>10</v>
      </c>
      <c r="AH403" s="235"/>
      <c r="AI403" s="235">
        <f>IF('Raw Data'!AJ402="YES", 1, 0)</f>
        <v>1</v>
      </c>
      <c r="AJ403" s="235">
        <f>('Power Usage Consumption'!$B$15)*D403*AI403</f>
        <v>4644</v>
      </c>
      <c r="AK403" s="235">
        <f>IF('Raw Data'!AK402="YES", 1, 0)</f>
        <v>0</v>
      </c>
      <c r="AL403" s="239">
        <f>'Power Usage Consumption'!$B$16</f>
        <v>18</v>
      </c>
      <c r="AM403" s="235">
        <f>IF('Raw Data'!AL402="YES", 1, 0)</f>
        <v>1</v>
      </c>
      <c r="AN403" s="239">
        <f>'Power Usage Consumption'!$B$17</f>
        <v>1.5</v>
      </c>
      <c r="AO403" s="235">
        <f>IF('Raw Data'!AM402="YES", 1, 0)</f>
        <v>1</v>
      </c>
      <c r="AP403" s="239">
        <f>'Power Usage Consumption'!$B$18</f>
        <v>1.2</v>
      </c>
      <c r="AQ403" s="235">
        <f>IF('Raw Data'!AN402="YES", 1, 0)</f>
        <v>1</v>
      </c>
      <c r="AR403" s="239">
        <f>'Power Usage Consumption'!$B$19</f>
        <v>2</v>
      </c>
      <c r="AS403" s="239">
        <f t="shared" si="5"/>
        <v>4666.7</v>
      </c>
      <c r="AT403" s="241">
        <f t="shared" si="6"/>
        <v>10</v>
      </c>
      <c r="AU403" s="241"/>
      <c r="AV403" s="235">
        <f>IF('Raw Data'!AO402="YES", 1, 0)</f>
        <v>1</v>
      </c>
      <c r="AW403" s="241">
        <f>('Power Usage Consumption'!$B$22)*D403*AV403</f>
        <v>2730</v>
      </c>
      <c r="AX403" s="235">
        <f>IF('Raw Data'!AP402="YES", 1, 0)</f>
        <v>0</v>
      </c>
      <c r="AY403" s="241">
        <f>('Power Usage Consumption'!$B$23)*D403*AX403</f>
        <v>0</v>
      </c>
      <c r="AZ403" s="235">
        <f>IF('Raw Data'!AQ402="YES", 1, 0)</f>
        <v>1</v>
      </c>
      <c r="BA403" s="241">
        <f>('Power Usage Consumption'!$B$24)*D403*AZ403</f>
        <v>64.8</v>
      </c>
      <c r="BB403" s="235">
        <f>IF('Raw Data'!AR402="YES", 1, 0)</f>
        <v>0</v>
      </c>
      <c r="BC403" s="241">
        <f>('Power Usage Consumption'!$B$25)*D403*BB403</f>
        <v>0</v>
      </c>
      <c r="BD403" s="235">
        <f>IF('Raw Data'!AS402="YES", 1, 0)</f>
        <v>0</v>
      </c>
      <c r="BE403" s="235">
        <f>('Power Usage Consumption'!$B$26)*D403*BD403</f>
        <v>0</v>
      </c>
      <c r="BF403" s="241">
        <f t="shared" si="7"/>
        <v>2794.8</v>
      </c>
    </row>
    <row r="404" ht="20.25" customHeight="1">
      <c r="A404" s="233" t="str">
        <f>'Raw Data'!R403</f>
        <v>Austria</v>
      </c>
      <c r="B404" s="234">
        <f>'Raw Data'!S403</f>
        <v>11</v>
      </c>
      <c r="C404" s="235">
        <f>'Raw Data'!W403</f>
        <v>33</v>
      </c>
      <c r="D404" s="236">
        <f t="shared" si="1"/>
        <v>1452</v>
      </c>
      <c r="E404" s="237"/>
      <c r="F404" s="238">
        <f>'Raw Data'!X403</f>
        <v>1</v>
      </c>
      <c r="G404" s="239">
        <f>(F404*'Power Usage Consumption'!$B$2)*D404</f>
        <v>87.12</v>
      </c>
      <c r="H404" s="235">
        <f>'Raw Data'!Y403</f>
        <v>2</v>
      </c>
      <c r="I404" s="239">
        <f>(H404*'Power Usage Consumption'!$B$3)*D404</f>
        <v>202.1184</v>
      </c>
      <c r="J404" s="235">
        <f>'Raw Data'!Z403</f>
        <v>3</v>
      </c>
      <c r="K404" s="240">
        <f>(J404*'Power Usage Consumption'!$B$4)*D404</f>
        <v>248.292</v>
      </c>
      <c r="L404" s="241">
        <f>'Raw Data'!AA403</f>
        <v>3</v>
      </c>
      <c r="M404" s="241">
        <f>(L404*'Power Usage Consumption'!$B$5)*D404</f>
        <v>871.2</v>
      </c>
      <c r="N404" s="241">
        <f>'Raw Data'!AB403</f>
        <v>3</v>
      </c>
      <c r="O404" s="241">
        <f>(N404*'Power Usage Consumption'!$B$7)*D404</f>
        <v>8.712</v>
      </c>
      <c r="P404" s="241">
        <f>'Raw Data'!AC403</f>
        <v>2</v>
      </c>
      <c r="Q404" s="241">
        <f>(P404*'Power Usage Consumption'!$B$8)*D404</f>
        <v>116.16</v>
      </c>
      <c r="R404" s="241">
        <f>'Raw Data'!AD403</f>
        <v>2</v>
      </c>
      <c r="S404" s="241">
        <f>(R404*'Power Usage Consumption'!$B$9)*D404</f>
        <v>17.424</v>
      </c>
      <c r="T404" s="235">
        <f>'Raw Data'!AE403</f>
        <v>0</v>
      </c>
      <c r="U404" s="241">
        <f>(T404*'Power Usage Consumption'!$B$6)*D404</f>
        <v>0</v>
      </c>
      <c r="V404" s="235">
        <f>'Raw Data'!AF403</f>
        <v>0</v>
      </c>
      <c r="W404" s="241">
        <f>(V404*'Power Usage Consumption'!$B$11)*D404</f>
        <v>0</v>
      </c>
      <c r="X404" s="235">
        <f>'Raw Data'!AG403</f>
        <v>1</v>
      </c>
      <c r="Y404" s="241">
        <f>(X404*'Power Usage Consumption'!$B$12)*D404</f>
        <v>17.424</v>
      </c>
      <c r="Z404" s="235">
        <f>'Raw Data'!AH403</f>
        <v>3</v>
      </c>
      <c r="AA404" s="241">
        <f>(Z404*'Power Usage Consumption'!$B$12)*D404</f>
        <v>52.272</v>
      </c>
      <c r="AB404" s="242">
        <f t="shared" si="2"/>
        <v>1620.7224</v>
      </c>
      <c r="AC404" s="243" t="str">
        <f>'Raw Data'!AI403</f>
        <v>Non-renewable Energy (Grid electricity, Gasoline, etc.)</v>
      </c>
      <c r="AD404" s="244">
        <f t="shared" si="3"/>
        <v>1620.7224</v>
      </c>
      <c r="AE404" s="245">
        <f t="shared" si="4"/>
        <v>0</v>
      </c>
      <c r="AF404" s="238">
        <f>'Raw Data'!U403</f>
        <v>5</v>
      </c>
      <c r="AG404" s="235">
        <f>'Raw Data'!T403</f>
        <v>6</v>
      </c>
      <c r="AH404" s="235"/>
      <c r="AI404" s="235">
        <f>IF('Raw Data'!AJ403="YES", 1, 0)</f>
        <v>0</v>
      </c>
      <c r="AJ404" s="235">
        <f>('Power Usage Consumption'!$B$15)*D404*AI404</f>
        <v>0</v>
      </c>
      <c r="AK404" s="235">
        <f>IF('Raw Data'!AK403="YES", 1, 0)</f>
        <v>0</v>
      </c>
      <c r="AL404" s="239">
        <f>'Power Usage Consumption'!$B$16</f>
        <v>18</v>
      </c>
      <c r="AM404" s="235">
        <f>IF('Raw Data'!AL403="YES", 1, 0)</f>
        <v>1</v>
      </c>
      <c r="AN404" s="239">
        <f>'Power Usage Consumption'!$B$17</f>
        <v>1.5</v>
      </c>
      <c r="AO404" s="235">
        <f>IF('Raw Data'!AM403="YES", 1, 0)</f>
        <v>0</v>
      </c>
      <c r="AP404" s="239">
        <f>'Power Usage Consumption'!$B$18</f>
        <v>1.2</v>
      </c>
      <c r="AQ404" s="235">
        <f>IF('Raw Data'!AN403="YES", 1, 0)</f>
        <v>0</v>
      </c>
      <c r="AR404" s="239">
        <f>'Power Usage Consumption'!$B$19</f>
        <v>2</v>
      </c>
      <c r="AS404" s="239">
        <f t="shared" si="5"/>
        <v>22.7</v>
      </c>
      <c r="AT404" s="241">
        <f t="shared" si="6"/>
        <v>6</v>
      </c>
      <c r="AU404" s="241"/>
      <c r="AV404" s="235">
        <f>IF('Raw Data'!AO403="YES", 1, 0)</f>
        <v>0</v>
      </c>
      <c r="AW404" s="241">
        <f>('Power Usage Consumption'!$B$22)*D404*AV404</f>
        <v>0</v>
      </c>
      <c r="AX404" s="235">
        <f>IF('Raw Data'!AP403="YES", 1, 0)</f>
        <v>1</v>
      </c>
      <c r="AY404" s="241">
        <f>('Power Usage Consumption'!$B$23)*D404*AX404</f>
        <v>943.8</v>
      </c>
      <c r="AZ404" s="235">
        <f>IF('Raw Data'!AQ403="YES", 1, 0)</f>
        <v>0</v>
      </c>
      <c r="BA404" s="241">
        <f>('Power Usage Consumption'!$B$24)*D404*AZ404</f>
        <v>0</v>
      </c>
      <c r="BB404" s="235">
        <f>IF('Raw Data'!AR403="YES", 1, 0)</f>
        <v>0</v>
      </c>
      <c r="BC404" s="241">
        <f>('Power Usage Consumption'!$B$25)*D404*BB404</f>
        <v>0</v>
      </c>
      <c r="BD404" s="235">
        <f>IF('Raw Data'!AS403="YES", 1, 0)</f>
        <v>0</v>
      </c>
      <c r="BE404" s="235">
        <f>('Power Usage Consumption'!$B$26)*D404*BD404</f>
        <v>0</v>
      </c>
      <c r="BF404" s="241">
        <f t="shared" si="7"/>
        <v>943.8</v>
      </c>
    </row>
    <row r="405" ht="20.25" customHeight="1">
      <c r="A405" s="233" t="str">
        <f>'Raw Data'!R404</f>
        <v>United States of America</v>
      </c>
      <c r="B405" s="234">
        <f>'Raw Data'!S404</f>
        <v>8</v>
      </c>
      <c r="C405" s="235">
        <f>'Raw Data'!W404</f>
        <v>38</v>
      </c>
      <c r="D405" s="236">
        <f t="shared" si="1"/>
        <v>1216</v>
      </c>
      <c r="E405" s="237"/>
      <c r="F405" s="238">
        <f>'Raw Data'!X404</f>
        <v>1</v>
      </c>
      <c r="G405" s="239">
        <f>(F405*'Power Usage Consumption'!$B$2)*D405</f>
        <v>72.96</v>
      </c>
      <c r="H405" s="235">
        <f>'Raw Data'!Y404</f>
        <v>0</v>
      </c>
      <c r="I405" s="239">
        <f>(H405*'Power Usage Consumption'!$B$3)*D405</f>
        <v>0</v>
      </c>
      <c r="J405" s="235">
        <f>'Raw Data'!Z404</f>
        <v>0</v>
      </c>
      <c r="K405" s="240">
        <f>(J405*'Power Usage Consumption'!$B$4)*D405</f>
        <v>0</v>
      </c>
      <c r="L405" s="241">
        <f>'Raw Data'!AA404</f>
        <v>2</v>
      </c>
      <c r="M405" s="241">
        <f>(L405*'Power Usage Consumption'!$B$5)*D405</f>
        <v>486.4</v>
      </c>
      <c r="N405" s="241">
        <f>'Raw Data'!AB404</f>
        <v>0</v>
      </c>
      <c r="O405" s="241">
        <f>(N405*'Power Usage Consumption'!$B$7)*D405</f>
        <v>0</v>
      </c>
      <c r="P405" s="241">
        <f>'Raw Data'!AC404</f>
        <v>1</v>
      </c>
      <c r="Q405" s="241">
        <f>(P405*'Power Usage Consumption'!$B$8)*D405</f>
        <v>48.64</v>
      </c>
      <c r="R405" s="241">
        <f>'Raw Data'!AD404</f>
        <v>1</v>
      </c>
      <c r="S405" s="241">
        <f>(R405*'Power Usage Consumption'!$B$9)*D405</f>
        <v>7.296</v>
      </c>
      <c r="T405" s="235">
        <f>'Raw Data'!AE404</f>
        <v>1</v>
      </c>
      <c r="U405" s="241">
        <f>(T405*'Power Usage Consumption'!$B$6)*D405</f>
        <v>6.08</v>
      </c>
      <c r="V405" s="235">
        <f>'Raw Data'!AF404</f>
        <v>2</v>
      </c>
      <c r="W405" s="241">
        <f>(V405*'Power Usage Consumption'!$B$11)*D405</f>
        <v>29.184</v>
      </c>
      <c r="X405" s="235">
        <f>'Raw Data'!AG404</f>
        <v>1</v>
      </c>
      <c r="Y405" s="241">
        <f>(X405*'Power Usage Consumption'!$B$12)*D405</f>
        <v>14.592</v>
      </c>
      <c r="Z405" s="235">
        <f>'Raw Data'!AH404</f>
        <v>2</v>
      </c>
      <c r="AA405" s="241">
        <f>(Z405*'Power Usage Consumption'!$B$12)*D405</f>
        <v>29.184</v>
      </c>
      <c r="AB405" s="242">
        <f t="shared" si="2"/>
        <v>694.336</v>
      </c>
      <c r="AC405" s="243" t="str">
        <f>'Raw Data'!AI404</f>
        <v>Renewable Energy (Solar, Wind, etc.)</v>
      </c>
      <c r="AD405" s="244">
        <f t="shared" si="3"/>
        <v>0</v>
      </c>
      <c r="AE405" s="245">
        <f t="shared" si="4"/>
        <v>694.336</v>
      </c>
      <c r="AF405" s="238">
        <f>'Raw Data'!U404</f>
        <v>2</v>
      </c>
      <c r="AG405" s="235">
        <f>'Raw Data'!T404</f>
        <v>6</v>
      </c>
      <c r="AH405" s="235"/>
      <c r="AI405" s="235">
        <f>IF('Raw Data'!AJ404="YES", 1, 0)</f>
        <v>0</v>
      </c>
      <c r="AJ405" s="235">
        <f>('Power Usage Consumption'!$B$15)*D405*AI405</f>
        <v>0</v>
      </c>
      <c r="AK405" s="235">
        <f>IF('Raw Data'!AK404="YES", 1, 0)</f>
        <v>1</v>
      </c>
      <c r="AL405" s="239">
        <f>'Power Usage Consumption'!$B$16</f>
        <v>18</v>
      </c>
      <c r="AM405" s="235">
        <f>IF('Raw Data'!AL404="YES", 1, 0)</f>
        <v>0</v>
      </c>
      <c r="AN405" s="239">
        <f>'Power Usage Consumption'!$B$17</f>
        <v>1.5</v>
      </c>
      <c r="AO405" s="235">
        <f>IF('Raw Data'!AM404="YES", 1, 0)</f>
        <v>0</v>
      </c>
      <c r="AP405" s="239">
        <f>'Power Usage Consumption'!$B$18</f>
        <v>1.2</v>
      </c>
      <c r="AQ405" s="235">
        <f>IF('Raw Data'!AN404="YES", 1, 0)</f>
        <v>0</v>
      </c>
      <c r="AR405" s="239">
        <f>'Power Usage Consumption'!$B$19</f>
        <v>2</v>
      </c>
      <c r="AS405" s="239">
        <f t="shared" si="5"/>
        <v>22.7</v>
      </c>
      <c r="AT405" s="241">
        <f t="shared" si="6"/>
        <v>6</v>
      </c>
      <c r="AU405" s="241"/>
      <c r="AV405" s="235">
        <f>IF('Raw Data'!AO404="YES", 1, 0)</f>
        <v>1</v>
      </c>
      <c r="AW405" s="241">
        <f>('Power Usage Consumption'!$B$22)*D405*AV405</f>
        <v>2766.4</v>
      </c>
      <c r="AX405" s="235">
        <f>IF('Raw Data'!AP404="YES", 1, 0)</f>
        <v>1</v>
      </c>
      <c r="AY405" s="241">
        <f>('Power Usage Consumption'!$B$23)*D405*AX405</f>
        <v>790.4</v>
      </c>
      <c r="AZ405" s="235">
        <f>IF('Raw Data'!AQ404="YES", 1, 0)</f>
        <v>1</v>
      </c>
      <c r="BA405" s="241">
        <f>('Power Usage Consumption'!$B$24)*D405*AZ405</f>
        <v>65.664</v>
      </c>
      <c r="BB405" s="235">
        <f>IF('Raw Data'!AR404="YES", 1, 0)</f>
        <v>1</v>
      </c>
      <c r="BC405" s="241">
        <f>('Power Usage Consumption'!$B$25)*D405*BB405</f>
        <v>21.0976</v>
      </c>
      <c r="BD405" s="235">
        <f>IF('Raw Data'!AS404="YES", 1, 0)</f>
        <v>1</v>
      </c>
      <c r="BE405" s="235">
        <f>('Power Usage Consumption'!$B$26)*D405*BD405</f>
        <v>340.48</v>
      </c>
      <c r="BF405" s="241">
        <f t="shared" si="7"/>
        <v>3984.0416</v>
      </c>
    </row>
    <row r="406" ht="20.25" customHeight="1">
      <c r="A406" s="233" t="str">
        <f>'Raw Data'!R405</f>
        <v>Russian Federation</v>
      </c>
      <c r="B406" s="234">
        <f>'Raw Data'!S405</f>
        <v>7</v>
      </c>
      <c r="C406" s="235">
        <f>'Raw Data'!W405</f>
        <v>4</v>
      </c>
      <c r="D406" s="236">
        <f t="shared" si="1"/>
        <v>112</v>
      </c>
      <c r="E406" s="237"/>
      <c r="F406" s="238">
        <f>'Raw Data'!X405</f>
        <v>1</v>
      </c>
      <c r="G406" s="239">
        <f>(F406*'Power Usage Consumption'!$B$2)*D406</f>
        <v>6.72</v>
      </c>
      <c r="H406" s="235">
        <f>'Raw Data'!Y405</f>
        <v>1</v>
      </c>
      <c r="I406" s="239">
        <f>(H406*'Power Usage Consumption'!$B$3)*D406</f>
        <v>7.7952</v>
      </c>
      <c r="J406" s="235">
        <f>'Raw Data'!Z405</f>
        <v>2</v>
      </c>
      <c r="K406" s="240">
        <f>(J406*'Power Usage Consumption'!$B$4)*D406</f>
        <v>12.768</v>
      </c>
      <c r="L406" s="241">
        <f>'Raw Data'!AA405</f>
        <v>2</v>
      </c>
      <c r="M406" s="241">
        <f>(L406*'Power Usage Consumption'!$B$5)*D406</f>
        <v>44.8</v>
      </c>
      <c r="N406" s="241">
        <f>'Raw Data'!AB405</f>
        <v>1</v>
      </c>
      <c r="O406" s="241">
        <f>(N406*'Power Usage Consumption'!$B$7)*D406</f>
        <v>0.224</v>
      </c>
      <c r="P406" s="241">
        <f>'Raw Data'!AC405</f>
        <v>2</v>
      </c>
      <c r="Q406" s="241">
        <f>(P406*'Power Usage Consumption'!$B$8)*D406</f>
        <v>8.96</v>
      </c>
      <c r="R406" s="241">
        <f>'Raw Data'!AD405</f>
        <v>1</v>
      </c>
      <c r="S406" s="241">
        <f>(R406*'Power Usage Consumption'!$B$9)*D406</f>
        <v>0.672</v>
      </c>
      <c r="T406" s="235">
        <f>'Raw Data'!AE405</f>
        <v>0</v>
      </c>
      <c r="U406" s="241">
        <f>(T406*'Power Usage Consumption'!$B$6)*D406</f>
        <v>0</v>
      </c>
      <c r="V406" s="235">
        <f>'Raw Data'!AF405</f>
        <v>3</v>
      </c>
      <c r="W406" s="241">
        <f>(V406*'Power Usage Consumption'!$B$11)*D406</f>
        <v>4.032</v>
      </c>
      <c r="X406" s="235">
        <f>'Raw Data'!AG405</f>
        <v>2</v>
      </c>
      <c r="Y406" s="241">
        <f>(X406*'Power Usage Consumption'!$B$12)*D406</f>
        <v>2.688</v>
      </c>
      <c r="Z406" s="235">
        <f>'Raw Data'!AH405</f>
        <v>2</v>
      </c>
      <c r="AA406" s="241">
        <f>(Z406*'Power Usage Consumption'!$B$12)*D406</f>
        <v>2.688</v>
      </c>
      <c r="AB406" s="242">
        <f t="shared" si="2"/>
        <v>91.3472</v>
      </c>
      <c r="AC406" s="243" t="str">
        <f>'Raw Data'!AI405</f>
        <v>Non-renewable Energy (Grid electricity, Gasoline, etc.)</v>
      </c>
      <c r="AD406" s="244">
        <f t="shared" si="3"/>
        <v>91.3472</v>
      </c>
      <c r="AE406" s="245">
        <f t="shared" si="4"/>
        <v>0</v>
      </c>
      <c r="AF406" s="238">
        <f>'Raw Data'!U405</f>
        <v>0</v>
      </c>
      <c r="AG406" s="235">
        <f>'Raw Data'!T405</f>
        <v>7</v>
      </c>
      <c r="AH406" s="235"/>
      <c r="AI406" s="235">
        <f>IF('Raw Data'!AJ405="YES", 1, 0)</f>
        <v>1</v>
      </c>
      <c r="AJ406" s="235">
        <f>('Power Usage Consumption'!$B$15)*D406*AI406</f>
        <v>433.44</v>
      </c>
      <c r="AK406" s="235">
        <f>IF('Raw Data'!AK405="YES", 1, 0)</f>
        <v>0</v>
      </c>
      <c r="AL406" s="239">
        <f>'Power Usage Consumption'!$B$16</f>
        <v>18</v>
      </c>
      <c r="AM406" s="235">
        <f>IF('Raw Data'!AL405="YES", 1, 0)</f>
        <v>0</v>
      </c>
      <c r="AN406" s="239">
        <f>'Power Usage Consumption'!$B$17</f>
        <v>1.5</v>
      </c>
      <c r="AO406" s="235">
        <f>IF('Raw Data'!AM405="YES", 1, 0)</f>
        <v>1</v>
      </c>
      <c r="AP406" s="239">
        <f>'Power Usage Consumption'!$B$18</f>
        <v>1.2</v>
      </c>
      <c r="AQ406" s="235">
        <f>IF('Raw Data'!AN405="YES", 1, 0)</f>
        <v>0</v>
      </c>
      <c r="AR406" s="239">
        <f>'Power Usage Consumption'!$B$19</f>
        <v>2</v>
      </c>
      <c r="AS406" s="239">
        <f t="shared" si="5"/>
        <v>456.14</v>
      </c>
      <c r="AT406" s="241">
        <f t="shared" si="6"/>
        <v>7</v>
      </c>
      <c r="AU406" s="241"/>
      <c r="AV406" s="235">
        <f>IF('Raw Data'!AO405="YES", 1, 0)</f>
        <v>0</v>
      </c>
      <c r="AW406" s="241">
        <f>('Power Usage Consumption'!$B$22)*D406*AV406</f>
        <v>0</v>
      </c>
      <c r="AX406" s="235">
        <f>IF('Raw Data'!AP405="YES", 1, 0)</f>
        <v>1</v>
      </c>
      <c r="AY406" s="241">
        <f>('Power Usage Consumption'!$B$23)*D406*AX406</f>
        <v>72.8</v>
      </c>
      <c r="AZ406" s="235">
        <f>IF('Raw Data'!AQ405="YES", 1, 0)</f>
        <v>0</v>
      </c>
      <c r="BA406" s="241">
        <f>('Power Usage Consumption'!$B$24)*D406*AZ406</f>
        <v>0</v>
      </c>
      <c r="BB406" s="235">
        <f>IF('Raw Data'!AR405="YES", 1, 0)</f>
        <v>1</v>
      </c>
      <c r="BC406" s="241">
        <f>('Power Usage Consumption'!$B$25)*D406*BB406</f>
        <v>1.9432</v>
      </c>
      <c r="BD406" s="235">
        <f>IF('Raw Data'!AS405="YES", 1, 0)</f>
        <v>0</v>
      </c>
      <c r="BE406" s="235">
        <f>('Power Usage Consumption'!$B$26)*D406*BD406</f>
        <v>0</v>
      </c>
      <c r="BF406" s="241">
        <f t="shared" si="7"/>
        <v>74.7432</v>
      </c>
    </row>
    <row r="407" ht="20.25" customHeight="1">
      <c r="A407" s="233" t="str">
        <f>'Raw Data'!R406</f>
        <v>New Zealand</v>
      </c>
      <c r="B407" s="234">
        <f>'Raw Data'!S406</f>
        <v>5</v>
      </c>
      <c r="C407" s="235">
        <f>'Raw Data'!W406</f>
        <v>28</v>
      </c>
      <c r="D407" s="236">
        <f t="shared" si="1"/>
        <v>560</v>
      </c>
      <c r="E407" s="237"/>
      <c r="F407" s="238">
        <f>'Raw Data'!X406</f>
        <v>1</v>
      </c>
      <c r="G407" s="239">
        <f>(F407*'Power Usage Consumption'!$B$2)*D407</f>
        <v>33.6</v>
      </c>
      <c r="H407" s="235">
        <f>'Raw Data'!Y406</f>
        <v>3</v>
      </c>
      <c r="I407" s="239">
        <f>(H407*'Power Usage Consumption'!$B$3)*D407</f>
        <v>116.928</v>
      </c>
      <c r="J407" s="235">
        <f>'Raw Data'!Z406</f>
        <v>0</v>
      </c>
      <c r="K407" s="240">
        <f>(J407*'Power Usage Consumption'!$B$4)*D407</f>
        <v>0</v>
      </c>
      <c r="L407" s="241">
        <f>'Raw Data'!AA406</f>
        <v>2</v>
      </c>
      <c r="M407" s="241">
        <f>(L407*'Power Usage Consumption'!$B$5)*D407</f>
        <v>224</v>
      </c>
      <c r="N407" s="241">
        <f>'Raw Data'!AB406</f>
        <v>2</v>
      </c>
      <c r="O407" s="241">
        <f>(N407*'Power Usage Consumption'!$B$7)*D407</f>
        <v>2.24</v>
      </c>
      <c r="P407" s="241">
        <f>'Raw Data'!AC406</f>
        <v>0</v>
      </c>
      <c r="Q407" s="241">
        <f>(P407*'Power Usage Consumption'!$B$8)*D407</f>
        <v>0</v>
      </c>
      <c r="R407" s="241">
        <f>'Raw Data'!AD406</f>
        <v>3</v>
      </c>
      <c r="S407" s="241">
        <f>(R407*'Power Usage Consumption'!$B$9)*D407</f>
        <v>10.08</v>
      </c>
      <c r="T407" s="235">
        <f>'Raw Data'!AE406</f>
        <v>2</v>
      </c>
      <c r="U407" s="241">
        <f>(T407*'Power Usage Consumption'!$B$6)*D407</f>
        <v>5.6</v>
      </c>
      <c r="V407" s="235">
        <f>'Raw Data'!AF406</f>
        <v>1</v>
      </c>
      <c r="W407" s="241">
        <f>(V407*'Power Usage Consumption'!$B$11)*D407</f>
        <v>6.72</v>
      </c>
      <c r="X407" s="235">
        <f>'Raw Data'!AG406</f>
        <v>0</v>
      </c>
      <c r="Y407" s="241">
        <f>(X407*'Power Usage Consumption'!$B$12)*D407</f>
        <v>0</v>
      </c>
      <c r="Z407" s="235">
        <f>'Raw Data'!AH406</f>
        <v>2</v>
      </c>
      <c r="AA407" s="241">
        <f>(Z407*'Power Usage Consumption'!$B$12)*D407</f>
        <v>13.44</v>
      </c>
      <c r="AB407" s="242">
        <f t="shared" si="2"/>
        <v>412.608</v>
      </c>
      <c r="AC407" s="243" t="str">
        <f>'Raw Data'!AI406</f>
        <v>Non-renewable Energy (Grid electricity, Gasoline, etc.)</v>
      </c>
      <c r="AD407" s="244">
        <f t="shared" si="3"/>
        <v>412.608</v>
      </c>
      <c r="AE407" s="245">
        <f t="shared" si="4"/>
        <v>0</v>
      </c>
      <c r="AF407" s="238">
        <f>'Raw Data'!U406</f>
        <v>3</v>
      </c>
      <c r="AG407" s="235">
        <f>'Raw Data'!T406</f>
        <v>2</v>
      </c>
      <c r="AH407" s="235"/>
      <c r="AI407" s="235">
        <f>IF('Raw Data'!AJ406="YES", 1, 0)</f>
        <v>1</v>
      </c>
      <c r="AJ407" s="235">
        <f>('Power Usage Consumption'!$B$15)*D407*AI407</f>
        <v>2167.2</v>
      </c>
      <c r="AK407" s="235">
        <f>IF('Raw Data'!AK406="YES", 1, 0)</f>
        <v>1</v>
      </c>
      <c r="AL407" s="239">
        <f>'Power Usage Consumption'!$B$16</f>
        <v>18</v>
      </c>
      <c r="AM407" s="235">
        <f>IF('Raw Data'!AL406="YES", 1, 0)</f>
        <v>1</v>
      </c>
      <c r="AN407" s="239">
        <f>'Power Usage Consumption'!$B$17</f>
        <v>1.5</v>
      </c>
      <c r="AO407" s="235">
        <f>IF('Raw Data'!AM406="YES", 1, 0)</f>
        <v>0</v>
      </c>
      <c r="AP407" s="239">
        <f>'Power Usage Consumption'!$B$18</f>
        <v>1.2</v>
      </c>
      <c r="AQ407" s="235">
        <f>IF('Raw Data'!AN406="YES", 1, 0)</f>
        <v>0</v>
      </c>
      <c r="AR407" s="239">
        <f>'Power Usage Consumption'!$B$19</f>
        <v>2</v>
      </c>
      <c r="AS407" s="239">
        <f t="shared" si="5"/>
        <v>2189.9</v>
      </c>
      <c r="AT407" s="241">
        <f t="shared" si="6"/>
        <v>2</v>
      </c>
      <c r="AU407" s="241"/>
      <c r="AV407" s="235">
        <f>IF('Raw Data'!AO406="YES", 1, 0)</f>
        <v>1</v>
      </c>
      <c r="AW407" s="241">
        <f>('Power Usage Consumption'!$B$22)*D407*AV407</f>
        <v>1274</v>
      </c>
      <c r="AX407" s="235">
        <f>IF('Raw Data'!AP406="YES", 1, 0)</f>
        <v>0</v>
      </c>
      <c r="AY407" s="241">
        <f>('Power Usage Consumption'!$B$23)*D407*AX407</f>
        <v>0</v>
      </c>
      <c r="AZ407" s="235">
        <f>IF('Raw Data'!AQ406="YES", 1, 0)</f>
        <v>0</v>
      </c>
      <c r="BA407" s="241">
        <f>('Power Usage Consumption'!$B$24)*D407*AZ407</f>
        <v>0</v>
      </c>
      <c r="BB407" s="235">
        <f>IF('Raw Data'!AR406="YES", 1, 0)</f>
        <v>0</v>
      </c>
      <c r="BC407" s="241">
        <f>('Power Usage Consumption'!$B$25)*D407*BB407</f>
        <v>0</v>
      </c>
      <c r="BD407" s="235">
        <f>IF('Raw Data'!AS406="YES", 1, 0)</f>
        <v>1</v>
      </c>
      <c r="BE407" s="235">
        <f>('Power Usage Consumption'!$B$26)*D407*BD407</f>
        <v>156.8</v>
      </c>
      <c r="BF407" s="241">
        <f t="shared" si="7"/>
        <v>1430.8</v>
      </c>
    </row>
    <row r="408" ht="20.25" customHeight="1">
      <c r="A408" s="233" t="str">
        <f>'Raw Data'!R407</f>
        <v>United States of America</v>
      </c>
      <c r="B408" s="234">
        <f>'Raw Data'!S407</f>
        <v>3</v>
      </c>
      <c r="C408" s="235">
        <f>'Raw Data'!W407</f>
        <v>22</v>
      </c>
      <c r="D408" s="236">
        <f t="shared" si="1"/>
        <v>264</v>
      </c>
      <c r="E408" s="237"/>
      <c r="F408" s="238">
        <f>'Raw Data'!X407</f>
        <v>0</v>
      </c>
      <c r="G408" s="239">
        <f>(F408*'Power Usage Consumption'!$B$2)*D408</f>
        <v>0</v>
      </c>
      <c r="H408" s="235">
        <f>'Raw Data'!Y407</f>
        <v>2</v>
      </c>
      <c r="I408" s="239">
        <f>(H408*'Power Usage Consumption'!$B$3)*D408</f>
        <v>36.7488</v>
      </c>
      <c r="J408" s="235">
        <f>'Raw Data'!Z407</f>
        <v>0</v>
      </c>
      <c r="K408" s="240">
        <f>(J408*'Power Usage Consumption'!$B$4)*D408</f>
        <v>0</v>
      </c>
      <c r="L408" s="241">
        <f>'Raw Data'!AA407</f>
        <v>2</v>
      </c>
      <c r="M408" s="241">
        <f>(L408*'Power Usage Consumption'!$B$5)*D408</f>
        <v>105.6</v>
      </c>
      <c r="N408" s="241">
        <f>'Raw Data'!AB407</f>
        <v>1</v>
      </c>
      <c r="O408" s="241">
        <f>(N408*'Power Usage Consumption'!$B$7)*D408</f>
        <v>0.528</v>
      </c>
      <c r="P408" s="241">
        <f>'Raw Data'!AC407</f>
        <v>0</v>
      </c>
      <c r="Q408" s="241">
        <f>(P408*'Power Usage Consumption'!$B$8)*D408</f>
        <v>0</v>
      </c>
      <c r="R408" s="241">
        <f>'Raw Data'!AD407</f>
        <v>0</v>
      </c>
      <c r="S408" s="241">
        <f>(R408*'Power Usage Consumption'!$B$9)*D408</f>
        <v>0</v>
      </c>
      <c r="T408" s="235">
        <f>'Raw Data'!AE407</f>
        <v>2</v>
      </c>
      <c r="U408" s="241">
        <f>(T408*'Power Usage Consumption'!$B$6)*D408</f>
        <v>2.64</v>
      </c>
      <c r="V408" s="235">
        <f>'Raw Data'!AF407</f>
        <v>2</v>
      </c>
      <c r="W408" s="241">
        <f>(V408*'Power Usage Consumption'!$B$11)*D408</f>
        <v>6.336</v>
      </c>
      <c r="X408" s="235">
        <f>'Raw Data'!AG407</f>
        <v>0</v>
      </c>
      <c r="Y408" s="241">
        <f>(X408*'Power Usage Consumption'!$B$12)*D408</f>
        <v>0</v>
      </c>
      <c r="Z408" s="235">
        <f>'Raw Data'!AH407</f>
        <v>3</v>
      </c>
      <c r="AA408" s="241">
        <f>(Z408*'Power Usage Consumption'!$B$12)*D408</f>
        <v>9.504</v>
      </c>
      <c r="AB408" s="242">
        <f t="shared" si="2"/>
        <v>161.3568</v>
      </c>
      <c r="AC408" s="243" t="str">
        <f>'Raw Data'!AI407</f>
        <v>Non-renewable Energy (Grid electricity, Gasoline, etc.)</v>
      </c>
      <c r="AD408" s="244">
        <f t="shared" si="3"/>
        <v>161.3568</v>
      </c>
      <c r="AE408" s="245">
        <f t="shared" si="4"/>
        <v>0</v>
      </c>
      <c r="AF408" s="238">
        <f>'Raw Data'!U407</f>
        <v>2</v>
      </c>
      <c r="AG408" s="235">
        <f>'Raw Data'!T407</f>
        <v>1</v>
      </c>
      <c r="AH408" s="235"/>
      <c r="AI408" s="235">
        <f>IF('Raw Data'!AJ407="YES", 1, 0)</f>
        <v>0</v>
      </c>
      <c r="AJ408" s="235">
        <f>('Power Usage Consumption'!$B$15)*D408*AI408</f>
        <v>0</v>
      </c>
      <c r="AK408" s="235">
        <f>IF('Raw Data'!AK407="YES", 1, 0)</f>
        <v>0</v>
      </c>
      <c r="AL408" s="239">
        <f>'Power Usage Consumption'!$B$16</f>
        <v>18</v>
      </c>
      <c r="AM408" s="235">
        <f>IF('Raw Data'!AL407="YES", 1, 0)</f>
        <v>0</v>
      </c>
      <c r="AN408" s="239">
        <f>'Power Usage Consumption'!$B$17</f>
        <v>1.5</v>
      </c>
      <c r="AO408" s="235">
        <f>IF('Raw Data'!AM407="YES", 1, 0)</f>
        <v>1</v>
      </c>
      <c r="AP408" s="239">
        <f>'Power Usage Consumption'!$B$18</f>
        <v>1.2</v>
      </c>
      <c r="AQ408" s="235">
        <f>IF('Raw Data'!AN407="YES", 1, 0)</f>
        <v>0</v>
      </c>
      <c r="AR408" s="239">
        <f>'Power Usage Consumption'!$B$19</f>
        <v>2</v>
      </c>
      <c r="AS408" s="239">
        <f t="shared" si="5"/>
        <v>22.7</v>
      </c>
      <c r="AT408" s="241">
        <f t="shared" si="6"/>
        <v>1</v>
      </c>
      <c r="AU408" s="241"/>
      <c r="AV408" s="235">
        <f>IF('Raw Data'!AO407="YES", 1, 0)</f>
        <v>0</v>
      </c>
      <c r="AW408" s="241">
        <f>('Power Usage Consumption'!$B$22)*D408*AV408</f>
        <v>0</v>
      </c>
      <c r="AX408" s="235">
        <f>IF('Raw Data'!AP407="YES", 1, 0)</f>
        <v>0</v>
      </c>
      <c r="AY408" s="241">
        <f>('Power Usage Consumption'!$B$23)*D408*AX408</f>
        <v>0</v>
      </c>
      <c r="AZ408" s="235">
        <f>IF('Raw Data'!AQ407="YES", 1, 0)</f>
        <v>1</v>
      </c>
      <c r="BA408" s="241">
        <f>('Power Usage Consumption'!$B$24)*D408*AZ408</f>
        <v>14.256</v>
      </c>
      <c r="BB408" s="235">
        <f>IF('Raw Data'!AR407="YES", 1, 0)</f>
        <v>0</v>
      </c>
      <c r="BC408" s="241">
        <f>('Power Usage Consumption'!$B$25)*D408*BB408</f>
        <v>0</v>
      </c>
      <c r="BD408" s="235">
        <f>IF('Raw Data'!AS407="YES", 1, 0)</f>
        <v>0</v>
      </c>
      <c r="BE408" s="235">
        <f>('Power Usage Consumption'!$B$26)*D408*BD408</f>
        <v>0</v>
      </c>
      <c r="BF408" s="241">
        <f t="shared" si="7"/>
        <v>14.256</v>
      </c>
    </row>
    <row r="409" ht="20.25" customHeight="1">
      <c r="A409" s="233" t="str">
        <f>'Raw Data'!R408</f>
        <v>Bulgaria</v>
      </c>
      <c r="B409" s="234">
        <f>'Raw Data'!S408</f>
        <v>9</v>
      </c>
      <c r="C409" s="235">
        <f>'Raw Data'!W408</f>
        <v>8</v>
      </c>
      <c r="D409" s="236">
        <f t="shared" si="1"/>
        <v>288</v>
      </c>
      <c r="E409" s="237"/>
      <c r="F409" s="238">
        <f>'Raw Data'!X408</f>
        <v>0</v>
      </c>
      <c r="G409" s="239">
        <f>(F409*'Power Usage Consumption'!$B$2)*D409</f>
        <v>0</v>
      </c>
      <c r="H409" s="235">
        <f>'Raw Data'!Y408</f>
        <v>1</v>
      </c>
      <c r="I409" s="239">
        <f>(H409*'Power Usage Consumption'!$B$3)*D409</f>
        <v>20.0448</v>
      </c>
      <c r="J409" s="235">
        <f>'Raw Data'!Z408</f>
        <v>0</v>
      </c>
      <c r="K409" s="240">
        <f>(J409*'Power Usage Consumption'!$B$4)*D409</f>
        <v>0</v>
      </c>
      <c r="L409" s="241">
        <f>'Raw Data'!AA408</f>
        <v>3</v>
      </c>
      <c r="M409" s="241">
        <f>(L409*'Power Usage Consumption'!$B$5)*D409</f>
        <v>172.8</v>
      </c>
      <c r="N409" s="241">
        <f>'Raw Data'!AB408</f>
        <v>3</v>
      </c>
      <c r="O409" s="241">
        <f>(N409*'Power Usage Consumption'!$B$7)*D409</f>
        <v>1.728</v>
      </c>
      <c r="P409" s="241">
        <f>'Raw Data'!AC408</f>
        <v>0</v>
      </c>
      <c r="Q409" s="241">
        <f>(P409*'Power Usage Consumption'!$B$8)*D409</f>
        <v>0</v>
      </c>
      <c r="R409" s="241">
        <f>'Raw Data'!AD408</f>
        <v>3</v>
      </c>
      <c r="S409" s="241">
        <f>(R409*'Power Usage Consumption'!$B$9)*D409</f>
        <v>5.184</v>
      </c>
      <c r="T409" s="235">
        <f>'Raw Data'!AE408</f>
        <v>2</v>
      </c>
      <c r="U409" s="241">
        <f>(T409*'Power Usage Consumption'!$B$6)*D409</f>
        <v>2.88</v>
      </c>
      <c r="V409" s="235">
        <f>'Raw Data'!AF408</f>
        <v>3</v>
      </c>
      <c r="W409" s="241">
        <f>(V409*'Power Usage Consumption'!$B$11)*D409</f>
        <v>10.368</v>
      </c>
      <c r="X409" s="235">
        <f>'Raw Data'!AG408</f>
        <v>3</v>
      </c>
      <c r="Y409" s="241">
        <f>(X409*'Power Usage Consumption'!$B$12)*D409</f>
        <v>10.368</v>
      </c>
      <c r="Z409" s="235">
        <f>'Raw Data'!AH408</f>
        <v>2</v>
      </c>
      <c r="AA409" s="241">
        <f>(Z409*'Power Usage Consumption'!$B$12)*D409</f>
        <v>6.912</v>
      </c>
      <c r="AB409" s="242">
        <f t="shared" si="2"/>
        <v>230.2848</v>
      </c>
      <c r="AC409" s="243" t="str">
        <f>'Raw Data'!AI408</f>
        <v>Non-renewable Energy (Grid electricity, Gasoline, etc.)</v>
      </c>
      <c r="AD409" s="244">
        <f t="shared" si="3"/>
        <v>230.2848</v>
      </c>
      <c r="AE409" s="245">
        <f t="shared" si="4"/>
        <v>0</v>
      </c>
      <c r="AF409" s="238">
        <f>'Raw Data'!U408</f>
        <v>3</v>
      </c>
      <c r="AG409" s="235">
        <f>'Raw Data'!T408</f>
        <v>6</v>
      </c>
      <c r="AH409" s="235"/>
      <c r="AI409" s="235">
        <f>IF('Raw Data'!AJ408="YES", 1, 0)</f>
        <v>1</v>
      </c>
      <c r="AJ409" s="235">
        <f>('Power Usage Consumption'!$B$15)*D409*AI409</f>
        <v>1114.56</v>
      </c>
      <c r="AK409" s="235">
        <f>IF('Raw Data'!AK408="YES", 1, 0)</f>
        <v>0</v>
      </c>
      <c r="AL409" s="239">
        <f>'Power Usage Consumption'!$B$16</f>
        <v>18</v>
      </c>
      <c r="AM409" s="235">
        <f>IF('Raw Data'!AL408="YES", 1, 0)</f>
        <v>0</v>
      </c>
      <c r="AN409" s="239">
        <f>'Power Usage Consumption'!$B$17</f>
        <v>1.5</v>
      </c>
      <c r="AO409" s="235">
        <f>IF('Raw Data'!AM408="YES", 1, 0)</f>
        <v>1</v>
      </c>
      <c r="AP409" s="239">
        <f>'Power Usage Consumption'!$B$18</f>
        <v>1.2</v>
      </c>
      <c r="AQ409" s="235">
        <f>IF('Raw Data'!AN408="YES", 1, 0)</f>
        <v>0</v>
      </c>
      <c r="AR409" s="239">
        <f>'Power Usage Consumption'!$B$19</f>
        <v>2</v>
      </c>
      <c r="AS409" s="239">
        <f t="shared" si="5"/>
        <v>1137.26</v>
      </c>
      <c r="AT409" s="241">
        <f t="shared" si="6"/>
        <v>6</v>
      </c>
      <c r="AU409" s="241"/>
      <c r="AV409" s="235">
        <f>IF('Raw Data'!AO408="YES", 1, 0)</f>
        <v>1</v>
      </c>
      <c r="AW409" s="241">
        <f>('Power Usage Consumption'!$B$22)*D409*AV409</f>
        <v>655.2</v>
      </c>
      <c r="AX409" s="235">
        <f>IF('Raw Data'!AP408="YES", 1, 0)</f>
        <v>1</v>
      </c>
      <c r="AY409" s="241">
        <f>('Power Usage Consumption'!$B$23)*D409*AX409</f>
        <v>187.2</v>
      </c>
      <c r="AZ409" s="235">
        <f>IF('Raw Data'!AQ408="YES", 1, 0)</f>
        <v>0</v>
      </c>
      <c r="BA409" s="241">
        <f>('Power Usage Consumption'!$B$24)*D409*AZ409</f>
        <v>0</v>
      </c>
      <c r="BB409" s="235">
        <f>IF('Raw Data'!AR408="YES", 1, 0)</f>
        <v>0</v>
      </c>
      <c r="BC409" s="241">
        <f>('Power Usage Consumption'!$B$25)*D409*BB409</f>
        <v>0</v>
      </c>
      <c r="BD409" s="235">
        <f>IF('Raw Data'!AS408="YES", 1, 0)</f>
        <v>0</v>
      </c>
      <c r="BE409" s="235">
        <f>('Power Usage Consumption'!$B$26)*D409*BD409</f>
        <v>0</v>
      </c>
      <c r="BF409" s="241">
        <f t="shared" si="7"/>
        <v>842.4</v>
      </c>
    </row>
    <row r="410" ht="20.25" customHeight="1">
      <c r="A410" s="233" t="str">
        <f>'Raw Data'!R409</f>
        <v>Finland</v>
      </c>
      <c r="B410" s="234">
        <f>'Raw Data'!S409</f>
        <v>6</v>
      </c>
      <c r="C410" s="235">
        <f>'Raw Data'!W409</f>
        <v>34</v>
      </c>
      <c r="D410" s="236">
        <f t="shared" si="1"/>
        <v>816</v>
      </c>
      <c r="E410" s="237"/>
      <c r="F410" s="238">
        <f>'Raw Data'!X409</f>
        <v>2</v>
      </c>
      <c r="G410" s="239">
        <f>(F410*'Power Usage Consumption'!$B$2)*D410</f>
        <v>97.92</v>
      </c>
      <c r="H410" s="235">
        <f>'Raw Data'!Y409</f>
        <v>2</v>
      </c>
      <c r="I410" s="239">
        <f>(H410*'Power Usage Consumption'!$B$3)*D410</f>
        <v>113.5872</v>
      </c>
      <c r="J410" s="235">
        <f>'Raw Data'!Z409</f>
        <v>1</v>
      </c>
      <c r="K410" s="240">
        <f>(J410*'Power Usage Consumption'!$B$4)*D410</f>
        <v>46.512</v>
      </c>
      <c r="L410" s="241">
        <f>'Raw Data'!AA409</f>
        <v>0</v>
      </c>
      <c r="M410" s="241">
        <f>(L410*'Power Usage Consumption'!$B$5)*D410</f>
        <v>0</v>
      </c>
      <c r="N410" s="241">
        <f>'Raw Data'!AB409</f>
        <v>1</v>
      </c>
      <c r="O410" s="241">
        <f>(N410*'Power Usage Consumption'!$B$7)*D410</f>
        <v>1.632</v>
      </c>
      <c r="P410" s="241">
        <f>'Raw Data'!AC409</f>
        <v>0</v>
      </c>
      <c r="Q410" s="241">
        <f>(P410*'Power Usage Consumption'!$B$8)*D410</f>
        <v>0</v>
      </c>
      <c r="R410" s="241">
        <f>'Raw Data'!AD409</f>
        <v>2</v>
      </c>
      <c r="S410" s="241">
        <f>(R410*'Power Usage Consumption'!$B$9)*D410</f>
        <v>9.792</v>
      </c>
      <c r="T410" s="235">
        <f>'Raw Data'!AE409</f>
        <v>3</v>
      </c>
      <c r="U410" s="241">
        <f>(T410*'Power Usage Consumption'!$B$6)*D410</f>
        <v>12.24</v>
      </c>
      <c r="V410" s="235">
        <f>'Raw Data'!AF409</f>
        <v>2</v>
      </c>
      <c r="W410" s="241">
        <f>(V410*'Power Usage Consumption'!$B$11)*D410</f>
        <v>19.584</v>
      </c>
      <c r="X410" s="235">
        <f>'Raw Data'!AG409</f>
        <v>1</v>
      </c>
      <c r="Y410" s="241">
        <f>(X410*'Power Usage Consumption'!$B$12)*D410</f>
        <v>9.792</v>
      </c>
      <c r="Z410" s="235">
        <f>'Raw Data'!AH409</f>
        <v>1</v>
      </c>
      <c r="AA410" s="241">
        <f>(Z410*'Power Usage Consumption'!$B$12)*D410</f>
        <v>9.792</v>
      </c>
      <c r="AB410" s="242">
        <f t="shared" si="2"/>
        <v>320.8512</v>
      </c>
      <c r="AC410" s="243" t="str">
        <f>'Raw Data'!AI409</f>
        <v>Renewable Energy (Solar, Wind, etc.)</v>
      </c>
      <c r="AD410" s="244">
        <f t="shared" si="3"/>
        <v>0</v>
      </c>
      <c r="AE410" s="245">
        <f t="shared" si="4"/>
        <v>320.8512</v>
      </c>
      <c r="AF410" s="238">
        <f>'Raw Data'!U409</f>
        <v>4</v>
      </c>
      <c r="AG410" s="235">
        <f>'Raw Data'!T409</f>
        <v>2</v>
      </c>
      <c r="AH410" s="235"/>
      <c r="AI410" s="235">
        <f>IF('Raw Data'!AJ409="YES", 1, 0)</f>
        <v>1</v>
      </c>
      <c r="AJ410" s="235">
        <f>('Power Usage Consumption'!$B$15)*D410*AI410</f>
        <v>3157.92</v>
      </c>
      <c r="AK410" s="235">
        <f>IF('Raw Data'!AK409="YES", 1, 0)</f>
        <v>0</v>
      </c>
      <c r="AL410" s="239">
        <f>'Power Usage Consumption'!$B$16</f>
        <v>18</v>
      </c>
      <c r="AM410" s="235">
        <f>IF('Raw Data'!AL409="YES", 1, 0)</f>
        <v>1</v>
      </c>
      <c r="AN410" s="239">
        <f>'Power Usage Consumption'!$B$17</f>
        <v>1.5</v>
      </c>
      <c r="AO410" s="235">
        <f>IF('Raw Data'!AM409="YES", 1, 0)</f>
        <v>1</v>
      </c>
      <c r="AP410" s="239">
        <f>'Power Usage Consumption'!$B$18</f>
        <v>1.2</v>
      </c>
      <c r="AQ410" s="235">
        <f>IF('Raw Data'!AN409="YES", 1, 0)</f>
        <v>0</v>
      </c>
      <c r="AR410" s="239">
        <f>'Power Usage Consumption'!$B$19</f>
        <v>2</v>
      </c>
      <c r="AS410" s="239">
        <f t="shared" si="5"/>
        <v>3180.62</v>
      </c>
      <c r="AT410" s="241">
        <f t="shared" si="6"/>
        <v>2</v>
      </c>
      <c r="AU410" s="241"/>
      <c r="AV410" s="235">
        <f>IF('Raw Data'!AO409="YES", 1, 0)</f>
        <v>0</v>
      </c>
      <c r="AW410" s="241">
        <f>('Power Usage Consumption'!$B$22)*D410*AV410</f>
        <v>0</v>
      </c>
      <c r="AX410" s="235">
        <f>IF('Raw Data'!AP409="YES", 1, 0)</f>
        <v>1</v>
      </c>
      <c r="AY410" s="241">
        <f>('Power Usage Consumption'!$B$23)*D410*AX410</f>
        <v>530.4</v>
      </c>
      <c r="AZ410" s="235">
        <f>IF('Raw Data'!AQ409="YES", 1, 0)</f>
        <v>1</v>
      </c>
      <c r="BA410" s="241">
        <f>('Power Usage Consumption'!$B$24)*D410*AZ410</f>
        <v>44.064</v>
      </c>
      <c r="BB410" s="235">
        <f>IF('Raw Data'!AR409="YES", 1, 0)</f>
        <v>0</v>
      </c>
      <c r="BC410" s="241">
        <f>('Power Usage Consumption'!$B$25)*D410*BB410</f>
        <v>0</v>
      </c>
      <c r="BD410" s="235">
        <f>IF('Raw Data'!AS409="YES", 1, 0)</f>
        <v>0</v>
      </c>
      <c r="BE410" s="235">
        <f>('Power Usage Consumption'!$B$26)*D410*BD410</f>
        <v>0</v>
      </c>
      <c r="BF410" s="241">
        <f t="shared" si="7"/>
        <v>574.464</v>
      </c>
    </row>
    <row r="411" ht="20.25" customHeight="1">
      <c r="A411" s="233" t="str">
        <f>'Raw Data'!R410</f>
        <v>Saudi Arabia</v>
      </c>
      <c r="B411" s="234">
        <f>'Raw Data'!S410</f>
        <v>10</v>
      </c>
      <c r="C411" s="235">
        <f>'Raw Data'!W410</f>
        <v>23</v>
      </c>
      <c r="D411" s="236">
        <f t="shared" si="1"/>
        <v>920</v>
      </c>
      <c r="E411" s="237"/>
      <c r="F411" s="238">
        <f>'Raw Data'!X410</f>
        <v>1</v>
      </c>
      <c r="G411" s="239">
        <f>(F411*'Power Usage Consumption'!$B$2)*D411</f>
        <v>55.2</v>
      </c>
      <c r="H411" s="235">
        <f>'Raw Data'!Y410</f>
        <v>2</v>
      </c>
      <c r="I411" s="239">
        <f>(H411*'Power Usage Consumption'!$B$3)*D411</f>
        <v>128.064</v>
      </c>
      <c r="J411" s="235">
        <f>'Raw Data'!Z410</f>
        <v>3</v>
      </c>
      <c r="K411" s="240">
        <f>(J411*'Power Usage Consumption'!$B$4)*D411</f>
        <v>157.32</v>
      </c>
      <c r="L411" s="241">
        <f>'Raw Data'!AA410</f>
        <v>0</v>
      </c>
      <c r="M411" s="241">
        <f>(L411*'Power Usage Consumption'!$B$5)*D411</f>
        <v>0</v>
      </c>
      <c r="N411" s="241">
        <f>'Raw Data'!AB410</f>
        <v>0</v>
      </c>
      <c r="O411" s="241">
        <f>(N411*'Power Usage Consumption'!$B$7)*D411</f>
        <v>0</v>
      </c>
      <c r="P411" s="241">
        <f>'Raw Data'!AC410</f>
        <v>0</v>
      </c>
      <c r="Q411" s="241">
        <f>(P411*'Power Usage Consumption'!$B$8)*D411</f>
        <v>0</v>
      </c>
      <c r="R411" s="241">
        <f>'Raw Data'!AD410</f>
        <v>0</v>
      </c>
      <c r="S411" s="241">
        <f>(R411*'Power Usage Consumption'!$B$9)*D411</f>
        <v>0</v>
      </c>
      <c r="T411" s="235">
        <f>'Raw Data'!AE410</f>
        <v>2</v>
      </c>
      <c r="U411" s="241">
        <f>(T411*'Power Usage Consumption'!$B$6)*D411</f>
        <v>9.2</v>
      </c>
      <c r="V411" s="235">
        <f>'Raw Data'!AF410</f>
        <v>2</v>
      </c>
      <c r="W411" s="241">
        <f>(V411*'Power Usage Consumption'!$B$11)*D411</f>
        <v>22.08</v>
      </c>
      <c r="X411" s="235">
        <f>'Raw Data'!AG410</f>
        <v>0</v>
      </c>
      <c r="Y411" s="241">
        <f>(X411*'Power Usage Consumption'!$B$12)*D411</f>
        <v>0</v>
      </c>
      <c r="Z411" s="235">
        <f>'Raw Data'!AH410</f>
        <v>0</v>
      </c>
      <c r="AA411" s="241">
        <f>(Z411*'Power Usage Consumption'!$B$12)*D411</f>
        <v>0</v>
      </c>
      <c r="AB411" s="242">
        <f t="shared" si="2"/>
        <v>371.864</v>
      </c>
      <c r="AC411" s="243" t="str">
        <f>'Raw Data'!AI410</f>
        <v>Non-renewable Energy (Grid electricity, Gasoline, etc.)</v>
      </c>
      <c r="AD411" s="244">
        <f t="shared" si="3"/>
        <v>371.864</v>
      </c>
      <c r="AE411" s="245">
        <f t="shared" si="4"/>
        <v>0</v>
      </c>
      <c r="AF411" s="238">
        <f>'Raw Data'!U410</f>
        <v>5</v>
      </c>
      <c r="AG411" s="235">
        <f>'Raw Data'!T410</f>
        <v>5</v>
      </c>
      <c r="AH411" s="235"/>
      <c r="AI411" s="235">
        <f>IF('Raw Data'!AJ410="YES", 1, 0)</f>
        <v>0</v>
      </c>
      <c r="AJ411" s="235">
        <f>('Power Usage Consumption'!$B$15)*D411*AI411</f>
        <v>0</v>
      </c>
      <c r="AK411" s="235">
        <f>IF('Raw Data'!AK410="YES", 1, 0)</f>
        <v>1</v>
      </c>
      <c r="AL411" s="239">
        <f>'Power Usage Consumption'!$B$16</f>
        <v>18</v>
      </c>
      <c r="AM411" s="235">
        <f>IF('Raw Data'!AL410="YES", 1, 0)</f>
        <v>0</v>
      </c>
      <c r="AN411" s="239">
        <f>'Power Usage Consumption'!$B$17</f>
        <v>1.5</v>
      </c>
      <c r="AO411" s="235">
        <f>IF('Raw Data'!AM410="YES", 1, 0)</f>
        <v>1</v>
      </c>
      <c r="AP411" s="239">
        <f>'Power Usage Consumption'!$B$18</f>
        <v>1.2</v>
      </c>
      <c r="AQ411" s="235">
        <f>IF('Raw Data'!AN410="YES", 1, 0)</f>
        <v>1</v>
      </c>
      <c r="AR411" s="239">
        <f>'Power Usage Consumption'!$B$19</f>
        <v>2</v>
      </c>
      <c r="AS411" s="239">
        <f t="shared" si="5"/>
        <v>22.7</v>
      </c>
      <c r="AT411" s="241">
        <f t="shared" si="6"/>
        <v>5</v>
      </c>
      <c r="AU411" s="241"/>
      <c r="AV411" s="235">
        <f>IF('Raw Data'!AO410="YES", 1, 0)</f>
        <v>1</v>
      </c>
      <c r="AW411" s="241">
        <f>('Power Usage Consumption'!$B$22)*D411*AV411</f>
        <v>2093</v>
      </c>
      <c r="AX411" s="235">
        <f>IF('Raw Data'!AP410="YES", 1, 0)</f>
        <v>1</v>
      </c>
      <c r="AY411" s="241">
        <f>('Power Usage Consumption'!$B$23)*D411*AX411</f>
        <v>598</v>
      </c>
      <c r="AZ411" s="235">
        <f>IF('Raw Data'!AQ410="YES", 1, 0)</f>
        <v>1</v>
      </c>
      <c r="BA411" s="241">
        <f>('Power Usage Consumption'!$B$24)*D411*AZ411</f>
        <v>49.68</v>
      </c>
      <c r="BB411" s="235">
        <f>IF('Raw Data'!AR410="YES", 1, 0)</f>
        <v>1</v>
      </c>
      <c r="BC411" s="241">
        <f>('Power Usage Consumption'!$B$25)*D411*BB411</f>
        <v>15.962</v>
      </c>
      <c r="BD411" s="235">
        <f>IF('Raw Data'!AS410="YES", 1, 0)</f>
        <v>1</v>
      </c>
      <c r="BE411" s="235">
        <f>('Power Usage Consumption'!$B$26)*D411*BD411</f>
        <v>257.6</v>
      </c>
      <c r="BF411" s="241">
        <f t="shared" si="7"/>
        <v>3014.242</v>
      </c>
    </row>
    <row r="412" ht="20.25" customHeight="1">
      <c r="A412" s="233" t="str">
        <f>'Raw Data'!R411</f>
        <v>United States of America</v>
      </c>
      <c r="B412" s="234">
        <f>'Raw Data'!S411</f>
        <v>4</v>
      </c>
      <c r="C412" s="235">
        <f>'Raw Data'!W411</f>
        <v>10</v>
      </c>
      <c r="D412" s="236">
        <f t="shared" si="1"/>
        <v>160</v>
      </c>
      <c r="E412" s="237"/>
      <c r="F412" s="238">
        <f>'Raw Data'!X411</f>
        <v>1</v>
      </c>
      <c r="G412" s="239">
        <f>(F412*'Power Usage Consumption'!$B$2)*D412</f>
        <v>9.6</v>
      </c>
      <c r="H412" s="235">
        <f>'Raw Data'!Y411</f>
        <v>3</v>
      </c>
      <c r="I412" s="239">
        <f>(H412*'Power Usage Consumption'!$B$3)*D412</f>
        <v>33.408</v>
      </c>
      <c r="J412" s="235">
        <f>'Raw Data'!Z411</f>
        <v>3</v>
      </c>
      <c r="K412" s="240">
        <f>(J412*'Power Usage Consumption'!$B$4)*D412</f>
        <v>27.36</v>
      </c>
      <c r="L412" s="241">
        <f>'Raw Data'!AA411</f>
        <v>0</v>
      </c>
      <c r="M412" s="241">
        <f>(L412*'Power Usage Consumption'!$B$5)*D412</f>
        <v>0</v>
      </c>
      <c r="N412" s="241">
        <f>'Raw Data'!AB411</f>
        <v>0</v>
      </c>
      <c r="O412" s="241">
        <f>(N412*'Power Usage Consumption'!$B$7)*D412</f>
        <v>0</v>
      </c>
      <c r="P412" s="241">
        <f>'Raw Data'!AC411</f>
        <v>3</v>
      </c>
      <c r="Q412" s="241">
        <f>(P412*'Power Usage Consumption'!$B$8)*D412</f>
        <v>19.2</v>
      </c>
      <c r="R412" s="241">
        <f>'Raw Data'!AD411</f>
        <v>3</v>
      </c>
      <c r="S412" s="241">
        <f>(R412*'Power Usage Consumption'!$B$9)*D412</f>
        <v>2.88</v>
      </c>
      <c r="T412" s="235">
        <f>'Raw Data'!AE411</f>
        <v>2</v>
      </c>
      <c r="U412" s="241">
        <f>(T412*'Power Usage Consumption'!$B$6)*D412</f>
        <v>1.6</v>
      </c>
      <c r="V412" s="235">
        <f>'Raw Data'!AF411</f>
        <v>2</v>
      </c>
      <c r="W412" s="241">
        <f>(V412*'Power Usage Consumption'!$B$11)*D412</f>
        <v>3.84</v>
      </c>
      <c r="X412" s="235">
        <f>'Raw Data'!AG411</f>
        <v>2</v>
      </c>
      <c r="Y412" s="241">
        <f>(X412*'Power Usage Consumption'!$B$12)*D412</f>
        <v>3.84</v>
      </c>
      <c r="Z412" s="235">
        <f>'Raw Data'!AH411</f>
        <v>0</v>
      </c>
      <c r="AA412" s="241">
        <f>(Z412*'Power Usage Consumption'!$B$12)*D412</f>
        <v>0</v>
      </c>
      <c r="AB412" s="242">
        <f t="shared" si="2"/>
        <v>101.728</v>
      </c>
      <c r="AC412" s="243" t="str">
        <f>'Raw Data'!AI411</f>
        <v>Renewable Energy (Solar, Wind, etc.)</v>
      </c>
      <c r="AD412" s="244">
        <f t="shared" si="3"/>
        <v>0</v>
      </c>
      <c r="AE412" s="245">
        <f t="shared" si="4"/>
        <v>101.728</v>
      </c>
      <c r="AF412" s="238">
        <f>'Raw Data'!U411</f>
        <v>1</v>
      </c>
      <c r="AG412" s="235">
        <f>'Raw Data'!T411</f>
        <v>3</v>
      </c>
      <c r="AH412" s="235"/>
      <c r="AI412" s="235">
        <f>IF('Raw Data'!AJ411="YES", 1, 0)</f>
        <v>0</v>
      </c>
      <c r="AJ412" s="235">
        <f>('Power Usage Consumption'!$B$15)*D412*AI412</f>
        <v>0</v>
      </c>
      <c r="AK412" s="235">
        <f>IF('Raw Data'!AK411="YES", 1, 0)</f>
        <v>1</v>
      </c>
      <c r="AL412" s="239">
        <f>'Power Usage Consumption'!$B$16</f>
        <v>18</v>
      </c>
      <c r="AM412" s="235">
        <f>IF('Raw Data'!AL411="YES", 1, 0)</f>
        <v>1</v>
      </c>
      <c r="AN412" s="239">
        <f>'Power Usage Consumption'!$B$17</f>
        <v>1.5</v>
      </c>
      <c r="AO412" s="235">
        <f>IF('Raw Data'!AM411="YES", 1, 0)</f>
        <v>1</v>
      </c>
      <c r="AP412" s="239">
        <f>'Power Usage Consumption'!$B$18</f>
        <v>1.2</v>
      </c>
      <c r="AQ412" s="235">
        <f>IF('Raw Data'!AN411="YES", 1, 0)</f>
        <v>0</v>
      </c>
      <c r="AR412" s="239">
        <f>'Power Usage Consumption'!$B$19</f>
        <v>2</v>
      </c>
      <c r="AS412" s="239">
        <f t="shared" si="5"/>
        <v>22.7</v>
      </c>
      <c r="AT412" s="241">
        <f t="shared" si="6"/>
        <v>3</v>
      </c>
      <c r="AU412" s="241"/>
      <c r="AV412" s="235">
        <f>IF('Raw Data'!AO411="YES", 1, 0)</f>
        <v>1</v>
      </c>
      <c r="AW412" s="241">
        <f>('Power Usage Consumption'!$B$22)*D412*AV412</f>
        <v>364</v>
      </c>
      <c r="AX412" s="235">
        <f>IF('Raw Data'!AP411="YES", 1, 0)</f>
        <v>1</v>
      </c>
      <c r="AY412" s="241">
        <f>('Power Usage Consumption'!$B$23)*D412*AX412</f>
        <v>104</v>
      </c>
      <c r="AZ412" s="235">
        <f>IF('Raw Data'!AQ411="YES", 1, 0)</f>
        <v>0</v>
      </c>
      <c r="BA412" s="241">
        <f>('Power Usage Consumption'!$B$24)*D412*AZ412</f>
        <v>0</v>
      </c>
      <c r="BB412" s="235">
        <f>IF('Raw Data'!AR411="YES", 1, 0)</f>
        <v>1</v>
      </c>
      <c r="BC412" s="241">
        <f>('Power Usage Consumption'!$B$25)*D412*BB412</f>
        <v>2.776</v>
      </c>
      <c r="BD412" s="235">
        <f>IF('Raw Data'!AS411="YES", 1, 0)</f>
        <v>0</v>
      </c>
      <c r="BE412" s="235">
        <f>('Power Usage Consumption'!$B$26)*D412*BD412</f>
        <v>0</v>
      </c>
      <c r="BF412" s="241">
        <f t="shared" si="7"/>
        <v>470.776</v>
      </c>
    </row>
    <row r="413" ht="20.25" customHeight="1">
      <c r="A413" s="233" t="str">
        <f>'Raw Data'!R412</f>
        <v>Hungary</v>
      </c>
      <c r="B413" s="234">
        <f>'Raw Data'!S412</f>
        <v>2</v>
      </c>
      <c r="C413" s="235">
        <f>'Raw Data'!W412</f>
        <v>18</v>
      </c>
      <c r="D413" s="236">
        <f t="shared" si="1"/>
        <v>144</v>
      </c>
      <c r="E413" s="237"/>
      <c r="F413" s="238">
        <f>'Raw Data'!X412</f>
        <v>3</v>
      </c>
      <c r="G413" s="239">
        <f>(F413*'Power Usage Consumption'!$B$2)*D413</f>
        <v>25.92</v>
      </c>
      <c r="H413" s="235">
        <f>'Raw Data'!Y412</f>
        <v>3</v>
      </c>
      <c r="I413" s="239">
        <f>(H413*'Power Usage Consumption'!$B$3)*D413</f>
        <v>30.0672</v>
      </c>
      <c r="J413" s="235">
        <f>'Raw Data'!Z412</f>
        <v>3</v>
      </c>
      <c r="K413" s="240">
        <f>(J413*'Power Usage Consumption'!$B$4)*D413</f>
        <v>24.624</v>
      </c>
      <c r="L413" s="241">
        <f>'Raw Data'!AA412</f>
        <v>0</v>
      </c>
      <c r="M413" s="241">
        <f>(L413*'Power Usage Consumption'!$B$5)*D413</f>
        <v>0</v>
      </c>
      <c r="N413" s="241">
        <f>'Raw Data'!AB412</f>
        <v>1</v>
      </c>
      <c r="O413" s="241">
        <f>(N413*'Power Usage Consumption'!$B$7)*D413</f>
        <v>0.288</v>
      </c>
      <c r="P413" s="241">
        <f>'Raw Data'!AC412</f>
        <v>0</v>
      </c>
      <c r="Q413" s="241">
        <f>(P413*'Power Usage Consumption'!$B$8)*D413</f>
        <v>0</v>
      </c>
      <c r="R413" s="241">
        <f>'Raw Data'!AD412</f>
        <v>2</v>
      </c>
      <c r="S413" s="241">
        <f>(R413*'Power Usage Consumption'!$B$9)*D413</f>
        <v>1.728</v>
      </c>
      <c r="T413" s="235">
        <f>'Raw Data'!AE412</f>
        <v>0</v>
      </c>
      <c r="U413" s="241">
        <f>(T413*'Power Usage Consumption'!$B$6)*D413</f>
        <v>0</v>
      </c>
      <c r="V413" s="235">
        <f>'Raw Data'!AF412</f>
        <v>1</v>
      </c>
      <c r="W413" s="241">
        <f>(V413*'Power Usage Consumption'!$B$11)*D413</f>
        <v>1.728</v>
      </c>
      <c r="X413" s="235">
        <f>'Raw Data'!AG412</f>
        <v>1</v>
      </c>
      <c r="Y413" s="241">
        <f>(X413*'Power Usage Consumption'!$B$12)*D413</f>
        <v>1.728</v>
      </c>
      <c r="Z413" s="235">
        <f>'Raw Data'!AH412</f>
        <v>2</v>
      </c>
      <c r="AA413" s="241">
        <f>(Z413*'Power Usage Consumption'!$B$12)*D413</f>
        <v>3.456</v>
      </c>
      <c r="AB413" s="242">
        <f t="shared" si="2"/>
        <v>89.5392</v>
      </c>
      <c r="AC413" s="243" t="str">
        <f>'Raw Data'!AI412</f>
        <v>Non-renewable Energy (Grid electricity, Gasoline, etc.)</v>
      </c>
      <c r="AD413" s="244">
        <f t="shared" si="3"/>
        <v>89.5392</v>
      </c>
      <c r="AE413" s="245">
        <f t="shared" si="4"/>
        <v>0</v>
      </c>
      <c r="AF413" s="238">
        <f>'Raw Data'!U412</f>
        <v>0</v>
      </c>
      <c r="AG413" s="235">
        <f>'Raw Data'!T412</f>
        <v>2</v>
      </c>
      <c r="AH413" s="235"/>
      <c r="AI413" s="235">
        <f>IF('Raw Data'!AJ412="YES", 1, 0)</f>
        <v>0</v>
      </c>
      <c r="AJ413" s="235">
        <f>('Power Usage Consumption'!$B$15)*D413*AI413</f>
        <v>0</v>
      </c>
      <c r="AK413" s="235">
        <f>IF('Raw Data'!AK412="YES", 1, 0)</f>
        <v>0</v>
      </c>
      <c r="AL413" s="239">
        <f>'Power Usage Consumption'!$B$16</f>
        <v>18</v>
      </c>
      <c r="AM413" s="235">
        <f>IF('Raw Data'!AL412="YES", 1, 0)</f>
        <v>1</v>
      </c>
      <c r="AN413" s="239">
        <f>'Power Usage Consumption'!$B$17</f>
        <v>1.5</v>
      </c>
      <c r="AO413" s="235">
        <f>IF('Raw Data'!AM412="YES", 1, 0)</f>
        <v>0</v>
      </c>
      <c r="AP413" s="239">
        <f>'Power Usage Consumption'!$B$18</f>
        <v>1.2</v>
      </c>
      <c r="AQ413" s="235">
        <f>IF('Raw Data'!AN412="YES", 1, 0)</f>
        <v>1</v>
      </c>
      <c r="AR413" s="239">
        <f>'Power Usage Consumption'!$B$19</f>
        <v>2</v>
      </c>
      <c r="AS413" s="239">
        <f t="shared" si="5"/>
        <v>22.7</v>
      </c>
      <c r="AT413" s="241">
        <f t="shared" si="6"/>
        <v>2</v>
      </c>
      <c r="AU413" s="241"/>
      <c r="AV413" s="235">
        <f>IF('Raw Data'!AO412="YES", 1, 0)</f>
        <v>0</v>
      </c>
      <c r="AW413" s="241">
        <f>('Power Usage Consumption'!$B$22)*D413*AV413</f>
        <v>0</v>
      </c>
      <c r="AX413" s="235">
        <f>IF('Raw Data'!AP412="YES", 1, 0)</f>
        <v>1</v>
      </c>
      <c r="AY413" s="241">
        <f>('Power Usage Consumption'!$B$23)*D413*AX413</f>
        <v>93.6</v>
      </c>
      <c r="AZ413" s="235">
        <f>IF('Raw Data'!AQ412="YES", 1, 0)</f>
        <v>1</v>
      </c>
      <c r="BA413" s="241">
        <f>('Power Usage Consumption'!$B$24)*D413*AZ413</f>
        <v>7.776</v>
      </c>
      <c r="BB413" s="235">
        <f>IF('Raw Data'!AR412="YES", 1, 0)</f>
        <v>0</v>
      </c>
      <c r="BC413" s="241">
        <f>('Power Usage Consumption'!$B$25)*D413*BB413</f>
        <v>0</v>
      </c>
      <c r="BD413" s="235">
        <f>IF('Raw Data'!AS412="YES", 1, 0)</f>
        <v>1</v>
      </c>
      <c r="BE413" s="235">
        <f>('Power Usage Consumption'!$B$26)*D413*BD413</f>
        <v>40.32</v>
      </c>
      <c r="BF413" s="241">
        <f t="shared" si="7"/>
        <v>141.696</v>
      </c>
    </row>
    <row r="414" ht="20.25" customHeight="1">
      <c r="A414" s="233" t="str">
        <f>'Raw Data'!R413</f>
        <v>Hungary</v>
      </c>
      <c r="B414" s="234">
        <f>'Raw Data'!S413</f>
        <v>8</v>
      </c>
      <c r="C414" s="235">
        <f>'Raw Data'!W413</f>
        <v>36</v>
      </c>
      <c r="D414" s="236">
        <f t="shared" si="1"/>
        <v>1152</v>
      </c>
      <c r="E414" s="237"/>
      <c r="F414" s="238">
        <f>'Raw Data'!X413</f>
        <v>3</v>
      </c>
      <c r="G414" s="239">
        <f>(F414*'Power Usage Consumption'!$B$2)*D414</f>
        <v>207.36</v>
      </c>
      <c r="H414" s="235">
        <f>'Raw Data'!Y413</f>
        <v>3</v>
      </c>
      <c r="I414" s="239">
        <f>(H414*'Power Usage Consumption'!$B$3)*D414</f>
        <v>240.5376</v>
      </c>
      <c r="J414" s="235">
        <f>'Raw Data'!Z413</f>
        <v>3</v>
      </c>
      <c r="K414" s="240">
        <f>(J414*'Power Usage Consumption'!$B$4)*D414</f>
        <v>196.992</v>
      </c>
      <c r="L414" s="241">
        <f>'Raw Data'!AA413</f>
        <v>3</v>
      </c>
      <c r="M414" s="241">
        <f>(L414*'Power Usage Consumption'!$B$5)*D414</f>
        <v>691.2</v>
      </c>
      <c r="N414" s="241">
        <f>'Raw Data'!AB413</f>
        <v>3</v>
      </c>
      <c r="O414" s="241">
        <f>(N414*'Power Usage Consumption'!$B$7)*D414</f>
        <v>6.912</v>
      </c>
      <c r="P414" s="241">
        <f>'Raw Data'!AC413</f>
        <v>1</v>
      </c>
      <c r="Q414" s="241">
        <f>(P414*'Power Usage Consumption'!$B$8)*D414</f>
        <v>46.08</v>
      </c>
      <c r="R414" s="241">
        <f>'Raw Data'!AD413</f>
        <v>0</v>
      </c>
      <c r="S414" s="241">
        <f>(R414*'Power Usage Consumption'!$B$9)*D414</f>
        <v>0</v>
      </c>
      <c r="T414" s="235">
        <f>'Raw Data'!AE413</f>
        <v>2</v>
      </c>
      <c r="U414" s="241">
        <f>(T414*'Power Usage Consumption'!$B$6)*D414</f>
        <v>11.52</v>
      </c>
      <c r="V414" s="235">
        <f>'Raw Data'!AF413</f>
        <v>2</v>
      </c>
      <c r="W414" s="241">
        <f>(V414*'Power Usage Consumption'!$B$11)*D414</f>
        <v>27.648</v>
      </c>
      <c r="X414" s="235">
        <f>'Raw Data'!AG413</f>
        <v>2</v>
      </c>
      <c r="Y414" s="241">
        <f>(X414*'Power Usage Consumption'!$B$12)*D414</f>
        <v>27.648</v>
      </c>
      <c r="Z414" s="235">
        <f>'Raw Data'!AH413</f>
        <v>3</v>
      </c>
      <c r="AA414" s="241">
        <f>(Z414*'Power Usage Consumption'!$B$12)*D414</f>
        <v>41.472</v>
      </c>
      <c r="AB414" s="242">
        <f t="shared" si="2"/>
        <v>1497.3696</v>
      </c>
      <c r="AC414" s="243" t="str">
        <f>'Raw Data'!AI413</f>
        <v>Renewable Energy (Solar, Wind, etc.)</v>
      </c>
      <c r="AD414" s="244">
        <f t="shared" si="3"/>
        <v>0</v>
      </c>
      <c r="AE414" s="245">
        <f t="shared" si="4"/>
        <v>1497.3696</v>
      </c>
      <c r="AF414" s="238">
        <f>'Raw Data'!U413</f>
        <v>5</v>
      </c>
      <c r="AG414" s="235">
        <f>'Raw Data'!T413</f>
        <v>3</v>
      </c>
      <c r="AH414" s="235"/>
      <c r="AI414" s="235">
        <f>IF('Raw Data'!AJ413="YES", 1, 0)</f>
        <v>1</v>
      </c>
      <c r="AJ414" s="235">
        <f>('Power Usage Consumption'!$B$15)*D414*AI414</f>
        <v>4458.24</v>
      </c>
      <c r="AK414" s="235">
        <f>IF('Raw Data'!AK413="YES", 1, 0)</f>
        <v>1</v>
      </c>
      <c r="AL414" s="239">
        <f>'Power Usage Consumption'!$B$16</f>
        <v>18</v>
      </c>
      <c r="AM414" s="235">
        <f>IF('Raw Data'!AL413="YES", 1, 0)</f>
        <v>1</v>
      </c>
      <c r="AN414" s="239">
        <f>'Power Usage Consumption'!$B$17</f>
        <v>1.5</v>
      </c>
      <c r="AO414" s="235">
        <f>IF('Raw Data'!AM413="YES", 1, 0)</f>
        <v>0</v>
      </c>
      <c r="AP414" s="239">
        <f>'Power Usage Consumption'!$B$18</f>
        <v>1.2</v>
      </c>
      <c r="AQ414" s="235">
        <f>IF('Raw Data'!AN413="YES", 1, 0)</f>
        <v>0</v>
      </c>
      <c r="AR414" s="239">
        <f>'Power Usage Consumption'!$B$19</f>
        <v>2</v>
      </c>
      <c r="AS414" s="239">
        <f t="shared" si="5"/>
        <v>4480.94</v>
      </c>
      <c r="AT414" s="241">
        <f t="shared" si="6"/>
        <v>3</v>
      </c>
      <c r="AU414" s="241"/>
      <c r="AV414" s="235">
        <f>IF('Raw Data'!AO413="YES", 1, 0)</f>
        <v>0</v>
      </c>
      <c r="AW414" s="241">
        <f>('Power Usage Consumption'!$B$22)*D414*AV414</f>
        <v>0</v>
      </c>
      <c r="AX414" s="235">
        <f>IF('Raw Data'!AP413="YES", 1, 0)</f>
        <v>1</v>
      </c>
      <c r="AY414" s="241">
        <f>('Power Usage Consumption'!$B$23)*D414*AX414</f>
        <v>748.8</v>
      </c>
      <c r="AZ414" s="235">
        <f>IF('Raw Data'!AQ413="YES", 1, 0)</f>
        <v>1</v>
      </c>
      <c r="BA414" s="241">
        <f>('Power Usage Consumption'!$B$24)*D414*AZ414</f>
        <v>62.208</v>
      </c>
      <c r="BB414" s="235">
        <f>IF('Raw Data'!AR413="YES", 1, 0)</f>
        <v>1</v>
      </c>
      <c r="BC414" s="241">
        <f>('Power Usage Consumption'!$B$25)*D414*BB414</f>
        <v>19.9872</v>
      </c>
      <c r="BD414" s="235">
        <f>IF('Raw Data'!AS413="YES", 1, 0)</f>
        <v>0</v>
      </c>
      <c r="BE414" s="235">
        <f>('Power Usage Consumption'!$B$26)*D414*BD414</f>
        <v>0</v>
      </c>
      <c r="BF414" s="241">
        <f t="shared" si="7"/>
        <v>830.9952</v>
      </c>
    </row>
    <row r="415" ht="20.25" customHeight="1">
      <c r="A415" s="233" t="str">
        <f>'Raw Data'!R414</f>
        <v>Lebanon</v>
      </c>
      <c r="B415" s="234">
        <f>'Raw Data'!S414</f>
        <v>12</v>
      </c>
      <c r="C415" s="235">
        <f>'Raw Data'!W414</f>
        <v>3</v>
      </c>
      <c r="D415" s="236">
        <f t="shared" si="1"/>
        <v>144</v>
      </c>
      <c r="E415" s="237"/>
      <c r="F415" s="238">
        <f>'Raw Data'!X414</f>
        <v>3</v>
      </c>
      <c r="G415" s="239">
        <f>(F415*'Power Usage Consumption'!$B$2)*D415</f>
        <v>25.92</v>
      </c>
      <c r="H415" s="235">
        <f>'Raw Data'!Y414</f>
        <v>3</v>
      </c>
      <c r="I415" s="239">
        <f>(H415*'Power Usage Consumption'!$B$3)*D415</f>
        <v>30.0672</v>
      </c>
      <c r="J415" s="235">
        <f>'Raw Data'!Z414</f>
        <v>2</v>
      </c>
      <c r="K415" s="240">
        <f>(J415*'Power Usage Consumption'!$B$4)*D415</f>
        <v>16.416</v>
      </c>
      <c r="L415" s="241">
        <f>'Raw Data'!AA414</f>
        <v>3</v>
      </c>
      <c r="M415" s="241">
        <f>(L415*'Power Usage Consumption'!$B$5)*D415</f>
        <v>86.4</v>
      </c>
      <c r="N415" s="241">
        <f>'Raw Data'!AB414</f>
        <v>0</v>
      </c>
      <c r="O415" s="241">
        <f>(N415*'Power Usage Consumption'!$B$7)*D415</f>
        <v>0</v>
      </c>
      <c r="P415" s="241">
        <f>'Raw Data'!AC414</f>
        <v>3</v>
      </c>
      <c r="Q415" s="241">
        <f>(P415*'Power Usage Consumption'!$B$8)*D415</f>
        <v>17.28</v>
      </c>
      <c r="R415" s="241">
        <f>'Raw Data'!AD414</f>
        <v>2</v>
      </c>
      <c r="S415" s="241">
        <f>(R415*'Power Usage Consumption'!$B$9)*D415</f>
        <v>1.728</v>
      </c>
      <c r="T415" s="235">
        <f>'Raw Data'!AE414</f>
        <v>0</v>
      </c>
      <c r="U415" s="241">
        <f>(T415*'Power Usage Consumption'!$B$6)*D415</f>
        <v>0</v>
      </c>
      <c r="V415" s="235">
        <f>'Raw Data'!AF414</f>
        <v>2</v>
      </c>
      <c r="W415" s="241">
        <f>(V415*'Power Usage Consumption'!$B$11)*D415</f>
        <v>3.456</v>
      </c>
      <c r="X415" s="235">
        <f>'Raw Data'!AG414</f>
        <v>0</v>
      </c>
      <c r="Y415" s="241">
        <f>(X415*'Power Usage Consumption'!$B$12)*D415</f>
        <v>0</v>
      </c>
      <c r="Z415" s="235">
        <f>'Raw Data'!AH414</f>
        <v>2</v>
      </c>
      <c r="AA415" s="241">
        <f>(Z415*'Power Usage Consumption'!$B$12)*D415</f>
        <v>3.456</v>
      </c>
      <c r="AB415" s="242">
        <f t="shared" si="2"/>
        <v>184.7232</v>
      </c>
      <c r="AC415" s="243" t="str">
        <f>'Raw Data'!AI414</f>
        <v>Non-renewable Energy (Grid electricity, Gasoline, etc.)</v>
      </c>
      <c r="AD415" s="244">
        <f t="shared" si="3"/>
        <v>184.7232</v>
      </c>
      <c r="AE415" s="245">
        <f t="shared" si="4"/>
        <v>0</v>
      </c>
      <c r="AF415" s="238">
        <f>'Raw Data'!U414</f>
        <v>10</v>
      </c>
      <c r="AG415" s="235">
        <f>'Raw Data'!T414</f>
        <v>2</v>
      </c>
      <c r="AH415" s="235"/>
      <c r="AI415" s="235">
        <f>IF('Raw Data'!AJ414="YES", 1, 0)</f>
        <v>0</v>
      </c>
      <c r="AJ415" s="235">
        <f>('Power Usage Consumption'!$B$15)*D415*AI415</f>
        <v>0</v>
      </c>
      <c r="AK415" s="235">
        <f>IF('Raw Data'!AK414="YES", 1, 0)</f>
        <v>0</v>
      </c>
      <c r="AL415" s="239">
        <f>'Power Usage Consumption'!$B$16</f>
        <v>18</v>
      </c>
      <c r="AM415" s="235">
        <f>IF('Raw Data'!AL414="YES", 1, 0)</f>
        <v>0</v>
      </c>
      <c r="AN415" s="239">
        <f>'Power Usage Consumption'!$B$17</f>
        <v>1.5</v>
      </c>
      <c r="AO415" s="235">
        <f>IF('Raw Data'!AM414="YES", 1, 0)</f>
        <v>1</v>
      </c>
      <c r="AP415" s="239">
        <f>'Power Usage Consumption'!$B$18</f>
        <v>1.2</v>
      </c>
      <c r="AQ415" s="235">
        <f>IF('Raw Data'!AN414="YES", 1, 0)</f>
        <v>0</v>
      </c>
      <c r="AR415" s="239">
        <f>'Power Usage Consumption'!$B$19</f>
        <v>2</v>
      </c>
      <c r="AS415" s="239">
        <f t="shared" si="5"/>
        <v>22.7</v>
      </c>
      <c r="AT415" s="241">
        <f t="shared" si="6"/>
        <v>2</v>
      </c>
      <c r="AU415" s="241"/>
      <c r="AV415" s="235">
        <f>IF('Raw Data'!AO414="YES", 1, 0)</f>
        <v>0</v>
      </c>
      <c r="AW415" s="241">
        <f>('Power Usage Consumption'!$B$22)*D415*AV415</f>
        <v>0</v>
      </c>
      <c r="AX415" s="235">
        <f>IF('Raw Data'!AP414="YES", 1, 0)</f>
        <v>1</v>
      </c>
      <c r="AY415" s="241">
        <f>('Power Usage Consumption'!$B$23)*D415*AX415</f>
        <v>93.6</v>
      </c>
      <c r="AZ415" s="235">
        <f>IF('Raw Data'!AQ414="YES", 1, 0)</f>
        <v>1</v>
      </c>
      <c r="BA415" s="241">
        <f>('Power Usage Consumption'!$B$24)*D415*AZ415</f>
        <v>7.776</v>
      </c>
      <c r="BB415" s="235">
        <f>IF('Raw Data'!AR414="YES", 1, 0)</f>
        <v>0</v>
      </c>
      <c r="BC415" s="241">
        <f>('Power Usage Consumption'!$B$25)*D415*BB415</f>
        <v>0</v>
      </c>
      <c r="BD415" s="235">
        <f>IF('Raw Data'!AS414="YES", 1, 0)</f>
        <v>0</v>
      </c>
      <c r="BE415" s="235">
        <f>('Power Usage Consumption'!$B$26)*D415*BD415</f>
        <v>0</v>
      </c>
      <c r="BF415" s="241">
        <f t="shared" si="7"/>
        <v>101.376</v>
      </c>
    </row>
    <row r="416" ht="20.25" customHeight="1">
      <c r="A416" s="233" t="str">
        <f>'Raw Data'!R415</f>
        <v>Kuwait</v>
      </c>
      <c r="B416" s="234">
        <f>'Raw Data'!S415</f>
        <v>10</v>
      </c>
      <c r="C416" s="235">
        <f>'Raw Data'!W415</f>
        <v>4</v>
      </c>
      <c r="D416" s="236">
        <f t="shared" si="1"/>
        <v>160</v>
      </c>
      <c r="E416" s="237"/>
      <c r="F416" s="238">
        <f>'Raw Data'!X415</f>
        <v>0</v>
      </c>
      <c r="G416" s="239">
        <f>(F416*'Power Usage Consumption'!$B$2)*D416</f>
        <v>0</v>
      </c>
      <c r="H416" s="235">
        <f>'Raw Data'!Y415</f>
        <v>1</v>
      </c>
      <c r="I416" s="239">
        <f>(H416*'Power Usage Consumption'!$B$3)*D416</f>
        <v>11.136</v>
      </c>
      <c r="J416" s="235">
        <f>'Raw Data'!Z415</f>
        <v>1</v>
      </c>
      <c r="K416" s="240">
        <f>(J416*'Power Usage Consumption'!$B$4)*D416</f>
        <v>9.12</v>
      </c>
      <c r="L416" s="241">
        <f>'Raw Data'!AA415</f>
        <v>2</v>
      </c>
      <c r="M416" s="241">
        <f>(L416*'Power Usage Consumption'!$B$5)*D416</f>
        <v>64</v>
      </c>
      <c r="N416" s="241">
        <f>'Raw Data'!AB415</f>
        <v>2</v>
      </c>
      <c r="O416" s="241">
        <f>(N416*'Power Usage Consumption'!$B$7)*D416</f>
        <v>0.64</v>
      </c>
      <c r="P416" s="241">
        <f>'Raw Data'!AC415</f>
        <v>3</v>
      </c>
      <c r="Q416" s="241">
        <f>(P416*'Power Usage Consumption'!$B$8)*D416</f>
        <v>19.2</v>
      </c>
      <c r="R416" s="241">
        <f>'Raw Data'!AD415</f>
        <v>2</v>
      </c>
      <c r="S416" s="241">
        <f>(R416*'Power Usage Consumption'!$B$9)*D416</f>
        <v>1.92</v>
      </c>
      <c r="T416" s="235">
        <f>'Raw Data'!AE415</f>
        <v>2</v>
      </c>
      <c r="U416" s="241">
        <f>(T416*'Power Usage Consumption'!$B$6)*D416</f>
        <v>1.6</v>
      </c>
      <c r="V416" s="235">
        <f>'Raw Data'!AF415</f>
        <v>0</v>
      </c>
      <c r="W416" s="241">
        <f>(V416*'Power Usage Consumption'!$B$11)*D416</f>
        <v>0</v>
      </c>
      <c r="X416" s="235">
        <f>'Raw Data'!AG415</f>
        <v>2</v>
      </c>
      <c r="Y416" s="241">
        <f>(X416*'Power Usage Consumption'!$B$12)*D416</f>
        <v>3.84</v>
      </c>
      <c r="Z416" s="235">
        <f>'Raw Data'!AH415</f>
        <v>0</v>
      </c>
      <c r="AA416" s="241">
        <f>(Z416*'Power Usage Consumption'!$B$12)*D416</f>
        <v>0</v>
      </c>
      <c r="AB416" s="242">
        <f t="shared" si="2"/>
        <v>111.456</v>
      </c>
      <c r="AC416" s="243" t="str">
        <f>'Raw Data'!AI415</f>
        <v>Non-renewable Energy (Grid electricity, Gasoline, etc.)</v>
      </c>
      <c r="AD416" s="244">
        <f t="shared" si="3"/>
        <v>111.456</v>
      </c>
      <c r="AE416" s="245">
        <f t="shared" si="4"/>
        <v>0</v>
      </c>
      <c r="AF416" s="238">
        <f>'Raw Data'!U415</f>
        <v>1</v>
      </c>
      <c r="AG416" s="235">
        <f>'Raw Data'!T415</f>
        <v>9</v>
      </c>
      <c r="AH416" s="235"/>
      <c r="AI416" s="235">
        <f>IF('Raw Data'!AJ415="YES", 1, 0)</f>
        <v>1</v>
      </c>
      <c r="AJ416" s="235">
        <f>('Power Usage Consumption'!$B$15)*D416*AI416</f>
        <v>619.2</v>
      </c>
      <c r="AK416" s="235">
        <f>IF('Raw Data'!AK415="YES", 1, 0)</f>
        <v>1</v>
      </c>
      <c r="AL416" s="239">
        <f>'Power Usage Consumption'!$B$16</f>
        <v>18</v>
      </c>
      <c r="AM416" s="235">
        <f>IF('Raw Data'!AL415="YES", 1, 0)</f>
        <v>1</v>
      </c>
      <c r="AN416" s="239">
        <f>'Power Usage Consumption'!$B$17</f>
        <v>1.5</v>
      </c>
      <c r="AO416" s="235">
        <f>IF('Raw Data'!AM415="YES", 1, 0)</f>
        <v>1</v>
      </c>
      <c r="AP416" s="239">
        <f>'Power Usage Consumption'!$B$18</f>
        <v>1.2</v>
      </c>
      <c r="AQ416" s="235">
        <f>IF('Raw Data'!AN415="YES", 1, 0)</f>
        <v>0</v>
      </c>
      <c r="AR416" s="239">
        <f>'Power Usage Consumption'!$B$19</f>
        <v>2</v>
      </c>
      <c r="AS416" s="239">
        <f t="shared" si="5"/>
        <v>641.9</v>
      </c>
      <c r="AT416" s="241">
        <f t="shared" si="6"/>
        <v>9</v>
      </c>
      <c r="AU416" s="241"/>
      <c r="AV416" s="235">
        <f>IF('Raw Data'!AO415="YES", 1, 0)</f>
        <v>0</v>
      </c>
      <c r="AW416" s="241">
        <f>('Power Usage Consumption'!$B$22)*D416*AV416</f>
        <v>0</v>
      </c>
      <c r="AX416" s="235">
        <f>IF('Raw Data'!AP415="YES", 1, 0)</f>
        <v>0</v>
      </c>
      <c r="AY416" s="241">
        <f>('Power Usage Consumption'!$B$23)*D416*AX416</f>
        <v>0</v>
      </c>
      <c r="AZ416" s="235">
        <f>IF('Raw Data'!AQ415="YES", 1, 0)</f>
        <v>1</v>
      </c>
      <c r="BA416" s="241">
        <f>('Power Usage Consumption'!$B$24)*D416*AZ416</f>
        <v>8.64</v>
      </c>
      <c r="BB416" s="235">
        <f>IF('Raw Data'!AR415="YES", 1, 0)</f>
        <v>1</v>
      </c>
      <c r="BC416" s="241">
        <f>('Power Usage Consumption'!$B$25)*D416*BB416</f>
        <v>2.776</v>
      </c>
      <c r="BD416" s="235">
        <f>IF('Raw Data'!AS415="YES", 1, 0)</f>
        <v>0</v>
      </c>
      <c r="BE416" s="235">
        <f>('Power Usage Consumption'!$B$26)*D416*BD416</f>
        <v>0</v>
      </c>
      <c r="BF416" s="241">
        <f t="shared" si="7"/>
        <v>11.416</v>
      </c>
    </row>
    <row r="417" ht="20.25" customHeight="1">
      <c r="A417" s="233" t="str">
        <f>'Raw Data'!R416</f>
        <v>United States of America</v>
      </c>
      <c r="B417" s="234">
        <f>'Raw Data'!S416</f>
        <v>8</v>
      </c>
      <c r="C417" s="235">
        <f>'Raw Data'!W416</f>
        <v>6</v>
      </c>
      <c r="D417" s="236">
        <f t="shared" si="1"/>
        <v>192</v>
      </c>
      <c r="E417" s="237"/>
      <c r="F417" s="238">
        <f>'Raw Data'!X416</f>
        <v>1</v>
      </c>
      <c r="G417" s="239">
        <f>(F417*'Power Usage Consumption'!$B$2)*D417</f>
        <v>11.52</v>
      </c>
      <c r="H417" s="235">
        <f>'Raw Data'!Y416</f>
        <v>3</v>
      </c>
      <c r="I417" s="239">
        <f>(H417*'Power Usage Consumption'!$B$3)*D417</f>
        <v>40.0896</v>
      </c>
      <c r="J417" s="235">
        <f>'Raw Data'!Z416</f>
        <v>0</v>
      </c>
      <c r="K417" s="240">
        <f>(J417*'Power Usage Consumption'!$B$4)*D417</f>
        <v>0</v>
      </c>
      <c r="L417" s="241">
        <f>'Raw Data'!AA416</f>
        <v>0</v>
      </c>
      <c r="M417" s="241">
        <f>(L417*'Power Usage Consumption'!$B$5)*D417</f>
        <v>0</v>
      </c>
      <c r="N417" s="241">
        <f>'Raw Data'!AB416</f>
        <v>2</v>
      </c>
      <c r="O417" s="241">
        <f>(N417*'Power Usage Consumption'!$B$7)*D417</f>
        <v>0.768</v>
      </c>
      <c r="P417" s="241">
        <f>'Raw Data'!AC416</f>
        <v>1</v>
      </c>
      <c r="Q417" s="241">
        <f>(P417*'Power Usage Consumption'!$B$8)*D417</f>
        <v>7.68</v>
      </c>
      <c r="R417" s="241">
        <f>'Raw Data'!AD416</f>
        <v>0</v>
      </c>
      <c r="S417" s="241">
        <f>(R417*'Power Usage Consumption'!$B$9)*D417</f>
        <v>0</v>
      </c>
      <c r="T417" s="235">
        <f>'Raw Data'!AE416</f>
        <v>3</v>
      </c>
      <c r="U417" s="241">
        <f>(T417*'Power Usage Consumption'!$B$6)*D417</f>
        <v>2.88</v>
      </c>
      <c r="V417" s="235">
        <f>'Raw Data'!AF416</f>
        <v>3</v>
      </c>
      <c r="W417" s="241">
        <f>(V417*'Power Usage Consumption'!$B$11)*D417</f>
        <v>6.912</v>
      </c>
      <c r="X417" s="235">
        <f>'Raw Data'!AG416</f>
        <v>1</v>
      </c>
      <c r="Y417" s="241">
        <f>(X417*'Power Usage Consumption'!$B$12)*D417</f>
        <v>2.304</v>
      </c>
      <c r="Z417" s="235">
        <f>'Raw Data'!AH416</f>
        <v>0</v>
      </c>
      <c r="AA417" s="241">
        <f>(Z417*'Power Usage Consumption'!$B$12)*D417</f>
        <v>0</v>
      </c>
      <c r="AB417" s="242">
        <f t="shared" si="2"/>
        <v>72.1536</v>
      </c>
      <c r="AC417" s="243" t="str">
        <f>'Raw Data'!AI416</f>
        <v>Renewable Energy (Solar, Wind, etc.)</v>
      </c>
      <c r="AD417" s="244">
        <f t="shared" si="3"/>
        <v>0</v>
      </c>
      <c r="AE417" s="245">
        <f t="shared" si="4"/>
        <v>72.1536</v>
      </c>
      <c r="AF417" s="238">
        <f>'Raw Data'!U416</f>
        <v>2</v>
      </c>
      <c r="AG417" s="235">
        <f>'Raw Data'!T416</f>
        <v>6</v>
      </c>
      <c r="AH417" s="235"/>
      <c r="AI417" s="235">
        <f>IF('Raw Data'!AJ416="YES", 1, 0)</f>
        <v>1</v>
      </c>
      <c r="AJ417" s="235">
        <f>('Power Usage Consumption'!$B$15)*D417*AI417</f>
        <v>743.04</v>
      </c>
      <c r="AK417" s="235">
        <f>IF('Raw Data'!AK416="YES", 1, 0)</f>
        <v>1</v>
      </c>
      <c r="AL417" s="239">
        <f>'Power Usage Consumption'!$B$16</f>
        <v>18</v>
      </c>
      <c r="AM417" s="235">
        <f>IF('Raw Data'!AL416="YES", 1, 0)</f>
        <v>0</v>
      </c>
      <c r="AN417" s="239">
        <f>'Power Usage Consumption'!$B$17</f>
        <v>1.5</v>
      </c>
      <c r="AO417" s="235">
        <f>IF('Raw Data'!AM416="YES", 1, 0)</f>
        <v>0</v>
      </c>
      <c r="AP417" s="239">
        <f>'Power Usage Consumption'!$B$18</f>
        <v>1.2</v>
      </c>
      <c r="AQ417" s="235">
        <f>IF('Raw Data'!AN416="YES", 1, 0)</f>
        <v>0</v>
      </c>
      <c r="AR417" s="239">
        <f>'Power Usage Consumption'!$B$19</f>
        <v>2</v>
      </c>
      <c r="AS417" s="239">
        <f t="shared" si="5"/>
        <v>765.74</v>
      </c>
      <c r="AT417" s="241">
        <f t="shared" si="6"/>
        <v>6</v>
      </c>
      <c r="AU417" s="241"/>
      <c r="AV417" s="235">
        <f>IF('Raw Data'!AO416="YES", 1, 0)</f>
        <v>1</v>
      </c>
      <c r="AW417" s="241">
        <f>('Power Usage Consumption'!$B$22)*D417*AV417</f>
        <v>436.8</v>
      </c>
      <c r="AX417" s="235">
        <f>IF('Raw Data'!AP416="YES", 1, 0)</f>
        <v>0</v>
      </c>
      <c r="AY417" s="241">
        <f>('Power Usage Consumption'!$B$23)*D417*AX417</f>
        <v>0</v>
      </c>
      <c r="AZ417" s="235">
        <f>IF('Raw Data'!AQ416="YES", 1, 0)</f>
        <v>1</v>
      </c>
      <c r="BA417" s="241">
        <f>('Power Usage Consumption'!$B$24)*D417*AZ417</f>
        <v>10.368</v>
      </c>
      <c r="BB417" s="235">
        <f>IF('Raw Data'!AR416="YES", 1, 0)</f>
        <v>0</v>
      </c>
      <c r="BC417" s="241">
        <f>('Power Usage Consumption'!$B$25)*D417*BB417</f>
        <v>0</v>
      </c>
      <c r="BD417" s="235">
        <f>IF('Raw Data'!AS416="YES", 1, 0)</f>
        <v>0</v>
      </c>
      <c r="BE417" s="235">
        <f>('Power Usage Consumption'!$B$26)*D417*BD417</f>
        <v>0</v>
      </c>
      <c r="BF417" s="241">
        <f t="shared" si="7"/>
        <v>447.168</v>
      </c>
    </row>
    <row r="418" ht="20.25" customHeight="1">
      <c r="A418" s="233" t="str">
        <f>'Raw Data'!R417</f>
        <v>United States of America</v>
      </c>
      <c r="B418" s="234">
        <f>'Raw Data'!S417</f>
        <v>8</v>
      </c>
      <c r="C418" s="235">
        <f>'Raw Data'!W417</f>
        <v>33</v>
      </c>
      <c r="D418" s="236">
        <f t="shared" si="1"/>
        <v>1056</v>
      </c>
      <c r="E418" s="237"/>
      <c r="F418" s="238">
        <f>'Raw Data'!X417</f>
        <v>2</v>
      </c>
      <c r="G418" s="239">
        <f>(F418*'Power Usage Consumption'!$B$2)*D418</f>
        <v>126.72</v>
      </c>
      <c r="H418" s="235">
        <f>'Raw Data'!Y417</f>
        <v>2</v>
      </c>
      <c r="I418" s="239">
        <f>(H418*'Power Usage Consumption'!$B$3)*D418</f>
        <v>146.9952</v>
      </c>
      <c r="J418" s="235">
        <f>'Raw Data'!Z417</f>
        <v>1</v>
      </c>
      <c r="K418" s="240">
        <f>(J418*'Power Usage Consumption'!$B$4)*D418</f>
        <v>60.192</v>
      </c>
      <c r="L418" s="241">
        <f>'Raw Data'!AA417</f>
        <v>0</v>
      </c>
      <c r="M418" s="241">
        <f>(L418*'Power Usage Consumption'!$B$5)*D418</f>
        <v>0</v>
      </c>
      <c r="N418" s="241">
        <f>'Raw Data'!AB417</f>
        <v>1</v>
      </c>
      <c r="O418" s="241">
        <f>(N418*'Power Usage Consumption'!$B$7)*D418</f>
        <v>2.112</v>
      </c>
      <c r="P418" s="241">
        <f>'Raw Data'!AC417</f>
        <v>0</v>
      </c>
      <c r="Q418" s="241">
        <f>(P418*'Power Usage Consumption'!$B$8)*D418</f>
        <v>0</v>
      </c>
      <c r="R418" s="241">
        <f>'Raw Data'!AD417</f>
        <v>3</v>
      </c>
      <c r="S418" s="241">
        <f>(R418*'Power Usage Consumption'!$B$9)*D418</f>
        <v>19.008</v>
      </c>
      <c r="T418" s="235">
        <f>'Raw Data'!AE417</f>
        <v>2</v>
      </c>
      <c r="U418" s="241">
        <f>(T418*'Power Usage Consumption'!$B$6)*D418</f>
        <v>10.56</v>
      </c>
      <c r="V418" s="235">
        <f>'Raw Data'!AF417</f>
        <v>0</v>
      </c>
      <c r="W418" s="241">
        <f>(V418*'Power Usage Consumption'!$B$11)*D418</f>
        <v>0</v>
      </c>
      <c r="X418" s="235">
        <f>'Raw Data'!AG417</f>
        <v>3</v>
      </c>
      <c r="Y418" s="241">
        <f>(X418*'Power Usage Consumption'!$B$12)*D418</f>
        <v>38.016</v>
      </c>
      <c r="Z418" s="235">
        <f>'Raw Data'!AH417</f>
        <v>2</v>
      </c>
      <c r="AA418" s="241">
        <f>(Z418*'Power Usage Consumption'!$B$12)*D418</f>
        <v>25.344</v>
      </c>
      <c r="AB418" s="242">
        <f t="shared" si="2"/>
        <v>428.9472</v>
      </c>
      <c r="AC418" s="243" t="str">
        <f>'Raw Data'!AI417</f>
        <v>Renewable Energy (Solar, Wind, etc.)</v>
      </c>
      <c r="AD418" s="244">
        <f t="shared" si="3"/>
        <v>0</v>
      </c>
      <c r="AE418" s="245">
        <f t="shared" si="4"/>
        <v>428.9472</v>
      </c>
      <c r="AF418" s="238">
        <f>'Raw Data'!U417</f>
        <v>2</v>
      </c>
      <c r="AG418" s="235">
        <f>'Raw Data'!T417</f>
        <v>6</v>
      </c>
      <c r="AH418" s="235"/>
      <c r="AI418" s="235">
        <f>IF('Raw Data'!AJ417="YES", 1, 0)</f>
        <v>0</v>
      </c>
      <c r="AJ418" s="235">
        <f>('Power Usage Consumption'!$B$15)*D418*AI418</f>
        <v>0</v>
      </c>
      <c r="AK418" s="235">
        <f>IF('Raw Data'!AK417="YES", 1, 0)</f>
        <v>1</v>
      </c>
      <c r="AL418" s="239">
        <f>'Power Usage Consumption'!$B$16</f>
        <v>18</v>
      </c>
      <c r="AM418" s="235">
        <f>IF('Raw Data'!AL417="YES", 1, 0)</f>
        <v>1</v>
      </c>
      <c r="AN418" s="239">
        <f>'Power Usage Consumption'!$B$17</f>
        <v>1.5</v>
      </c>
      <c r="AO418" s="235">
        <f>IF('Raw Data'!AM417="YES", 1, 0)</f>
        <v>0</v>
      </c>
      <c r="AP418" s="239">
        <f>'Power Usage Consumption'!$B$18</f>
        <v>1.2</v>
      </c>
      <c r="AQ418" s="235">
        <f>IF('Raw Data'!AN417="YES", 1, 0)</f>
        <v>0</v>
      </c>
      <c r="AR418" s="239">
        <f>'Power Usage Consumption'!$B$19</f>
        <v>2</v>
      </c>
      <c r="AS418" s="239">
        <f t="shared" si="5"/>
        <v>22.7</v>
      </c>
      <c r="AT418" s="241">
        <f t="shared" si="6"/>
        <v>6</v>
      </c>
      <c r="AU418" s="241"/>
      <c r="AV418" s="235">
        <f>IF('Raw Data'!AO417="YES", 1, 0)</f>
        <v>1</v>
      </c>
      <c r="AW418" s="241">
        <f>('Power Usage Consumption'!$B$22)*D418*AV418</f>
        <v>2402.4</v>
      </c>
      <c r="AX418" s="235">
        <f>IF('Raw Data'!AP417="YES", 1, 0)</f>
        <v>1</v>
      </c>
      <c r="AY418" s="241">
        <f>('Power Usage Consumption'!$B$23)*D418*AX418</f>
        <v>686.4</v>
      </c>
      <c r="AZ418" s="235">
        <f>IF('Raw Data'!AQ417="YES", 1, 0)</f>
        <v>0</v>
      </c>
      <c r="BA418" s="241">
        <f>('Power Usage Consumption'!$B$24)*D418*AZ418</f>
        <v>0</v>
      </c>
      <c r="BB418" s="235">
        <f>IF('Raw Data'!AR417="YES", 1, 0)</f>
        <v>0</v>
      </c>
      <c r="BC418" s="241">
        <f>('Power Usage Consumption'!$B$25)*D418*BB418</f>
        <v>0</v>
      </c>
      <c r="BD418" s="235">
        <f>IF('Raw Data'!AS417="YES", 1, 0)</f>
        <v>1</v>
      </c>
      <c r="BE418" s="235">
        <f>('Power Usage Consumption'!$B$26)*D418*BD418</f>
        <v>295.68</v>
      </c>
      <c r="BF418" s="241">
        <f t="shared" si="7"/>
        <v>3384.48</v>
      </c>
    </row>
    <row r="419" ht="20.25" customHeight="1">
      <c r="A419" s="233" t="str">
        <f>'Raw Data'!R418</f>
        <v>Thailand</v>
      </c>
      <c r="B419" s="234">
        <f>'Raw Data'!S418</f>
        <v>2</v>
      </c>
      <c r="C419" s="235">
        <f>'Raw Data'!W418</f>
        <v>40</v>
      </c>
      <c r="D419" s="236">
        <f t="shared" si="1"/>
        <v>320</v>
      </c>
      <c r="E419" s="237"/>
      <c r="F419" s="238">
        <f>'Raw Data'!X418</f>
        <v>1</v>
      </c>
      <c r="G419" s="239">
        <f>(F419*'Power Usage Consumption'!$B$2)*D419</f>
        <v>19.2</v>
      </c>
      <c r="H419" s="235">
        <f>'Raw Data'!Y418</f>
        <v>2</v>
      </c>
      <c r="I419" s="239">
        <f>(H419*'Power Usage Consumption'!$B$3)*D419</f>
        <v>44.544</v>
      </c>
      <c r="J419" s="235">
        <f>'Raw Data'!Z418</f>
        <v>3</v>
      </c>
      <c r="K419" s="240">
        <f>(J419*'Power Usage Consumption'!$B$4)*D419</f>
        <v>54.72</v>
      </c>
      <c r="L419" s="241">
        <f>'Raw Data'!AA418</f>
        <v>0</v>
      </c>
      <c r="M419" s="241">
        <f>(L419*'Power Usage Consumption'!$B$5)*D419</f>
        <v>0</v>
      </c>
      <c r="N419" s="241">
        <f>'Raw Data'!AB418</f>
        <v>1</v>
      </c>
      <c r="O419" s="241">
        <f>(N419*'Power Usage Consumption'!$B$7)*D419</f>
        <v>0.64</v>
      </c>
      <c r="P419" s="241">
        <f>'Raw Data'!AC418</f>
        <v>2</v>
      </c>
      <c r="Q419" s="241">
        <f>(P419*'Power Usage Consumption'!$B$8)*D419</f>
        <v>25.6</v>
      </c>
      <c r="R419" s="241">
        <f>'Raw Data'!AD418</f>
        <v>3</v>
      </c>
      <c r="S419" s="241">
        <f>(R419*'Power Usage Consumption'!$B$9)*D419</f>
        <v>5.76</v>
      </c>
      <c r="T419" s="235">
        <f>'Raw Data'!AE418</f>
        <v>3</v>
      </c>
      <c r="U419" s="241">
        <f>(T419*'Power Usage Consumption'!$B$6)*D419</f>
        <v>4.8</v>
      </c>
      <c r="V419" s="235">
        <f>'Raw Data'!AF418</f>
        <v>2</v>
      </c>
      <c r="W419" s="241">
        <f>(V419*'Power Usage Consumption'!$B$11)*D419</f>
        <v>7.68</v>
      </c>
      <c r="X419" s="235">
        <f>'Raw Data'!AG418</f>
        <v>3</v>
      </c>
      <c r="Y419" s="241">
        <f>(X419*'Power Usage Consumption'!$B$12)*D419</f>
        <v>11.52</v>
      </c>
      <c r="Z419" s="235">
        <f>'Raw Data'!AH418</f>
        <v>2</v>
      </c>
      <c r="AA419" s="241">
        <f>(Z419*'Power Usage Consumption'!$B$12)*D419</f>
        <v>7.68</v>
      </c>
      <c r="AB419" s="242">
        <f t="shared" si="2"/>
        <v>182.144</v>
      </c>
      <c r="AC419" s="243" t="str">
        <f>'Raw Data'!AI418</f>
        <v>Renewable Energy (Solar, Wind, etc.)</v>
      </c>
      <c r="AD419" s="244">
        <f t="shared" si="3"/>
        <v>0</v>
      </c>
      <c r="AE419" s="245">
        <f t="shared" si="4"/>
        <v>182.144</v>
      </c>
      <c r="AF419" s="238">
        <f>'Raw Data'!U418</f>
        <v>0</v>
      </c>
      <c r="AG419" s="235">
        <f>'Raw Data'!T418</f>
        <v>2</v>
      </c>
      <c r="AH419" s="235"/>
      <c r="AI419" s="235">
        <f>IF('Raw Data'!AJ418="YES", 1, 0)</f>
        <v>1</v>
      </c>
      <c r="AJ419" s="235">
        <f>('Power Usage Consumption'!$B$15)*D419*AI419</f>
        <v>1238.4</v>
      </c>
      <c r="AK419" s="235">
        <f>IF('Raw Data'!AK418="YES", 1, 0)</f>
        <v>0</v>
      </c>
      <c r="AL419" s="239">
        <f>'Power Usage Consumption'!$B$16</f>
        <v>18</v>
      </c>
      <c r="AM419" s="235">
        <f>IF('Raw Data'!AL418="YES", 1, 0)</f>
        <v>1</v>
      </c>
      <c r="AN419" s="239">
        <f>'Power Usage Consumption'!$B$17</f>
        <v>1.5</v>
      </c>
      <c r="AO419" s="235">
        <f>IF('Raw Data'!AM418="YES", 1, 0)</f>
        <v>0</v>
      </c>
      <c r="AP419" s="239">
        <f>'Power Usage Consumption'!$B$18</f>
        <v>1.2</v>
      </c>
      <c r="AQ419" s="235">
        <f>IF('Raw Data'!AN418="YES", 1, 0)</f>
        <v>0</v>
      </c>
      <c r="AR419" s="239">
        <f>'Power Usage Consumption'!$B$19</f>
        <v>2</v>
      </c>
      <c r="AS419" s="239">
        <f t="shared" si="5"/>
        <v>1261.1</v>
      </c>
      <c r="AT419" s="241">
        <f t="shared" si="6"/>
        <v>2</v>
      </c>
      <c r="AU419" s="241"/>
      <c r="AV419" s="235">
        <f>IF('Raw Data'!AO418="YES", 1, 0)</f>
        <v>0</v>
      </c>
      <c r="AW419" s="241">
        <f>('Power Usage Consumption'!$B$22)*D419*AV419</f>
        <v>0</v>
      </c>
      <c r="AX419" s="235">
        <f>IF('Raw Data'!AP418="YES", 1, 0)</f>
        <v>0</v>
      </c>
      <c r="AY419" s="241">
        <f>('Power Usage Consumption'!$B$23)*D419*AX419</f>
        <v>0</v>
      </c>
      <c r="AZ419" s="235">
        <f>IF('Raw Data'!AQ418="YES", 1, 0)</f>
        <v>0</v>
      </c>
      <c r="BA419" s="241">
        <f>('Power Usage Consumption'!$B$24)*D419*AZ419</f>
        <v>0</v>
      </c>
      <c r="BB419" s="235">
        <f>IF('Raw Data'!AR418="YES", 1, 0)</f>
        <v>0</v>
      </c>
      <c r="BC419" s="241">
        <f>('Power Usage Consumption'!$B$25)*D419*BB419</f>
        <v>0</v>
      </c>
      <c r="BD419" s="235">
        <f>IF('Raw Data'!AS418="YES", 1, 0)</f>
        <v>1</v>
      </c>
      <c r="BE419" s="235">
        <f>('Power Usage Consumption'!$B$26)*D419*BD419</f>
        <v>89.6</v>
      </c>
      <c r="BF419" s="241">
        <f t="shared" si="7"/>
        <v>89.6</v>
      </c>
    </row>
    <row r="420" ht="20.25" customHeight="1">
      <c r="A420" s="233" t="str">
        <f>'Raw Data'!R419</f>
        <v>Thailand</v>
      </c>
      <c r="B420" s="234">
        <f>'Raw Data'!S419</f>
        <v>5</v>
      </c>
      <c r="C420" s="235">
        <f>'Raw Data'!W419</f>
        <v>34</v>
      </c>
      <c r="D420" s="236">
        <f t="shared" si="1"/>
        <v>680</v>
      </c>
      <c r="E420" s="237"/>
      <c r="F420" s="238">
        <f>'Raw Data'!X419</f>
        <v>0</v>
      </c>
      <c r="G420" s="239">
        <f>(F420*'Power Usage Consumption'!$B$2)*D420</f>
        <v>0</v>
      </c>
      <c r="H420" s="235">
        <f>'Raw Data'!Y419</f>
        <v>0</v>
      </c>
      <c r="I420" s="239">
        <f>(H420*'Power Usage Consumption'!$B$3)*D420</f>
        <v>0</v>
      </c>
      <c r="J420" s="235">
        <f>'Raw Data'!Z419</f>
        <v>0</v>
      </c>
      <c r="K420" s="240">
        <f>(J420*'Power Usage Consumption'!$B$4)*D420</f>
        <v>0</v>
      </c>
      <c r="L420" s="241">
        <f>'Raw Data'!AA419</f>
        <v>0</v>
      </c>
      <c r="M420" s="241">
        <f>(L420*'Power Usage Consumption'!$B$5)*D420</f>
        <v>0</v>
      </c>
      <c r="N420" s="241">
        <f>'Raw Data'!AB419</f>
        <v>1</v>
      </c>
      <c r="O420" s="241">
        <f>(N420*'Power Usage Consumption'!$B$7)*D420</f>
        <v>1.36</v>
      </c>
      <c r="P420" s="241">
        <f>'Raw Data'!AC419</f>
        <v>0</v>
      </c>
      <c r="Q420" s="241">
        <f>(P420*'Power Usage Consumption'!$B$8)*D420</f>
        <v>0</v>
      </c>
      <c r="R420" s="241">
        <f>'Raw Data'!AD419</f>
        <v>1</v>
      </c>
      <c r="S420" s="241">
        <f>(R420*'Power Usage Consumption'!$B$9)*D420</f>
        <v>4.08</v>
      </c>
      <c r="T420" s="235">
        <f>'Raw Data'!AE419</f>
        <v>3</v>
      </c>
      <c r="U420" s="241">
        <f>(T420*'Power Usage Consumption'!$B$6)*D420</f>
        <v>10.2</v>
      </c>
      <c r="V420" s="235">
        <f>'Raw Data'!AF419</f>
        <v>2</v>
      </c>
      <c r="W420" s="241">
        <f>(V420*'Power Usage Consumption'!$B$11)*D420</f>
        <v>16.32</v>
      </c>
      <c r="X420" s="235">
        <f>'Raw Data'!AG419</f>
        <v>1</v>
      </c>
      <c r="Y420" s="241">
        <f>(X420*'Power Usage Consumption'!$B$12)*D420</f>
        <v>8.16</v>
      </c>
      <c r="Z420" s="235">
        <f>'Raw Data'!AH419</f>
        <v>0</v>
      </c>
      <c r="AA420" s="241">
        <f>(Z420*'Power Usage Consumption'!$B$12)*D420</f>
        <v>0</v>
      </c>
      <c r="AB420" s="242">
        <f t="shared" si="2"/>
        <v>40.12</v>
      </c>
      <c r="AC420" s="243" t="str">
        <f>'Raw Data'!AI419</f>
        <v>Non-renewable Energy (Grid electricity, Gasoline, etc.)</v>
      </c>
      <c r="AD420" s="244">
        <f t="shared" si="3"/>
        <v>40.12</v>
      </c>
      <c r="AE420" s="245">
        <f t="shared" si="4"/>
        <v>0</v>
      </c>
      <c r="AF420" s="238">
        <f>'Raw Data'!U419</f>
        <v>3</v>
      </c>
      <c r="AG420" s="235">
        <f>'Raw Data'!T419</f>
        <v>2</v>
      </c>
      <c r="AH420" s="235"/>
      <c r="AI420" s="235">
        <f>IF('Raw Data'!AJ419="YES", 1, 0)</f>
        <v>0</v>
      </c>
      <c r="AJ420" s="235">
        <f>('Power Usage Consumption'!$B$15)*D420*AI420</f>
        <v>0</v>
      </c>
      <c r="AK420" s="235">
        <f>IF('Raw Data'!AK419="YES", 1, 0)</f>
        <v>0</v>
      </c>
      <c r="AL420" s="239">
        <f>'Power Usage Consumption'!$B$16</f>
        <v>18</v>
      </c>
      <c r="AM420" s="235">
        <f>IF('Raw Data'!AL419="YES", 1, 0)</f>
        <v>0</v>
      </c>
      <c r="AN420" s="239">
        <f>'Power Usage Consumption'!$B$17</f>
        <v>1.5</v>
      </c>
      <c r="AO420" s="235">
        <f>IF('Raw Data'!AM419="YES", 1, 0)</f>
        <v>0</v>
      </c>
      <c r="AP420" s="239">
        <f>'Power Usage Consumption'!$B$18</f>
        <v>1.2</v>
      </c>
      <c r="AQ420" s="235">
        <f>IF('Raw Data'!AN419="YES", 1, 0)</f>
        <v>0</v>
      </c>
      <c r="AR420" s="239">
        <f>'Power Usage Consumption'!$B$19</f>
        <v>2</v>
      </c>
      <c r="AS420" s="239">
        <f t="shared" si="5"/>
        <v>22.7</v>
      </c>
      <c r="AT420" s="241">
        <f t="shared" si="6"/>
        <v>2</v>
      </c>
      <c r="AU420" s="241"/>
      <c r="AV420" s="235">
        <f>IF('Raw Data'!AO419="YES", 1, 0)</f>
        <v>1</v>
      </c>
      <c r="AW420" s="241">
        <f>('Power Usage Consumption'!$B$22)*D420*AV420</f>
        <v>1547</v>
      </c>
      <c r="AX420" s="235">
        <f>IF('Raw Data'!AP419="YES", 1, 0)</f>
        <v>1</v>
      </c>
      <c r="AY420" s="241">
        <f>('Power Usage Consumption'!$B$23)*D420*AX420</f>
        <v>442</v>
      </c>
      <c r="AZ420" s="235">
        <f>IF('Raw Data'!AQ419="YES", 1, 0)</f>
        <v>0</v>
      </c>
      <c r="BA420" s="241">
        <f>('Power Usage Consumption'!$B$24)*D420*AZ420</f>
        <v>0</v>
      </c>
      <c r="BB420" s="235">
        <f>IF('Raw Data'!AR419="YES", 1, 0)</f>
        <v>0</v>
      </c>
      <c r="BC420" s="241">
        <f>('Power Usage Consumption'!$B$25)*D420*BB420</f>
        <v>0</v>
      </c>
      <c r="BD420" s="235">
        <f>IF('Raw Data'!AS419="YES", 1, 0)</f>
        <v>0</v>
      </c>
      <c r="BE420" s="235">
        <f>('Power Usage Consumption'!$B$26)*D420*BD420</f>
        <v>0</v>
      </c>
      <c r="BF420" s="241">
        <f t="shared" si="7"/>
        <v>1989</v>
      </c>
    </row>
    <row r="421" ht="20.25" customHeight="1">
      <c r="A421" s="233" t="str">
        <f>'Raw Data'!R420</f>
        <v>Taiwan</v>
      </c>
      <c r="B421" s="234">
        <f>'Raw Data'!S420</f>
        <v>6</v>
      </c>
      <c r="C421" s="235">
        <f>'Raw Data'!W420</f>
        <v>33</v>
      </c>
      <c r="D421" s="236">
        <f t="shared" si="1"/>
        <v>792</v>
      </c>
      <c r="E421" s="237"/>
      <c r="F421" s="238">
        <f>'Raw Data'!X420</f>
        <v>1</v>
      </c>
      <c r="G421" s="239">
        <f>(F421*'Power Usage Consumption'!$B$2)*D421</f>
        <v>47.52</v>
      </c>
      <c r="H421" s="235">
        <f>'Raw Data'!Y420</f>
        <v>0</v>
      </c>
      <c r="I421" s="239">
        <f>(H421*'Power Usage Consumption'!$B$3)*D421</f>
        <v>0</v>
      </c>
      <c r="J421" s="235">
        <f>'Raw Data'!Z420</f>
        <v>2</v>
      </c>
      <c r="K421" s="240">
        <f>(J421*'Power Usage Consumption'!$B$4)*D421</f>
        <v>90.288</v>
      </c>
      <c r="L421" s="241">
        <f>'Raw Data'!AA420</f>
        <v>3</v>
      </c>
      <c r="M421" s="241">
        <f>(L421*'Power Usage Consumption'!$B$5)*D421</f>
        <v>475.2</v>
      </c>
      <c r="N421" s="241">
        <f>'Raw Data'!AB420</f>
        <v>3</v>
      </c>
      <c r="O421" s="241">
        <f>(N421*'Power Usage Consumption'!$B$7)*D421</f>
        <v>4.752</v>
      </c>
      <c r="P421" s="241">
        <f>'Raw Data'!AC420</f>
        <v>3</v>
      </c>
      <c r="Q421" s="241">
        <f>(P421*'Power Usage Consumption'!$B$8)*D421</f>
        <v>95.04</v>
      </c>
      <c r="R421" s="241">
        <f>'Raw Data'!AD420</f>
        <v>3</v>
      </c>
      <c r="S421" s="241">
        <f>(R421*'Power Usage Consumption'!$B$9)*D421</f>
        <v>14.256</v>
      </c>
      <c r="T421" s="235">
        <f>'Raw Data'!AE420</f>
        <v>1</v>
      </c>
      <c r="U421" s="241">
        <f>(T421*'Power Usage Consumption'!$B$6)*D421</f>
        <v>3.96</v>
      </c>
      <c r="V421" s="235">
        <f>'Raw Data'!AF420</f>
        <v>2</v>
      </c>
      <c r="W421" s="241">
        <f>(V421*'Power Usage Consumption'!$B$11)*D421</f>
        <v>19.008</v>
      </c>
      <c r="X421" s="235">
        <f>'Raw Data'!AG420</f>
        <v>2</v>
      </c>
      <c r="Y421" s="241">
        <f>(X421*'Power Usage Consumption'!$B$12)*D421</f>
        <v>19.008</v>
      </c>
      <c r="Z421" s="235">
        <f>'Raw Data'!AH420</f>
        <v>2</v>
      </c>
      <c r="AA421" s="241">
        <f>(Z421*'Power Usage Consumption'!$B$12)*D421</f>
        <v>19.008</v>
      </c>
      <c r="AB421" s="242">
        <f t="shared" si="2"/>
        <v>788.04</v>
      </c>
      <c r="AC421" s="243" t="str">
        <f>'Raw Data'!AI420</f>
        <v>Renewable Energy (Solar, Wind, etc.)</v>
      </c>
      <c r="AD421" s="244">
        <f t="shared" si="3"/>
        <v>0</v>
      </c>
      <c r="AE421" s="245">
        <f t="shared" si="4"/>
        <v>788.04</v>
      </c>
      <c r="AF421" s="238">
        <f>'Raw Data'!U420</f>
        <v>0</v>
      </c>
      <c r="AG421" s="235">
        <f>'Raw Data'!T420</f>
        <v>6</v>
      </c>
      <c r="AH421" s="235"/>
      <c r="AI421" s="235">
        <f>IF('Raw Data'!AJ420="YES", 1, 0)</f>
        <v>1</v>
      </c>
      <c r="AJ421" s="235">
        <f>('Power Usage Consumption'!$B$15)*D421*AI421</f>
        <v>3065.04</v>
      </c>
      <c r="AK421" s="235">
        <f>IF('Raw Data'!AK420="YES", 1, 0)</f>
        <v>0</v>
      </c>
      <c r="AL421" s="239">
        <f>'Power Usage Consumption'!$B$16</f>
        <v>18</v>
      </c>
      <c r="AM421" s="235">
        <f>IF('Raw Data'!AL420="YES", 1, 0)</f>
        <v>0</v>
      </c>
      <c r="AN421" s="239">
        <f>'Power Usage Consumption'!$B$17</f>
        <v>1.5</v>
      </c>
      <c r="AO421" s="235">
        <f>IF('Raw Data'!AM420="YES", 1, 0)</f>
        <v>0</v>
      </c>
      <c r="AP421" s="239">
        <f>'Power Usage Consumption'!$B$18</f>
        <v>1.2</v>
      </c>
      <c r="AQ421" s="235">
        <f>IF('Raw Data'!AN420="YES", 1, 0)</f>
        <v>0</v>
      </c>
      <c r="AR421" s="239">
        <f>'Power Usage Consumption'!$B$19</f>
        <v>2</v>
      </c>
      <c r="AS421" s="239">
        <f t="shared" si="5"/>
        <v>3087.74</v>
      </c>
      <c r="AT421" s="241">
        <f t="shared" si="6"/>
        <v>6</v>
      </c>
      <c r="AU421" s="241"/>
      <c r="AV421" s="235">
        <f>IF('Raw Data'!AO420="YES", 1, 0)</f>
        <v>0</v>
      </c>
      <c r="AW421" s="241">
        <f>('Power Usage Consumption'!$B$22)*D421*AV421</f>
        <v>0</v>
      </c>
      <c r="AX421" s="235">
        <f>IF('Raw Data'!AP420="YES", 1, 0)</f>
        <v>1</v>
      </c>
      <c r="AY421" s="241">
        <f>('Power Usage Consumption'!$B$23)*D421*AX421</f>
        <v>514.8</v>
      </c>
      <c r="AZ421" s="235">
        <f>IF('Raw Data'!AQ420="YES", 1, 0)</f>
        <v>0</v>
      </c>
      <c r="BA421" s="241">
        <f>('Power Usage Consumption'!$B$24)*D421*AZ421</f>
        <v>0</v>
      </c>
      <c r="BB421" s="235">
        <f>IF('Raw Data'!AR420="YES", 1, 0)</f>
        <v>0</v>
      </c>
      <c r="BC421" s="241">
        <f>('Power Usage Consumption'!$B$25)*D421*BB421</f>
        <v>0</v>
      </c>
      <c r="BD421" s="235">
        <f>IF('Raw Data'!AS420="YES", 1, 0)</f>
        <v>0</v>
      </c>
      <c r="BE421" s="235">
        <f>('Power Usage Consumption'!$B$26)*D421*BD421</f>
        <v>0</v>
      </c>
      <c r="BF421" s="241">
        <f t="shared" si="7"/>
        <v>514.8</v>
      </c>
    </row>
    <row r="422" ht="20.25" customHeight="1">
      <c r="A422" s="233" t="str">
        <f>'Raw Data'!R421</f>
        <v>Chile</v>
      </c>
      <c r="B422" s="234">
        <f>'Raw Data'!S421</f>
        <v>10</v>
      </c>
      <c r="C422" s="235" t="str">
        <f>'Raw Data'!W421</f>
        <v/>
      </c>
      <c r="D422" s="236">
        <f t="shared" si="1"/>
        <v>0</v>
      </c>
      <c r="E422" s="237"/>
      <c r="F422" s="238">
        <f>'Raw Data'!X421</f>
        <v>3</v>
      </c>
      <c r="G422" s="239">
        <f>(F422*'Power Usage Consumption'!$B$2)*D422</f>
        <v>0</v>
      </c>
      <c r="H422" s="235">
        <f>'Raw Data'!Y421</f>
        <v>2</v>
      </c>
      <c r="I422" s="239">
        <f>(H422*'Power Usage Consumption'!$B$3)*D422</f>
        <v>0</v>
      </c>
      <c r="J422" s="235">
        <f>'Raw Data'!Z421</f>
        <v>1</v>
      </c>
      <c r="K422" s="240">
        <f>(J422*'Power Usage Consumption'!$B$4)*D422</f>
        <v>0</v>
      </c>
      <c r="L422" s="241">
        <f>'Raw Data'!AA421</f>
        <v>3</v>
      </c>
      <c r="M422" s="241">
        <f>(L422*'Power Usage Consumption'!$B$5)*D422</f>
        <v>0</v>
      </c>
      <c r="N422" s="241">
        <f>'Raw Data'!AB421</f>
        <v>0</v>
      </c>
      <c r="O422" s="241">
        <f>(N422*'Power Usage Consumption'!$B$7)*D422</f>
        <v>0</v>
      </c>
      <c r="P422" s="241">
        <f>'Raw Data'!AC421</f>
        <v>1</v>
      </c>
      <c r="Q422" s="241">
        <f>(P422*'Power Usage Consumption'!$B$8)*D422</f>
        <v>0</v>
      </c>
      <c r="R422" s="241">
        <f>'Raw Data'!AD421</f>
        <v>0</v>
      </c>
      <c r="S422" s="241">
        <f>(R422*'Power Usage Consumption'!$B$9)*D422</f>
        <v>0</v>
      </c>
      <c r="T422" s="235">
        <f>'Raw Data'!AE421</f>
        <v>3</v>
      </c>
      <c r="U422" s="241">
        <f>(T422*'Power Usage Consumption'!$B$6)*D422</f>
        <v>0</v>
      </c>
      <c r="V422" s="235">
        <f>'Raw Data'!AF421</f>
        <v>1</v>
      </c>
      <c r="W422" s="241">
        <f>(V422*'Power Usage Consumption'!$B$11)*D422</f>
        <v>0</v>
      </c>
      <c r="X422" s="235">
        <f>'Raw Data'!AG421</f>
        <v>3</v>
      </c>
      <c r="Y422" s="241">
        <f>(X422*'Power Usage Consumption'!$B$12)*D422</f>
        <v>0</v>
      </c>
      <c r="Z422" s="235">
        <f>'Raw Data'!AH421</f>
        <v>0</v>
      </c>
      <c r="AA422" s="241">
        <f>(Z422*'Power Usage Consumption'!$B$12)*D422</f>
        <v>0</v>
      </c>
      <c r="AB422" s="242">
        <f t="shared" si="2"/>
        <v>0</v>
      </c>
      <c r="AC422" s="243" t="str">
        <f>'Raw Data'!AI421</f>
        <v>Renewable Energy (Solar, Wind, etc.)</v>
      </c>
      <c r="AD422" s="244">
        <f t="shared" si="3"/>
        <v>0</v>
      </c>
      <c r="AE422" s="245">
        <f t="shared" si="4"/>
        <v>0</v>
      </c>
      <c r="AF422" s="238">
        <f>'Raw Data'!U421</f>
        <v>3</v>
      </c>
      <c r="AG422" s="235">
        <f>'Raw Data'!T421</f>
        <v>7</v>
      </c>
      <c r="AH422" s="235"/>
      <c r="AI422" s="235">
        <f>IF('Raw Data'!AJ421="YES", 1, 0)</f>
        <v>0</v>
      </c>
      <c r="AJ422" s="235">
        <f>('Power Usage Consumption'!$B$15)*D422*AI422</f>
        <v>0</v>
      </c>
      <c r="AK422" s="235">
        <f>IF('Raw Data'!AK421="YES", 1, 0)</f>
        <v>0</v>
      </c>
      <c r="AL422" s="239">
        <f>'Power Usage Consumption'!$B$16</f>
        <v>18</v>
      </c>
      <c r="AM422" s="235">
        <f>IF('Raw Data'!AL421="YES", 1, 0)</f>
        <v>1</v>
      </c>
      <c r="AN422" s="239">
        <f>'Power Usage Consumption'!$B$17</f>
        <v>1.5</v>
      </c>
      <c r="AO422" s="235">
        <f>IF('Raw Data'!AM421="YES", 1, 0)</f>
        <v>0</v>
      </c>
      <c r="AP422" s="239">
        <f>'Power Usage Consumption'!$B$18</f>
        <v>1.2</v>
      </c>
      <c r="AQ422" s="235">
        <f>IF('Raw Data'!AN421="YES", 1, 0)</f>
        <v>0</v>
      </c>
      <c r="AR422" s="239">
        <f>'Power Usage Consumption'!$B$19</f>
        <v>2</v>
      </c>
      <c r="AS422" s="239">
        <f t="shared" si="5"/>
        <v>22.7</v>
      </c>
      <c r="AT422" s="241">
        <f t="shared" si="6"/>
        <v>7</v>
      </c>
      <c r="AU422" s="241"/>
      <c r="AV422" s="235">
        <f>IF('Raw Data'!AO421="YES", 1, 0)</f>
        <v>0</v>
      </c>
      <c r="AW422" s="241">
        <f>('Power Usage Consumption'!$B$22)*D422*AV422</f>
        <v>0</v>
      </c>
      <c r="AX422" s="235">
        <f>IF('Raw Data'!AP421="YES", 1, 0)</f>
        <v>0</v>
      </c>
      <c r="AY422" s="241">
        <f>('Power Usage Consumption'!$B$23)*D422*AX422</f>
        <v>0</v>
      </c>
      <c r="AZ422" s="235">
        <f>IF('Raw Data'!AQ421="YES", 1, 0)</f>
        <v>0</v>
      </c>
      <c r="BA422" s="241">
        <f>('Power Usage Consumption'!$B$24)*D422*AZ422</f>
        <v>0</v>
      </c>
      <c r="BB422" s="235">
        <f>IF('Raw Data'!AR421="YES", 1, 0)</f>
        <v>1</v>
      </c>
      <c r="BC422" s="241">
        <f>('Power Usage Consumption'!$B$25)*D422*BB422</f>
        <v>0</v>
      </c>
      <c r="BD422" s="235">
        <f>IF('Raw Data'!AS421="YES", 1, 0)</f>
        <v>1</v>
      </c>
      <c r="BE422" s="235">
        <f>('Power Usage Consumption'!$B$26)*D422*BD422</f>
        <v>0</v>
      </c>
      <c r="BF422" s="241">
        <f t="shared" si="7"/>
        <v>0</v>
      </c>
    </row>
    <row r="423" ht="20.25" customHeight="1">
      <c r="A423" s="233" t="str">
        <f>'Raw Data'!R422</f>
        <v>United States of America</v>
      </c>
      <c r="B423" s="234">
        <f>'Raw Data'!S422</f>
        <v>9</v>
      </c>
      <c r="C423" s="235">
        <f>'Raw Data'!W422</f>
        <v>19</v>
      </c>
      <c r="D423" s="236">
        <f t="shared" si="1"/>
        <v>684</v>
      </c>
      <c r="E423" s="237"/>
      <c r="F423" s="238">
        <f>'Raw Data'!X422</f>
        <v>2</v>
      </c>
      <c r="G423" s="239">
        <f>(F423*'Power Usage Consumption'!$B$2)*D423</f>
        <v>82.08</v>
      </c>
      <c r="H423" s="235">
        <f>'Raw Data'!Y422</f>
        <v>1</v>
      </c>
      <c r="I423" s="239">
        <f>(H423*'Power Usage Consumption'!$B$3)*D423</f>
        <v>47.6064</v>
      </c>
      <c r="J423" s="235">
        <f>'Raw Data'!Z422</f>
        <v>2</v>
      </c>
      <c r="K423" s="240">
        <f>(J423*'Power Usage Consumption'!$B$4)*D423</f>
        <v>77.976</v>
      </c>
      <c r="L423" s="241">
        <f>'Raw Data'!AA422</f>
        <v>3</v>
      </c>
      <c r="M423" s="241">
        <f>(L423*'Power Usage Consumption'!$B$5)*D423</f>
        <v>410.4</v>
      </c>
      <c r="N423" s="241">
        <f>'Raw Data'!AB422</f>
        <v>0</v>
      </c>
      <c r="O423" s="241">
        <f>(N423*'Power Usage Consumption'!$B$7)*D423</f>
        <v>0</v>
      </c>
      <c r="P423" s="241">
        <f>'Raw Data'!AC422</f>
        <v>1</v>
      </c>
      <c r="Q423" s="241">
        <f>(P423*'Power Usage Consumption'!$B$8)*D423</f>
        <v>27.36</v>
      </c>
      <c r="R423" s="241">
        <f>'Raw Data'!AD422</f>
        <v>3</v>
      </c>
      <c r="S423" s="241">
        <f>(R423*'Power Usage Consumption'!$B$9)*D423</f>
        <v>12.312</v>
      </c>
      <c r="T423" s="235">
        <f>'Raw Data'!AE422</f>
        <v>3</v>
      </c>
      <c r="U423" s="241">
        <f>(T423*'Power Usage Consumption'!$B$6)*D423</f>
        <v>10.26</v>
      </c>
      <c r="V423" s="235">
        <f>'Raw Data'!AF422</f>
        <v>2</v>
      </c>
      <c r="W423" s="241">
        <f>(V423*'Power Usage Consumption'!$B$11)*D423</f>
        <v>16.416</v>
      </c>
      <c r="X423" s="235">
        <f>'Raw Data'!AG422</f>
        <v>3</v>
      </c>
      <c r="Y423" s="241">
        <f>(X423*'Power Usage Consumption'!$B$12)*D423</f>
        <v>24.624</v>
      </c>
      <c r="Z423" s="235">
        <f>'Raw Data'!AH422</f>
        <v>3</v>
      </c>
      <c r="AA423" s="241">
        <f>(Z423*'Power Usage Consumption'!$B$12)*D423</f>
        <v>24.624</v>
      </c>
      <c r="AB423" s="242">
        <f t="shared" si="2"/>
        <v>733.6584</v>
      </c>
      <c r="AC423" s="243" t="str">
        <f>'Raw Data'!AI422</f>
        <v>Renewable Energy (Solar, Wind, etc.)</v>
      </c>
      <c r="AD423" s="244">
        <f t="shared" si="3"/>
        <v>0</v>
      </c>
      <c r="AE423" s="245">
        <f t="shared" si="4"/>
        <v>733.6584</v>
      </c>
      <c r="AF423" s="238">
        <f>'Raw Data'!U422</f>
        <v>6</v>
      </c>
      <c r="AG423" s="235">
        <f>'Raw Data'!T422</f>
        <v>3</v>
      </c>
      <c r="AH423" s="235"/>
      <c r="AI423" s="235">
        <f>IF('Raw Data'!AJ422="YES", 1, 0)</f>
        <v>1</v>
      </c>
      <c r="AJ423" s="235">
        <f>('Power Usage Consumption'!$B$15)*D423*AI423</f>
        <v>2647.08</v>
      </c>
      <c r="AK423" s="235">
        <f>IF('Raw Data'!AK422="YES", 1, 0)</f>
        <v>0</v>
      </c>
      <c r="AL423" s="239">
        <f>'Power Usage Consumption'!$B$16</f>
        <v>18</v>
      </c>
      <c r="AM423" s="235">
        <f>IF('Raw Data'!AL422="YES", 1, 0)</f>
        <v>1</v>
      </c>
      <c r="AN423" s="239">
        <f>'Power Usage Consumption'!$B$17</f>
        <v>1.5</v>
      </c>
      <c r="AO423" s="235">
        <f>IF('Raw Data'!AM422="YES", 1, 0)</f>
        <v>0</v>
      </c>
      <c r="AP423" s="239">
        <f>'Power Usage Consumption'!$B$18</f>
        <v>1.2</v>
      </c>
      <c r="AQ423" s="235">
        <f>IF('Raw Data'!AN422="YES", 1, 0)</f>
        <v>0</v>
      </c>
      <c r="AR423" s="239">
        <f>'Power Usage Consumption'!$B$19</f>
        <v>2</v>
      </c>
      <c r="AS423" s="239">
        <f t="shared" si="5"/>
        <v>2669.78</v>
      </c>
      <c r="AT423" s="241">
        <f t="shared" si="6"/>
        <v>3</v>
      </c>
      <c r="AU423" s="241"/>
      <c r="AV423" s="235">
        <f>IF('Raw Data'!AO422="YES", 1, 0)</f>
        <v>0</v>
      </c>
      <c r="AW423" s="241">
        <f>('Power Usage Consumption'!$B$22)*D423*AV423</f>
        <v>0</v>
      </c>
      <c r="AX423" s="235">
        <f>IF('Raw Data'!AP422="YES", 1, 0)</f>
        <v>1</v>
      </c>
      <c r="AY423" s="241">
        <f>('Power Usage Consumption'!$B$23)*D423*AX423</f>
        <v>444.6</v>
      </c>
      <c r="AZ423" s="235">
        <f>IF('Raw Data'!AQ422="YES", 1, 0)</f>
        <v>0</v>
      </c>
      <c r="BA423" s="241">
        <f>('Power Usage Consumption'!$B$24)*D423*AZ423</f>
        <v>0</v>
      </c>
      <c r="BB423" s="235">
        <f>IF('Raw Data'!AR422="YES", 1, 0)</f>
        <v>1</v>
      </c>
      <c r="BC423" s="241">
        <f>('Power Usage Consumption'!$B$25)*D423*BB423</f>
        <v>11.8674</v>
      </c>
      <c r="BD423" s="235">
        <f>IF('Raw Data'!AS422="YES", 1, 0)</f>
        <v>1</v>
      </c>
      <c r="BE423" s="235">
        <f>('Power Usage Consumption'!$B$26)*D423*BD423</f>
        <v>191.52</v>
      </c>
      <c r="BF423" s="241">
        <f t="shared" si="7"/>
        <v>647.9874</v>
      </c>
    </row>
    <row r="424" ht="20.25" customHeight="1">
      <c r="A424" s="233" t="str">
        <f>'Raw Data'!R423</f>
        <v>United States of America</v>
      </c>
      <c r="B424" s="234">
        <f>'Raw Data'!S423</f>
        <v>7</v>
      </c>
      <c r="C424" s="235">
        <f>'Raw Data'!W423</f>
        <v>15</v>
      </c>
      <c r="D424" s="236">
        <f t="shared" si="1"/>
        <v>420</v>
      </c>
      <c r="E424" s="237"/>
      <c r="F424" s="238">
        <f>'Raw Data'!X423</f>
        <v>2</v>
      </c>
      <c r="G424" s="239">
        <f>(F424*'Power Usage Consumption'!$B$2)*D424</f>
        <v>50.4</v>
      </c>
      <c r="H424" s="235">
        <f>'Raw Data'!Y423</f>
        <v>0</v>
      </c>
      <c r="I424" s="239">
        <f>(H424*'Power Usage Consumption'!$B$3)*D424</f>
        <v>0</v>
      </c>
      <c r="J424" s="235">
        <f>'Raw Data'!Z423</f>
        <v>2</v>
      </c>
      <c r="K424" s="240">
        <f>(J424*'Power Usage Consumption'!$B$4)*D424</f>
        <v>47.88</v>
      </c>
      <c r="L424" s="241">
        <f>'Raw Data'!AA423</f>
        <v>1</v>
      </c>
      <c r="M424" s="241">
        <f>(L424*'Power Usage Consumption'!$B$5)*D424</f>
        <v>84</v>
      </c>
      <c r="N424" s="241">
        <f>'Raw Data'!AB423</f>
        <v>2</v>
      </c>
      <c r="O424" s="241">
        <f>(N424*'Power Usage Consumption'!$B$7)*D424</f>
        <v>1.68</v>
      </c>
      <c r="P424" s="241">
        <f>'Raw Data'!AC423</f>
        <v>2</v>
      </c>
      <c r="Q424" s="241">
        <f>(P424*'Power Usage Consumption'!$B$8)*D424</f>
        <v>33.6</v>
      </c>
      <c r="R424" s="241">
        <f>'Raw Data'!AD423</f>
        <v>3</v>
      </c>
      <c r="S424" s="241">
        <f>(R424*'Power Usage Consumption'!$B$9)*D424</f>
        <v>7.56</v>
      </c>
      <c r="T424" s="235">
        <f>'Raw Data'!AE423</f>
        <v>3</v>
      </c>
      <c r="U424" s="241">
        <f>(T424*'Power Usage Consumption'!$B$6)*D424</f>
        <v>6.3</v>
      </c>
      <c r="V424" s="235">
        <f>'Raw Data'!AF423</f>
        <v>2</v>
      </c>
      <c r="W424" s="241">
        <f>(V424*'Power Usage Consumption'!$B$11)*D424</f>
        <v>10.08</v>
      </c>
      <c r="X424" s="235">
        <f>'Raw Data'!AG423</f>
        <v>0</v>
      </c>
      <c r="Y424" s="241">
        <f>(X424*'Power Usage Consumption'!$B$12)*D424</f>
        <v>0</v>
      </c>
      <c r="Z424" s="235">
        <f>'Raw Data'!AH423</f>
        <v>0</v>
      </c>
      <c r="AA424" s="241">
        <f>(Z424*'Power Usage Consumption'!$B$12)*D424</f>
        <v>0</v>
      </c>
      <c r="AB424" s="242">
        <f t="shared" si="2"/>
        <v>241.5</v>
      </c>
      <c r="AC424" s="243" t="str">
        <f>'Raw Data'!AI423</f>
        <v>Renewable Energy (Solar, Wind, etc.)</v>
      </c>
      <c r="AD424" s="244">
        <f t="shared" si="3"/>
        <v>0</v>
      </c>
      <c r="AE424" s="245">
        <f t="shared" si="4"/>
        <v>241.5</v>
      </c>
      <c r="AF424" s="238">
        <f>'Raw Data'!U423</f>
        <v>4</v>
      </c>
      <c r="AG424" s="235">
        <f>'Raw Data'!T423</f>
        <v>3</v>
      </c>
      <c r="AH424" s="235"/>
      <c r="AI424" s="235">
        <f>IF('Raw Data'!AJ423="YES", 1, 0)</f>
        <v>1</v>
      </c>
      <c r="AJ424" s="235">
        <f>('Power Usage Consumption'!$B$15)*D424*AI424</f>
        <v>1625.4</v>
      </c>
      <c r="AK424" s="235">
        <f>IF('Raw Data'!AK423="YES", 1, 0)</f>
        <v>1</v>
      </c>
      <c r="AL424" s="239">
        <f>'Power Usage Consumption'!$B$16</f>
        <v>18</v>
      </c>
      <c r="AM424" s="235">
        <f>IF('Raw Data'!AL423="YES", 1, 0)</f>
        <v>0</v>
      </c>
      <c r="AN424" s="239">
        <f>'Power Usage Consumption'!$B$17</f>
        <v>1.5</v>
      </c>
      <c r="AO424" s="235">
        <f>IF('Raw Data'!AM423="YES", 1, 0)</f>
        <v>0</v>
      </c>
      <c r="AP424" s="239">
        <f>'Power Usage Consumption'!$B$18</f>
        <v>1.2</v>
      </c>
      <c r="AQ424" s="235">
        <f>IF('Raw Data'!AN423="YES", 1, 0)</f>
        <v>0</v>
      </c>
      <c r="AR424" s="239">
        <f>'Power Usage Consumption'!$B$19</f>
        <v>2</v>
      </c>
      <c r="AS424" s="239">
        <f t="shared" si="5"/>
        <v>1648.1</v>
      </c>
      <c r="AT424" s="241">
        <f t="shared" si="6"/>
        <v>3</v>
      </c>
      <c r="AU424" s="241"/>
      <c r="AV424" s="235">
        <f>IF('Raw Data'!AO423="YES", 1, 0)</f>
        <v>1</v>
      </c>
      <c r="AW424" s="241">
        <f>('Power Usage Consumption'!$B$22)*D424*AV424</f>
        <v>955.5</v>
      </c>
      <c r="AX424" s="235">
        <f>IF('Raw Data'!AP423="YES", 1, 0)</f>
        <v>0</v>
      </c>
      <c r="AY424" s="241">
        <f>('Power Usage Consumption'!$B$23)*D424*AX424</f>
        <v>0</v>
      </c>
      <c r="AZ424" s="235">
        <f>IF('Raw Data'!AQ423="YES", 1, 0)</f>
        <v>1</v>
      </c>
      <c r="BA424" s="241">
        <f>('Power Usage Consumption'!$B$24)*D424*AZ424</f>
        <v>22.68</v>
      </c>
      <c r="BB424" s="235">
        <f>IF('Raw Data'!AR423="YES", 1, 0)</f>
        <v>0</v>
      </c>
      <c r="BC424" s="241">
        <f>('Power Usage Consumption'!$B$25)*D424*BB424</f>
        <v>0</v>
      </c>
      <c r="BD424" s="235">
        <f>IF('Raw Data'!AS423="YES", 1, 0)</f>
        <v>0</v>
      </c>
      <c r="BE424" s="235">
        <f>('Power Usage Consumption'!$B$26)*D424*BD424</f>
        <v>0</v>
      </c>
      <c r="BF424" s="241">
        <f t="shared" si="7"/>
        <v>978.18</v>
      </c>
    </row>
    <row r="425" ht="20.25" customHeight="1">
      <c r="A425" s="233" t="str">
        <f>'Raw Data'!R424</f>
        <v>India</v>
      </c>
      <c r="B425" s="234">
        <f>'Raw Data'!S424</f>
        <v>12</v>
      </c>
      <c r="C425" s="235">
        <f>'Raw Data'!W424</f>
        <v>17</v>
      </c>
      <c r="D425" s="236">
        <f t="shared" si="1"/>
        <v>816</v>
      </c>
      <c r="E425" s="237"/>
      <c r="F425" s="238">
        <f>'Raw Data'!X424</f>
        <v>1</v>
      </c>
      <c r="G425" s="239">
        <f>(F425*'Power Usage Consumption'!$B$2)*D425</f>
        <v>48.96</v>
      </c>
      <c r="H425" s="235">
        <f>'Raw Data'!Y424</f>
        <v>0</v>
      </c>
      <c r="I425" s="239">
        <f>(H425*'Power Usage Consumption'!$B$3)*D425</f>
        <v>0</v>
      </c>
      <c r="J425" s="235">
        <f>'Raw Data'!Z424</f>
        <v>2</v>
      </c>
      <c r="K425" s="240">
        <f>(J425*'Power Usage Consumption'!$B$4)*D425</f>
        <v>93.024</v>
      </c>
      <c r="L425" s="241">
        <f>'Raw Data'!AA424</f>
        <v>3</v>
      </c>
      <c r="M425" s="241">
        <f>(L425*'Power Usage Consumption'!$B$5)*D425</f>
        <v>489.6</v>
      </c>
      <c r="N425" s="241">
        <f>'Raw Data'!AB424</f>
        <v>2</v>
      </c>
      <c r="O425" s="241">
        <f>(N425*'Power Usage Consumption'!$B$7)*D425</f>
        <v>3.264</v>
      </c>
      <c r="P425" s="241">
        <f>'Raw Data'!AC424</f>
        <v>1</v>
      </c>
      <c r="Q425" s="241">
        <f>(P425*'Power Usage Consumption'!$B$8)*D425</f>
        <v>32.64</v>
      </c>
      <c r="R425" s="241">
        <f>'Raw Data'!AD424</f>
        <v>1</v>
      </c>
      <c r="S425" s="241">
        <f>(R425*'Power Usage Consumption'!$B$9)*D425</f>
        <v>4.896</v>
      </c>
      <c r="T425" s="235">
        <f>'Raw Data'!AE424</f>
        <v>2</v>
      </c>
      <c r="U425" s="241">
        <f>(T425*'Power Usage Consumption'!$B$6)*D425</f>
        <v>8.16</v>
      </c>
      <c r="V425" s="235">
        <f>'Raw Data'!AF424</f>
        <v>3</v>
      </c>
      <c r="W425" s="241">
        <f>(V425*'Power Usage Consumption'!$B$11)*D425</f>
        <v>29.376</v>
      </c>
      <c r="X425" s="235">
        <f>'Raw Data'!AG424</f>
        <v>0</v>
      </c>
      <c r="Y425" s="241">
        <f>(X425*'Power Usage Consumption'!$B$12)*D425</f>
        <v>0</v>
      </c>
      <c r="Z425" s="235">
        <f>'Raw Data'!AH424</f>
        <v>2</v>
      </c>
      <c r="AA425" s="241">
        <f>(Z425*'Power Usage Consumption'!$B$12)*D425</f>
        <v>19.584</v>
      </c>
      <c r="AB425" s="242">
        <f t="shared" si="2"/>
        <v>729.504</v>
      </c>
      <c r="AC425" s="243" t="str">
        <f>'Raw Data'!AI424</f>
        <v>Non-renewable Energy (Grid electricity, Gasoline, etc.)</v>
      </c>
      <c r="AD425" s="244">
        <f t="shared" si="3"/>
        <v>729.504</v>
      </c>
      <c r="AE425" s="245">
        <f t="shared" si="4"/>
        <v>0</v>
      </c>
      <c r="AF425" s="238">
        <f>'Raw Data'!U424</f>
        <v>1</v>
      </c>
      <c r="AG425" s="235">
        <f>'Raw Data'!T424</f>
        <v>11</v>
      </c>
      <c r="AH425" s="235"/>
      <c r="AI425" s="235">
        <f>IF('Raw Data'!AJ424="YES", 1, 0)</f>
        <v>1</v>
      </c>
      <c r="AJ425" s="235">
        <f>('Power Usage Consumption'!$B$15)*D425*AI425</f>
        <v>3157.92</v>
      </c>
      <c r="AK425" s="235">
        <f>IF('Raw Data'!AK424="YES", 1, 0)</f>
        <v>1</v>
      </c>
      <c r="AL425" s="239">
        <f>'Power Usage Consumption'!$B$16</f>
        <v>18</v>
      </c>
      <c r="AM425" s="235">
        <f>IF('Raw Data'!AL424="YES", 1, 0)</f>
        <v>0</v>
      </c>
      <c r="AN425" s="239">
        <f>'Power Usage Consumption'!$B$17</f>
        <v>1.5</v>
      </c>
      <c r="AO425" s="235">
        <f>IF('Raw Data'!AM424="YES", 1, 0)</f>
        <v>0</v>
      </c>
      <c r="AP425" s="239">
        <f>'Power Usage Consumption'!$B$18</f>
        <v>1.2</v>
      </c>
      <c r="AQ425" s="235">
        <f>IF('Raw Data'!AN424="YES", 1, 0)</f>
        <v>0</v>
      </c>
      <c r="AR425" s="239">
        <f>'Power Usage Consumption'!$B$19</f>
        <v>2</v>
      </c>
      <c r="AS425" s="239">
        <f t="shared" si="5"/>
        <v>3180.62</v>
      </c>
      <c r="AT425" s="241">
        <f t="shared" si="6"/>
        <v>11</v>
      </c>
      <c r="AU425" s="241"/>
      <c r="AV425" s="235">
        <f>IF('Raw Data'!AO424="YES", 1, 0)</f>
        <v>0</v>
      </c>
      <c r="AW425" s="241">
        <f>('Power Usage Consumption'!$B$22)*D425*AV425</f>
        <v>0</v>
      </c>
      <c r="AX425" s="235">
        <f>IF('Raw Data'!AP424="YES", 1, 0)</f>
        <v>0</v>
      </c>
      <c r="AY425" s="241">
        <f>('Power Usage Consumption'!$B$23)*D425*AX425</f>
        <v>0</v>
      </c>
      <c r="AZ425" s="235">
        <f>IF('Raw Data'!AQ424="YES", 1, 0)</f>
        <v>0</v>
      </c>
      <c r="BA425" s="241">
        <f>('Power Usage Consumption'!$B$24)*D425*AZ425</f>
        <v>0</v>
      </c>
      <c r="BB425" s="235">
        <f>IF('Raw Data'!AR424="YES", 1, 0)</f>
        <v>1</v>
      </c>
      <c r="BC425" s="241">
        <f>('Power Usage Consumption'!$B$25)*D425*BB425</f>
        <v>14.1576</v>
      </c>
      <c r="BD425" s="235">
        <f>IF('Raw Data'!AS424="YES", 1, 0)</f>
        <v>0</v>
      </c>
      <c r="BE425" s="235">
        <f>('Power Usage Consumption'!$B$26)*D425*BD425</f>
        <v>0</v>
      </c>
      <c r="BF425" s="241">
        <f t="shared" si="7"/>
        <v>14.1576</v>
      </c>
    </row>
    <row r="426" ht="20.25" customHeight="1">
      <c r="A426" s="233" t="str">
        <f>'Raw Data'!R425</f>
        <v>Ireland</v>
      </c>
      <c r="B426" s="234">
        <f>'Raw Data'!S425</f>
        <v>12</v>
      </c>
      <c r="C426" s="235">
        <f>'Raw Data'!W425</f>
        <v>14</v>
      </c>
      <c r="D426" s="236">
        <f t="shared" si="1"/>
        <v>672</v>
      </c>
      <c r="E426" s="237"/>
      <c r="F426" s="238">
        <f>'Raw Data'!X425</f>
        <v>2</v>
      </c>
      <c r="G426" s="239">
        <f>(F426*'Power Usage Consumption'!$B$2)*D426</f>
        <v>80.64</v>
      </c>
      <c r="H426" s="235">
        <f>'Raw Data'!Y425</f>
        <v>3</v>
      </c>
      <c r="I426" s="239">
        <f>(H426*'Power Usage Consumption'!$B$3)*D426</f>
        <v>140.3136</v>
      </c>
      <c r="J426" s="235">
        <f>'Raw Data'!Z425</f>
        <v>2</v>
      </c>
      <c r="K426" s="240">
        <f>(J426*'Power Usage Consumption'!$B$4)*D426</f>
        <v>76.608</v>
      </c>
      <c r="L426" s="241">
        <f>'Raw Data'!AA425</f>
        <v>3</v>
      </c>
      <c r="M426" s="241">
        <f>(L426*'Power Usage Consumption'!$B$5)*D426</f>
        <v>403.2</v>
      </c>
      <c r="N426" s="241">
        <f>'Raw Data'!AB425</f>
        <v>2</v>
      </c>
      <c r="O426" s="241">
        <f>(N426*'Power Usage Consumption'!$B$7)*D426</f>
        <v>2.688</v>
      </c>
      <c r="P426" s="241">
        <f>'Raw Data'!AC425</f>
        <v>0</v>
      </c>
      <c r="Q426" s="241">
        <f>(P426*'Power Usage Consumption'!$B$8)*D426</f>
        <v>0</v>
      </c>
      <c r="R426" s="241">
        <f>'Raw Data'!AD425</f>
        <v>1</v>
      </c>
      <c r="S426" s="241">
        <f>(R426*'Power Usage Consumption'!$B$9)*D426</f>
        <v>4.032</v>
      </c>
      <c r="T426" s="235">
        <f>'Raw Data'!AE425</f>
        <v>1</v>
      </c>
      <c r="U426" s="241">
        <f>(T426*'Power Usage Consumption'!$B$6)*D426</f>
        <v>3.36</v>
      </c>
      <c r="V426" s="235">
        <f>'Raw Data'!AF425</f>
        <v>2</v>
      </c>
      <c r="W426" s="241">
        <f>(V426*'Power Usage Consumption'!$B$11)*D426</f>
        <v>16.128</v>
      </c>
      <c r="X426" s="235">
        <f>'Raw Data'!AG425</f>
        <v>2</v>
      </c>
      <c r="Y426" s="241">
        <f>(X426*'Power Usage Consumption'!$B$12)*D426</f>
        <v>16.128</v>
      </c>
      <c r="Z426" s="235">
        <f>'Raw Data'!AH425</f>
        <v>2</v>
      </c>
      <c r="AA426" s="241">
        <f>(Z426*'Power Usage Consumption'!$B$12)*D426</f>
        <v>16.128</v>
      </c>
      <c r="AB426" s="242">
        <f t="shared" si="2"/>
        <v>759.2256</v>
      </c>
      <c r="AC426" s="243" t="str">
        <f>'Raw Data'!AI425</f>
        <v>Non-renewable Energy (Grid electricity, Gasoline, etc.)</v>
      </c>
      <c r="AD426" s="244">
        <f t="shared" si="3"/>
        <v>759.2256</v>
      </c>
      <c r="AE426" s="245">
        <f t="shared" si="4"/>
        <v>0</v>
      </c>
      <c r="AF426" s="238">
        <f>'Raw Data'!U425</f>
        <v>1</v>
      </c>
      <c r="AG426" s="235">
        <f>'Raw Data'!T425</f>
        <v>11</v>
      </c>
      <c r="AH426" s="235"/>
      <c r="AI426" s="235">
        <f>IF('Raw Data'!AJ425="YES", 1, 0)</f>
        <v>1</v>
      </c>
      <c r="AJ426" s="235">
        <f>('Power Usage Consumption'!$B$15)*D426*AI426</f>
        <v>2600.64</v>
      </c>
      <c r="AK426" s="235">
        <f>IF('Raw Data'!AK425="YES", 1, 0)</f>
        <v>1</v>
      </c>
      <c r="AL426" s="239">
        <f>'Power Usage Consumption'!$B$16</f>
        <v>18</v>
      </c>
      <c r="AM426" s="235">
        <f>IF('Raw Data'!AL425="YES", 1, 0)</f>
        <v>1</v>
      </c>
      <c r="AN426" s="239">
        <f>'Power Usage Consumption'!$B$17</f>
        <v>1.5</v>
      </c>
      <c r="AO426" s="235">
        <f>IF('Raw Data'!AM425="YES", 1, 0)</f>
        <v>0</v>
      </c>
      <c r="AP426" s="239">
        <f>'Power Usage Consumption'!$B$18</f>
        <v>1.2</v>
      </c>
      <c r="AQ426" s="235">
        <f>IF('Raw Data'!AN425="YES", 1, 0)</f>
        <v>0</v>
      </c>
      <c r="AR426" s="239">
        <f>'Power Usage Consumption'!$B$19</f>
        <v>2</v>
      </c>
      <c r="AS426" s="239">
        <f t="shared" si="5"/>
        <v>2623.34</v>
      </c>
      <c r="AT426" s="241">
        <f t="shared" si="6"/>
        <v>11</v>
      </c>
      <c r="AU426" s="241"/>
      <c r="AV426" s="235">
        <f>IF('Raw Data'!AO425="YES", 1, 0)</f>
        <v>0</v>
      </c>
      <c r="AW426" s="241">
        <f>('Power Usage Consumption'!$B$22)*D426*AV426</f>
        <v>0</v>
      </c>
      <c r="AX426" s="235">
        <f>IF('Raw Data'!AP425="YES", 1, 0)</f>
        <v>0</v>
      </c>
      <c r="AY426" s="241">
        <f>('Power Usage Consumption'!$B$23)*D426*AX426</f>
        <v>0</v>
      </c>
      <c r="AZ426" s="235">
        <f>IF('Raw Data'!AQ425="YES", 1, 0)</f>
        <v>0</v>
      </c>
      <c r="BA426" s="241">
        <f>('Power Usage Consumption'!$B$24)*D426*AZ426</f>
        <v>0</v>
      </c>
      <c r="BB426" s="235">
        <f>IF('Raw Data'!AR425="YES", 1, 0)</f>
        <v>1</v>
      </c>
      <c r="BC426" s="241">
        <f>('Power Usage Consumption'!$B$25)*D426*BB426</f>
        <v>11.6592</v>
      </c>
      <c r="BD426" s="235">
        <f>IF('Raw Data'!AS425="YES", 1, 0)</f>
        <v>0</v>
      </c>
      <c r="BE426" s="235">
        <f>('Power Usage Consumption'!$B$26)*D426*BD426</f>
        <v>0</v>
      </c>
      <c r="BF426" s="241">
        <f t="shared" si="7"/>
        <v>11.6592</v>
      </c>
    </row>
    <row r="427" ht="20.25" customHeight="1">
      <c r="A427" s="233" t="str">
        <f>'Raw Data'!R426</f>
        <v>Pakistan</v>
      </c>
      <c r="B427" s="234">
        <f>'Raw Data'!S426</f>
        <v>8</v>
      </c>
      <c r="C427" s="235">
        <f>'Raw Data'!W426</f>
        <v>24</v>
      </c>
      <c r="D427" s="236">
        <f t="shared" si="1"/>
        <v>768</v>
      </c>
      <c r="E427" s="237"/>
      <c r="F427" s="238">
        <f>'Raw Data'!X426</f>
        <v>1</v>
      </c>
      <c r="G427" s="239">
        <f>(F427*'Power Usage Consumption'!$B$2)*D427</f>
        <v>46.08</v>
      </c>
      <c r="H427" s="235">
        <f>'Raw Data'!Y426</f>
        <v>0</v>
      </c>
      <c r="I427" s="239">
        <f>(H427*'Power Usage Consumption'!$B$3)*D427</f>
        <v>0</v>
      </c>
      <c r="J427" s="235">
        <f>'Raw Data'!Z426</f>
        <v>3</v>
      </c>
      <c r="K427" s="240">
        <f>(J427*'Power Usage Consumption'!$B$4)*D427</f>
        <v>131.328</v>
      </c>
      <c r="L427" s="241">
        <f>'Raw Data'!AA426</f>
        <v>2</v>
      </c>
      <c r="M427" s="241">
        <f>(L427*'Power Usage Consumption'!$B$5)*D427</f>
        <v>307.2</v>
      </c>
      <c r="N427" s="241">
        <f>'Raw Data'!AB426</f>
        <v>2</v>
      </c>
      <c r="O427" s="241">
        <f>(N427*'Power Usage Consumption'!$B$7)*D427</f>
        <v>3.072</v>
      </c>
      <c r="P427" s="241">
        <f>'Raw Data'!AC426</f>
        <v>1</v>
      </c>
      <c r="Q427" s="241">
        <f>(P427*'Power Usage Consumption'!$B$8)*D427</f>
        <v>30.72</v>
      </c>
      <c r="R427" s="241">
        <f>'Raw Data'!AD426</f>
        <v>1</v>
      </c>
      <c r="S427" s="241">
        <f>(R427*'Power Usage Consumption'!$B$9)*D427</f>
        <v>4.608</v>
      </c>
      <c r="T427" s="235">
        <f>'Raw Data'!AE426</f>
        <v>3</v>
      </c>
      <c r="U427" s="241">
        <f>(T427*'Power Usage Consumption'!$B$6)*D427</f>
        <v>11.52</v>
      </c>
      <c r="V427" s="235">
        <f>'Raw Data'!AF426</f>
        <v>2</v>
      </c>
      <c r="W427" s="241">
        <f>(V427*'Power Usage Consumption'!$B$11)*D427</f>
        <v>18.432</v>
      </c>
      <c r="X427" s="235">
        <f>'Raw Data'!AG426</f>
        <v>0</v>
      </c>
      <c r="Y427" s="241">
        <f>(X427*'Power Usage Consumption'!$B$12)*D427</f>
        <v>0</v>
      </c>
      <c r="Z427" s="235">
        <f>'Raw Data'!AH426</f>
        <v>1</v>
      </c>
      <c r="AA427" s="241">
        <f>(Z427*'Power Usage Consumption'!$B$12)*D427</f>
        <v>9.216</v>
      </c>
      <c r="AB427" s="242">
        <f t="shared" si="2"/>
        <v>562.176</v>
      </c>
      <c r="AC427" s="243" t="str">
        <f>'Raw Data'!AI426</f>
        <v>Renewable Energy (Solar, Wind, etc.)</v>
      </c>
      <c r="AD427" s="244">
        <f t="shared" si="3"/>
        <v>0</v>
      </c>
      <c r="AE427" s="245">
        <f t="shared" si="4"/>
        <v>562.176</v>
      </c>
      <c r="AF427" s="238">
        <f>'Raw Data'!U426</f>
        <v>6</v>
      </c>
      <c r="AG427" s="235">
        <f>'Raw Data'!T426</f>
        <v>2</v>
      </c>
      <c r="AH427" s="235"/>
      <c r="AI427" s="235">
        <f>IF('Raw Data'!AJ426="YES", 1, 0)</f>
        <v>0</v>
      </c>
      <c r="AJ427" s="235">
        <f>('Power Usage Consumption'!$B$15)*D427*AI427</f>
        <v>0</v>
      </c>
      <c r="AK427" s="235">
        <f>IF('Raw Data'!AK426="YES", 1, 0)</f>
        <v>1</v>
      </c>
      <c r="AL427" s="239">
        <f>'Power Usage Consumption'!$B$16</f>
        <v>18</v>
      </c>
      <c r="AM427" s="235">
        <f>IF('Raw Data'!AL426="YES", 1, 0)</f>
        <v>1</v>
      </c>
      <c r="AN427" s="239">
        <f>'Power Usage Consumption'!$B$17</f>
        <v>1.5</v>
      </c>
      <c r="AO427" s="235">
        <f>IF('Raw Data'!AM426="YES", 1, 0)</f>
        <v>0</v>
      </c>
      <c r="AP427" s="239">
        <f>'Power Usage Consumption'!$B$18</f>
        <v>1.2</v>
      </c>
      <c r="AQ427" s="235">
        <f>IF('Raw Data'!AN426="YES", 1, 0)</f>
        <v>1</v>
      </c>
      <c r="AR427" s="239">
        <f>'Power Usage Consumption'!$B$19</f>
        <v>2</v>
      </c>
      <c r="AS427" s="239">
        <f t="shared" si="5"/>
        <v>22.7</v>
      </c>
      <c r="AT427" s="241">
        <f t="shared" si="6"/>
        <v>2</v>
      </c>
      <c r="AU427" s="241"/>
      <c r="AV427" s="235">
        <f>IF('Raw Data'!AO426="YES", 1, 0)</f>
        <v>1</v>
      </c>
      <c r="AW427" s="241">
        <f>('Power Usage Consumption'!$B$22)*D427*AV427</f>
        <v>1747.2</v>
      </c>
      <c r="AX427" s="235">
        <f>IF('Raw Data'!AP426="YES", 1, 0)</f>
        <v>0</v>
      </c>
      <c r="AY427" s="241">
        <f>('Power Usage Consumption'!$B$23)*D427*AX427</f>
        <v>0</v>
      </c>
      <c r="AZ427" s="235">
        <f>IF('Raw Data'!AQ426="YES", 1, 0)</f>
        <v>0</v>
      </c>
      <c r="BA427" s="241">
        <f>('Power Usage Consumption'!$B$24)*D427*AZ427</f>
        <v>0</v>
      </c>
      <c r="BB427" s="235">
        <f>IF('Raw Data'!AR426="YES", 1, 0)</f>
        <v>0</v>
      </c>
      <c r="BC427" s="241">
        <f>('Power Usage Consumption'!$B$25)*D427*BB427</f>
        <v>0</v>
      </c>
      <c r="BD427" s="235">
        <f>IF('Raw Data'!AS426="YES", 1, 0)</f>
        <v>1</v>
      </c>
      <c r="BE427" s="235">
        <f>('Power Usage Consumption'!$B$26)*D427*BD427</f>
        <v>215.04</v>
      </c>
      <c r="BF427" s="241">
        <f t="shared" si="7"/>
        <v>1962.24</v>
      </c>
    </row>
    <row r="428" ht="20.25" customHeight="1">
      <c r="A428" s="233" t="str">
        <f>'Raw Data'!R427</f>
        <v>Argentina</v>
      </c>
      <c r="B428" s="234">
        <f>'Raw Data'!S427</f>
        <v>7</v>
      </c>
      <c r="C428" s="235">
        <f>'Raw Data'!W427</f>
        <v>27</v>
      </c>
      <c r="D428" s="236">
        <f t="shared" si="1"/>
        <v>756</v>
      </c>
      <c r="E428" s="237"/>
      <c r="F428" s="238">
        <f>'Raw Data'!X427</f>
        <v>3</v>
      </c>
      <c r="G428" s="239">
        <f>(F428*'Power Usage Consumption'!$B$2)*D428</f>
        <v>136.08</v>
      </c>
      <c r="H428" s="235">
        <f>'Raw Data'!Y427</f>
        <v>3</v>
      </c>
      <c r="I428" s="239">
        <f>(H428*'Power Usage Consumption'!$B$3)*D428</f>
        <v>157.8528</v>
      </c>
      <c r="J428" s="235">
        <f>'Raw Data'!Z427</f>
        <v>1</v>
      </c>
      <c r="K428" s="240">
        <f>(J428*'Power Usage Consumption'!$B$4)*D428</f>
        <v>43.092</v>
      </c>
      <c r="L428" s="241">
        <f>'Raw Data'!AA427</f>
        <v>3</v>
      </c>
      <c r="M428" s="241">
        <f>(L428*'Power Usage Consumption'!$B$5)*D428</f>
        <v>453.6</v>
      </c>
      <c r="N428" s="241">
        <f>'Raw Data'!AB427</f>
        <v>2</v>
      </c>
      <c r="O428" s="241">
        <f>(N428*'Power Usage Consumption'!$B$7)*D428</f>
        <v>3.024</v>
      </c>
      <c r="P428" s="241">
        <f>'Raw Data'!AC427</f>
        <v>1</v>
      </c>
      <c r="Q428" s="241">
        <f>(P428*'Power Usage Consumption'!$B$8)*D428</f>
        <v>30.24</v>
      </c>
      <c r="R428" s="241">
        <f>'Raw Data'!AD427</f>
        <v>2</v>
      </c>
      <c r="S428" s="241">
        <f>(R428*'Power Usage Consumption'!$B$9)*D428</f>
        <v>9.072</v>
      </c>
      <c r="T428" s="235">
        <f>'Raw Data'!AE427</f>
        <v>2</v>
      </c>
      <c r="U428" s="241">
        <f>(T428*'Power Usage Consumption'!$B$6)*D428</f>
        <v>7.56</v>
      </c>
      <c r="V428" s="235">
        <f>'Raw Data'!AF427</f>
        <v>3</v>
      </c>
      <c r="W428" s="241">
        <f>(V428*'Power Usage Consumption'!$B$11)*D428</f>
        <v>27.216</v>
      </c>
      <c r="X428" s="235">
        <f>'Raw Data'!AG427</f>
        <v>0</v>
      </c>
      <c r="Y428" s="241">
        <f>(X428*'Power Usage Consumption'!$B$12)*D428</f>
        <v>0</v>
      </c>
      <c r="Z428" s="235">
        <f>'Raw Data'!AH427</f>
        <v>1</v>
      </c>
      <c r="AA428" s="241">
        <f>(Z428*'Power Usage Consumption'!$B$12)*D428</f>
        <v>9.072</v>
      </c>
      <c r="AB428" s="242">
        <f t="shared" si="2"/>
        <v>876.8088</v>
      </c>
      <c r="AC428" s="243" t="str">
        <f>'Raw Data'!AI427</f>
        <v>Non-renewable Energy (Grid electricity, Gasoline, etc.)</v>
      </c>
      <c r="AD428" s="244">
        <f t="shared" si="3"/>
        <v>876.8088</v>
      </c>
      <c r="AE428" s="245">
        <f t="shared" si="4"/>
        <v>0</v>
      </c>
      <c r="AF428" s="238">
        <f>'Raw Data'!U427</f>
        <v>5</v>
      </c>
      <c r="AG428" s="235">
        <f>'Raw Data'!T427</f>
        <v>2</v>
      </c>
      <c r="AH428" s="235"/>
      <c r="AI428" s="235">
        <f>IF('Raw Data'!AJ427="YES", 1, 0)</f>
        <v>1</v>
      </c>
      <c r="AJ428" s="235">
        <f>('Power Usage Consumption'!$B$15)*D428*AI428</f>
        <v>2925.72</v>
      </c>
      <c r="AK428" s="235">
        <f>IF('Raw Data'!AK427="YES", 1, 0)</f>
        <v>0</v>
      </c>
      <c r="AL428" s="239">
        <f>'Power Usage Consumption'!$B$16</f>
        <v>18</v>
      </c>
      <c r="AM428" s="235">
        <f>IF('Raw Data'!AL427="YES", 1, 0)</f>
        <v>1</v>
      </c>
      <c r="AN428" s="239">
        <f>'Power Usage Consumption'!$B$17</f>
        <v>1.5</v>
      </c>
      <c r="AO428" s="235">
        <f>IF('Raw Data'!AM427="YES", 1, 0)</f>
        <v>1</v>
      </c>
      <c r="AP428" s="239">
        <f>'Power Usage Consumption'!$B$18</f>
        <v>1.2</v>
      </c>
      <c r="AQ428" s="235">
        <f>IF('Raw Data'!AN427="YES", 1, 0)</f>
        <v>0</v>
      </c>
      <c r="AR428" s="239">
        <f>'Power Usage Consumption'!$B$19</f>
        <v>2</v>
      </c>
      <c r="AS428" s="239">
        <f t="shared" si="5"/>
        <v>2948.42</v>
      </c>
      <c r="AT428" s="241">
        <f t="shared" si="6"/>
        <v>2</v>
      </c>
      <c r="AU428" s="241"/>
      <c r="AV428" s="235">
        <f>IF('Raw Data'!AO427="YES", 1, 0)</f>
        <v>0</v>
      </c>
      <c r="AW428" s="241">
        <f>('Power Usage Consumption'!$B$22)*D428*AV428</f>
        <v>0</v>
      </c>
      <c r="AX428" s="235">
        <f>IF('Raw Data'!AP427="YES", 1, 0)</f>
        <v>0</v>
      </c>
      <c r="AY428" s="241">
        <f>('Power Usage Consumption'!$B$23)*D428*AX428</f>
        <v>0</v>
      </c>
      <c r="AZ428" s="235">
        <f>IF('Raw Data'!AQ427="YES", 1, 0)</f>
        <v>1</v>
      </c>
      <c r="BA428" s="241">
        <f>('Power Usage Consumption'!$B$24)*D428*AZ428</f>
        <v>40.824</v>
      </c>
      <c r="BB428" s="235">
        <f>IF('Raw Data'!AR427="YES", 1, 0)</f>
        <v>0</v>
      </c>
      <c r="BC428" s="241">
        <f>('Power Usage Consumption'!$B$25)*D428*BB428</f>
        <v>0</v>
      </c>
      <c r="BD428" s="235">
        <f>IF('Raw Data'!AS427="YES", 1, 0)</f>
        <v>0</v>
      </c>
      <c r="BE428" s="235">
        <f>('Power Usage Consumption'!$B$26)*D428*BD428</f>
        <v>0</v>
      </c>
      <c r="BF428" s="241">
        <f t="shared" si="7"/>
        <v>40.824</v>
      </c>
    </row>
    <row r="429" ht="20.25" customHeight="1">
      <c r="A429" s="233" t="str">
        <f>'Raw Data'!R428</f>
        <v>Austria</v>
      </c>
      <c r="B429" s="234">
        <f>'Raw Data'!S428</f>
        <v>3</v>
      </c>
      <c r="C429" s="235">
        <f>'Raw Data'!W428</f>
        <v>38</v>
      </c>
      <c r="D429" s="236">
        <f t="shared" si="1"/>
        <v>456</v>
      </c>
      <c r="E429" s="237"/>
      <c r="F429" s="238">
        <f>'Raw Data'!X428</f>
        <v>0</v>
      </c>
      <c r="G429" s="239">
        <f>(F429*'Power Usage Consumption'!$B$2)*D429</f>
        <v>0</v>
      </c>
      <c r="H429" s="235">
        <f>'Raw Data'!Y428</f>
        <v>2</v>
      </c>
      <c r="I429" s="239">
        <f>(H429*'Power Usage Consumption'!$B$3)*D429</f>
        <v>63.4752</v>
      </c>
      <c r="J429" s="235">
        <f>'Raw Data'!Z428</f>
        <v>0</v>
      </c>
      <c r="K429" s="240">
        <f>(J429*'Power Usage Consumption'!$B$4)*D429</f>
        <v>0</v>
      </c>
      <c r="L429" s="241">
        <f>'Raw Data'!AA428</f>
        <v>2</v>
      </c>
      <c r="M429" s="241">
        <f>(L429*'Power Usage Consumption'!$B$5)*D429</f>
        <v>182.4</v>
      </c>
      <c r="N429" s="241">
        <f>'Raw Data'!AB428</f>
        <v>2</v>
      </c>
      <c r="O429" s="241">
        <f>(N429*'Power Usage Consumption'!$B$7)*D429</f>
        <v>1.824</v>
      </c>
      <c r="P429" s="241">
        <f>'Raw Data'!AC428</f>
        <v>0</v>
      </c>
      <c r="Q429" s="241">
        <f>(P429*'Power Usage Consumption'!$B$8)*D429</f>
        <v>0</v>
      </c>
      <c r="R429" s="241">
        <f>'Raw Data'!AD428</f>
        <v>1</v>
      </c>
      <c r="S429" s="241">
        <f>(R429*'Power Usage Consumption'!$B$9)*D429</f>
        <v>2.736</v>
      </c>
      <c r="T429" s="235">
        <f>'Raw Data'!AE428</f>
        <v>2</v>
      </c>
      <c r="U429" s="241">
        <f>(T429*'Power Usage Consumption'!$B$6)*D429</f>
        <v>4.56</v>
      </c>
      <c r="V429" s="235">
        <f>'Raw Data'!AF428</f>
        <v>2</v>
      </c>
      <c r="W429" s="241">
        <f>(V429*'Power Usage Consumption'!$B$11)*D429</f>
        <v>10.944</v>
      </c>
      <c r="X429" s="235">
        <f>'Raw Data'!AG428</f>
        <v>1</v>
      </c>
      <c r="Y429" s="241">
        <f>(X429*'Power Usage Consumption'!$B$12)*D429</f>
        <v>5.472</v>
      </c>
      <c r="Z429" s="235">
        <f>'Raw Data'!AH428</f>
        <v>0</v>
      </c>
      <c r="AA429" s="241">
        <f>(Z429*'Power Usage Consumption'!$B$12)*D429</f>
        <v>0</v>
      </c>
      <c r="AB429" s="242">
        <f t="shared" si="2"/>
        <v>271.4112</v>
      </c>
      <c r="AC429" s="243" t="str">
        <f>'Raw Data'!AI428</f>
        <v>Non-renewable Energy (Grid electricity, Gasoline, etc.)</v>
      </c>
      <c r="AD429" s="244">
        <f t="shared" si="3"/>
        <v>271.4112</v>
      </c>
      <c r="AE429" s="245">
        <f t="shared" si="4"/>
        <v>0</v>
      </c>
      <c r="AF429" s="238">
        <f>'Raw Data'!U428</f>
        <v>2</v>
      </c>
      <c r="AG429" s="235">
        <f>'Raw Data'!T428</f>
        <v>1</v>
      </c>
      <c r="AH429" s="235"/>
      <c r="AI429" s="235">
        <f>IF('Raw Data'!AJ428="YES", 1, 0)</f>
        <v>0</v>
      </c>
      <c r="AJ429" s="235">
        <f>('Power Usage Consumption'!$B$15)*D429*AI429</f>
        <v>0</v>
      </c>
      <c r="AK429" s="235">
        <f>IF('Raw Data'!AK428="YES", 1, 0)</f>
        <v>1</v>
      </c>
      <c r="AL429" s="239">
        <f>'Power Usage Consumption'!$B$16</f>
        <v>18</v>
      </c>
      <c r="AM429" s="235">
        <f>IF('Raw Data'!AL428="YES", 1, 0)</f>
        <v>0</v>
      </c>
      <c r="AN429" s="239">
        <f>'Power Usage Consumption'!$B$17</f>
        <v>1.5</v>
      </c>
      <c r="AO429" s="235">
        <f>IF('Raw Data'!AM428="YES", 1, 0)</f>
        <v>1</v>
      </c>
      <c r="AP429" s="239">
        <f>'Power Usage Consumption'!$B$18</f>
        <v>1.2</v>
      </c>
      <c r="AQ429" s="235">
        <f>IF('Raw Data'!AN428="YES", 1, 0)</f>
        <v>0</v>
      </c>
      <c r="AR429" s="239">
        <f>'Power Usage Consumption'!$B$19</f>
        <v>2</v>
      </c>
      <c r="AS429" s="239">
        <f t="shared" si="5"/>
        <v>22.7</v>
      </c>
      <c r="AT429" s="241">
        <f t="shared" si="6"/>
        <v>1</v>
      </c>
      <c r="AU429" s="241"/>
      <c r="AV429" s="235">
        <f>IF('Raw Data'!AO428="YES", 1, 0)</f>
        <v>0</v>
      </c>
      <c r="AW429" s="241">
        <f>('Power Usage Consumption'!$B$22)*D429*AV429</f>
        <v>0</v>
      </c>
      <c r="AX429" s="235">
        <f>IF('Raw Data'!AP428="YES", 1, 0)</f>
        <v>0</v>
      </c>
      <c r="AY429" s="241">
        <f>('Power Usage Consumption'!$B$23)*D429*AX429</f>
        <v>0</v>
      </c>
      <c r="AZ429" s="235">
        <f>IF('Raw Data'!AQ428="YES", 1, 0)</f>
        <v>1</v>
      </c>
      <c r="BA429" s="241">
        <f>('Power Usage Consumption'!$B$24)*D429*AZ429</f>
        <v>24.624</v>
      </c>
      <c r="BB429" s="235">
        <f>IF('Raw Data'!AR428="YES", 1, 0)</f>
        <v>0</v>
      </c>
      <c r="BC429" s="241">
        <f>('Power Usage Consumption'!$B$25)*D429*BB429</f>
        <v>0</v>
      </c>
      <c r="BD429" s="235">
        <f>IF('Raw Data'!AS428="YES", 1, 0)</f>
        <v>0</v>
      </c>
      <c r="BE429" s="235">
        <f>('Power Usage Consumption'!$B$26)*D429*BD429</f>
        <v>0</v>
      </c>
      <c r="BF429" s="241">
        <f t="shared" si="7"/>
        <v>24.624</v>
      </c>
    </row>
    <row r="430" ht="20.25" customHeight="1">
      <c r="A430" s="233" t="str">
        <f>'Raw Data'!R429</f>
        <v>Russian Federation</v>
      </c>
      <c r="B430" s="234">
        <f>'Raw Data'!S429</f>
        <v>4</v>
      </c>
      <c r="C430" s="235">
        <f>'Raw Data'!W429</f>
        <v>38</v>
      </c>
      <c r="D430" s="236">
        <f t="shared" si="1"/>
        <v>608</v>
      </c>
      <c r="E430" s="237"/>
      <c r="F430" s="238">
        <f>'Raw Data'!X429</f>
        <v>2</v>
      </c>
      <c r="G430" s="239">
        <f>(F430*'Power Usage Consumption'!$B$2)*D430</f>
        <v>72.96</v>
      </c>
      <c r="H430" s="235">
        <f>'Raw Data'!Y429</f>
        <v>0</v>
      </c>
      <c r="I430" s="239">
        <f>(H430*'Power Usage Consumption'!$B$3)*D430</f>
        <v>0</v>
      </c>
      <c r="J430" s="235">
        <f>'Raw Data'!Z429</f>
        <v>2</v>
      </c>
      <c r="K430" s="240">
        <f>(J430*'Power Usage Consumption'!$B$4)*D430</f>
        <v>69.312</v>
      </c>
      <c r="L430" s="241">
        <f>'Raw Data'!AA429</f>
        <v>2</v>
      </c>
      <c r="M430" s="241">
        <f>(L430*'Power Usage Consumption'!$B$5)*D430</f>
        <v>243.2</v>
      </c>
      <c r="N430" s="241">
        <f>'Raw Data'!AB429</f>
        <v>3</v>
      </c>
      <c r="O430" s="241">
        <f>(N430*'Power Usage Consumption'!$B$7)*D430</f>
        <v>3.648</v>
      </c>
      <c r="P430" s="241">
        <f>'Raw Data'!AC429</f>
        <v>2</v>
      </c>
      <c r="Q430" s="241">
        <f>(P430*'Power Usage Consumption'!$B$8)*D430</f>
        <v>48.64</v>
      </c>
      <c r="R430" s="241">
        <f>'Raw Data'!AD429</f>
        <v>3</v>
      </c>
      <c r="S430" s="241">
        <f>(R430*'Power Usage Consumption'!$B$9)*D430</f>
        <v>10.944</v>
      </c>
      <c r="T430" s="235">
        <f>'Raw Data'!AE429</f>
        <v>1</v>
      </c>
      <c r="U430" s="241">
        <f>(T430*'Power Usage Consumption'!$B$6)*D430</f>
        <v>3.04</v>
      </c>
      <c r="V430" s="235">
        <f>'Raw Data'!AF429</f>
        <v>1</v>
      </c>
      <c r="W430" s="241">
        <f>(V430*'Power Usage Consumption'!$B$11)*D430</f>
        <v>7.296</v>
      </c>
      <c r="X430" s="235">
        <f>'Raw Data'!AG429</f>
        <v>3</v>
      </c>
      <c r="Y430" s="241">
        <f>(X430*'Power Usage Consumption'!$B$12)*D430</f>
        <v>21.888</v>
      </c>
      <c r="Z430" s="235">
        <f>'Raw Data'!AH429</f>
        <v>1</v>
      </c>
      <c r="AA430" s="241">
        <f>(Z430*'Power Usage Consumption'!$B$12)*D430</f>
        <v>7.296</v>
      </c>
      <c r="AB430" s="242">
        <f t="shared" si="2"/>
        <v>488.224</v>
      </c>
      <c r="AC430" s="243" t="str">
        <f>'Raw Data'!AI429</f>
        <v>Renewable Energy (Solar, Wind, etc.)</v>
      </c>
      <c r="AD430" s="244">
        <f t="shared" si="3"/>
        <v>0</v>
      </c>
      <c r="AE430" s="245">
        <f t="shared" si="4"/>
        <v>488.224</v>
      </c>
      <c r="AF430" s="238">
        <f>'Raw Data'!U429</f>
        <v>1</v>
      </c>
      <c r="AG430" s="235">
        <f>'Raw Data'!T429</f>
        <v>3</v>
      </c>
      <c r="AH430" s="235"/>
      <c r="AI430" s="235">
        <f>IF('Raw Data'!AJ429="YES", 1, 0)</f>
        <v>0</v>
      </c>
      <c r="AJ430" s="235">
        <f>('Power Usage Consumption'!$B$15)*D430*AI430</f>
        <v>0</v>
      </c>
      <c r="AK430" s="235">
        <f>IF('Raw Data'!AK429="YES", 1, 0)</f>
        <v>1</v>
      </c>
      <c r="AL430" s="239">
        <f>'Power Usage Consumption'!$B$16</f>
        <v>18</v>
      </c>
      <c r="AM430" s="235">
        <f>IF('Raw Data'!AL429="YES", 1, 0)</f>
        <v>0</v>
      </c>
      <c r="AN430" s="239">
        <f>'Power Usage Consumption'!$B$17</f>
        <v>1.5</v>
      </c>
      <c r="AO430" s="235">
        <f>IF('Raw Data'!AM429="YES", 1, 0)</f>
        <v>1</v>
      </c>
      <c r="AP430" s="239">
        <f>'Power Usage Consumption'!$B$18</f>
        <v>1.2</v>
      </c>
      <c r="AQ430" s="235">
        <f>IF('Raw Data'!AN429="YES", 1, 0)</f>
        <v>0</v>
      </c>
      <c r="AR430" s="239">
        <f>'Power Usage Consumption'!$B$19</f>
        <v>2</v>
      </c>
      <c r="AS430" s="239">
        <f t="shared" si="5"/>
        <v>22.7</v>
      </c>
      <c r="AT430" s="241">
        <f t="shared" si="6"/>
        <v>3</v>
      </c>
      <c r="AU430" s="241"/>
      <c r="AV430" s="235">
        <f>IF('Raw Data'!AO429="YES", 1, 0)</f>
        <v>0</v>
      </c>
      <c r="AW430" s="241">
        <f>('Power Usage Consumption'!$B$22)*D430*AV430</f>
        <v>0</v>
      </c>
      <c r="AX430" s="235">
        <f>IF('Raw Data'!AP429="YES", 1, 0)</f>
        <v>1</v>
      </c>
      <c r="AY430" s="241">
        <f>('Power Usage Consumption'!$B$23)*D430*AX430</f>
        <v>395.2</v>
      </c>
      <c r="AZ430" s="235">
        <f>IF('Raw Data'!AQ429="YES", 1, 0)</f>
        <v>0</v>
      </c>
      <c r="BA430" s="241">
        <f>('Power Usage Consumption'!$B$24)*D430*AZ430</f>
        <v>0</v>
      </c>
      <c r="BB430" s="235">
        <f>IF('Raw Data'!AR429="YES", 1, 0)</f>
        <v>0</v>
      </c>
      <c r="BC430" s="241">
        <f>('Power Usage Consumption'!$B$25)*D430*BB430</f>
        <v>0</v>
      </c>
      <c r="BD430" s="235">
        <f>IF('Raw Data'!AS429="YES", 1, 0)</f>
        <v>1</v>
      </c>
      <c r="BE430" s="235">
        <f>('Power Usage Consumption'!$B$26)*D430*BD430</f>
        <v>170.24</v>
      </c>
      <c r="BF430" s="241">
        <f t="shared" si="7"/>
        <v>565.44</v>
      </c>
    </row>
    <row r="431" ht="20.25" customHeight="1">
      <c r="A431" s="233" t="str">
        <f>'Raw Data'!R430</f>
        <v>Mexico</v>
      </c>
      <c r="B431" s="234">
        <f>'Raw Data'!S430</f>
        <v>3</v>
      </c>
      <c r="C431" s="235">
        <f>'Raw Data'!W430</f>
        <v>29</v>
      </c>
      <c r="D431" s="236">
        <f t="shared" si="1"/>
        <v>348</v>
      </c>
      <c r="E431" s="237"/>
      <c r="F431" s="238">
        <f>'Raw Data'!X430</f>
        <v>2</v>
      </c>
      <c r="G431" s="239">
        <f>(F431*'Power Usage Consumption'!$B$2)*D431</f>
        <v>41.76</v>
      </c>
      <c r="H431" s="235">
        <f>'Raw Data'!Y430</f>
        <v>3</v>
      </c>
      <c r="I431" s="239">
        <f>(H431*'Power Usage Consumption'!$B$3)*D431</f>
        <v>72.6624</v>
      </c>
      <c r="J431" s="235">
        <f>'Raw Data'!Z430</f>
        <v>2</v>
      </c>
      <c r="K431" s="240">
        <f>(J431*'Power Usage Consumption'!$B$4)*D431</f>
        <v>39.672</v>
      </c>
      <c r="L431" s="241">
        <f>'Raw Data'!AA430</f>
        <v>0</v>
      </c>
      <c r="M431" s="241">
        <f>(L431*'Power Usage Consumption'!$B$5)*D431</f>
        <v>0</v>
      </c>
      <c r="N431" s="241">
        <f>'Raw Data'!AB430</f>
        <v>3</v>
      </c>
      <c r="O431" s="241">
        <f>(N431*'Power Usage Consumption'!$B$7)*D431</f>
        <v>2.088</v>
      </c>
      <c r="P431" s="241">
        <f>'Raw Data'!AC430</f>
        <v>0</v>
      </c>
      <c r="Q431" s="241">
        <f>(P431*'Power Usage Consumption'!$B$8)*D431</f>
        <v>0</v>
      </c>
      <c r="R431" s="241">
        <f>'Raw Data'!AD430</f>
        <v>2</v>
      </c>
      <c r="S431" s="241">
        <f>(R431*'Power Usage Consumption'!$B$9)*D431</f>
        <v>4.176</v>
      </c>
      <c r="T431" s="235">
        <f>'Raw Data'!AE430</f>
        <v>0</v>
      </c>
      <c r="U431" s="241">
        <f>(T431*'Power Usage Consumption'!$B$6)*D431</f>
        <v>0</v>
      </c>
      <c r="V431" s="235">
        <f>'Raw Data'!AF430</f>
        <v>0</v>
      </c>
      <c r="W431" s="241">
        <f>(V431*'Power Usage Consumption'!$B$11)*D431</f>
        <v>0</v>
      </c>
      <c r="X431" s="235">
        <f>'Raw Data'!AG430</f>
        <v>3</v>
      </c>
      <c r="Y431" s="241">
        <f>(X431*'Power Usage Consumption'!$B$12)*D431</f>
        <v>12.528</v>
      </c>
      <c r="Z431" s="235">
        <f>'Raw Data'!AH430</f>
        <v>2</v>
      </c>
      <c r="AA431" s="241">
        <f>(Z431*'Power Usage Consumption'!$B$12)*D431</f>
        <v>8.352</v>
      </c>
      <c r="AB431" s="242">
        <f t="shared" si="2"/>
        <v>181.2384</v>
      </c>
      <c r="AC431" s="243" t="str">
        <f>'Raw Data'!AI430</f>
        <v>Non-renewable Energy (Grid electricity, Gasoline, etc.)</v>
      </c>
      <c r="AD431" s="244">
        <f t="shared" si="3"/>
        <v>181.2384</v>
      </c>
      <c r="AE431" s="245">
        <f t="shared" si="4"/>
        <v>0</v>
      </c>
      <c r="AF431" s="238">
        <f>'Raw Data'!U430</f>
        <v>1</v>
      </c>
      <c r="AG431" s="235">
        <f>'Raw Data'!T430</f>
        <v>2</v>
      </c>
      <c r="AH431" s="235"/>
      <c r="AI431" s="235">
        <f>IF('Raw Data'!AJ430="YES", 1, 0)</f>
        <v>1</v>
      </c>
      <c r="AJ431" s="235">
        <f>('Power Usage Consumption'!$B$15)*D431*AI431</f>
        <v>1346.76</v>
      </c>
      <c r="AK431" s="235">
        <f>IF('Raw Data'!AK430="YES", 1, 0)</f>
        <v>0</v>
      </c>
      <c r="AL431" s="239">
        <f>'Power Usage Consumption'!$B$16</f>
        <v>18</v>
      </c>
      <c r="AM431" s="235">
        <f>IF('Raw Data'!AL430="YES", 1, 0)</f>
        <v>1</v>
      </c>
      <c r="AN431" s="239">
        <f>'Power Usage Consumption'!$B$17</f>
        <v>1.5</v>
      </c>
      <c r="AO431" s="235">
        <f>IF('Raw Data'!AM430="YES", 1, 0)</f>
        <v>0</v>
      </c>
      <c r="AP431" s="239">
        <f>'Power Usage Consumption'!$B$18</f>
        <v>1.2</v>
      </c>
      <c r="AQ431" s="235">
        <f>IF('Raw Data'!AN430="YES", 1, 0)</f>
        <v>0</v>
      </c>
      <c r="AR431" s="239">
        <f>'Power Usage Consumption'!$B$19</f>
        <v>2</v>
      </c>
      <c r="AS431" s="239">
        <f t="shared" si="5"/>
        <v>1369.46</v>
      </c>
      <c r="AT431" s="241">
        <f t="shared" si="6"/>
        <v>2</v>
      </c>
      <c r="AU431" s="241"/>
      <c r="AV431" s="235">
        <f>IF('Raw Data'!AO430="YES", 1, 0)</f>
        <v>1</v>
      </c>
      <c r="AW431" s="241">
        <f>('Power Usage Consumption'!$B$22)*D431*AV431</f>
        <v>791.7</v>
      </c>
      <c r="AX431" s="235">
        <f>IF('Raw Data'!AP430="YES", 1, 0)</f>
        <v>1</v>
      </c>
      <c r="AY431" s="241">
        <f>('Power Usage Consumption'!$B$23)*D431*AX431</f>
        <v>226.2</v>
      </c>
      <c r="AZ431" s="235">
        <f>IF('Raw Data'!AQ430="YES", 1, 0)</f>
        <v>1</v>
      </c>
      <c r="BA431" s="241">
        <f>('Power Usage Consumption'!$B$24)*D431*AZ431</f>
        <v>18.792</v>
      </c>
      <c r="BB431" s="235">
        <f>IF('Raw Data'!AR430="YES", 1, 0)</f>
        <v>1</v>
      </c>
      <c r="BC431" s="241">
        <f>('Power Usage Consumption'!$B$25)*D431*BB431</f>
        <v>6.0378</v>
      </c>
      <c r="BD431" s="235">
        <f>IF('Raw Data'!AS430="YES", 1, 0)</f>
        <v>0</v>
      </c>
      <c r="BE431" s="235">
        <f>('Power Usage Consumption'!$B$26)*D431*BD431</f>
        <v>0</v>
      </c>
      <c r="BF431" s="241">
        <f t="shared" si="7"/>
        <v>1042.7298</v>
      </c>
    </row>
    <row r="432" ht="20.25" customHeight="1">
      <c r="A432" s="233" t="str">
        <f>'Raw Data'!R431</f>
        <v>United Kingdom</v>
      </c>
      <c r="B432" s="234">
        <f>'Raw Data'!S431</f>
        <v>11</v>
      </c>
      <c r="C432" s="235">
        <f>'Raw Data'!W431</f>
        <v>23</v>
      </c>
      <c r="D432" s="236">
        <f t="shared" si="1"/>
        <v>1012</v>
      </c>
      <c r="E432" s="237"/>
      <c r="F432" s="238">
        <f>'Raw Data'!X431</f>
        <v>1</v>
      </c>
      <c r="G432" s="239">
        <f>(F432*'Power Usage Consumption'!$B$2)*D432</f>
        <v>60.72</v>
      </c>
      <c r="H432" s="235">
        <f>'Raw Data'!Y431</f>
        <v>3</v>
      </c>
      <c r="I432" s="239">
        <f>(H432*'Power Usage Consumption'!$B$3)*D432</f>
        <v>211.3056</v>
      </c>
      <c r="J432" s="235">
        <f>'Raw Data'!Z431</f>
        <v>2</v>
      </c>
      <c r="K432" s="240">
        <f>(J432*'Power Usage Consumption'!$B$4)*D432</f>
        <v>115.368</v>
      </c>
      <c r="L432" s="241">
        <f>'Raw Data'!AA431</f>
        <v>2</v>
      </c>
      <c r="M432" s="241">
        <f>(L432*'Power Usage Consumption'!$B$5)*D432</f>
        <v>404.8</v>
      </c>
      <c r="N432" s="241">
        <f>'Raw Data'!AB431</f>
        <v>0</v>
      </c>
      <c r="O432" s="241">
        <f>(N432*'Power Usage Consumption'!$B$7)*D432</f>
        <v>0</v>
      </c>
      <c r="P432" s="241">
        <f>'Raw Data'!AC431</f>
        <v>0</v>
      </c>
      <c r="Q432" s="241">
        <f>(P432*'Power Usage Consumption'!$B$8)*D432</f>
        <v>0</v>
      </c>
      <c r="R432" s="241">
        <f>'Raw Data'!AD431</f>
        <v>3</v>
      </c>
      <c r="S432" s="241">
        <f>(R432*'Power Usage Consumption'!$B$9)*D432</f>
        <v>18.216</v>
      </c>
      <c r="T432" s="235">
        <f>'Raw Data'!AE431</f>
        <v>2</v>
      </c>
      <c r="U432" s="241">
        <f>(T432*'Power Usage Consumption'!$B$6)*D432</f>
        <v>10.12</v>
      </c>
      <c r="V432" s="235">
        <f>'Raw Data'!AF431</f>
        <v>0</v>
      </c>
      <c r="W432" s="241">
        <f>(V432*'Power Usage Consumption'!$B$11)*D432</f>
        <v>0</v>
      </c>
      <c r="X432" s="235">
        <f>'Raw Data'!AG431</f>
        <v>0</v>
      </c>
      <c r="Y432" s="241">
        <f>(X432*'Power Usage Consumption'!$B$12)*D432</f>
        <v>0</v>
      </c>
      <c r="Z432" s="235">
        <f>'Raw Data'!AH431</f>
        <v>0</v>
      </c>
      <c r="AA432" s="241">
        <f>(Z432*'Power Usage Consumption'!$B$12)*D432</f>
        <v>0</v>
      </c>
      <c r="AB432" s="242">
        <f t="shared" si="2"/>
        <v>820.5296</v>
      </c>
      <c r="AC432" s="243" t="str">
        <f>'Raw Data'!AI431</f>
        <v>Renewable Energy (Solar, Wind, etc.)</v>
      </c>
      <c r="AD432" s="244">
        <f t="shared" si="3"/>
        <v>0</v>
      </c>
      <c r="AE432" s="245">
        <f t="shared" si="4"/>
        <v>820.5296</v>
      </c>
      <c r="AF432" s="238">
        <f>'Raw Data'!U431</f>
        <v>2</v>
      </c>
      <c r="AG432" s="235">
        <f>'Raw Data'!T431</f>
        <v>9</v>
      </c>
      <c r="AH432" s="235"/>
      <c r="AI432" s="235">
        <f>IF('Raw Data'!AJ431="YES", 1, 0)</f>
        <v>0</v>
      </c>
      <c r="AJ432" s="235">
        <f>('Power Usage Consumption'!$B$15)*D432*AI432</f>
        <v>0</v>
      </c>
      <c r="AK432" s="235">
        <f>IF('Raw Data'!AK431="YES", 1, 0)</f>
        <v>1</v>
      </c>
      <c r="AL432" s="239">
        <f>'Power Usage Consumption'!$B$16</f>
        <v>18</v>
      </c>
      <c r="AM432" s="235">
        <f>IF('Raw Data'!AL431="YES", 1, 0)</f>
        <v>0</v>
      </c>
      <c r="AN432" s="239">
        <f>'Power Usage Consumption'!$B$17</f>
        <v>1.5</v>
      </c>
      <c r="AO432" s="235">
        <f>IF('Raw Data'!AM431="YES", 1, 0)</f>
        <v>1</v>
      </c>
      <c r="AP432" s="239">
        <f>'Power Usage Consumption'!$B$18</f>
        <v>1.2</v>
      </c>
      <c r="AQ432" s="235">
        <f>IF('Raw Data'!AN431="YES", 1, 0)</f>
        <v>1</v>
      </c>
      <c r="AR432" s="239">
        <f>'Power Usage Consumption'!$B$19</f>
        <v>2</v>
      </c>
      <c r="AS432" s="239">
        <f t="shared" si="5"/>
        <v>22.7</v>
      </c>
      <c r="AT432" s="241">
        <f t="shared" si="6"/>
        <v>9</v>
      </c>
      <c r="AU432" s="241"/>
      <c r="AV432" s="235">
        <f>IF('Raw Data'!AO431="YES", 1, 0)</f>
        <v>1</v>
      </c>
      <c r="AW432" s="241">
        <f>('Power Usage Consumption'!$B$22)*D432*AV432</f>
        <v>2302.3</v>
      </c>
      <c r="AX432" s="235">
        <f>IF('Raw Data'!AP431="YES", 1, 0)</f>
        <v>1</v>
      </c>
      <c r="AY432" s="241">
        <f>('Power Usage Consumption'!$B$23)*D432*AX432</f>
        <v>657.8</v>
      </c>
      <c r="AZ432" s="235">
        <f>IF('Raw Data'!AQ431="YES", 1, 0)</f>
        <v>0</v>
      </c>
      <c r="BA432" s="241">
        <f>('Power Usage Consumption'!$B$24)*D432*AZ432</f>
        <v>0</v>
      </c>
      <c r="BB432" s="235">
        <f>IF('Raw Data'!AR431="YES", 1, 0)</f>
        <v>1</v>
      </c>
      <c r="BC432" s="241">
        <f>('Power Usage Consumption'!$B$25)*D432*BB432</f>
        <v>17.5582</v>
      </c>
      <c r="BD432" s="235">
        <f>IF('Raw Data'!AS431="YES", 1, 0)</f>
        <v>1</v>
      </c>
      <c r="BE432" s="235">
        <f>('Power Usage Consumption'!$B$26)*D432*BD432</f>
        <v>283.36</v>
      </c>
      <c r="BF432" s="241">
        <f t="shared" si="7"/>
        <v>3261.0182</v>
      </c>
    </row>
    <row r="433" ht="20.25" customHeight="1">
      <c r="A433" s="233" t="str">
        <f>'Raw Data'!R432</f>
        <v>Costa Rica</v>
      </c>
      <c r="B433" s="234">
        <f>'Raw Data'!S432</f>
        <v>9</v>
      </c>
      <c r="C433" s="235">
        <f>'Raw Data'!W432</f>
        <v>39</v>
      </c>
      <c r="D433" s="236">
        <f t="shared" si="1"/>
        <v>1404</v>
      </c>
      <c r="E433" s="237"/>
      <c r="F433" s="238">
        <f>'Raw Data'!X432</f>
        <v>0</v>
      </c>
      <c r="G433" s="239">
        <f>(F433*'Power Usage Consumption'!$B$2)*D433</f>
        <v>0</v>
      </c>
      <c r="H433" s="235">
        <f>'Raw Data'!Y432</f>
        <v>2</v>
      </c>
      <c r="I433" s="239">
        <f>(H433*'Power Usage Consumption'!$B$3)*D433</f>
        <v>195.4368</v>
      </c>
      <c r="J433" s="235">
        <f>'Raw Data'!Z432</f>
        <v>2</v>
      </c>
      <c r="K433" s="240">
        <f>(J433*'Power Usage Consumption'!$B$4)*D433</f>
        <v>160.056</v>
      </c>
      <c r="L433" s="241">
        <f>'Raw Data'!AA432</f>
        <v>0</v>
      </c>
      <c r="M433" s="241">
        <f>(L433*'Power Usage Consumption'!$B$5)*D433</f>
        <v>0</v>
      </c>
      <c r="N433" s="241">
        <f>'Raw Data'!AB432</f>
        <v>0</v>
      </c>
      <c r="O433" s="241">
        <f>(N433*'Power Usage Consumption'!$B$7)*D433</f>
        <v>0</v>
      </c>
      <c r="P433" s="241">
        <f>'Raw Data'!AC432</f>
        <v>0</v>
      </c>
      <c r="Q433" s="241">
        <f>(P433*'Power Usage Consumption'!$B$8)*D433</f>
        <v>0</v>
      </c>
      <c r="R433" s="241">
        <f>'Raw Data'!AD432</f>
        <v>0</v>
      </c>
      <c r="S433" s="241">
        <f>(R433*'Power Usage Consumption'!$B$9)*D433</f>
        <v>0</v>
      </c>
      <c r="T433" s="235">
        <f>'Raw Data'!AE432</f>
        <v>1</v>
      </c>
      <c r="U433" s="241">
        <f>(T433*'Power Usage Consumption'!$B$6)*D433</f>
        <v>7.02</v>
      </c>
      <c r="V433" s="235">
        <f>'Raw Data'!AF432</f>
        <v>0</v>
      </c>
      <c r="W433" s="241">
        <f>(V433*'Power Usage Consumption'!$B$11)*D433</f>
        <v>0</v>
      </c>
      <c r="X433" s="235">
        <f>'Raw Data'!AG432</f>
        <v>2</v>
      </c>
      <c r="Y433" s="241">
        <f>(X433*'Power Usage Consumption'!$B$12)*D433</f>
        <v>33.696</v>
      </c>
      <c r="Z433" s="235">
        <f>'Raw Data'!AH432</f>
        <v>1</v>
      </c>
      <c r="AA433" s="241">
        <f>(Z433*'Power Usage Consumption'!$B$12)*D433</f>
        <v>16.848</v>
      </c>
      <c r="AB433" s="242">
        <f t="shared" si="2"/>
        <v>413.0568</v>
      </c>
      <c r="AC433" s="243" t="str">
        <f>'Raw Data'!AI432</f>
        <v>Renewable Energy (Solar, Wind, etc.)</v>
      </c>
      <c r="AD433" s="244">
        <f t="shared" si="3"/>
        <v>0</v>
      </c>
      <c r="AE433" s="245">
        <f t="shared" si="4"/>
        <v>413.0568</v>
      </c>
      <c r="AF433" s="238">
        <f>'Raw Data'!U432</f>
        <v>3</v>
      </c>
      <c r="AG433" s="235">
        <f>'Raw Data'!T432</f>
        <v>6</v>
      </c>
      <c r="AH433" s="235"/>
      <c r="AI433" s="235">
        <f>IF('Raw Data'!AJ432="YES", 1, 0)</f>
        <v>0</v>
      </c>
      <c r="AJ433" s="235">
        <f>('Power Usage Consumption'!$B$15)*D433*AI433</f>
        <v>0</v>
      </c>
      <c r="AK433" s="235">
        <f>IF('Raw Data'!AK432="YES", 1, 0)</f>
        <v>1</v>
      </c>
      <c r="AL433" s="239">
        <f>'Power Usage Consumption'!$B$16</f>
        <v>18</v>
      </c>
      <c r="AM433" s="235">
        <f>IF('Raw Data'!AL432="YES", 1, 0)</f>
        <v>1</v>
      </c>
      <c r="AN433" s="239">
        <f>'Power Usage Consumption'!$B$17</f>
        <v>1.5</v>
      </c>
      <c r="AO433" s="235">
        <f>IF('Raw Data'!AM432="YES", 1, 0)</f>
        <v>1</v>
      </c>
      <c r="AP433" s="239">
        <f>'Power Usage Consumption'!$B$18</f>
        <v>1.2</v>
      </c>
      <c r="AQ433" s="235">
        <f>IF('Raw Data'!AN432="YES", 1, 0)</f>
        <v>1</v>
      </c>
      <c r="AR433" s="239">
        <f>'Power Usage Consumption'!$B$19</f>
        <v>2</v>
      </c>
      <c r="AS433" s="239">
        <f t="shared" si="5"/>
        <v>22.7</v>
      </c>
      <c r="AT433" s="241">
        <f t="shared" si="6"/>
        <v>6</v>
      </c>
      <c r="AU433" s="241"/>
      <c r="AV433" s="235">
        <f>IF('Raw Data'!AO432="YES", 1, 0)</f>
        <v>0</v>
      </c>
      <c r="AW433" s="241">
        <f>('Power Usage Consumption'!$B$22)*D433*AV433</f>
        <v>0</v>
      </c>
      <c r="AX433" s="235">
        <f>IF('Raw Data'!AP432="YES", 1, 0)</f>
        <v>1</v>
      </c>
      <c r="AY433" s="241">
        <f>('Power Usage Consumption'!$B$23)*D433*AX433</f>
        <v>912.6</v>
      </c>
      <c r="AZ433" s="235">
        <f>IF('Raw Data'!AQ432="YES", 1, 0)</f>
        <v>1</v>
      </c>
      <c r="BA433" s="241">
        <f>('Power Usage Consumption'!$B$24)*D433*AZ433</f>
        <v>75.816</v>
      </c>
      <c r="BB433" s="235">
        <f>IF('Raw Data'!AR432="YES", 1, 0)</f>
        <v>0</v>
      </c>
      <c r="BC433" s="241">
        <f>('Power Usage Consumption'!$B$25)*D433*BB433</f>
        <v>0</v>
      </c>
      <c r="BD433" s="235">
        <f>IF('Raw Data'!AS432="YES", 1, 0)</f>
        <v>1</v>
      </c>
      <c r="BE433" s="235">
        <f>('Power Usage Consumption'!$B$26)*D433*BD433</f>
        <v>393.12</v>
      </c>
      <c r="BF433" s="241">
        <f t="shared" si="7"/>
        <v>1381.536</v>
      </c>
    </row>
    <row r="434" ht="20.25" customHeight="1">
      <c r="A434" s="233" t="str">
        <f>'Raw Data'!R433</f>
        <v>United Kingdom</v>
      </c>
      <c r="B434" s="234">
        <f>'Raw Data'!S433</f>
        <v>1</v>
      </c>
      <c r="C434" s="235">
        <f>'Raw Data'!W433</f>
        <v>22</v>
      </c>
      <c r="D434" s="236">
        <f t="shared" si="1"/>
        <v>88</v>
      </c>
      <c r="E434" s="237"/>
      <c r="F434" s="238">
        <f>'Raw Data'!X433</f>
        <v>3</v>
      </c>
      <c r="G434" s="239">
        <f>(F434*'Power Usage Consumption'!$B$2)*D434</f>
        <v>15.84</v>
      </c>
      <c r="H434" s="235">
        <f>'Raw Data'!Y433</f>
        <v>3</v>
      </c>
      <c r="I434" s="239">
        <f>(H434*'Power Usage Consumption'!$B$3)*D434</f>
        <v>18.3744</v>
      </c>
      <c r="J434" s="235">
        <f>'Raw Data'!Z433</f>
        <v>0</v>
      </c>
      <c r="K434" s="240">
        <f>(J434*'Power Usage Consumption'!$B$4)*D434</f>
        <v>0</v>
      </c>
      <c r="L434" s="241">
        <f>'Raw Data'!AA433</f>
        <v>0</v>
      </c>
      <c r="M434" s="241">
        <f>(L434*'Power Usage Consumption'!$B$5)*D434</f>
        <v>0</v>
      </c>
      <c r="N434" s="241">
        <f>'Raw Data'!AB433</f>
        <v>2</v>
      </c>
      <c r="O434" s="241">
        <f>(N434*'Power Usage Consumption'!$B$7)*D434</f>
        <v>0.352</v>
      </c>
      <c r="P434" s="241">
        <f>'Raw Data'!AC433</f>
        <v>2</v>
      </c>
      <c r="Q434" s="241">
        <f>(P434*'Power Usage Consumption'!$B$8)*D434</f>
        <v>7.04</v>
      </c>
      <c r="R434" s="241">
        <f>'Raw Data'!AD433</f>
        <v>0</v>
      </c>
      <c r="S434" s="241">
        <f>(R434*'Power Usage Consumption'!$B$9)*D434</f>
        <v>0</v>
      </c>
      <c r="T434" s="235">
        <f>'Raw Data'!AE433</f>
        <v>0</v>
      </c>
      <c r="U434" s="241">
        <f>(T434*'Power Usage Consumption'!$B$6)*D434</f>
        <v>0</v>
      </c>
      <c r="V434" s="235">
        <f>'Raw Data'!AF433</f>
        <v>2</v>
      </c>
      <c r="W434" s="241">
        <f>(V434*'Power Usage Consumption'!$B$11)*D434</f>
        <v>2.112</v>
      </c>
      <c r="X434" s="235">
        <f>'Raw Data'!AG433</f>
        <v>0</v>
      </c>
      <c r="Y434" s="241">
        <f>(X434*'Power Usage Consumption'!$B$12)*D434</f>
        <v>0</v>
      </c>
      <c r="Z434" s="235">
        <f>'Raw Data'!AH433</f>
        <v>3</v>
      </c>
      <c r="AA434" s="241">
        <f>(Z434*'Power Usage Consumption'!$B$12)*D434</f>
        <v>3.168</v>
      </c>
      <c r="AB434" s="242">
        <f t="shared" si="2"/>
        <v>46.8864</v>
      </c>
      <c r="AC434" s="243" t="str">
        <f>'Raw Data'!AI433</f>
        <v>Non-renewable Energy (Grid electricity, Gasoline, etc.)</v>
      </c>
      <c r="AD434" s="244">
        <f t="shared" si="3"/>
        <v>46.8864</v>
      </c>
      <c r="AE434" s="245">
        <f t="shared" si="4"/>
        <v>0</v>
      </c>
      <c r="AF434" s="238">
        <f>'Raw Data'!U433</f>
        <v>0</v>
      </c>
      <c r="AG434" s="235">
        <f>'Raw Data'!T433</f>
        <v>1</v>
      </c>
      <c r="AH434" s="235"/>
      <c r="AI434" s="235">
        <f>IF('Raw Data'!AJ433="YES", 1, 0)</f>
        <v>1</v>
      </c>
      <c r="AJ434" s="235">
        <f>('Power Usage Consumption'!$B$15)*D434*AI434</f>
        <v>340.56</v>
      </c>
      <c r="AK434" s="235">
        <f>IF('Raw Data'!AK433="YES", 1, 0)</f>
        <v>1</v>
      </c>
      <c r="AL434" s="239">
        <f>'Power Usage Consumption'!$B$16</f>
        <v>18</v>
      </c>
      <c r="AM434" s="235">
        <f>IF('Raw Data'!AL433="YES", 1, 0)</f>
        <v>0</v>
      </c>
      <c r="AN434" s="239">
        <f>'Power Usage Consumption'!$B$17</f>
        <v>1.5</v>
      </c>
      <c r="AO434" s="235">
        <f>IF('Raw Data'!AM433="YES", 1, 0)</f>
        <v>1</v>
      </c>
      <c r="AP434" s="239">
        <f>'Power Usage Consumption'!$B$18</f>
        <v>1.2</v>
      </c>
      <c r="AQ434" s="235">
        <f>IF('Raw Data'!AN433="YES", 1, 0)</f>
        <v>0</v>
      </c>
      <c r="AR434" s="239">
        <f>'Power Usage Consumption'!$B$19</f>
        <v>2</v>
      </c>
      <c r="AS434" s="239">
        <f t="shared" si="5"/>
        <v>363.26</v>
      </c>
      <c r="AT434" s="241">
        <f t="shared" si="6"/>
        <v>1</v>
      </c>
      <c r="AU434" s="241"/>
      <c r="AV434" s="235">
        <f>IF('Raw Data'!AO433="YES", 1, 0)</f>
        <v>0</v>
      </c>
      <c r="AW434" s="241">
        <f>('Power Usage Consumption'!$B$22)*D434*AV434</f>
        <v>0</v>
      </c>
      <c r="AX434" s="235">
        <f>IF('Raw Data'!AP433="YES", 1, 0)</f>
        <v>1</v>
      </c>
      <c r="AY434" s="241">
        <f>('Power Usage Consumption'!$B$23)*D434*AX434</f>
        <v>57.2</v>
      </c>
      <c r="AZ434" s="235">
        <f>IF('Raw Data'!AQ433="YES", 1, 0)</f>
        <v>0</v>
      </c>
      <c r="BA434" s="241">
        <f>('Power Usage Consumption'!$B$24)*D434*AZ434</f>
        <v>0</v>
      </c>
      <c r="BB434" s="235">
        <f>IF('Raw Data'!AR433="YES", 1, 0)</f>
        <v>0</v>
      </c>
      <c r="BC434" s="241">
        <f>('Power Usage Consumption'!$B$25)*D434*BB434</f>
        <v>0</v>
      </c>
      <c r="BD434" s="235">
        <f>IF('Raw Data'!AS433="YES", 1, 0)</f>
        <v>0</v>
      </c>
      <c r="BE434" s="235">
        <f>('Power Usage Consumption'!$B$26)*D434*BD434</f>
        <v>0</v>
      </c>
      <c r="BF434" s="241">
        <f t="shared" si="7"/>
        <v>57.2</v>
      </c>
    </row>
    <row r="435" ht="20.25" customHeight="1">
      <c r="A435" s="233" t="str">
        <f>'Raw Data'!R434</f>
        <v>Mexico</v>
      </c>
      <c r="B435" s="234">
        <f>'Raw Data'!S434</f>
        <v>12</v>
      </c>
      <c r="C435" s="235" t="str">
        <f>'Raw Data'!W434</f>
        <v/>
      </c>
      <c r="D435" s="236">
        <f t="shared" si="1"/>
        <v>0</v>
      </c>
      <c r="E435" s="237"/>
      <c r="F435" s="238">
        <f>'Raw Data'!X434</f>
        <v>0</v>
      </c>
      <c r="G435" s="239">
        <f>(F435*'Power Usage Consumption'!$B$2)*D435</f>
        <v>0</v>
      </c>
      <c r="H435" s="235">
        <f>'Raw Data'!Y434</f>
        <v>0</v>
      </c>
      <c r="I435" s="239">
        <f>(H435*'Power Usage Consumption'!$B$3)*D435</f>
        <v>0</v>
      </c>
      <c r="J435" s="235">
        <f>'Raw Data'!Z434</f>
        <v>1</v>
      </c>
      <c r="K435" s="240">
        <f>(J435*'Power Usage Consumption'!$B$4)*D435</f>
        <v>0</v>
      </c>
      <c r="L435" s="241">
        <f>'Raw Data'!AA434</f>
        <v>1</v>
      </c>
      <c r="M435" s="241">
        <f>(L435*'Power Usage Consumption'!$B$5)*D435</f>
        <v>0</v>
      </c>
      <c r="N435" s="241">
        <f>'Raw Data'!AB434</f>
        <v>1</v>
      </c>
      <c r="O435" s="241">
        <f>(N435*'Power Usage Consumption'!$B$7)*D435</f>
        <v>0</v>
      </c>
      <c r="P435" s="241">
        <f>'Raw Data'!AC434</f>
        <v>1</v>
      </c>
      <c r="Q435" s="241">
        <f>(P435*'Power Usage Consumption'!$B$8)*D435</f>
        <v>0</v>
      </c>
      <c r="R435" s="241">
        <f>'Raw Data'!AD434</f>
        <v>0</v>
      </c>
      <c r="S435" s="241">
        <f>(R435*'Power Usage Consumption'!$B$9)*D435</f>
        <v>0</v>
      </c>
      <c r="T435" s="235">
        <f>'Raw Data'!AE434</f>
        <v>3</v>
      </c>
      <c r="U435" s="241">
        <f>(T435*'Power Usage Consumption'!$B$6)*D435</f>
        <v>0</v>
      </c>
      <c r="V435" s="235">
        <f>'Raw Data'!AF434</f>
        <v>1</v>
      </c>
      <c r="W435" s="241">
        <f>(V435*'Power Usage Consumption'!$B$11)*D435</f>
        <v>0</v>
      </c>
      <c r="X435" s="235">
        <f>'Raw Data'!AG434</f>
        <v>2</v>
      </c>
      <c r="Y435" s="241">
        <f>(X435*'Power Usage Consumption'!$B$12)*D435</f>
        <v>0</v>
      </c>
      <c r="Z435" s="235">
        <f>'Raw Data'!AH434</f>
        <v>1</v>
      </c>
      <c r="AA435" s="241">
        <f>(Z435*'Power Usage Consumption'!$B$12)*D435</f>
        <v>0</v>
      </c>
      <c r="AB435" s="242">
        <f t="shared" si="2"/>
        <v>0</v>
      </c>
      <c r="AC435" s="243" t="str">
        <f>'Raw Data'!AI434</f>
        <v>Renewable Energy (Solar, Wind, etc.)</v>
      </c>
      <c r="AD435" s="244">
        <f t="shared" si="3"/>
        <v>0</v>
      </c>
      <c r="AE435" s="245">
        <f t="shared" si="4"/>
        <v>0</v>
      </c>
      <c r="AF435" s="238">
        <f>'Raw Data'!U434</f>
        <v>10</v>
      </c>
      <c r="AG435" s="235">
        <f>'Raw Data'!T434</f>
        <v>2</v>
      </c>
      <c r="AH435" s="235"/>
      <c r="AI435" s="235">
        <f>IF('Raw Data'!AJ434="YES", 1, 0)</f>
        <v>1</v>
      </c>
      <c r="AJ435" s="235">
        <f>('Power Usage Consumption'!$B$15)*D435*AI435</f>
        <v>0</v>
      </c>
      <c r="AK435" s="235">
        <f>IF('Raw Data'!AK434="YES", 1, 0)</f>
        <v>0</v>
      </c>
      <c r="AL435" s="239">
        <f>'Power Usage Consumption'!$B$16</f>
        <v>18</v>
      </c>
      <c r="AM435" s="235">
        <f>IF('Raw Data'!AL434="YES", 1, 0)</f>
        <v>0</v>
      </c>
      <c r="AN435" s="239">
        <f>'Power Usage Consumption'!$B$17</f>
        <v>1.5</v>
      </c>
      <c r="AO435" s="235">
        <f>IF('Raw Data'!AM434="YES", 1, 0)</f>
        <v>1</v>
      </c>
      <c r="AP435" s="239">
        <f>'Power Usage Consumption'!$B$18</f>
        <v>1.2</v>
      </c>
      <c r="AQ435" s="235">
        <f>IF('Raw Data'!AN434="YES", 1, 0)</f>
        <v>1</v>
      </c>
      <c r="AR435" s="239">
        <f>'Power Usage Consumption'!$B$19</f>
        <v>2</v>
      </c>
      <c r="AS435" s="239">
        <f t="shared" si="5"/>
        <v>22.7</v>
      </c>
      <c r="AT435" s="241">
        <f t="shared" si="6"/>
        <v>2</v>
      </c>
      <c r="AU435" s="241"/>
      <c r="AV435" s="235">
        <f>IF('Raw Data'!AO434="YES", 1, 0)</f>
        <v>1</v>
      </c>
      <c r="AW435" s="241">
        <f>('Power Usage Consumption'!$B$22)*D435*AV435</f>
        <v>0</v>
      </c>
      <c r="AX435" s="235">
        <f>IF('Raw Data'!AP434="YES", 1, 0)</f>
        <v>0</v>
      </c>
      <c r="AY435" s="241">
        <f>('Power Usage Consumption'!$B$23)*D435*AX435</f>
        <v>0</v>
      </c>
      <c r="AZ435" s="235">
        <f>IF('Raw Data'!AQ434="YES", 1, 0)</f>
        <v>0</v>
      </c>
      <c r="BA435" s="241">
        <f>('Power Usage Consumption'!$B$24)*D435*AZ435</f>
        <v>0</v>
      </c>
      <c r="BB435" s="235">
        <f>IF('Raw Data'!AR434="YES", 1, 0)</f>
        <v>0</v>
      </c>
      <c r="BC435" s="241">
        <f>('Power Usage Consumption'!$B$25)*D435*BB435</f>
        <v>0</v>
      </c>
      <c r="BD435" s="235">
        <f>IF('Raw Data'!AS434="YES", 1, 0)</f>
        <v>0</v>
      </c>
      <c r="BE435" s="235">
        <f>('Power Usage Consumption'!$B$26)*D435*BD435</f>
        <v>0</v>
      </c>
      <c r="BF435" s="241">
        <f t="shared" si="7"/>
        <v>0</v>
      </c>
    </row>
    <row r="436" ht="20.25" customHeight="1">
      <c r="A436" s="233" t="str">
        <f>'Raw Data'!R435</f>
        <v>Guatemala</v>
      </c>
      <c r="B436" s="234">
        <f>'Raw Data'!S435</f>
        <v>7</v>
      </c>
      <c r="C436" s="235">
        <f>'Raw Data'!W435</f>
        <v>9</v>
      </c>
      <c r="D436" s="236">
        <f t="shared" si="1"/>
        <v>252</v>
      </c>
      <c r="E436" s="237"/>
      <c r="F436" s="238">
        <f>'Raw Data'!X435</f>
        <v>1</v>
      </c>
      <c r="G436" s="239">
        <f>(F436*'Power Usage Consumption'!$B$2)*D436</f>
        <v>15.12</v>
      </c>
      <c r="H436" s="235">
        <f>'Raw Data'!Y435</f>
        <v>1</v>
      </c>
      <c r="I436" s="239">
        <f>(H436*'Power Usage Consumption'!$B$3)*D436</f>
        <v>17.5392</v>
      </c>
      <c r="J436" s="235">
        <f>'Raw Data'!Z435</f>
        <v>2</v>
      </c>
      <c r="K436" s="240">
        <f>(J436*'Power Usage Consumption'!$B$4)*D436</f>
        <v>28.728</v>
      </c>
      <c r="L436" s="241">
        <f>'Raw Data'!AA435</f>
        <v>2</v>
      </c>
      <c r="M436" s="241">
        <f>(L436*'Power Usage Consumption'!$B$5)*D436</f>
        <v>100.8</v>
      </c>
      <c r="N436" s="241">
        <f>'Raw Data'!AB435</f>
        <v>3</v>
      </c>
      <c r="O436" s="241">
        <f>(N436*'Power Usage Consumption'!$B$7)*D436</f>
        <v>1.512</v>
      </c>
      <c r="P436" s="241">
        <f>'Raw Data'!AC435</f>
        <v>3</v>
      </c>
      <c r="Q436" s="241">
        <f>(P436*'Power Usage Consumption'!$B$8)*D436</f>
        <v>30.24</v>
      </c>
      <c r="R436" s="241">
        <f>'Raw Data'!AD435</f>
        <v>1</v>
      </c>
      <c r="S436" s="241">
        <f>(R436*'Power Usage Consumption'!$B$9)*D436</f>
        <v>1.512</v>
      </c>
      <c r="T436" s="235">
        <f>'Raw Data'!AE435</f>
        <v>3</v>
      </c>
      <c r="U436" s="241">
        <f>(T436*'Power Usage Consumption'!$B$6)*D436</f>
        <v>3.78</v>
      </c>
      <c r="V436" s="235">
        <f>'Raw Data'!AF435</f>
        <v>0</v>
      </c>
      <c r="W436" s="241">
        <f>(V436*'Power Usage Consumption'!$B$11)*D436</f>
        <v>0</v>
      </c>
      <c r="X436" s="235">
        <f>'Raw Data'!AG435</f>
        <v>1</v>
      </c>
      <c r="Y436" s="241">
        <f>(X436*'Power Usage Consumption'!$B$12)*D436</f>
        <v>3.024</v>
      </c>
      <c r="Z436" s="235">
        <f>'Raw Data'!AH435</f>
        <v>3</v>
      </c>
      <c r="AA436" s="241">
        <f>(Z436*'Power Usage Consumption'!$B$12)*D436</f>
        <v>9.072</v>
      </c>
      <c r="AB436" s="242">
        <f t="shared" si="2"/>
        <v>211.3272</v>
      </c>
      <c r="AC436" s="243" t="str">
        <f>'Raw Data'!AI435</f>
        <v>Renewable Energy (Solar, Wind, etc.)</v>
      </c>
      <c r="AD436" s="244">
        <f t="shared" si="3"/>
        <v>0</v>
      </c>
      <c r="AE436" s="245">
        <f t="shared" si="4"/>
        <v>211.3272</v>
      </c>
      <c r="AF436" s="238">
        <f>'Raw Data'!U435</f>
        <v>6</v>
      </c>
      <c r="AG436" s="235">
        <f>'Raw Data'!T435</f>
        <v>1</v>
      </c>
      <c r="AH436" s="235"/>
      <c r="AI436" s="235">
        <f>IF('Raw Data'!AJ435="YES", 1, 0)</f>
        <v>1</v>
      </c>
      <c r="AJ436" s="235">
        <f>('Power Usage Consumption'!$B$15)*D436*AI436</f>
        <v>975.24</v>
      </c>
      <c r="AK436" s="235">
        <f>IF('Raw Data'!AK435="YES", 1, 0)</f>
        <v>0</v>
      </c>
      <c r="AL436" s="239">
        <f>'Power Usage Consumption'!$B$16</f>
        <v>18</v>
      </c>
      <c r="AM436" s="235">
        <f>IF('Raw Data'!AL435="YES", 1, 0)</f>
        <v>1</v>
      </c>
      <c r="AN436" s="239">
        <f>'Power Usage Consumption'!$B$17</f>
        <v>1.5</v>
      </c>
      <c r="AO436" s="235">
        <f>IF('Raw Data'!AM435="YES", 1, 0)</f>
        <v>1</v>
      </c>
      <c r="AP436" s="239">
        <f>'Power Usage Consumption'!$B$18</f>
        <v>1.2</v>
      </c>
      <c r="AQ436" s="235">
        <f>IF('Raw Data'!AN435="YES", 1, 0)</f>
        <v>0</v>
      </c>
      <c r="AR436" s="239">
        <f>'Power Usage Consumption'!$B$19</f>
        <v>2</v>
      </c>
      <c r="AS436" s="239">
        <f t="shared" si="5"/>
        <v>997.94</v>
      </c>
      <c r="AT436" s="241">
        <f t="shared" si="6"/>
        <v>1</v>
      </c>
      <c r="AU436" s="241"/>
      <c r="AV436" s="235">
        <f>IF('Raw Data'!AO435="YES", 1, 0)</f>
        <v>0</v>
      </c>
      <c r="AW436" s="241">
        <f>('Power Usage Consumption'!$B$22)*D436*AV436</f>
        <v>0</v>
      </c>
      <c r="AX436" s="235">
        <f>IF('Raw Data'!AP435="YES", 1, 0)</f>
        <v>0</v>
      </c>
      <c r="AY436" s="241">
        <f>('Power Usage Consumption'!$B$23)*D436*AX436</f>
        <v>0</v>
      </c>
      <c r="AZ436" s="235">
        <f>IF('Raw Data'!AQ435="YES", 1, 0)</f>
        <v>1</v>
      </c>
      <c r="BA436" s="241">
        <f>('Power Usage Consumption'!$B$24)*D436*AZ436</f>
        <v>13.608</v>
      </c>
      <c r="BB436" s="235">
        <f>IF('Raw Data'!AR435="YES", 1, 0)</f>
        <v>0</v>
      </c>
      <c r="BC436" s="241">
        <f>('Power Usage Consumption'!$B$25)*D436*BB436</f>
        <v>0</v>
      </c>
      <c r="BD436" s="235">
        <f>IF('Raw Data'!AS435="YES", 1, 0)</f>
        <v>0</v>
      </c>
      <c r="BE436" s="235">
        <f>('Power Usage Consumption'!$B$26)*D436*BD436</f>
        <v>0</v>
      </c>
      <c r="BF436" s="241">
        <f t="shared" si="7"/>
        <v>13.608</v>
      </c>
    </row>
    <row r="437" ht="20.25" customHeight="1">
      <c r="A437" s="233" t="str">
        <f>'Raw Data'!R436</f>
        <v>Jordan</v>
      </c>
      <c r="B437" s="234">
        <f>'Raw Data'!S436</f>
        <v>10</v>
      </c>
      <c r="C437" s="235">
        <f>'Raw Data'!W436</f>
        <v>39</v>
      </c>
      <c r="D437" s="236">
        <f t="shared" si="1"/>
        <v>1560</v>
      </c>
      <c r="E437" s="237"/>
      <c r="F437" s="238">
        <f>'Raw Data'!X436</f>
        <v>1</v>
      </c>
      <c r="G437" s="239">
        <f>(F437*'Power Usage Consumption'!$B$2)*D437</f>
        <v>93.6</v>
      </c>
      <c r="H437" s="235">
        <f>'Raw Data'!Y436</f>
        <v>0</v>
      </c>
      <c r="I437" s="239">
        <f>(H437*'Power Usage Consumption'!$B$3)*D437</f>
        <v>0</v>
      </c>
      <c r="J437" s="235">
        <f>'Raw Data'!Z436</f>
        <v>2</v>
      </c>
      <c r="K437" s="240">
        <f>(J437*'Power Usage Consumption'!$B$4)*D437</f>
        <v>177.84</v>
      </c>
      <c r="L437" s="241">
        <f>'Raw Data'!AA436</f>
        <v>0</v>
      </c>
      <c r="M437" s="241">
        <f>(L437*'Power Usage Consumption'!$B$5)*D437</f>
        <v>0</v>
      </c>
      <c r="N437" s="241">
        <f>'Raw Data'!AB436</f>
        <v>1</v>
      </c>
      <c r="O437" s="241">
        <f>(N437*'Power Usage Consumption'!$B$7)*D437</f>
        <v>3.12</v>
      </c>
      <c r="P437" s="241">
        <f>'Raw Data'!AC436</f>
        <v>1</v>
      </c>
      <c r="Q437" s="241">
        <f>(P437*'Power Usage Consumption'!$B$8)*D437</f>
        <v>62.4</v>
      </c>
      <c r="R437" s="241">
        <f>'Raw Data'!AD436</f>
        <v>3</v>
      </c>
      <c r="S437" s="241">
        <f>(R437*'Power Usage Consumption'!$B$9)*D437</f>
        <v>28.08</v>
      </c>
      <c r="T437" s="235">
        <f>'Raw Data'!AE436</f>
        <v>1</v>
      </c>
      <c r="U437" s="241">
        <f>(T437*'Power Usage Consumption'!$B$6)*D437</f>
        <v>7.8</v>
      </c>
      <c r="V437" s="235">
        <f>'Raw Data'!AF436</f>
        <v>1</v>
      </c>
      <c r="W437" s="241">
        <f>(V437*'Power Usage Consumption'!$B$11)*D437</f>
        <v>18.72</v>
      </c>
      <c r="X437" s="235">
        <f>'Raw Data'!AG436</f>
        <v>3</v>
      </c>
      <c r="Y437" s="241">
        <f>(X437*'Power Usage Consumption'!$B$12)*D437</f>
        <v>56.16</v>
      </c>
      <c r="Z437" s="235">
        <f>'Raw Data'!AH436</f>
        <v>3</v>
      </c>
      <c r="AA437" s="241">
        <f>(Z437*'Power Usage Consumption'!$B$12)*D437</f>
        <v>56.16</v>
      </c>
      <c r="AB437" s="242">
        <f t="shared" si="2"/>
        <v>503.88</v>
      </c>
      <c r="AC437" s="243" t="str">
        <f>'Raw Data'!AI436</f>
        <v>Renewable Energy (Solar, Wind, etc.)</v>
      </c>
      <c r="AD437" s="244">
        <f t="shared" si="3"/>
        <v>0</v>
      </c>
      <c r="AE437" s="245">
        <f t="shared" si="4"/>
        <v>503.88</v>
      </c>
      <c r="AF437" s="238">
        <f>'Raw Data'!U436</f>
        <v>0</v>
      </c>
      <c r="AG437" s="235">
        <f>'Raw Data'!T436</f>
        <v>10</v>
      </c>
      <c r="AH437" s="235"/>
      <c r="AI437" s="235">
        <f>IF('Raw Data'!AJ436="YES", 1, 0)</f>
        <v>0</v>
      </c>
      <c r="AJ437" s="235">
        <f>('Power Usage Consumption'!$B$15)*D437*AI437</f>
        <v>0</v>
      </c>
      <c r="AK437" s="235">
        <f>IF('Raw Data'!AK436="YES", 1, 0)</f>
        <v>1</v>
      </c>
      <c r="AL437" s="239">
        <f>'Power Usage Consumption'!$B$16</f>
        <v>18</v>
      </c>
      <c r="AM437" s="235">
        <f>IF('Raw Data'!AL436="YES", 1, 0)</f>
        <v>1</v>
      </c>
      <c r="AN437" s="239">
        <f>'Power Usage Consumption'!$B$17</f>
        <v>1.5</v>
      </c>
      <c r="AO437" s="235">
        <f>IF('Raw Data'!AM436="YES", 1, 0)</f>
        <v>1</v>
      </c>
      <c r="AP437" s="239">
        <f>'Power Usage Consumption'!$B$18</f>
        <v>1.2</v>
      </c>
      <c r="AQ437" s="235">
        <f>IF('Raw Data'!AN436="YES", 1, 0)</f>
        <v>0</v>
      </c>
      <c r="AR437" s="239">
        <f>'Power Usage Consumption'!$B$19</f>
        <v>2</v>
      </c>
      <c r="AS437" s="239">
        <f t="shared" si="5"/>
        <v>22.7</v>
      </c>
      <c r="AT437" s="241">
        <f t="shared" si="6"/>
        <v>10</v>
      </c>
      <c r="AU437" s="241"/>
      <c r="AV437" s="235">
        <f>IF('Raw Data'!AO436="YES", 1, 0)</f>
        <v>0</v>
      </c>
      <c r="AW437" s="241">
        <f>('Power Usage Consumption'!$B$22)*D437*AV437</f>
        <v>0</v>
      </c>
      <c r="AX437" s="235">
        <f>IF('Raw Data'!AP436="YES", 1, 0)</f>
        <v>1</v>
      </c>
      <c r="AY437" s="241">
        <f>('Power Usage Consumption'!$B$23)*D437*AX437</f>
        <v>1014</v>
      </c>
      <c r="AZ437" s="235">
        <f>IF('Raw Data'!AQ436="YES", 1, 0)</f>
        <v>0</v>
      </c>
      <c r="BA437" s="241">
        <f>('Power Usage Consumption'!$B$24)*D437*AZ437</f>
        <v>0</v>
      </c>
      <c r="BB437" s="235">
        <f>IF('Raw Data'!AR436="YES", 1, 0)</f>
        <v>0</v>
      </c>
      <c r="BC437" s="241">
        <f>('Power Usage Consumption'!$B$25)*D437*BB437</f>
        <v>0</v>
      </c>
      <c r="BD437" s="235">
        <f>IF('Raw Data'!AS436="YES", 1, 0)</f>
        <v>1</v>
      </c>
      <c r="BE437" s="235">
        <f>('Power Usage Consumption'!$B$26)*D437*BD437</f>
        <v>436.8</v>
      </c>
      <c r="BF437" s="241">
        <f t="shared" si="7"/>
        <v>1450.8</v>
      </c>
    </row>
    <row r="438" ht="20.25" customHeight="1">
      <c r="A438" s="233" t="str">
        <f>'Raw Data'!R437</f>
        <v>Mexico</v>
      </c>
      <c r="B438" s="234">
        <f>'Raw Data'!S437</f>
        <v>10</v>
      </c>
      <c r="C438" s="235">
        <f>'Raw Data'!W437</f>
        <v>21</v>
      </c>
      <c r="D438" s="236">
        <f t="shared" si="1"/>
        <v>840</v>
      </c>
      <c r="E438" s="237"/>
      <c r="F438" s="238">
        <f>'Raw Data'!X437</f>
        <v>1</v>
      </c>
      <c r="G438" s="239">
        <f>(F438*'Power Usage Consumption'!$B$2)*D438</f>
        <v>50.4</v>
      </c>
      <c r="H438" s="235">
        <f>'Raw Data'!Y437</f>
        <v>1</v>
      </c>
      <c r="I438" s="239">
        <f>(H438*'Power Usage Consumption'!$B$3)*D438</f>
        <v>58.464</v>
      </c>
      <c r="J438" s="235">
        <f>'Raw Data'!Z437</f>
        <v>2</v>
      </c>
      <c r="K438" s="240">
        <f>(J438*'Power Usage Consumption'!$B$4)*D438</f>
        <v>95.76</v>
      </c>
      <c r="L438" s="241">
        <f>'Raw Data'!AA437</f>
        <v>1</v>
      </c>
      <c r="M438" s="241">
        <f>(L438*'Power Usage Consumption'!$B$5)*D438</f>
        <v>168</v>
      </c>
      <c r="N438" s="241">
        <f>'Raw Data'!AB437</f>
        <v>1</v>
      </c>
      <c r="O438" s="241">
        <f>(N438*'Power Usage Consumption'!$B$7)*D438</f>
        <v>1.68</v>
      </c>
      <c r="P438" s="241">
        <f>'Raw Data'!AC437</f>
        <v>3</v>
      </c>
      <c r="Q438" s="241">
        <f>(P438*'Power Usage Consumption'!$B$8)*D438</f>
        <v>100.8</v>
      </c>
      <c r="R438" s="241">
        <f>'Raw Data'!AD437</f>
        <v>2</v>
      </c>
      <c r="S438" s="241">
        <f>(R438*'Power Usage Consumption'!$B$9)*D438</f>
        <v>10.08</v>
      </c>
      <c r="T438" s="235">
        <f>'Raw Data'!AE437</f>
        <v>3</v>
      </c>
      <c r="U438" s="241">
        <f>(T438*'Power Usage Consumption'!$B$6)*D438</f>
        <v>12.6</v>
      </c>
      <c r="V438" s="235">
        <f>'Raw Data'!AF437</f>
        <v>0</v>
      </c>
      <c r="W438" s="241">
        <f>(V438*'Power Usage Consumption'!$B$11)*D438</f>
        <v>0</v>
      </c>
      <c r="X438" s="235">
        <f>'Raw Data'!AG437</f>
        <v>3</v>
      </c>
      <c r="Y438" s="241">
        <f>(X438*'Power Usage Consumption'!$B$12)*D438</f>
        <v>30.24</v>
      </c>
      <c r="Z438" s="235">
        <f>'Raw Data'!AH437</f>
        <v>2</v>
      </c>
      <c r="AA438" s="241">
        <f>(Z438*'Power Usage Consumption'!$B$12)*D438</f>
        <v>20.16</v>
      </c>
      <c r="AB438" s="242">
        <f t="shared" si="2"/>
        <v>548.184</v>
      </c>
      <c r="AC438" s="243" t="str">
        <f>'Raw Data'!AI437</f>
        <v>Renewable Energy (Solar, Wind, etc.)</v>
      </c>
      <c r="AD438" s="244">
        <f t="shared" si="3"/>
        <v>0</v>
      </c>
      <c r="AE438" s="245">
        <f t="shared" si="4"/>
        <v>548.184</v>
      </c>
      <c r="AF438" s="238">
        <f>'Raw Data'!U437</f>
        <v>1</v>
      </c>
      <c r="AG438" s="235">
        <f>'Raw Data'!T437</f>
        <v>9</v>
      </c>
      <c r="AH438" s="235"/>
      <c r="AI438" s="235">
        <f>IF('Raw Data'!AJ437="YES", 1, 0)</f>
        <v>0</v>
      </c>
      <c r="AJ438" s="235">
        <f>('Power Usage Consumption'!$B$15)*D438*AI438</f>
        <v>0</v>
      </c>
      <c r="AK438" s="235">
        <f>IF('Raw Data'!AK437="YES", 1, 0)</f>
        <v>0</v>
      </c>
      <c r="AL438" s="239">
        <f>'Power Usage Consumption'!$B$16</f>
        <v>18</v>
      </c>
      <c r="AM438" s="235">
        <f>IF('Raw Data'!AL437="YES", 1, 0)</f>
        <v>0</v>
      </c>
      <c r="AN438" s="239">
        <f>'Power Usage Consumption'!$B$17</f>
        <v>1.5</v>
      </c>
      <c r="AO438" s="235">
        <f>IF('Raw Data'!AM437="YES", 1, 0)</f>
        <v>0</v>
      </c>
      <c r="AP438" s="239">
        <f>'Power Usage Consumption'!$B$18</f>
        <v>1.2</v>
      </c>
      <c r="AQ438" s="235">
        <f>IF('Raw Data'!AN437="YES", 1, 0)</f>
        <v>1</v>
      </c>
      <c r="AR438" s="239">
        <f>'Power Usage Consumption'!$B$19</f>
        <v>2</v>
      </c>
      <c r="AS438" s="239">
        <f t="shared" si="5"/>
        <v>22.7</v>
      </c>
      <c r="AT438" s="241">
        <f t="shared" si="6"/>
        <v>9</v>
      </c>
      <c r="AU438" s="241"/>
      <c r="AV438" s="235">
        <f>IF('Raw Data'!AO437="YES", 1, 0)</f>
        <v>1</v>
      </c>
      <c r="AW438" s="241">
        <f>('Power Usage Consumption'!$B$22)*D438*AV438</f>
        <v>1911</v>
      </c>
      <c r="AX438" s="235">
        <f>IF('Raw Data'!AP437="YES", 1, 0)</f>
        <v>0</v>
      </c>
      <c r="AY438" s="241">
        <f>('Power Usage Consumption'!$B$23)*D438*AX438</f>
        <v>0</v>
      </c>
      <c r="AZ438" s="235">
        <f>IF('Raw Data'!AQ437="YES", 1, 0)</f>
        <v>0</v>
      </c>
      <c r="BA438" s="241">
        <f>('Power Usage Consumption'!$B$24)*D438*AZ438</f>
        <v>0</v>
      </c>
      <c r="BB438" s="235">
        <f>IF('Raw Data'!AR437="YES", 1, 0)</f>
        <v>1</v>
      </c>
      <c r="BC438" s="241">
        <f>('Power Usage Consumption'!$B$25)*D438*BB438</f>
        <v>14.574</v>
      </c>
      <c r="BD438" s="235">
        <f>IF('Raw Data'!AS437="YES", 1, 0)</f>
        <v>0</v>
      </c>
      <c r="BE438" s="235">
        <f>('Power Usage Consumption'!$B$26)*D438*BD438</f>
        <v>0</v>
      </c>
      <c r="BF438" s="241">
        <f t="shared" si="7"/>
        <v>1925.574</v>
      </c>
    </row>
    <row r="439" ht="20.25" customHeight="1">
      <c r="A439" s="233" t="str">
        <f>'Raw Data'!R438</f>
        <v>Ecuador</v>
      </c>
      <c r="B439" s="234">
        <f>'Raw Data'!S438</f>
        <v>12</v>
      </c>
      <c r="C439" s="235">
        <f>'Raw Data'!W438</f>
        <v>37</v>
      </c>
      <c r="D439" s="236">
        <f t="shared" si="1"/>
        <v>1776</v>
      </c>
      <c r="E439" s="237"/>
      <c r="F439" s="238">
        <f>'Raw Data'!X438</f>
        <v>1</v>
      </c>
      <c r="G439" s="239">
        <f>(F439*'Power Usage Consumption'!$B$2)*D439</f>
        <v>106.56</v>
      </c>
      <c r="H439" s="235">
        <f>'Raw Data'!Y438</f>
        <v>0</v>
      </c>
      <c r="I439" s="239">
        <f>(H439*'Power Usage Consumption'!$B$3)*D439</f>
        <v>0</v>
      </c>
      <c r="J439" s="235">
        <f>'Raw Data'!Z438</f>
        <v>3</v>
      </c>
      <c r="K439" s="240">
        <f>(J439*'Power Usage Consumption'!$B$4)*D439</f>
        <v>303.696</v>
      </c>
      <c r="L439" s="241">
        <f>'Raw Data'!AA438</f>
        <v>1</v>
      </c>
      <c r="M439" s="241">
        <f>(L439*'Power Usage Consumption'!$B$5)*D439</f>
        <v>355.2</v>
      </c>
      <c r="N439" s="241">
        <f>'Raw Data'!AB438</f>
        <v>0</v>
      </c>
      <c r="O439" s="241">
        <f>(N439*'Power Usage Consumption'!$B$7)*D439</f>
        <v>0</v>
      </c>
      <c r="P439" s="241">
        <f>'Raw Data'!AC438</f>
        <v>3</v>
      </c>
      <c r="Q439" s="241">
        <f>(P439*'Power Usage Consumption'!$B$8)*D439</f>
        <v>213.12</v>
      </c>
      <c r="R439" s="241">
        <f>'Raw Data'!AD438</f>
        <v>0</v>
      </c>
      <c r="S439" s="241">
        <f>(R439*'Power Usage Consumption'!$B$9)*D439</f>
        <v>0</v>
      </c>
      <c r="T439" s="235">
        <f>'Raw Data'!AE438</f>
        <v>2</v>
      </c>
      <c r="U439" s="241">
        <f>(T439*'Power Usage Consumption'!$B$6)*D439</f>
        <v>17.76</v>
      </c>
      <c r="V439" s="235">
        <f>'Raw Data'!AF438</f>
        <v>1</v>
      </c>
      <c r="W439" s="241">
        <f>(V439*'Power Usage Consumption'!$B$11)*D439</f>
        <v>21.312</v>
      </c>
      <c r="X439" s="235">
        <f>'Raw Data'!AG438</f>
        <v>2</v>
      </c>
      <c r="Y439" s="241">
        <f>(X439*'Power Usage Consumption'!$B$12)*D439</f>
        <v>42.624</v>
      </c>
      <c r="Z439" s="235">
        <f>'Raw Data'!AH438</f>
        <v>0</v>
      </c>
      <c r="AA439" s="241">
        <f>(Z439*'Power Usage Consumption'!$B$12)*D439</f>
        <v>0</v>
      </c>
      <c r="AB439" s="242">
        <f t="shared" si="2"/>
        <v>1060.272</v>
      </c>
      <c r="AC439" s="243" t="str">
        <f>'Raw Data'!AI438</f>
        <v>Non-renewable Energy (Grid electricity, Gasoline, etc.)</v>
      </c>
      <c r="AD439" s="244">
        <f t="shared" si="3"/>
        <v>1060.272</v>
      </c>
      <c r="AE439" s="245">
        <f t="shared" si="4"/>
        <v>0</v>
      </c>
      <c r="AF439" s="238">
        <f>'Raw Data'!U438</f>
        <v>0</v>
      </c>
      <c r="AG439" s="235">
        <f>'Raw Data'!T438</f>
        <v>12</v>
      </c>
      <c r="AH439" s="235"/>
      <c r="AI439" s="235">
        <f>IF('Raw Data'!AJ438="YES", 1, 0)</f>
        <v>0</v>
      </c>
      <c r="AJ439" s="235">
        <f>('Power Usage Consumption'!$B$15)*D439*AI439</f>
        <v>0</v>
      </c>
      <c r="AK439" s="235">
        <f>IF('Raw Data'!AK438="YES", 1, 0)</f>
        <v>1</v>
      </c>
      <c r="AL439" s="239">
        <f>'Power Usage Consumption'!$B$16</f>
        <v>18</v>
      </c>
      <c r="AM439" s="235">
        <f>IF('Raw Data'!AL438="YES", 1, 0)</f>
        <v>1</v>
      </c>
      <c r="AN439" s="239">
        <f>'Power Usage Consumption'!$B$17</f>
        <v>1.5</v>
      </c>
      <c r="AO439" s="235">
        <f>IF('Raw Data'!AM438="YES", 1, 0)</f>
        <v>1</v>
      </c>
      <c r="AP439" s="239">
        <f>'Power Usage Consumption'!$B$18</f>
        <v>1.2</v>
      </c>
      <c r="AQ439" s="235">
        <f>IF('Raw Data'!AN438="YES", 1, 0)</f>
        <v>0</v>
      </c>
      <c r="AR439" s="239">
        <f>'Power Usage Consumption'!$B$19</f>
        <v>2</v>
      </c>
      <c r="AS439" s="239">
        <f t="shared" si="5"/>
        <v>22.7</v>
      </c>
      <c r="AT439" s="241">
        <f t="shared" si="6"/>
        <v>12</v>
      </c>
      <c r="AU439" s="241"/>
      <c r="AV439" s="235">
        <f>IF('Raw Data'!AO438="YES", 1, 0)</f>
        <v>0</v>
      </c>
      <c r="AW439" s="241">
        <f>('Power Usage Consumption'!$B$22)*D439*AV439</f>
        <v>0</v>
      </c>
      <c r="AX439" s="235">
        <f>IF('Raw Data'!AP438="YES", 1, 0)</f>
        <v>1</v>
      </c>
      <c r="AY439" s="241">
        <f>('Power Usage Consumption'!$B$23)*D439*AX439</f>
        <v>1154.4</v>
      </c>
      <c r="AZ439" s="235">
        <f>IF('Raw Data'!AQ438="YES", 1, 0)</f>
        <v>1</v>
      </c>
      <c r="BA439" s="241">
        <f>('Power Usage Consumption'!$B$24)*D439*AZ439</f>
        <v>95.904</v>
      </c>
      <c r="BB439" s="235">
        <f>IF('Raw Data'!AR438="YES", 1, 0)</f>
        <v>1</v>
      </c>
      <c r="BC439" s="241">
        <f>('Power Usage Consumption'!$B$25)*D439*BB439</f>
        <v>30.8136</v>
      </c>
      <c r="BD439" s="235">
        <f>IF('Raw Data'!AS438="YES", 1, 0)</f>
        <v>0</v>
      </c>
      <c r="BE439" s="235">
        <f>('Power Usage Consumption'!$B$26)*D439*BD439</f>
        <v>0</v>
      </c>
      <c r="BF439" s="241">
        <f t="shared" si="7"/>
        <v>1281.1176</v>
      </c>
    </row>
    <row r="440" ht="20.25" customHeight="1">
      <c r="A440" s="233" t="str">
        <f>'Raw Data'!R439</f>
        <v>United States of America</v>
      </c>
      <c r="B440" s="234">
        <f>'Raw Data'!S439</f>
        <v>9</v>
      </c>
      <c r="C440" s="235">
        <f>'Raw Data'!W439</f>
        <v>35</v>
      </c>
      <c r="D440" s="236">
        <f t="shared" si="1"/>
        <v>1260</v>
      </c>
      <c r="E440" s="237"/>
      <c r="F440" s="238">
        <f>'Raw Data'!X439</f>
        <v>0</v>
      </c>
      <c r="G440" s="239">
        <f>(F440*'Power Usage Consumption'!$B$2)*D440</f>
        <v>0</v>
      </c>
      <c r="H440" s="235">
        <f>'Raw Data'!Y439</f>
        <v>0</v>
      </c>
      <c r="I440" s="239">
        <f>(H440*'Power Usage Consumption'!$B$3)*D440</f>
        <v>0</v>
      </c>
      <c r="J440" s="235">
        <f>'Raw Data'!Z439</f>
        <v>1</v>
      </c>
      <c r="K440" s="240">
        <f>(J440*'Power Usage Consumption'!$B$4)*D440</f>
        <v>71.82</v>
      </c>
      <c r="L440" s="241">
        <f>'Raw Data'!AA439</f>
        <v>2</v>
      </c>
      <c r="M440" s="241">
        <f>(L440*'Power Usage Consumption'!$B$5)*D440</f>
        <v>504</v>
      </c>
      <c r="N440" s="241">
        <f>'Raw Data'!AB439</f>
        <v>3</v>
      </c>
      <c r="O440" s="241">
        <f>(N440*'Power Usage Consumption'!$B$7)*D440</f>
        <v>7.56</v>
      </c>
      <c r="P440" s="241">
        <f>'Raw Data'!AC439</f>
        <v>0</v>
      </c>
      <c r="Q440" s="241">
        <f>(P440*'Power Usage Consumption'!$B$8)*D440</f>
        <v>0</v>
      </c>
      <c r="R440" s="241">
        <f>'Raw Data'!AD439</f>
        <v>3</v>
      </c>
      <c r="S440" s="241">
        <f>(R440*'Power Usage Consumption'!$B$9)*D440</f>
        <v>22.68</v>
      </c>
      <c r="T440" s="235">
        <f>'Raw Data'!AE439</f>
        <v>2</v>
      </c>
      <c r="U440" s="241">
        <f>(T440*'Power Usage Consumption'!$B$6)*D440</f>
        <v>12.6</v>
      </c>
      <c r="V440" s="235">
        <f>'Raw Data'!AF439</f>
        <v>3</v>
      </c>
      <c r="W440" s="241">
        <f>(V440*'Power Usage Consumption'!$B$11)*D440</f>
        <v>45.36</v>
      </c>
      <c r="X440" s="235">
        <f>'Raw Data'!AG439</f>
        <v>0</v>
      </c>
      <c r="Y440" s="241">
        <f>(X440*'Power Usage Consumption'!$B$12)*D440</f>
        <v>0</v>
      </c>
      <c r="Z440" s="235">
        <f>'Raw Data'!AH439</f>
        <v>0</v>
      </c>
      <c r="AA440" s="241">
        <f>(Z440*'Power Usage Consumption'!$B$12)*D440</f>
        <v>0</v>
      </c>
      <c r="AB440" s="242">
        <f t="shared" si="2"/>
        <v>664.02</v>
      </c>
      <c r="AC440" s="243" t="str">
        <f>'Raw Data'!AI439</f>
        <v>Renewable Energy (Solar, Wind, etc.)</v>
      </c>
      <c r="AD440" s="244">
        <f t="shared" si="3"/>
        <v>0</v>
      </c>
      <c r="AE440" s="245">
        <f t="shared" si="4"/>
        <v>664.02</v>
      </c>
      <c r="AF440" s="238">
        <f>'Raw Data'!U439</f>
        <v>2</v>
      </c>
      <c r="AG440" s="235">
        <f>'Raw Data'!T439</f>
        <v>7</v>
      </c>
      <c r="AH440" s="235"/>
      <c r="AI440" s="235">
        <f>IF('Raw Data'!AJ439="YES", 1, 0)</f>
        <v>1</v>
      </c>
      <c r="AJ440" s="235">
        <f>('Power Usage Consumption'!$B$15)*D440*AI440</f>
        <v>4876.2</v>
      </c>
      <c r="AK440" s="235">
        <f>IF('Raw Data'!AK439="YES", 1, 0)</f>
        <v>0</v>
      </c>
      <c r="AL440" s="239">
        <f>'Power Usage Consumption'!$B$16</f>
        <v>18</v>
      </c>
      <c r="AM440" s="235">
        <f>IF('Raw Data'!AL439="YES", 1, 0)</f>
        <v>0</v>
      </c>
      <c r="AN440" s="239">
        <f>'Power Usage Consumption'!$B$17</f>
        <v>1.5</v>
      </c>
      <c r="AO440" s="235">
        <f>IF('Raw Data'!AM439="YES", 1, 0)</f>
        <v>0</v>
      </c>
      <c r="AP440" s="239">
        <f>'Power Usage Consumption'!$B$18</f>
        <v>1.2</v>
      </c>
      <c r="AQ440" s="235">
        <f>IF('Raw Data'!AN439="YES", 1, 0)</f>
        <v>0</v>
      </c>
      <c r="AR440" s="239">
        <f>'Power Usage Consumption'!$B$19</f>
        <v>2</v>
      </c>
      <c r="AS440" s="239">
        <f t="shared" si="5"/>
        <v>4898.9</v>
      </c>
      <c r="AT440" s="241">
        <f t="shared" si="6"/>
        <v>7</v>
      </c>
      <c r="AU440" s="241"/>
      <c r="AV440" s="235">
        <f>IF('Raw Data'!AO439="YES", 1, 0)</f>
        <v>1</v>
      </c>
      <c r="AW440" s="241">
        <f>('Power Usage Consumption'!$B$22)*D440*AV440</f>
        <v>2866.5</v>
      </c>
      <c r="AX440" s="235">
        <f>IF('Raw Data'!AP439="YES", 1, 0)</f>
        <v>0</v>
      </c>
      <c r="AY440" s="241">
        <f>('Power Usage Consumption'!$B$23)*D440*AX440</f>
        <v>0</v>
      </c>
      <c r="AZ440" s="235">
        <f>IF('Raw Data'!AQ439="YES", 1, 0)</f>
        <v>0</v>
      </c>
      <c r="BA440" s="241">
        <f>('Power Usage Consumption'!$B$24)*D440*AZ440</f>
        <v>0</v>
      </c>
      <c r="BB440" s="235">
        <f>IF('Raw Data'!AR439="YES", 1, 0)</f>
        <v>1</v>
      </c>
      <c r="BC440" s="241">
        <f>('Power Usage Consumption'!$B$25)*D440*BB440</f>
        <v>21.861</v>
      </c>
      <c r="BD440" s="235">
        <f>IF('Raw Data'!AS439="YES", 1, 0)</f>
        <v>0</v>
      </c>
      <c r="BE440" s="235">
        <f>('Power Usage Consumption'!$B$26)*D440*BD440</f>
        <v>0</v>
      </c>
      <c r="BF440" s="241">
        <f t="shared" si="7"/>
        <v>2888.361</v>
      </c>
    </row>
    <row r="441" ht="20.25" customHeight="1">
      <c r="A441" s="233" t="str">
        <f>'Raw Data'!R440</f>
        <v>Poland</v>
      </c>
      <c r="B441" s="234">
        <f>'Raw Data'!S440</f>
        <v>8</v>
      </c>
      <c r="C441" s="235">
        <f>'Raw Data'!W440</f>
        <v>10</v>
      </c>
      <c r="D441" s="236">
        <f t="shared" si="1"/>
        <v>320</v>
      </c>
      <c r="E441" s="237"/>
      <c r="F441" s="238">
        <f>'Raw Data'!X440</f>
        <v>2</v>
      </c>
      <c r="G441" s="239">
        <f>(F441*'Power Usage Consumption'!$B$2)*D441</f>
        <v>38.4</v>
      </c>
      <c r="H441" s="235">
        <f>'Raw Data'!Y440</f>
        <v>1</v>
      </c>
      <c r="I441" s="239">
        <f>(H441*'Power Usage Consumption'!$B$3)*D441</f>
        <v>22.272</v>
      </c>
      <c r="J441" s="235">
        <f>'Raw Data'!Z440</f>
        <v>1</v>
      </c>
      <c r="K441" s="240">
        <f>(J441*'Power Usage Consumption'!$B$4)*D441</f>
        <v>18.24</v>
      </c>
      <c r="L441" s="241">
        <f>'Raw Data'!AA440</f>
        <v>0</v>
      </c>
      <c r="M441" s="241">
        <f>(L441*'Power Usage Consumption'!$B$5)*D441</f>
        <v>0</v>
      </c>
      <c r="N441" s="241">
        <f>'Raw Data'!AB440</f>
        <v>3</v>
      </c>
      <c r="O441" s="241">
        <f>(N441*'Power Usage Consumption'!$B$7)*D441</f>
        <v>1.92</v>
      </c>
      <c r="P441" s="241">
        <f>'Raw Data'!AC440</f>
        <v>3</v>
      </c>
      <c r="Q441" s="241">
        <f>(P441*'Power Usage Consumption'!$B$8)*D441</f>
        <v>38.4</v>
      </c>
      <c r="R441" s="241">
        <f>'Raw Data'!AD440</f>
        <v>3</v>
      </c>
      <c r="S441" s="241">
        <f>(R441*'Power Usage Consumption'!$B$9)*D441</f>
        <v>5.76</v>
      </c>
      <c r="T441" s="235">
        <f>'Raw Data'!AE440</f>
        <v>3</v>
      </c>
      <c r="U441" s="241">
        <f>(T441*'Power Usage Consumption'!$B$6)*D441</f>
        <v>4.8</v>
      </c>
      <c r="V441" s="235">
        <f>'Raw Data'!AF440</f>
        <v>0</v>
      </c>
      <c r="W441" s="241">
        <f>(V441*'Power Usage Consumption'!$B$11)*D441</f>
        <v>0</v>
      </c>
      <c r="X441" s="235">
        <f>'Raw Data'!AG440</f>
        <v>3</v>
      </c>
      <c r="Y441" s="241">
        <f>(X441*'Power Usage Consumption'!$B$12)*D441</f>
        <v>11.52</v>
      </c>
      <c r="Z441" s="235">
        <f>'Raw Data'!AH440</f>
        <v>2</v>
      </c>
      <c r="AA441" s="241">
        <f>(Z441*'Power Usage Consumption'!$B$12)*D441</f>
        <v>7.68</v>
      </c>
      <c r="AB441" s="242">
        <f t="shared" si="2"/>
        <v>148.992</v>
      </c>
      <c r="AC441" s="243" t="str">
        <f>'Raw Data'!AI440</f>
        <v>Non-renewable Energy (Grid electricity, Gasoline, etc.)</v>
      </c>
      <c r="AD441" s="244">
        <f t="shared" si="3"/>
        <v>148.992</v>
      </c>
      <c r="AE441" s="245">
        <f t="shared" si="4"/>
        <v>0</v>
      </c>
      <c r="AF441" s="238">
        <f>'Raw Data'!U440</f>
        <v>0</v>
      </c>
      <c r="AG441" s="235">
        <f>'Raw Data'!T440</f>
        <v>8</v>
      </c>
      <c r="AH441" s="235"/>
      <c r="AI441" s="235">
        <f>IF('Raw Data'!AJ440="YES", 1, 0)</f>
        <v>1</v>
      </c>
      <c r="AJ441" s="235">
        <f>('Power Usage Consumption'!$B$15)*D441*AI441</f>
        <v>1238.4</v>
      </c>
      <c r="AK441" s="235">
        <f>IF('Raw Data'!AK440="YES", 1, 0)</f>
        <v>0</v>
      </c>
      <c r="AL441" s="239">
        <f>'Power Usage Consumption'!$B$16</f>
        <v>18</v>
      </c>
      <c r="AM441" s="235">
        <f>IF('Raw Data'!AL440="YES", 1, 0)</f>
        <v>0</v>
      </c>
      <c r="AN441" s="239">
        <f>'Power Usage Consumption'!$B$17</f>
        <v>1.5</v>
      </c>
      <c r="AO441" s="235">
        <f>IF('Raw Data'!AM440="YES", 1, 0)</f>
        <v>0</v>
      </c>
      <c r="AP441" s="239">
        <f>'Power Usage Consumption'!$B$18</f>
        <v>1.2</v>
      </c>
      <c r="AQ441" s="235">
        <f>IF('Raw Data'!AN440="YES", 1, 0)</f>
        <v>1</v>
      </c>
      <c r="AR441" s="239">
        <f>'Power Usage Consumption'!$B$19</f>
        <v>2</v>
      </c>
      <c r="AS441" s="239">
        <f t="shared" si="5"/>
        <v>1261.1</v>
      </c>
      <c r="AT441" s="241">
        <f t="shared" si="6"/>
        <v>8</v>
      </c>
      <c r="AU441" s="241"/>
      <c r="AV441" s="235">
        <f>IF('Raw Data'!AO440="YES", 1, 0)</f>
        <v>0</v>
      </c>
      <c r="AW441" s="241">
        <f>('Power Usage Consumption'!$B$22)*D441*AV441</f>
        <v>0</v>
      </c>
      <c r="AX441" s="235">
        <f>IF('Raw Data'!AP440="YES", 1, 0)</f>
        <v>0</v>
      </c>
      <c r="AY441" s="241">
        <f>('Power Usage Consumption'!$B$23)*D441*AX441</f>
        <v>0</v>
      </c>
      <c r="AZ441" s="235">
        <f>IF('Raw Data'!AQ440="YES", 1, 0)</f>
        <v>0</v>
      </c>
      <c r="BA441" s="241">
        <f>('Power Usage Consumption'!$B$24)*D441*AZ441</f>
        <v>0</v>
      </c>
      <c r="BB441" s="235">
        <f>IF('Raw Data'!AR440="YES", 1, 0)</f>
        <v>0</v>
      </c>
      <c r="BC441" s="241">
        <f>('Power Usage Consumption'!$B$25)*D441*BB441</f>
        <v>0</v>
      </c>
      <c r="BD441" s="235">
        <f>IF('Raw Data'!AS440="YES", 1, 0)</f>
        <v>1</v>
      </c>
      <c r="BE441" s="235">
        <f>('Power Usage Consumption'!$B$26)*D441*BD441</f>
        <v>89.6</v>
      </c>
      <c r="BF441" s="241">
        <f t="shared" si="7"/>
        <v>89.6</v>
      </c>
    </row>
    <row r="442" ht="20.25" customHeight="1">
      <c r="A442" s="233" t="str">
        <f>'Raw Data'!R441</f>
        <v>United States of America</v>
      </c>
      <c r="B442" s="234">
        <f>'Raw Data'!S441</f>
        <v>4</v>
      </c>
      <c r="C442" s="235">
        <f>'Raw Data'!W441</f>
        <v>39</v>
      </c>
      <c r="D442" s="236">
        <f t="shared" si="1"/>
        <v>624</v>
      </c>
      <c r="E442" s="237"/>
      <c r="F442" s="238">
        <f>'Raw Data'!X441</f>
        <v>0</v>
      </c>
      <c r="G442" s="239">
        <f>(F442*'Power Usage Consumption'!$B$2)*D442</f>
        <v>0</v>
      </c>
      <c r="H442" s="235">
        <f>'Raw Data'!Y441</f>
        <v>1</v>
      </c>
      <c r="I442" s="239">
        <f>(H442*'Power Usage Consumption'!$B$3)*D442</f>
        <v>43.4304</v>
      </c>
      <c r="J442" s="235">
        <f>'Raw Data'!Z441</f>
        <v>3</v>
      </c>
      <c r="K442" s="240">
        <f>(J442*'Power Usage Consumption'!$B$4)*D442</f>
        <v>106.704</v>
      </c>
      <c r="L442" s="241">
        <f>'Raw Data'!AA441</f>
        <v>3</v>
      </c>
      <c r="M442" s="241">
        <f>(L442*'Power Usage Consumption'!$B$5)*D442</f>
        <v>374.4</v>
      </c>
      <c r="N442" s="241">
        <f>'Raw Data'!AB441</f>
        <v>3</v>
      </c>
      <c r="O442" s="241">
        <f>(N442*'Power Usage Consumption'!$B$7)*D442</f>
        <v>3.744</v>
      </c>
      <c r="P442" s="241">
        <f>'Raw Data'!AC441</f>
        <v>0</v>
      </c>
      <c r="Q442" s="241">
        <f>(P442*'Power Usage Consumption'!$B$8)*D442</f>
        <v>0</v>
      </c>
      <c r="R442" s="241">
        <f>'Raw Data'!AD441</f>
        <v>1</v>
      </c>
      <c r="S442" s="241">
        <f>(R442*'Power Usage Consumption'!$B$9)*D442</f>
        <v>3.744</v>
      </c>
      <c r="T442" s="235">
        <f>'Raw Data'!AE441</f>
        <v>0</v>
      </c>
      <c r="U442" s="241">
        <f>(T442*'Power Usage Consumption'!$B$6)*D442</f>
        <v>0</v>
      </c>
      <c r="V442" s="235">
        <f>'Raw Data'!AF441</f>
        <v>2</v>
      </c>
      <c r="W442" s="241">
        <f>(V442*'Power Usage Consumption'!$B$11)*D442</f>
        <v>14.976</v>
      </c>
      <c r="X442" s="235">
        <f>'Raw Data'!AG441</f>
        <v>0</v>
      </c>
      <c r="Y442" s="241">
        <f>(X442*'Power Usage Consumption'!$B$12)*D442</f>
        <v>0</v>
      </c>
      <c r="Z442" s="235">
        <f>'Raw Data'!AH441</f>
        <v>3</v>
      </c>
      <c r="AA442" s="241">
        <f>(Z442*'Power Usage Consumption'!$B$12)*D442</f>
        <v>22.464</v>
      </c>
      <c r="AB442" s="242">
        <f t="shared" si="2"/>
        <v>569.4624</v>
      </c>
      <c r="AC442" s="243" t="str">
        <f>'Raw Data'!AI441</f>
        <v>Non-renewable Energy (Grid electricity, Gasoline, etc.)</v>
      </c>
      <c r="AD442" s="244">
        <f t="shared" si="3"/>
        <v>569.4624</v>
      </c>
      <c r="AE442" s="245">
        <f t="shared" si="4"/>
        <v>0</v>
      </c>
      <c r="AF442" s="238">
        <f>'Raw Data'!U441</f>
        <v>2</v>
      </c>
      <c r="AG442" s="235">
        <f>'Raw Data'!T441</f>
        <v>2</v>
      </c>
      <c r="AH442" s="235"/>
      <c r="AI442" s="235">
        <f>IF('Raw Data'!AJ441="YES", 1, 0)</f>
        <v>1</v>
      </c>
      <c r="AJ442" s="235">
        <f>('Power Usage Consumption'!$B$15)*D442*AI442</f>
        <v>2414.88</v>
      </c>
      <c r="AK442" s="235">
        <f>IF('Raw Data'!AK441="YES", 1, 0)</f>
        <v>1</v>
      </c>
      <c r="AL442" s="239">
        <f>'Power Usage Consumption'!$B$16</f>
        <v>18</v>
      </c>
      <c r="AM442" s="235">
        <f>IF('Raw Data'!AL441="YES", 1, 0)</f>
        <v>1</v>
      </c>
      <c r="AN442" s="239">
        <f>'Power Usage Consumption'!$B$17</f>
        <v>1.5</v>
      </c>
      <c r="AO442" s="235">
        <f>IF('Raw Data'!AM441="YES", 1, 0)</f>
        <v>1</v>
      </c>
      <c r="AP442" s="239">
        <f>'Power Usage Consumption'!$B$18</f>
        <v>1.2</v>
      </c>
      <c r="AQ442" s="235">
        <f>IF('Raw Data'!AN441="YES", 1, 0)</f>
        <v>0</v>
      </c>
      <c r="AR442" s="239">
        <f>'Power Usage Consumption'!$B$19</f>
        <v>2</v>
      </c>
      <c r="AS442" s="239">
        <f t="shared" si="5"/>
        <v>2437.58</v>
      </c>
      <c r="AT442" s="241">
        <f t="shared" si="6"/>
        <v>2</v>
      </c>
      <c r="AU442" s="241"/>
      <c r="AV442" s="235">
        <f>IF('Raw Data'!AO441="YES", 1, 0)</f>
        <v>1</v>
      </c>
      <c r="AW442" s="241">
        <f>('Power Usage Consumption'!$B$22)*D442*AV442</f>
        <v>1419.6</v>
      </c>
      <c r="AX442" s="235">
        <f>IF('Raw Data'!AP441="YES", 1, 0)</f>
        <v>0</v>
      </c>
      <c r="AY442" s="241">
        <f>('Power Usage Consumption'!$B$23)*D442*AX442</f>
        <v>0</v>
      </c>
      <c r="AZ442" s="235">
        <f>IF('Raw Data'!AQ441="YES", 1, 0)</f>
        <v>0</v>
      </c>
      <c r="BA442" s="241">
        <f>('Power Usage Consumption'!$B$24)*D442*AZ442</f>
        <v>0</v>
      </c>
      <c r="BB442" s="235">
        <f>IF('Raw Data'!AR441="YES", 1, 0)</f>
        <v>1</v>
      </c>
      <c r="BC442" s="241">
        <f>('Power Usage Consumption'!$B$25)*D442*BB442</f>
        <v>10.8264</v>
      </c>
      <c r="BD442" s="235">
        <f>IF('Raw Data'!AS441="YES", 1, 0)</f>
        <v>0</v>
      </c>
      <c r="BE442" s="235">
        <f>('Power Usage Consumption'!$B$26)*D442*BD442</f>
        <v>0</v>
      </c>
      <c r="BF442" s="241">
        <f t="shared" si="7"/>
        <v>1430.4264</v>
      </c>
    </row>
    <row r="443" ht="20.25" customHeight="1">
      <c r="A443" s="233" t="str">
        <f>'Raw Data'!R442</f>
        <v>United States of America</v>
      </c>
      <c r="B443" s="234">
        <f>'Raw Data'!S442</f>
        <v>3</v>
      </c>
      <c r="C443" s="235">
        <f>'Raw Data'!W442</f>
        <v>12</v>
      </c>
      <c r="D443" s="236">
        <f t="shared" si="1"/>
        <v>144</v>
      </c>
      <c r="E443" s="237"/>
      <c r="F443" s="238">
        <f>'Raw Data'!X442</f>
        <v>1</v>
      </c>
      <c r="G443" s="239">
        <f>(F443*'Power Usage Consumption'!$B$2)*D443</f>
        <v>8.64</v>
      </c>
      <c r="H443" s="235">
        <f>'Raw Data'!Y442</f>
        <v>1</v>
      </c>
      <c r="I443" s="239">
        <f>(H443*'Power Usage Consumption'!$B$3)*D443</f>
        <v>10.0224</v>
      </c>
      <c r="J443" s="235">
        <f>'Raw Data'!Z442</f>
        <v>0</v>
      </c>
      <c r="K443" s="240">
        <f>(J443*'Power Usage Consumption'!$B$4)*D443</f>
        <v>0</v>
      </c>
      <c r="L443" s="241">
        <f>'Raw Data'!AA442</f>
        <v>0</v>
      </c>
      <c r="M443" s="241">
        <f>(L443*'Power Usage Consumption'!$B$5)*D443</f>
        <v>0</v>
      </c>
      <c r="N443" s="241">
        <f>'Raw Data'!AB442</f>
        <v>2</v>
      </c>
      <c r="O443" s="241">
        <f>(N443*'Power Usage Consumption'!$B$7)*D443</f>
        <v>0.576</v>
      </c>
      <c r="P443" s="241">
        <f>'Raw Data'!AC442</f>
        <v>3</v>
      </c>
      <c r="Q443" s="241">
        <f>(P443*'Power Usage Consumption'!$B$8)*D443</f>
        <v>17.28</v>
      </c>
      <c r="R443" s="241">
        <f>'Raw Data'!AD442</f>
        <v>1</v>
      </c>
      <c r="S443" s="241">
        <f>(R443*'Power Usage Consumption'!$B$9)*D443</f>
        <v>0.864</v>
      </c>
      <c r="T443" s="235">
        <f>'Raw Data'!AE442</f>
        <v>3</v>
      </c>
      <c r="U443" s="241">
        <f>(T443*'Power Usage Consumption'!$B$6)*D443</f>
        <v>2.16</v>
      </c>
      <c r="V443" s="235">
        <f>'Raw Data'!AF442</f>
        <v>2</v>
      </c>
      <c r="W443" s="241">
        <f>(V443*'Power Usage Consumption'!$B$11)*D443</f>
        <v>3.456</v>
      </c>
      <c r="X443" s="235">
        <f>'Raw Data'!AG442</f>
        <v>1</v>
      </c>
      <c r="Y443" s="241">
        <f>(X443*'Power Usage Consumption'!$B$12)*D443</f>
        <v>1.728</v>
      </c>
      <c r="Z443" s="235">
        <f>'Raw Data'!AH442</f>
        <v>2</v>
      </c>
      <c r="AA443" s="241">
        <f>(Z443*'Power Usage Consumption'!$B$12)*D443</f>
        <v>3.456</v>
      </c>
      <c r="AB443" s="242">
        <f t="shared" si="2"/>
        <v>48.1824</v>
      </c>
      <c r="AC443" s="243" t="str">
        <f>'Raw Data'!AI442</f>
        <v>Non-renewable Energy (Grid electricity, Gasoline, etc.)</v>
      </c>
      <c r="AD443" s="244">
        <f t="shared" si="3"/>
        <v>48.1824</v>
      </c>
      <c r="AE443" s="245">
        <f t="shared" si="4"/>
        <v>0</v>
      </c>
      <c r="AF443" s="238">
        <f>'Raw Data'!U442</f>
        <v>1</v>
      </c>
      <c r="AG443" s="235">
        <f>'Raw Data'!T442</f>
        <v>2</v>
      </c>
      <c r="AH443" s="235"/>
      <c r="AI443" s="235">
        <f>IF('Raw Data'!AJ442="YES", 1, 0)</f>
        <v>0</v>
      </c>
      <c r="AJ443" s="235">
        <f>('Power Usage Consumption'!$B$15)*D443*AI443</f>
        <v>0</v>
      </c>
      <c r="AK443" s="235">
        <f>IF('Raw Data'!AK442="YES", 1, 0)</f>
        <v>1</v>
      </c>
      <c r="AL443" s="239">
        <f>'Power Usage Consumption'!$B$16</f>
        <v>18</v>
      </c>
      <c r="AM443" s="235">
        <f>IF('Raw Data'!AL442="YES", 1, 0)</f>
        <v>0</v>
      </c>
      <c r="AN443" s="239">
        <f>'Power Usage Consumption'!$B$17</f>
        <v>1.5</v>
      </c>
      <c r="AO443" s="235">
        <f>IF('Raw Data'!AM442="YES", 1, 0)</f>
        <v>1</v>
      </c>
      <c r="AP443" s="239">
        <f>'Power Usage Consumption'!$B$18</f>
        <v>1.2</v>
      </c>
      <c r="AQ443" s="235">
        <f>IF('Raw Data'!AN442="YES", 1, 0)</f>
        <v>0</v>
      </c>
      <c r="AR443" s="239">
        <f>'Power Usage Consumption'!$B$19</f>
        <v>2</v>
      </c>
      <c r="AS443" s="239">
        <f t="shared" si="5"/>
        <v>22.7</v>
      </c>
      <c r="AT443" s="241">
        <f t="shared" si="6"/>
        <v>2</v>
      </c>
      <c r="AU443" s="241"/>
      <c r="AV443" s="235">
        <f>IF('Raw Data'!AO442="YES", 1, 0)</f>
        <v>1</v>
      </c>
      <c r="AW443" s="241">
        <f>('Power Usage Consumption'!$B$22)*D443*AV443</f>
        <v>327.6</v>
      </c>
      <c r="AX443" s="235">
        <f>IF('Raw Data'!AP442="YES", 1, 0)</f>
        <v>1</v>
      </c>
      <c r="AY443" s="241">
        <f>('Power Usage Consumption'!$B$23)*D443*AX443</f>
        <v>93.6</v>
      </c>
      <c r="AZ443" s="235">
        <f>IF('Raw Data'!AQ442="YES", 1, 0)</f>
        <v>1</v>
      </c>
      <c r="BA443" s="241">
        <f>('Power Usage Consumption'!$B$24)*D443*AZ443</f>
        <v>7.776</v>
      </c>
      <c r="BB443" s="235">
        <f>IF('Raw Data'!AR442="YES", 1, 0)</f>
        <v>0</v>
      </c>
      <c r="BC443" s="241">
        <f>('Power Usage Consumption'!$B$25)*D443*BB443</f>
        <v>0</v>
      </c>
      <c r="BD443" s="235">
        <f>IF('Raw Data'!AS442="YES", 1, 0)</f>
        <v>0</v>
      </c>
      <c r="BE443" s="235">
        <f>('Power Usage Consumption'!$B$26)*D443*BD443</f>
        <v>0</v>
      </c>
      <c r="BF443" s="241">
        <f t="shared" si="7"/>
        <v>428.976</v>
      </c>
    </row>
    <row r="444" ht="20.25" customHeight="1">
      <c r="A444" s="233" t="str">
        <f>'Raw Data'!R443</f>
        <v>United States of America</v>
      </c>
      <c r="B444" s="234">
        <f>'Raw Data'!S443</f>
        <v>1</v>
      </c>
      <c r="C444" s="235">
        <f>'Raw Data'!W443</f>
        <v>9</v>
      </c>
      <c r="D444" s="236">
        <f t="shared" si="1"/>
        <v>36</v>
      </c>
      <c r="E444" s="237"/>
      <c r="F444" s="238">
        <f>'Raw Data'!X443</f>
        <v>0</v>
      </c>
      <c r="G444" s="239">
        <f>(F444*'Power Usage Consumption'!$B$2)*D444</f>
        <v>0</v>
      </c>
      <c r="H444" s="235">
        <f>'Raw Data'!Y443</f>
        <v>1</v>
      </c>
      <c r="I444" s="239">
        <f>(H444*'Power Usage Consumption'!$B$3)*D444</f>
        <v>2.5056</v>
      </c>
      <c r="J444" s="235">
        <f>'Raw Data'!Z443</f>
        <v>3</v>
      </c>
      <c r="K444" s="240">
        <f>(J444*'Power Usage Consumption'!$B$4)*D444</f>
        <v>6.156</v>
      </c>
      <c r="L444" s="241">
        <f>'Raw Data'!AA443</f>
        <v>2</v>
      </c>
      <c r="M444" s="241">
        <f>(L444*'Power Usage Consumption'!$B$5)*D444</f>
        <v>14.4</v>
      </c>
      <c r="N444" s="241">
        <f>'Raw Data'!AB443</f>
        <v>2</v>
      </c>
      <c r="O444" s="241">
        <f>(N444*'Power Usage Consumption'!$B$7)*D444</f>
        <v>0.144</v>
      </c>
      <c r="P444" s="241">
        <f>'Raw Data'!AC443</f>
        <v>2</v>
      </c>
      <c r="Q444" s="241">
        <f>(P444*'Power Usage Consumption'!$B$8)*D444</f>
        <v>2.88</v>
      </c>
      <c r="R444" s="241">
        <f>'Raw Data'!AD443</f>
        <v>0</v>
      </c>
      <c r="S444" s="241">
        <f>(R444*'Power Usage Consumption'!$B$9)*D444</f>
        <v>0</v>
      </c>
      <c r="T444" s="235">
        <f>'Raw Data'!AE443</f>
        <v>3</v>
      </c>
      <c r="U444" s="241">
        <f>(T444*'Power Usage Consumption'!$B$6)*D444</f>
        <v>0.54</v>
      </c>
      <c r="V444" s="235">
        <f>'Raw Data'!AF443</f>
        <v>2</v>
      </c>
      <c r="W444" s="241">
        <f>(V444*'Power Usage Consumption'!$B$11)*D444</f>
        <v>0.864</v>
      </c>
      <c r="X444" s="235">
        <f>'Raw Data'!AG443</f>
        <v>3</v>
      </c>
      <c r="Y444" s="241">
        <f>(X444*'Power Usage Consumption'!$B$12)*D444</f>
        <v>1.296</v>
      </c>
      <c r="Z444" s="235">
        <f>'Raw Data'!AH443</f>
        <v>2</v>
      </c>
      <c r="AA444" s="241">
        <f>(Z444*'Power Usage Consumption'!$B$12)*D444</f>
        <v>0.864</v>
      </c>
      <c r="AB444" s="242">
        <f t="shared" si="2"/>
        <v>29.6496</v>
      </c>
      <c r="AC444" s="243" t="str">
        <f>'Raw Data'!AI443</f>
        <v>Non-renewable Energy (Grid electricity, Gasoline, etc.)</v>
      </c>
      <c r="AD444" s="244">
        <f t="shared" si="3"/>
        <v>29.6496</v>
      </c>
      <c r="AE444" s="245">
        <f t="shared" si="4"/>
        <v>0</v>
      </c>
      <c r="AF444" s="238">
        <f>'Raw Data'!U443</f>
        <v>0</v>
      </c>
      <c r="AG444" s="235">
        <f>'Raw Data'!T443</f>
        <v>1</v>
      </c>
      <c r="AH444" s="235"/>
      <c r="AI444" s="235">
        <f>IF('Raw Data'!AJ443="YES", 1, 0)</f>
        <v>1</v>
      </c>
      <c r="AJ444" s="235">
        <f>('Power Usage Consumption'!$B$15)*D444*AI444</f>
        <v>139.32</v>
      </c>
      <c r="AK444" s="235">
        <f>IF('Raw Data'!AK443="YES", 1, 0)</f>
        <v>1</v>
      </c>
      <c r="AL444" s="239">
        <f>'Power Usage Consumption'!$B$16</f>
        <v>18</v>
      </c>
      <c r="AM444" s="235">
        <f>IF('Raw Data'!AL443="YES", 1, 0)</f>
        <v>1</v>
      </c>
      <c r="AN444" s="239">
        <f>'Power Usage Consumption'!$B$17</f>
        <v>1.5</v>
      </c>
      <c r="AO444" s="235">
        <f>IF('Raw Data'!AM443="YES", 1, 0)</f>
        <v>1</v>
      </c>
      <c r="AP444" s="239">
        <f>'Power Usage Consumption'!$B$18</f>
        <v>1.2</v>
      </c>
      <c r="AQ444" s="235">
        <f>IF('Raw Data'!AN443="YES", 1, 0)</f>
        <v>1</v>
      </c>
      <c r="AR444" s="239">
        <f>'Power Usage Consumption'!$B$19</f>
        <v>2</v>
      </c>
      <c r="AS444" s="239">
        <f t="shared" si="5"/>
        <v>162.02</v>
      </c>
      <c r="AT444" s="241">
        <f t="shared" si="6"/>
        <v>1</v>
      </c>
      <c r="AU444" s="241"/>
      <c r="AV444" s="235">
        <f>IF('Raw Data'!AO443="YES", 1, 0)</f>
        <v>0</v>
      </c>
      <c r="AW444" s="241">
        <f>('Power Usage Consumption'!$B$22)*D444*AV444</f>
        <v>0</v>
      </c>
      <c r="AX444" s="235">
        <f>IF('Raw Data'!AP443="YES", 1, 0)</f>
        <v>0</v>
      </c>
      <c r="AY444" s="241">
        <f>('Power Usage Consumption'!$B$23)*D444*AX444</f>
        <v>0</v>
      </c>
      <c r="AZ444" s="235">
        <f>IF('Raw Data'!AQ443="YES", 1, 0)</f>
        <v>1</v>
      </c>
      <c r="BA444" s="241">
        <f>('Power Usage Consumption'!$B$24)*D444*AZ444</f>
        <v>1.944</v>
      </c>
      <c r="BB444" s="235">
        <f>IF('Raw Data'!AR443="YES", 1, 0)</f>
        <v>1</v>
      </c>
      <c r="BC444" s="241">
        <f>('Power Usage Consumption'!$B$25)*D444*BB444</f>
        <v>0.6246</v>
      </c>
      <c r="BD444" s="235">
        <f>IF('Raw Data'!AS443="YES", 1, 0)</f>
        <v>0</v>
      </c>
      <c r="BE444" s="235">
        <f>('Power Usage Consumption'!$B$26)*D444*BD444</f>
        <v>0</v>
      </c>
      <c r="BF444" s="241">
        <f t="shared" si="7"/>
        <v>2.5686</v>
      </c>
    </row>
    <row r="445" ht="20.25" customHeight="1">
      <c r="A445" s="233" t="str">
        <f>'Raw Data'!R444</f>
        <v>Ukraine</v>
      </c>
      <c r="B445" s="234">
        <f>'Raw Data'!S444</f>
        <v>10</v>
      </c>
      <c r="C445" s="235">
        <f>'Raw Data'!W444</f>
        <v>13</v>
      </c>
      <c r="D445" s="236">
        <f t="shared" si="1"/>
        <v>520</v>
      </c>
      <c r="E445" s="237"/>
      <c r="F445" s="238">
        <f>'Raw Data'!X444</f>
        <v>2</v>
      </c>
      <c r="G445" s="239">
        <f>(F445*'Power Usage Consumption'!$B$2)*D445</f>
        <v>62.4</v>
      </c>
      <c r="H445" s="235">
        <f>'Raw Data'!Y444</f>
        <v>3</v>
      </c>
      <c r="I445" s="239">
        <f>(H445*'Power Usage Consumption'!$B$3)*D445</f>
        <v>108.576</v>
      </c>
      <c r="J445" s="235">
        <f>'Raw Data'!Z444</f>
        <v>2</v>
      </c>
      <c r="K445" s="240">
        <f>(J445*'Power Usage Consumption'!$B$4)*D445</f>
        <v>59.28</v>
      </c>
      <c r="L445" s="241">
        <f>'Raw Data'!AA444</f>
        <v>1</v>
      </c>
      <c r="M445" s="241">
        <f>(L445*'Power Usage Consumption'!$B$5)*D445</f>
        <v>104</v>
      </c>
      <c r="N445" s="241">
        <f>'Raw Data'!AB444</f>
        <v>0</v>
      </c>
      <c r="O445" s="241">
        <f>(N445*'Power Usage Consumption'!$B$7)*D445</f>
        <v>0</v>
      </c>
      <c r="P445" s="241">
        <f>'Raw Data'!AC444</f>
        <v>3</v>
      </c>
      <c r="Q445" s="241">
        <f>(P445*'Power Usage Consumption'!$B$8)*D445</f>
        <v>62.4</v>
      </c>
      <c r="R445" s="241">
        <f>'Raw Data'!AD444</f>
        <v>0</v>
      </c>
      <c r="S445" s="241">
        <f>(R445*'Power Usage Consumption'!$B$9)*D445</f>
        <v>0</v>
      </c>
      <c r="T445" s="235">
        <f>'Raw Data'!AE444</f>
        <v>2</v>
      </c>
      <c r="U445" s="241">
        <f>(T445*'Power Usage Consumption'!$B$6)*D445</f>
        <v>5.2</v>
      </c>
      <c r="V445" s="235">
        <f>'Raw Data'!AF444</f>
        <v>0</v>
      </c>
      <c r="W445" s="241">
        <f>(V445*'Power Usage Consumption'!$B$11)*D445</f>
        <v>0</v>
      </c>
      <c r="X445" s="235">
        <f>'Raw Data'!AG444</f>
        <v>0</v>
      </c>
      <c r="Y445" s="241">
        <f>(X445*'Power Usage Consumption'!$B$12)*D445</f>
        <v>0</v>
      </c>
      <c r="Z445" s="235">
        <f>'Raw Data'!AH444</f>
        <v>3</v>
      </c>
      <c r="AA445" s="241">
        <f>(Z445*'Power Usage Consumption'!$B$12)*D445</f>
        <v>18.72</v>
      </c>
      <c r="AB445" s="242">
        <f t="shared" si="2"/>
        <v>420.576</v>
      </c>
      <c r="AC445" s="243" t="str">
        <f>'Raw Data'!AI444</f>
        <v>Non-renewable Energy (Grid electricity, Gasoline, etc.)</v>
      </c>
      <c r="AD445" s="244">
        <f t="shared" si="3"/>
        <v>420.576</v>
      </c>
      <c r="AE445" s="245">
        <f t="shared" si="4"/>
        <v>0</v>
      </c>
      <c r="AF445" s="238">
        <f>'Raw Data'!U444</f>
        <v>6</v>
      </c>
      <c r="AG445" s="235">
        <f>'Raw Data'!T444</f>
        <v>4</v>
      </c>
      <c r="AH445" s="235"/>
      <c r="AI445" s="235">
        <f>IF('Raw Data'!AJ444="YES", 1, 0)</f>
        <v>1</v>
      </c>
      <c r="AJ445" s="235">
        <f>('Power Usage Consumption'!$B$15)*D445*AI445</f>
        <v>2012.4</v>
      </c>
      <c r="AK445" s="235">
        <f>IF('Raw Data'!AK444="YES", 1, 0)</f>
        <v>0</v>
      </c>
      <c r="AL445" s="239">
        <f>'Power Usage Consumption'!$B$16</f>
        <v>18</v>
      </c>
      <c r="AM445" s="235">
        <f>IF('Raw Data'!AL444="YES", 1, 0)</f>
        <v>1</v>
      </c>
      <c r="AN445" s="239">
        <f>'Power Usage Consumption'!$B$17</f>
        <v>1.5</v>
      </c>
      <c r="AO445" s="235">
        <f>IF('Raw Data'!AM444="YES", 1, 0)</f>
        <v>0</v>
      </c>
      <c r="AP445" s="239">
        <f>'Power Usage Consumption'!$B$18</f>
        <v>1.2</v>
      </c>
      <c r="AQ445" s="235">
        <f>IF('Raw Data'!AN444="YES", 1, 0)</f>
        <v>1</v>
      </c>
      <c r="AR445" s="239">
        <f>'Power Usage Consumption'!$B$19</f>
        <v>2</v>
      </c>
      <c r="AS445" s="239">
        <f t="shared" si="5"/>
        <v>2035.1</v>
      </c>
      <c r="AT445" s="241">
        <f t="shared" si="6"/>
        <v>4</v>
      </c>
      <c r="AU445" s="241"/>
      <c r="AV445" s="235">
        <f>IF('Raw Data'!AO444="YES", 1, 0)</f>
        <v>0</v>
      </c>
      <c r="AW445" s="241">
        <f>('Power Usage Consumption'!$B$22)*D445*AV445</f>
        <v>0</v>
      </c>
      <c r="AX445" s="235">
        <f>IF('Raw Data'!AP444="YES", 1, 0)</f>
        <v>0</v>
      </c>
      <c r="AY445" s="241">
        <f>('Power Usage Consumption'!$B$23)*D445*AX445</f>
        <v>0</v>
      </c>
      <c r="AZ445" s="235">
        <f>IF('Raw Data'!AQ444="YES", 1, 0)</f>
        <v>1</v>
      </c>
      <c r="BA445" s="241">
        <f>('Power Usage Consumption'!$B$24)*D445*AZ445</f>
        <v>28.08</v>
      </c>
      <c r="BB445" s="235">
        <f>IF('Raw Data'!AR444="YES", 1, 0)</f>
        <v>0</v>
      </c>
      <c r="BC445" s="241">
        <f>('Power Usage Consumption'!$B$25)*D445*BB445</f>
        <v>0</v>
      </c>
      <c r="BD445" s="235">
        <f>IF('Raw Data'!AS444="YES", 1, 0)</f>
        <v>0</v>
      </c>
      <c r="BE445" s="235">
        <f>('Power Usage Consumption'!$B$26)*D445*BD445</f>
        <v>0</v>
      </c>
      <c r="BF445" s="241">
        <f t="shared" si="7"/>
        <v>28.08</v>
      </c>
    </row>
    <row r="446" ht="20.25" customHeight="1">
      <c r="A446" s="233" t="str">
        <f>'Raw Data'!R445</f>
        <v>Israel</v>
      </c>
      <c r="B446" s="234">
        <f>'Raw Data'!S445</f>
        <v>5</v>
      </c>
      <c r="C446" s="235">
        <f>'Raw Data'!W445</f>
        <v>18</v>
      </c>
      <c r="D446" s="236">
        <f t="shared" si="1"/>
        <v>360</v>
      </c>
      <c r="E446" s="237"/>
      <c r="F446" s="238">
        <f>'Raw Data'!X445</f>
        <v>0</v>
      </c>
      <c r="G446" s="239">
        <f>(F446*'Power Usage Consumption'!$B$2)*D446</f>
        <v>0</v>
      </c>
      <c r="H446" s="235">
        <f>'Raw Data'!Y445</f>
        <v>2</v>
      </c>
      <c r="I446" s="239">
        <f>(H446*'Power Usage Consumption'!$B$3)*D446</f>
        <v>50.112</v>
      </c>
      <c r="J446" s="235">
        <f>'Raw Data'!Z445</f>
        <v>0</v>
      </c>
      <c r="K446" s="240">
        <f>(J446*'Power Usage Consumption'!$B$4)*D446</f>
        <v>0</v>
      </c>
      <c r="L446" s="241">
        <f>'Raw Data'!AA445</f>
        <v>3</v>
      </c>
      <c r="M446" s="241">
        <f>(L446*'Power Usage Consumption'!$B$5)*D446</f>
        <v>216</v>
      </c>
      <c r="N446" s="241">
        <f>'Raw Data'!AB445</f>
        <v>2</v>
      </c>
      <c r="O446" s="241">
        <f>(N446*'Power Usage Consumption'!$B$7)*D446</f>
        <v>1.44</v>
      </c>
      <c r="P446" s="241">
        <f>'Raw Data'!AC445</f>
        <v>3</v>
      </c>
      <c r="Q446" s="241">
        <f>(P446*'Power Usage Consumption'!$B$8)*D446</f>
        <v>43.2</v>
      </c>
      <c r="R446" s="241">
        <f>'Raw Data'!AD445</f>
        <v>3</v>
      </c>
      <c r="S446" s="241">
        <f>(R446*'Power Usage Consumption'!$B$9)*D446</f>
        <v>6.48</v>
      </c>
      <c r="T446" s="235">
        <f>'Raw Data'!AE445</f>
        <v>1</v>
      </c>
      <c r="U446" s="241">
        <f>(T446*'Power Usage Consumption'!$B$6)*D446</f>
        <v>1.8</v>
      </c>
      <c r="V446" s="235">
        <f>'Raw Data'!AF445</f>
        <v>3</v>
      </c>
      <c r="W446" s="241">
        <f>(V446*'Power Usage Consumption'!$B$11)*D446</f>
        <v>12.96</v>
      </c>
      <c r="X446" s="235">
        <f>'Raw Data'!AG445</f>
        <v>2</v>
      </c>
      <c r="Y446" s="241">
        <f>(X446*'Power Usage Consumption'!$B$12)*D446</f>
        <v>8.64</v>
      </c>
      <c r="Z446" s="235">
        <f>'Raw Data'!AH445</f>
        <v>3</v>
      </c>
      <c r="AA446" s="241">
        <f>(Z446*'Power Usage Consumption'!$B$12)*D446</f>
        <v>12.96</v>
      </c>
      <c r="AB446" s="242">
        <f t="shared" si="2"/>
        <v>353.592</v>
      </c>
      <c r="AC446" s="243" t="str">
        <f>'Raw Data'!AI445</f>
        <v>Non-renewable Energy (Grid electricity, Gasoline, etc.)</v>
      </c>
      <c r="AD446" s="244">
        <f t="shared" si="3"/>
        <v>353.592</v>
      </c>
      <c r="AE446" s="245">
        <f t="shared" si="4"/>
        <v>0</v>
      </c>
      <c r="AF446" s="238">
        <f>'Raw Data'!U445</f>
        <v>1</v>
      </c>
      <c r="AG446" s="235">
        <f>'Raw Data'!T445</f>
        <v>4</v>
      </c>
      <c r="AH446" s="235"/>
      <c r="AI446" s="235">
        <f>IF('Raw Data'!AJ445="YES", 1, 0)</f>
        <v>0</v>
      </c>
      <c r="AJ446" s="235">
        <f>('Power Usage Consumption'!$B$15)*D446*AI446</f>
        <v>0</v>
      </c>
      <c r="AK446" s="235">
        <f>IF('Raw Data'!AK445="YES", 1, 0)</f>
        <v>1</v>
      </c>
      <c r="AL446" s="239">
        <f>'Power Usage Consumption'!$B$16</f>
        <v>18</v>
      </c>
      <c r="AM446" s="235">
        <f>IF('Raw Data'!AL445="YES", 1, 0)</f>
        <v>0</v>
      </c>
      <c r="AN446" s="239">
        <f>'Power Usage Consumption'!$B$17</f>
        <v>1.5</v>
      </c>
      <c r="AO446" s="235">
        <f>IF('Raw Data'!AM445="YES", 1, 0)</f>
        <v>1</v>
      </c>
      <c r="AP446" s="239">
        <f>'Power Usage Consumption'!$B$18</f>
        <v>1.2</v>
      </c>
      <c r="AQ446" s="235">
        <f>IF('Raw Data'!AN445="YES", 1, 0)</f>
        <v>1</v>
      </c>
      <c r="AR446" s="239">
        <f>'Power Usage Consumption'!$B$19</f>
        <v>2</v>
      </c>
      <c r="AS446" s="239">
        <f t="shared" si="5"/>
        <v>22.7</v>
      </c>
      <c r="AT446" s="241">
        <f t="shared" si="6"/>
        <v>4</v>
      </c>
      <c r="AU446" s="241"/>
      <c r="AV446" s="235">
        <f>IF('Raw Data'!AO445="YES", 1, 0)</f>
        <v>0</v>
      </c>
      <c r="AW446" s="241">
        <f>('Power Usage Consumption'!$B$22)*D446*AV446</f>
        <v>0</v>
      </c>
      <c r="AX446" s="235">
        <f>IF('Raw Data'!AP445="YES", 1, 0)</f>
        <v>1</v>
      </c>
      <c r="AY446" s="241">
        <f>('Power Usage Consumption'!$B$23)*D446*AX446</f>
        <v>234</v>
      </c>
      <c r="AZ446" s="235">
        <f>IF('Raw Data'!AQ445="YES", 1, 0)</f>
        <v>0</v>
      </c>
      <c r="BA446" s="241">
        <f>('Power Usage Consumption'!$B$24)*D446*AZ446</f>
        <v>0</v>
      </c>
      <c r="BB446" s="235">
        <f>IF('Raw Data'!AR445="YES", 1, 0)</f>
        <v>1</v>
      </c>
      <c r="BC446" s="241">
        <f>('Power Usage Consumption'!$B$25)*D446*BB446</f>
        <v>6.246</v>
      </c>
      <c r="BD446" s="235">
        <f>IF('Raw Data'!AS445="YES", 1, 0)</f>
        <v>0</v>
      </c>
      <c r="BE446" s="235">
        <f>('Power Usage Consumption'!$B$26)*D446*BD446</f>
        <v>0</v>
      </c>
      <c r="BF446" s="241">
        <f t="shared" si="7"/>
        <v>240.246</v>
      </c>
    </row>
    <row r="447" ht="20.25" customHeight="1">
      <c r="A447" s="233" t="str">
        <f>'Raw Data'!R446</f>
        <v>Croatia</v>
      </c>
      <c r="B447" s="234">
        <f>'Raw Data'!S446</f>
        <v>10</v>
      </c>
      <c r="C447" s="235">
        <f>'Raw Data'!W446</f>
        <v>33</v>
      </c>
      <c r="D447" s="236">
        <f t="shared" si="1"/>
        <v>1320</v>
      </c>
      <c r="E447" s="237"/>
      <c r="F447" s="238">
        <f>'Raw Data'!X446</f>
        <v>3</v>
      </c>
      <c r="G447" s="239">
        <f>(F447*'Power Usage Consumption'!$B$2)*D447</f>
        <v>237.6</v>
      </c>
      <c r="H447" s="235">
        <f>'Raw Data'!Y446</f>
        <v>0</v>
      </c>
      <c r="I447" s="239">
        <f>(H447*'Power Usage Consumption'!$B$3)*D447</f>
        <v>0</v>
      </c>
      <c r="J447" s="235">
        <f>'Raw Data'!Z446</f>
        <v>1</v>
      </c>
      <c r="K447" s="240">
        <f>(J447*'Power Usage Consumption'!$B$4)*D447</f>
        <v>75.24</v>
      </c>
      <c r="L447" s="241">
        <f>'Raw Data'!AA446</f>
        <v>0</v>
      </c>
      <c r="M447" s="241">
        <f>(L447*'Power Usage Consumption'!$B$5)*D447</f>
        <v>0</v>
      </c>
      <c r="N447" s="241">
        <f>'Raw Data'!AB446</f>
        <v>1</v>
      </c>
      <c r="O447" s="241">
        <f>(N447*'Power Usage Consumption'!$B$7)*D447</f>
        <v>2.64</v>
      </c>
      <c r="P447" s="241">
        <f>'Raw Data'!AC446</f>
        <v>0</v>
      </c>
      <c r="Q447" s="241">
        <f>(P447*'Power Usage Consumption'!$B$8)*D447</f>
        <v>0</v>
      </c>
      <c r="R447" s="241">
        <f>'Raw Data'!AD446</f>
        <v>3</v>
      </c>
      <c r="S447" s="241">
        <f>(R447*'Power Usage Consumption'!$B$9)*D447</f>
        <v>23.76</v>
      </c>
      <c r="T447" s="235">
        <f>'Raw Data'!AE446</f>
        <v>3</v>
      </c>
      <c r="U447" s="241">
        <f>(T447*'Power Usage Consumption'!$B$6)*D447</f>
        <v>19.8</v>
      </c>
      <c r="V447" s="235">
        <f>'Raw Data'!AF446</f>
        <v>1</v>
      </c>
      <c r="W447" s="241">
        <f>(V447*'Power Usage Consumption'!$B$11)*D447</f>
        <v>15.84</v>
      </c>
      <c r="X447" s="235">
        <f>'Raw Data'!AG446</f>
        <v>0</v>
      </c>
      <c r="Y447" s="241">
        <f>(X447*'Power Usage Consumption'!$B$12)*D447</f>
        <v>0</v>
      </c>
      <c r="Z447" s="235">
        <f>'Raw Data'!AH446</f>
        <v>3</v>
      </c>
      <c r="AA447" s="241">
        <f>(Z447*'Power Usage Consumption'!$B$12)*D447</f>
        <v>47.52</v>
      </c>
      <c r="AB447" s="242">
        <f t="shared" si="2"/>
        <v>422.4</v>
      </c>
      <c r="AC447" s="243" t="str">
        <f>'Raw Data'!AI446</f>
        <v>Non-renewable Energy (Grid electricity, Gasoline, etc.)</v>
      </c>
      <c r="AD447" s="244">
        <f t="shared" si="3"/>
        <v>422.4</v>
      </c>
      <c r="AE447" s="245">
        <f t="shared" si="4"/>
        <v>0</v>
      </c>
      <c r="AF447" s="238">
        <f>'Raw Data'!U446</f>
        <v>0</v>
      </c>
      <c r="AG447" s="235">
        <f>'Raw Data'!T446</f>
        <v>10</v>
      </c>
      <c r="AH447" s="235"/>
      <c r="AI447" s="235">
        <f>IF('Raw Data'!AJ446="YES", 1, 0)</f>
        <v>1</v>
      </c>
      <c r="AJ447" s="235">
        <f>('Power Usage Consumption'!$B$15)*D447*AI447</f>
        <v>5108.4</v>
      </c>
      <c r="AK447" s="235">
        <f>IF('Raw Data'!AK446="YES", 1, 0)</f>
        <v>0</v>
      </c>
      <c r="AL447" s="239">
        <f>'Power Usage Consumption'!$B$16</f>
        <v>18</v>
      </c>
      <c r="AM447" s="235">
        <f>IF('Raw Data'!AL446="YES", 1, 0)</f>
        <v>0</v>
      </c>
      <c r="AN447" s="239">
        <f>'Power Usage Consumption'!$B$17</f>
        <v>1.5</v>
      </c>
      <c r="AO447" s="235">
        <f>IF('Raw Data'!AM446="YES", 1, 0)</f>
        <v>1</v>
      </c>
      <c r="AP447" s="239">
        <f>'Power Usage Consumption'!$B$18</f>
        <v>1.2</v>
      </c>
      <c r="AQ447" s="235">
        <f>IF('Raw Data'!AN446="YES", 1, 0)</f>
        <v>1</v>
      </c>
      <c r="AR447" s="239">
        <f>'Power Usage Consumption'!$B$19</f>
        <v>2</v>
      </c>
      <c r="AS447" s="239">
        <f t="shared" si="5"/>
        <v>5131.1</v>
      </c>
      <c r="AT447" s="241">
        <f t="shared" si="6"/>
        <v>10</v>
      </c>
      <c r="AU447" s="241"/>
      <c r="AV447" s="235">
        <f>IF('Raw Data'!AO446="YES", 1, 0)</f>
        <v>1</v>
      </c>
      <c r="AW447" s="241">
        <f>('Power Usage Consumption'!$B$22)*D447*AV447</f>
        <v>3003</v>
      </c>
      <c r="AX447" s="235">
        <f>IF('Raw Data'!AP446="YES", 1, 0)</f>
        <v>1</v>
      </c>
      <c r="AY447" s="241">
        <f>('Power Usage Consumption'!$B$23)*D447*AX447</f>
        <v>858</v>
      </c>
      <c r="AZ447" s="235">
        <f>IF('Raw Data'!AQ446="YES", 1, 0)</f>
        <v>1</v>
      </c>
      <c r="BA447" s="241">
        <f>('Power Usage Consumption'!$B$24)*D447*AZ447</f>
        <v>71.28</v>
      </c>
      <c r="BB447" s="235">
        <f>IF('Raw Data'!AR446="YES", 1, 0)</f>
        <v>0</v>
      </c>
      <c r="BC447" s="241">
        <f>('Power Usage Consumption'!$B$25)*D447*BB447</f>
        <v>0</v>
      </c>
      <c r="BD447" s="235">
        <f>IF('Raw Data'!AS446="YES", 1, 0)</f>
        <v>0</v>
      </c>
      <c r="BE447" s="235">
        <f>('Power Usage Consumption'!$B$26)*D447*BD447</f>
        <v>0</v>
      </c>
      <c r="BF447" s="241">
        <f t="shared" si="7"/>
        <v>3932.28</v>
      </c>
    </row>
    <row r="448" ht="20.25" customHeight="1">
      <c r="A448" s="233" t="str">
        <f>'Raw Data'!R447</f>
        <v>United States of America</v>
      </c>
      <c r="B448" s="234">
        <f>'Raw Data'!S447</f>
        <v>6</v>
      </c>
      <c r="C448" s="235">
        <f>'Raw Data'!W447</f>
        <v>39</v>
      </c>
      <c r="D448" s="236">
        <f t="shared" si="1"/>
        <v>936</v>
      </c>
      <c r="E448" s="237"/>
      <c r="F448" s="238">
        <f>'Raw Data'!X447</f>
        <v>0</v>
      </c>
      <c r="G448" s="239">
        <f>(F448*'Power Usage Consumption'!$B$2)*D448</f>
        <v>0</v>
      </c>
      <c r="H448" s="235">
        <f>'Raw Data'!Y447</f>
        <v>2</v>
      </c>
      <c r="I448" s="239">
        <f>(H448*'Power Usage Consumption'!$B$3)*D448</f>
        <v>130.2912</v>
      </c>
      <c r="J448" s="235">
        <f>'Raw Data'!Z447</f>
        <v>2</v>
      </c>
      <c r="K448" s="240">
        <f>(J448*'Power Usage Consumption'!$B$4)*D448</f>
        <v>106.704</v>
      </c>
      <c r="L448" s="241">
        <f>'Raw Data'!AA447</f>
        <v>2</v>
      </c>
      <c r="M448" s="241">
        <f>(L448*'Power Usage Consumption'!$B$5)*D448</f>
        <v>374.4</v>
      </c>
      <c r="N448" s="241">
        <f>'Raw Data'!AB447</f>
        <v>0</v>
      </c>
      <c r="O448" s="241">
        <f>(N448*'Power Usage Consumption'!$B$7)*D448</f>
        <v>0</v>
      </c>
      <c r="P448" s="241">
        <f>'Raw Data'!AC447</f>
        <v>2</v>
      </c>
      <c r="Q448" s="241">
        <f>(P448*'Power Usage Consumption'!$B$8)*D448</f>
        <v>74.88</v>
      </c>
      <c r="R448" s="241">
        <f>'Raw Data'!AD447</f>
        <v>2</v>
      </c>
      <c r="S448" s="241">
        <f>(R448*'Power Usage Consumption'!$B$9)*D448</f>
        <v>11.232</v>
      </c>
      <c r="T448" s="235">
        <f>'Raw Data'!AE447</f>
        <v>0</v>
      </c>
      <c r="U448" s="241">
        <f>(T448*'Power Usage Consumption'!$B$6)*D448</f>
        <v>0</v>
      </c>
      <c r="V448" s="235">
        <f>'Raw Data'!AF447</f>
        <v>3</v>
      </c>
      <c r="W448" s="241">
        <f>(V448*'Power Usage Consumption'!$B$11)*D448</f>
        <v>33.696</v>
      </c>
      <c r="X448" s="235">
        <f>'Raw Data'!AG447</f>
        <v>1</v>
      </c>
      <c r="Y448" s="241">
        <f>(X448*'Power Usage Consumption'!$B$12)*D448</f>
        <v>11.232</v>
      </c>
      <c r="Z448" s="235">
        <f>'Raw Data'!AH447</f>
        <v>0</v>
      </c>
      <c r="AA448" s="241">
        <f>(Z448*'Power Usage Consumption'!$B$12)*D448</f>
        <v>0</v>
      </c>
      <c r="AB448" s="242">
        <f t="shared" si="2"/>
        <v>742.4352</v>
      </c>
      <c r="AC448" s="243" t="str">
        <f>'Raw Data'!AI447</f>
        <v>Renewable Energy (Solar, Wind, etc.)</v>
      </c>
      <c r="AD448" s="244">
        <f t="shared" si="3"/>
        <v>0</v>
      </c>
      <c r="AE448" s="245">
        <f t="shared" si="4"/>
        <v>742.4352</v>
      </c>
      <c r="AF448" s="238">
        <f>'Raw Data'!U447</f>
        <v>1</v>
      </c>
      <c r="AG448" s="235">
        <f>'Raw Data'!T447</f>
        <v>5</v>
      </c>
      <c r="AH448" s="235"/>
      <c r="AI448" s="235">
        <f>IF('Raw Data'!AJ447="YES", 1, 0)</f>
        <v>1</v>
      </c>
      <c r="AJ448" s="235">
        <f>('Power Usage Consumption'!$B$15)*D448*AI448</f>
        <v>3622.32</v>
      </c>
      <c r="AK448" s="235">
        <f>IF('Raw Data'!AK447="YES", 1, 0)</f>
        <v>1</v>
      </c>
      <c r="AL448" s="239">
        <f>'Power Usage Consumption'!$B$16</f>
        <v>18</v>
      </c>
      <c r="AM448" s="235">
        <f>IF('Raw Data'!AL447="YES", 1, 0)</f>
        <v>0</v>
      </c>
      <c r="AN448" s="239">
        <f>'Power Usage Consumption'!$B$17</f>
        <v>1.5</v>
      </c>
      <c r="AO448" s="235">
        <f>IF('Raw Data'!AM447="YES", 1, 0)</f>
        <v>0</v>
      </c>
      <c r="AP448" s="239">
        <f>'Power Usage Consumption'!$B$18</f>
        <v>1.2</v>
      </c>
      <c r="AQ448" s="235">
        <f>IF('Raw Data'!AN447="YES", 1, 0)</f>
        <v>1</v>
      </c>
      <c r="AR448" s="239">
        <f>'Power Usage Consumption'!$B$19</f>
        <v>2</v>
      </c>
      <c r="AS448" s="239">
        <f t="shared" si="5"/>
        <v>3645.02</v>
      </c>
      <c r="AT448" s="241">
        <f t="shared" si="6"/>
        <v>5</v>
      </c>
      <c r="AU448" s="241"/>
      <c r="AV448" s="235">
        <f>IF('Raw Data'!AO447="YES", 1, 0)</f>
        <v>1</v>
      </c>
      <c r="AW448" s="241">
        <f>('Power Usage Consumption'!$B$22)*D448*AV448</f>
        <v>2129.4</v>
      </c>
      <c r="AX448" s="235">
        <f>IF('Raw Data'!AP447="YES", 1, 0)</f>
        <v>1</v>
      </c>
      <c r="AY448" s="241">
        <f>('Power Usage Consumption'!$B$23)*D448*AX448</f>
        <v>608.4</v>
      </c>
      <c r="AZ448" s="235">
        <f>IF('Raw Data'!AQ447="YES", 1, 0)</f>
        <v>0</v>
      </c>
      <c r="BA448" s="241">
        <f>('Power Usage Consumption'!$B$24)*D448*AZ448</f>
        <v>0</v>
      </c>
      <c r="BB448" s="235">
        <f>IF('Raw Data'!AR447="YES", 1, 0)</f>
        <v>0</v>
      </c>
      <c r="BC448" s="241">
        <f>('Power Usage Consumption'!$B$25)*D448*BB448</f>
        <v>0</v>
      </c>
      <c r="BD448" s="235">
        <f>IF('Raw Data'!AS447="YES", 1, 0)</f>
        <v>1</v>
      </c>
      <c r="BE448" s="235">
        <f>('Power Usage Consumption'!$B$26)*D448*BD448</f>
        <v>262.08</v>
      </c>
      <c r="BF448" s="241">
        <f t="shared" si="7"/>
        <v>2999.88</v>
      </c>
    </row>
    <row r="449" ht="20.25" customHeight="1">
      <c r="A449" s="233" t="str">
        <f>'Raw Data'!R448</f>
        <v>Slovakia</v>
      </c>
      <c r="B449" s="234">
        <f>'Raw Data'!S448</f>
        <v>11</v>
      </c>
      <c r="C449" s="235" t="str">
        <f>'Raw Data'!W448</f>
        <v/>
      </c>
      <c r="D449" s="236">
        <f t="shared" si="1"/>
        <v>0</v>
      </c>
      <c r="E449" s="237"/>
      <c r="F449" s="238">
        <f>'Raw Data'!X448</f>
        <v>1</v>
      </c>
      <c r="G449" s="239">
        <f>(F449*'Power Usage Consumption'!$B$2)*D449</f>
        <v>0</v>
      </c>
      <c r="H449" s="235">
        <f>'Raw Data'!Y448</f>
        <v>2</v>
      </c>
      <c r="I449" s="239">
        <f>(H449*'Power Usage Consumption'!$B$3)*D449</f>
        <v>0</v>
      </c>
      <c r="J449" s="235">
        <f>'Raw Data'!Z448</f>
        <v>2</v>
      </c>
      <c r="K449" s="240">
        <f>(J449*'Power Usage Consumption'!$B$4)*D449</f>
        <v>0</v>
      </c>
      <c r="L449" s="241">
        <f>'Raw Data'!AA448</f>
        <v>1</v>
      </c>
      <c r="M449" s="241">
        <f>(L449*'Power Usage Consumption'!$B$5)*D449</f>
        <v>0</v>
      </c>
      <c r="N449" s="241">
        <f>'Raw Data'!AB448</f>
        <v>3</v>
      </c>
      <c r="O449" s="241">
        <f>(N449*'Power Usage Consumption'!$B$7)*D449</f>
        <v>0</v>
      </c>
      <c r="P449" s="241">
        <f>'Raw Data'!AC448</f>
        <v>1</v>
      </c>
      <c r="Q449" s="241">
        <f>(P449*'Power Usage Consumption'!$B$8)*D449</f>
        <v>0</v>
      </c>
      <c r="R449" s="241">
        <f>'Raw Data'!AD448</f>
        <v>0</v>
      </c>
      <c r="S449" s="241">
        <f>(R449*'Power Usage Consumption'!$B$9)*D449</f>
        <v>0</v>
      </c>
      <c r="T449" s="235">
        <f>'Raw Data'!AE448</f>
        <v>1</v>
      </c>
      <c r="U449" s="241">
        <f>(T449*'Power Usage Consumption'!$B$6)*D449</f>
        <v>0</v>
      </c>
      <c r="V449" s="235">
        <f>'Raw Data'!AF448</f>
        <v>0</v>
      </c>
      <c r="W449" s="241">
        <f>(V449*'Power Usage Consumption'!$B$11)*D449</f>
        <v>0</v>
      </c>
      <c r="X449" s="235">
        <f>'Raw Data'!AG448</f>
        <v>3</v>
      </c>
      <c r="Y449" s="241">
        <f>(X449*'Power Usage Consumption'!$B$12)*D449</f>
        <v>0</v>
      </c>
      <c r="Z449" s="235">
        <f>'Raw Data'!AH448</f>
        <v>1</v>
      </c>
      <c r="AA449" s="241">
        <f>(Z449*'Power Usage Consumption'!$B$12)*D449</f>
        <v>0</v>
      </c>
      <c r="AB449" s="242">
        <f t="shared" si="2"/>
        <v>0</v>
      </c>
      <c r="AC449" s="243" t="str">
        <f>'Raw Data'!AI448</f>
        <v>Non-renewable Energy (Grid electricity, Gasoline, etc.)</v>
      </c>
      <c r="AD449" s="244">
        <f t="shared" si="3"/>
        <v>0</v>
      </c>
      <c r="AE449" s="245">
        <f t="shared" si="4"/>
        <v>0</v>
      </c>
      <c r="AF449" s="238">
        <f>'Raw Data'!U448</f>
        <v>0</v>
      </c>
      <c r="AG449" s="235">
        <f>'Raw Data'!T448</f>
        <v>11</v>
      </c>
      <c r="AH449" s="235"/>
      <c r="AI449" s="235">
        <f>IF('Raw Data'!AJ448="YES", 1, 0)</f>
        <v>1</v>
      </c>
      <c r="AJ449" s="235">
        <f>('Power Usage Consumption'!$B$15)*D449*AI449</f>
        <v>0</v>
      </c>
      <c r="AK449" s="235">
        <f>IF('Raw Data'!AK448="YES", 1, 0)</f>
        <v>1</v>
      </c>
      <c r="AL449" s="239">
        <f>'Power Usage Consumption'!$B$16</f>
        <v>18</v>
      </c>
      <c r="AM449" s="235">
        <f>IF('Raw Data'!AL448="YES", 1, 0)</f>
        <v>0</v>
      </c>
      <c r="AN449" s="239">
        <f>'Power Usage Consumption'!$B$17</f>
        <v>1.5</v>
      </c>
      <c r="AO449" s="235">
        <f>IF('Raw Data'!AM448="YES", 1, 0)</f>
        <v>0</v>
      </c>
      <c r="AP449" s="239">
        <f>'Power Usage Consumption'!$B$18</f>
        <v>1.2</v>
      </c>
      <c r="AQ449" s="235">
        <f>IF('Raw Data'!AN448="YES", 1, 0)</f>
        <v>1</v>
      </c>
      <c r="AR449" s="239">
        <f>'Power Usage Consumption'!$B$19</f>
        <v>2</v>
      </c>
      <c r="AS449" s="239">
        <f t="shared" si="5"/>
        <v>22.7</v>
      </c>
      <c r="AT449" s="241">
        <f t="shared" si="6"/>
        <v>11</v>
      </c>
      <c r="AU449" s="241"/>
      <c r="AV449" s="235">
        <f>IF('Raw Data'!AO448="YES", 1, 0)</f>
        <v>0</v>
      </c>
      <c r="AW449" s="241">
        <f>('Power Usage Consumption'!$B$22)*D449*AV449</f>
        <v>0</v>
      </c>
      <c r="AX449" s="235">
        <f>IF('Raw Data'!AP448="YES", 1, 0)</f>
        <v>0</v>
      </c>
      <c r="AY449" s="241">
        <f>('Power Usage Consumption'!$B$23)*D449*AX449</f>
        <v>0</v>
      </c>
      <c r="AZ449" s="235">
        <f>IF('Raw Data'!AQ448="YES", 1, 0)</f>
        <v>0</v>
      </c>
      <c r="BA449" s="241">
        <f>('Power Usage Consumption'!$B$24)*D449*AZ449</f>
        <v>0</v>
      </c>
      <c r="BB449" s="235">
        <f>IF('Raw Data'!AR448="YES", 1, 0)</f>
        <v>0</v>
      </c>
      <c r="BC449" s="241">
        <f>('Power Usage Consumption'!$B$25)*D449*BB449</f>
        <v>0</v>
      </c>
      <c r="BD449" s="235">
        <f>IF('Raw Data'!AS448="YES", 1, 0)</f>
        <v>1</v>
      </c>
      <c r="BE449" s="235">
        <f>('Power Usage Consumption'!$B$26)*D449*BD449</f>
        <v>0</v>
      </c>
      <c r="BF449" s="241">
        <f t="shared" si="7"/>
        <v>0</v>
      </c>
    </row>
    <row r="450" ht="20.25" customHeight="1">
      <c r="A450" s="233" t="str">
        <f>'Raw Data'!R449</f>
        <v>Argentina</v>
      </c>
      <c r="B450" s="234">
        <f>'Raw Data'!S449</f>
        <v>5</v>
      </c>
      <c r="C450" s="235">
        <f>'Raw Data'!W449</f>
        <v>33</v>
      </c>
      <c r="D450" s="236">
        <f t="shared" si="1"/>
        <v>660</v>
      </c>
      <c r="E450" s="237"/>
      <c r="F450" s="238">
        <f>'Raw Data'!X449</f>
        <v>0</v>
      </c>
      <c r="G450" s="239">
        <f>(F450*'Power Usage Consumption'!$B$2)*D450</f>
        <v>0</v>
      </c>
      <c r="H450" s="235">
        <f>'Raw Data'!Y449</f>
        <v>1</v>
      </c>
      <c r="I450" s="239">
        <f>(H450*'Power Usage Consumption'!$B$3)*D450</f>
        <v>45.936</v>
      </c>
      <c r="J450" s="235">
        <f>'Raw Data'!Z449</f>
        <v>0</v>
      </c>
      <c r="K450" s="240">
        <f>(J450*'Power Usage Consumption'!$B$4)*D450</f>
        <v>0</v>
      </c>
      <c r="L450" s="241">
        <f>'Raw Data'!AA449</f>
        <v>0</v>
      </c>
      <c r="M450" s="241">
        <f>(L450*'Power Usage Consumption'!$B$5)*D450</f>
        <v>0</v>
      </c>
      <c r="N450" s="241">
        <f>'Raw Data'!AB449</f>
        <v>1</v>
      </c>
      <c r="O450" s="241">
        <f>(N450*'Power Usage Consumption'!$B$7)*D450</f>
        <v>1.32</v>
      </c>
      <c r="P450" s="241">
        <f>'Raw Data'!AC449</f>
        <v>3</v>
      </c>
      <c r="Q450" s="241">
        <f>(P450*'Power Usage Consumption'!$B$8)*D450</f>
        <v>79.2</v>
      </c>
      <c r="R450" s="241">
        <f>'Raw Data'!AD449</f>
        <v>2</v>
      </c>
      <c r="S450" s="241">
        <f>(R450*'Power Usage Consumption'!$B$9)*D450</f>
        <v>7.92</v>
      </c>
      <c r="T450" s="235">
        <f>'Raw Data'!AE449</f>
        <v>3</v>
      </c>
      <c r="U450" s="241">
        <f>(T450*'Power Usage Consumption'!$B$6)*D450</f>
        <v>9.9</v>
      </c>
      <c r="V450" s="235">
        <f>'Raw Data'!AF449</f>
        <v>2</v>
      </c>
      <c r="W450" s="241">
        <f>(V450*'Power Usage Consumption'!$B$11)*D450</f>
        <v>15.84</v>
      </c>
      <c r="X450" s="235">
        <f>'Raw Data'!AG449</f>
        <v>1</v>
      </c>
      <c r="Y450" s="241">
        <f>(X450*'Power Usage Consumption'!$B$12)*D450</f>
        <v>7.92</v>
      </c>
      <c r="Z450" s="235">
        <f>'Raw Data'!AH449</f>
        <v>2</v>
      </c>
      <c r="AA450" s="241">
        <f>(Z450*'Power Usage Consumption'!$B$12)*D450</f>
        <v>15.84</v>
      </c>
      <c r="AB450" s="242">
        <f t="shared" si="2"/>
        <v>183.876</v>
      </c>
      <c r="AC450" s="243" t="str">
        <f>'Raw Data'!AI449</f>
        <v>Non-renewable Energy (Grid electricity, Gasoline, etc.)</v>
      </c>
      <c r="AD450" s="244">
        <f t="shared" si="3"/>
        <v>183.876</v>
      </c>
      <c r="AE450" s="245">
        <f t="shared" si="4"/>
        <v>0</v>
      </c>
      <c r="AF450" s="238">
        <f>'Raw Data'!U449</f>
        <v>2</v>
      </c>
      <c r="AG450" s="235">
        <f>'Raw Data'!T449</f>
        <v>3</v>
      </c>
      <c r="AH450" s="235"/>
      <c r="AI450" s="235">
        <f>IF('Raw Data'!AJ449="YES", 1, 0)</f>
        <v>0</v>
      </c>
      <c r="AJ450" s="235">
        <f>('Power Usage Consumption'!$B$15)*D450*AI450</f>
        <v>0</v>
      </c>
      <c r="AK450" s="235">
        <f>IF('Raw Data'!AK449="YES", 1, 0)</f>
        <v>0</v>
      </c>
      <c r="AL450" s="239">
        <f>'Power Usage Consumption'!$B$16</f>
        <v>18</v>
      </c>
      <c r="AM450" s="235">
        <f>IF('Raw Data'!AL449="YES", 1, 0)</f>
        <v>1</v>
      </c>
      <c r="AN450" s="239">
        <f>'Power Usage Consumption'!$B$17</f>
        <v>1.5</v>
      </c>
      <c r="AO450" s="235">
        <f>IF('Raw Data'!AM449="YES", 1, 0)</f>
        <v>0</v>
      </c>
      <c r="AP450" s="239">
        <f>'Power Usage Consumption'!$B$18</f>
        <v>1.2</v>
      </c>
      <c r="AQ450" s="235">
        <f>IF('Raw Data'!AN449="YES", 1, 0)</f>
        <v>1</v>
      </c>
      <c r="AR450" s="239">
        <f>'Power Usage Consumption'!$B$19</f>
        <v>2</v>
      </c>
      <c r="AS450" s="239">
        <f t="shared" si="5"/>
        <v>22.7</v>
      </c>
      <c r="AT450" s="241">
        <f t="shared" si="6"/>
        <v>3</v>
      </c>
      <c r="AU450" s="241"/>
      <c r="AV450" s="235">
        <f>IF('Raw Data'!AO449="YES", 1, 0)</f>
        <v>0</v>
      </c>
      <c r="AW450" s="241">
        <f>('Power Usage Consumption'!$B$22)*D450*AV450</f>
        <v>0</v>
      </c>
      <c r="AX450" s="235">
        <f>IF('Raw Data'!AP449="YES", 1, 0)</f>
        <v>0</v>
      </c>
      <c r="AY450" s="241">
        <f>('Power Usage Consumption'!$B$23)*D450*AX450</f>
        <v>0</v>
      </c>
      <c r="AZ450" s="235">
        <f>IF('Raw Data'!AQ449="YES", 1, 0)</f>
        <v>0</v>
      </c>
      <c r="BA450" s="241">
        <f>('Power Usage Consumption'!$B$24)*D450*AZ450</f>
        <v>0</v>
      </c>
      <c r="BB450" s="235">
        <f>IF('Raw Data'!AR449="YES", 1, 0)</f>
        <v>1</v>
      </c>
      <c r="BC450" s="241">
        <f>('Power Usage Consumption'!$B$25)*D450*BB450</f>
        <v>11.451</v>
      </c>
      <c r="BD450" s="235">
        <f>IF('Raw Data'!AS449="YES", 1, 0)</f>
        <v>0</v>
      </c>
      <c r="BE450" s="235">
        <f>('Power Usage Consumption'!$B$26)*D450*BD450</f>
        <v>0</v>
      </c>
      <c r="BF450" s="241">
        <f t="shared" si="7"/>
        <v>11.451</v>
      </c>
    </row>
    <row r="451" ht="20.25" customHeight="1">
      <c r="A451" s="233" t="str">
        <f>'Raw Data'!R450</f>
        <v>Finland</v>
      </c>
      <c r="B451" s="234">
        <f>'Raw Data'!S450</f>
        <v>6</v>
      </c>
      <c r="C451" s="235" t="str">
        <f>'Raw Data'!W450</f>
        <v/>
      </c>
      <c r="D451" s="236">
        <f t="shared" si="1"/>
        <v>0</v>
      </c>
      <c r="E451" s="237"/>
      <c r="F451" s="238">
        <f>'Raw Data'!X450</f>
        <v>1</v>
      </c>
      <c r="G451" s="239">
        <f>(F451*'Power Usage Consumption'!$B$2)*D451</f>
        <v>0</v>
      </c>
      <c r="H451" s="235">
        <f>'Raw Data'!Y450</f>
        <v>0</v>
      </c>
      <c r="I451" s="239">
        <f>(H451*'Power Usage Consumption'!$B$3)*D451</f>
        <v>0</v>
      </c>
      <c r="J451" s="235">
        <f>'Raw Data'!Z450</f>
        <v>1</v>
      </c>
      <c r="K451" s="240">
        <f>(J451*'Power Usage Consumption'!$B$4)*D451</f>
        <v>0</v>
      </c>
      <c r="L451" s="241">
        <f>'Raw Data'!AA450</f>
        <v>0</v>
      </c>
      <c r="M451" s="241">
        <f>(L451*'Power Usage Consumption'!$B$5)*D451</f>
        <v>0</v>
      </c>
      <c r="N451" s="241">
        <f>'Raw Data'!AB450</f>
        <v>0</v>
      </c>
      <c r="O451" s="241">
        <f>(N451*'Power Usage Consumption'!$B$7)*D451</f>
        <v>0</v>
      </c>
      <c r="P451" s="241">
        <f>'Raw Data'!AC450</f>
        <v>3</v>
      </c>
      <c r="Q451" s="241">
        <f>(P451*'Power Usage Consumption'!$B$8)*D451</f>
        <v>0</v>
      </c>
      <c r="R451" s="241">
        <f>'Raw Data'!AD450</f>
        <v>2</v>
      </c>
      <c r="S451" s="241">
        <f>(R451*'Power Usage Consumption'!$B$9)*D451</f>
        <v>0</v>
      </c>
      <c r="T451" s="235">
        <f>'Raw Data'!AE450</f>
        <v>2</v>
      </c>
      <c r="U451" s="241">
        <f>(T451*'Power Usage Consumption'!$B$6)*D451</f>
        <v>0</v>
      </c>
      <c r="V451" s="235">
        <f>'Raw Data'!AF450</f>
        <v>0</v>
      </c>
      <c r="W451" s="241">
        <f>(V451*'Power Usage Consumption'!$B$11)*D451</f>
        <v>0</v>
      </c>
      <c r="X451" s="235">
        <f>'Raw Data'!AG450</f>
        <v>0</v>
      </c>
      <c r="Y451" s="241">
        <f>(X451*'Power Usage Consumption'!$B$12)*D451</f>
        <v>0</v>
      </c>
      <c r="Z451" s="235">
        <f>'Raw Data'!AH450</f>
        <v>2</v>
      </c>
      <c r="AA451" s="241">
        <f>(Z451*'Power Usage Consumption'!$B$12)*D451</f>
        <v>0</v>
      </c>
      <c r="AB451" s="242">
        <f t="shared" si="2"/>
        <v>0</v>
      </c>
      <c r="AC451" s="243" t="str">
        <f>'Raw Data'!AI450</f>
        <v>Renewable Energy (Solar, Wind, etc.)</v>
      </c>
      <c r="AD451" s="244">
        <f t="shared" si="3"/>
        <v>0</v>
      </c>
      <c r="AE451" s="245">
        <f t="shared" si="4"/>
        <v>0</v>
      </c>
      <c r="AF451" s="238">
        <f>'Raw Data'!U450</f>
        <v>0</v>
      </c>
      <c r="AG451" s="235">
        <f>'Raw Data'!T450</f>
        <v>6</v>
      </c>
      <c r="AH451" s="235"/>
      <c r="AI451" s="235">
        <f>IF('Raw Data'!AJ450="YES", 1, 0)</f>
        <v>0</v>
      </c>
      <c r="AJ451" s="235">
        <f>('Power Usage Consumption'!$B$15)*D451*AI451</f>
        <v>0</v>
      </c>
      <c r="AK451" s="235">
        <f>IF('Raw Data'!AK450="YES", 1, 0)</f>
        <v>0</v>
      </c>
      <c r="AL451" s="239">
        <f>'Power Usage Consumption'!$B$16</f>
        <v>18</v>
      </c>
      <c r="AM451" s="235">
        <f>IF('Raw Data'!AL450="YES", 1, 0)</f>
        <v>1</v>
      </c>
      <c r="AN451" s="239">
        <f>'Power Usage Consumption'!$B$17</f>
        <v>1.5</v>
      </c>
      <c r="AO451" s="235">
        <f>IF('Raw Data'!AM450="YES", 1, 0)</f>
        <v>1</v>
      </c>
      <c r="AP451" s="239">
        <f>'Power Usage Consumption'!$B$18</f>
        <v>1.2</v>
      </c>
      <c r="AQ451" s="235">
        <f>IF('Raw Data'!AN450="YES", 1, 0)</f>
        <v>0</v>
      </c>
      <c r="AR451" s="239">
        <f>'Power Usage Consumption'!$B$19</f>
        <v>2</v>
      </c>
      <c r="AS451" s="239">
        <f t="shared" si="5"/>
        <v>22.7</v>
      </c>
      <c r="AT451" s="241">
        <f t="shared" si="6"/>
        <v>6</v>
      </c>
      <c r="AU451" s="241"/>
      <c r="AV451" s="235">
        <f>IF('Raw Data'!AO450="YES", 1, 0)</f>
        <v>1</v>
      </c>
      <c r="AW451" s="241">
        <f>('Power Usage Consumption'!$B$22)*D451*AV451</f>
        <v>0</v>
      </c>
      <c r="AX451" s="235">
        <f>IF('Raw Data'!AP450="YES", 1, 0)</f>
        <v>0</v>
      </c>
      <c r="AY451" s="241">
        <f>('Power Usage Consumption'!$B$23)*D451*AX451</f>
        <v>0</v>
      </c>
      <c r="AZ451" s="235">
        <f>IF('Raw Data'!AQ450="YES", 1, 0)</f>
        <v>0</v>
      </c>
      <c r="BA451" s="241">
        <f>('Power Usage Consumption'!$B$24)*D451*AZ451</f>
        <v>0</v>
      </c>
      <c r="BB451" s="235">
        <f>IF('Raw Data'!AR450="YES", 1, 0)</f>
        <v>0</v>
      </c>
      <c r="BC451" s="241">
        <f>('Power Usage Consumption'!$B$25)*D451*BB451</f>
        <v>0</v>
      </c>
      <c r="BD451" s="235">
        <f>IF('Raw Data'!AS450="YES", 1, 0)</f>
        <v>1</v>
      </c>
      <c r="BE451" s="235">
        <f>('Power Usage Consumption'!$B$26)*D451*BD451</f>
        <v>0</v>
      </c>
      <c r="BF451" s="241">
        <f t="shared" si="7"/>
        <v>0</v>
      </c>
    </row>
    <row r="452" ht="20.25" customHeight="1">
      <c r="A452" s="233" t="str">
        <f>'Raw Data'!R451</f>
        <v>Oman</v>
      </c>
      <c r="B452" s="234">
        <f>'Raw Data'!S451</f>
        <v>1</v>
      </c>
      <c r="C452" s="235">
        <f>'Raw Data'!W451</f>
        <v>26</v>
      </c>
      <c r="D452" s="236">
        <f t="shared" si="1"/>
        <v>104</v>
      </c>
      <c r="E452" s="237"/>
      <c r="F452" s="238">
        <f>'Raw Data'!X451</f>
        <v>2</v>
      </c>
      <c r="G452" s="239">
        <f>(F452*'Power Usage Consumption'!$B$2)*D452</f>
        <v>12.48</v>
      </c>
      <c r="H452" s="235">
        <f>'Raw Data'!Y451</f>
        <v>1</v>
      </c>
      <c r="I452" s="239">
        <f>(H452*'Power Usage Consumption'!$B$3)*D452</f>
        <v>7.2384</v>
      </c>
      <c r="J452" s="235">
        <f>'Raw Data'!Z451</f>
        <v>2</v>
      </c>
      <c r="K452" s="240">
        <f>(J452*'Power Usage Consumption'!$B$4)*D452</f>
        <v>11.856</v>
      </c>
      <c r="L452" s="241">
        <f>'Raw Data'!AA451</f>
        <v>0</v>
      </c>
      <c r="M452" s="241">
        <f>(L452*'Power Usage Consumption'!$B$5)*D452</f>
        <v>0</v>
      </c>
      <c r="N452" s="241">
        <f>'Raw Data'!AB451</f>
        <v>0</v>
      </c>
      <c r="O452" s="241">
        <f>(N452*'Power Usage Consumption'!$B$7)*D452</f>
        <v>0</v>
      </c>
      <c r="P452" s="241">
        <f>'Raw Data'!AC451</f>
        <v>3</v>
      </c>
      <c r="Q452" s="241">
        <f>(P452*'Power Usage Consumption'!$B$8)*D452</f>
        <v>12.48</v>
      </c>
      <c r="R452" s="241">
        <f>'Raw Data'!AD451</f>
        <v>1</v>
      </c>
      <c r="S452" s="241">
        <f>(R452*'Power Usage Consumption'!$B$9)*D452</f>
        <v>0.624</v>
      </c>
      <c r="T452" s="235">
        <f>'Raw Data'!AE451</f>
        <v>0</v>
      </c>
      <c r="U452" s="241">
        <f>(T452*'Power Usage Consumption'!$B$6)*D452</f>
        <v>0</v>
      </c>
      <c r="V452" s="235">
        <f>'Raw Data'!AF451</f>
        <v>0</v>
      </c>
      <c r="W452" s="241">
        <f>(V452*'Power Usage Consumption'!$B$11)*D452</f>
        <v>0</v>
      </c>
      <c r="X452" s="235">
        <f>'Raw Data'!AG451</f>
        <v>2</v>
      </c>
      <c r="Y452" s="241">
        <f>(X452*'Power Usage Consumption'!$B$12)*D452</f>
        <v>2.496</v>
      </c>
      <c r="Z452" s="235">
        <f>'Raw Data'!AH451</f>
        <v>2</v>
      </c>
      <c r="AA452" s="241">
        <f>(Z452*'Power Usage Consumption'!$B$12)*D452</f>
        <v>2.496</v>
      </c>
      <c r="AB452" s="242">
        <f t="shared" si="2"/>
        <v>49.6704</v>
      </c>
      <c r="AC452" s="243" t="str">
        <f>'Raw Data'!AI451</f>
        <v>Renewable Energy (Solar, Wind, etc.)</v>
      </c>
      <c r="AD452" s="244">
        <f t="shared" si="3"/>
        <v>0</v>
      </c>
      <c r="AE452" s="245">
        <f t="shared" si="4"/>
        <v>49.6704</v>
      </c>
      <c r="AF452" s="238">
        <f>'Raw Data'!U451</f>
        <v>0</v>
      </c>
      <c r="AG452" s="235">
        <f>'Raw Data'!T451</f>
        <v>1</v>
      </c>
      <c r="AH452" s="235"/>
      <c r="AI452" s="235">
        <f>IF('Raw Data'!AJ451="YES", 1, 0)</f>
        <v>0</v>
      </c>
      <c r="AJ452" s="235">
        <f>('Power Usage Consumption'!$B$15)*D452*AI452</f>
        <v>0</v>
      </c>
      <c r="AK452" s="235">
        <f>IF('Raw Data'!AK451="YES", 1, 0)</f>
        <v>1</v>
      </c>
      <c r="AL452" s="239">
        <f>'Power Usage Consumption'!$B$16</f>
        <v>18</v>
      </c>
      <c r="AM452" s="235">
        <f>IF('Raw Data'!AL451="YES", 1, 0)</f>
        <v>1</v>
      </c>
      <c r="AN452" s="239">
        <f>'Power Usage Consumption'!$B$17</f>
        <v>1.5</v>
      </c>
      <c r="AO452" s="235">
        <f>IF('Raw Data'!AM451="YES", 1, 0)</f>
        <v>0</v>
      </c>
      <c r="AP452" s="239">
        <f>'Power Usage Consumption'!$B$18</f>
        <v>1.2</v>
      </c>
      <c r="AQ452" s="235">
        <f>IF('Raw Data'!AN451="YES", 1, 0)</f>
        <v>0</v>
      </c>
      <c r="AR452" s="239">
        <f>'Power Usage Consumption'!$B$19</f>
        <v>2</v>
      </c>
      <c r="AS452" s="239">
        <f t="shared" si="5"/>
        <v>22.7</v>
      </c>
      <c r="AT452" s="241">
        <f t="shared" si="6"/>
        <v>1</v>
      </c>
      <c r="AU452" s="241"/>
      <c r="AV452" s="235">
        <f>IF('Raw Data'!AO451="YES", 1, 0)</f>
        <v>0</v>
      </c>
      <c r="AW452" s="241">
        <f>('Power Usage Consumption'!$B$22)*D452*AV452</f>
        <v>0</v>
      </c>
      <c r="AX452" s="235">
        <f>IF('Raw Data'!AP451="YES", 1, 0)</f>
        <v>0</v>
      </c>
      <c r="AY452" s="241">
        <f>('Power Usage Consumption'!$B$23)*D452*AX452</f>
        <v>0</v>
      </c>
      <c r="AZ452" s="235">
        <f>IF('Raw Data'!AQ451="YES", 1, 0)</f>
        <v>0</v>
      </c>
      <c r="BA452" s="241">
        <f>('Power Usage Consumption'!$B$24)*D452*AZ452</f>
        <v>0</v>
      </c>
      <c r="BB452" s="235">
        <f>IF('Raw Data'!AR451="YES", 1, 0)</f>
        <v>0</v>
      </c>
      <c r="BC452" s="241">
        <f>('Power Usage Consumption'!$B$25)*D452*BB452</f>
        <v>0</v>
      </c>
      <c r="BD452" s="235">
        <f>IF('Raw Data'!AS451="YES", 1, 0)</f>
        <v>0</v>
      </c>
      <c r="BE452" s="235">
        <f>('Power Usage Consumption'!$B$26)*D452*BD452</f>
        <v>0</v>
      </c>
      <c r="BF452" s="241">
        <f t="shared" si="7"/>
        <v>0</v>
      </c>
    </row>
    <row r="453" ht="20.25" customHeight="1">
      <c r="A453" s="233" t="str">
        <f>'Raw Data'!R452</f>
        <v>United States of America</v>
      </c>
      <c r="B453" s="234">
        <f>'Raw Data'!S452</f>
        <v>6</v>
      </c>
      <c r="C453" s="235">
        <f>'Raw Data'!W452</f>
        <v>18</v>
      </c>
      <c r="D453" s="236">
        <f t="shared" si="1"/>
        <v>432</v>
      </c>
      <c r="E453" s="237"/>
      <c r="F453" s="238">
        <f>'Raw Data'!X452</f>
        <v>0</v>
      </c>
      <c r="G453" s="239">
        <f>(F453*'Power Usage Consumption'!$B$2)*D453</f>
        <v>0</v>
      </c>
      <c r="H453" s="235">
        <f>'Raw Data'!Y452</f>
        <v>2</v>
      </c>
      <c r="I453" s="239">
        <f>(H453*'Power Usage Consumption'!$B$3)*D453</f>
        <v>60.1344</v>
      </c>
      <c r="J453" s="235">
        <f>'Raw Data'!Z452</f>
        <v>2</v>
      </c>
      <c r="K453" s="240">
        <f>(J453*'Power Usage Consumption'!$B$4)*D453</f>
        <v>49.248</v>
      </c>
      <c r="L453" s="241">
        <f>'Raw Data'!AA452</f>
        <v>2</v>
      </c>
      <c r="M453" s="241">
        <f>(L453*'Power Usage Consumption'!$B$5)*D453</f>
        <v>172.8</v>
      </c>
      <c r="N453" s="241">
        <f>'Raw Data'!AB452</f>
        <v>0</v>
      </c>
      <c r="O453" s="241">
        <f>(N453*'Power Usage Consumption'!$B$7)*D453</f>
        <v>0</v>
      </c>
      <c r="P453" s="241">
        <f>'Raw Data'!AC452</f>
        <v>1</v>
      </c>
      <c r="Q453" s="241">
        <f>(P453*'Power Usage Consumption'!$B$8)*D453</f>
        <v>17.28</v>
      </c>
      <c r="R453" s="241">
        <f>'Raw Data'!AD452</f>
        <v>1</v>
      </c>
      <c r="S453" s="241">
        <f>(R453*'Power Usage Consumption'!$B$9)*D453</f>
        <v>2.592</v>
      </c>
      <c r="T453" s="235">
        <f>'Raw Data'!AE452</f>
        <v>1</v>
      </c>
      <c r="U453" s="241">
        <f>(T453*'Power Usage Consumption'!$B$6)*D453</f>
        <v>2.16</v>
      </c>
      <c r="V453" s="235">
        <f>'Raw Data'!AF452</f>
        <v>2</v>
      </c>
      <c r="W453" s="241">
        <f>(V453*'Power Usage Consumption'!$B$11)*D453</f>
        <v>10.368</v>
      </c>
      <c r="X453" s="235">
        <f>'Raw Data'!AG452</f>
        <v>3</v>
      </c>
      <c r="Y453" s="241">
        <f>(X453*'Power Usage Consumption'!$B$12)*D453</f>
        <v>15.552</v>
      </c>
      <c r="Z453" s="235">
        <f>'Raw Data'!AH452</f>
        <v>3</v>
      </c>
      <c r="AA453" s="241">
        <f>(Z453*'Power Usage Consumption'!$B$12)*D453</f>
        <v>15.552</v>
      </c>
      <c r="AB453" s="242">
        <f t="shared" si="2"/>
        <v>345.6864</v>
      </c>
      <c r="AC453" s="243" t="str">
        <f>'Raw Data'!AI452</f>
        <v>Renewable Energy (Solar, Wind, etc.)</v>
      </c>
      <c r="AD453" s="244">
        <f t="shared" si="3"/>
        <v>0</v>
      </c>
      <c r="AE453" s="245">
        <f t="shared" si="4"/>
        <v>345.6864</v>
      </c>
      <c r="AF453" s="238">
        <f>'Raw Data'!U452</f>
        <v>1</v>
      </c>
      <c r="AG453" s="235">
        <f>'Raw Data'!T452</f>
        <v>5</v>
      </c>
      <c r="AH453" s="235"/>
      <c r="AI453" s="235">
        <f>IF('Raw Data'!AJ452="YES", 1, 0)</f>
        <v>1</v>
      </c>
      <c r="AJ453" s="235">
        <f>('Power Usage Consumption'!$B$15)*D453*AI453</f>
        <v>1671.84</v>
      </c>
      <c r="AK453" s="235">
        <f>IF('Raw Data'!AK452="YES", 1, 0)</f>
        <v>1</v>
      </c>
      <c r="AL453" s="239">
        <f>'Power Usage Consumption'!$B$16</f>
        <v>18</v>
      </c>
      <c r="AM453" s="235">
        <f>IF('Raw Data'!AL452="YES", 1, 0)</f>
        <v>1</v>
      </c>
      <c r="AN453" s="239">
        <f>'Power Usage Consumption'!$B$17</f>
        <v>1.5</v>
      </c>
      <c r="AO453" s="235">
        <f>IF('Raw Data'!AM452="YES", 1, 0)</f>
        <v>1</v>
      </c>
      <c r="AP453" s="239">
        <f>'Power Usage Consumption'!$B$18</f>
        <v>1.2</v>
      </c>
      <c r="AQ453" s="235">
        <f>IF('Raw Data'!AN452="YES", 1, 0)</f>
        <v>0</v>
      </c>
      <c r="AR453" s="239">
        <f>'Power Usage Consumption'!$B$19</f>
        <v>2</v>
      </c>
      <c r="AS453" s="239">
        <f t="shared" si="5"/>
        <v>1694.54</v>
      </c>
      <c r="AT453" s="241">
        <f t="shared" si="6"/>
        <v>5</v>
      </c>
      <c r="AU453" s="241"/>
      <c r="AV453" s="235">
        <f>IF('Raw Data'!AO452="YES", 1, 0)</f>
        <v>0</v>
      </c>
      <c r="AW453" s="241">
        <f>('Power Usage Consumption'!$B$22)*D453*AV453</f>
        <v>0</v>
      </c>
      <c r="AX453" s="235">
        <f>IF('Raw Data'!AP452="YES", 1, 0)</f>
        <v>1</v>
      </c>
      <c r="AY453" s="241">
        <f>('Power Usage Consumption'!$B$23)*D453*AX453</f>
        <v>280.8</v>
      </c>
      <c r="AZ453" s="235">
        <f>IF('Raw Data'!AQ452="YES", 1, 0)</f>
        <v>1</v>
      </c>
      <c r="BA453" s="241">
        <f>('Power Usage Consumption'!$B$24)*D453*AZ453</f>
        <v>23.328</v>
      </c>
      <c r="BB453" s="235">
        <f>IF('Raw Data'!AR452="YES", 1, 0)</f>
        <v>0</v>
      </c>
      <c r="BC453" s="241">
        <f>('Power Usage Consumption'!$B$25)*D453*BB453</f>
        <v>0</v>
      </c>
      <c r="BD453" s="235">
        <f>IF('Raw Data'!AS452="YES", 1, 0)</f>
        <v>1</v>
      </c>
      <c r="BE453" s="235">
        <f>('Power Usage Consumption'!$B$26)*D453*BD453</f>
        <v>120.96</v>
      </c>
      <c r="BF453" s="241">
        <f t="shared" si="7"/>
        <v>425.088</v>
      </c>
    </row>
    <row r="454" ht="20.25" customHeight="1">
      <c r="A454" s="233" t="str">
        <f>'Raw Data'!R453</f>
        <v>United States of America</v>
      </c>
      <c r="B454" s="234">
        <f>'Raw Data'!S453</f>
        <v>9</v>
      </c>
      <c r="C454" s="235">
        <f>'Raw Data'!W453</f>
        <v>35</v>
      </c>
      <c r="D454" s="236">
        <f t="shared" si="1"/>
        <v>1260</v>
      </c>
      <c r="E454" s="237"/>
      <c r="F454" s="238">
        <f>'Raw Data'!X453</f>
        <v>3</v>
      </c>
      <c r="G454" s="239">
        <f>(F454*'Power Usage Consumption'!$B$2)*D454</f>
        <v>226.8</v>
      </c>
      <c r="H454" s="235">
        <f>'Raw Data'!Y453</f>
        <v>2</v>
      </c>
      <c r="I454" s="239">
        <f>(H454*'Power Usage Consumption'!$B$3)*D454</f>
        <v>175.392</v>
      </c>
      <c r="J454" s="235">
        <f>'Raw Data'!Z453</f>
        <v>3</v>
      </c>
      <c r="K454" s="240">
        <f>(J454*'Power Usage Consumption'!$B$4)*D454</f>
        <v>215.46</v>
      </c>
      <c r="L454" s="241">
        <f>'Raw Data'!AA453</f>
        <v>2</v>
      </c>
      <c r="M454" s="241">
        <f>(L454*'Power Usage Consumption'!$B$5)*D454</f>
        <v>504</v>
      </c>
      <c r="N454" s="241">
        <f>'Raw Data'!AB453</f>
        <v>1</v>
      </c>
      <c r="O454" s="241">
        <f>(N454*'Power Usage Consumption'!$B$7)*D454</f>
        <v>2.52</v>
      </c>
      <c r="P454" s="241">
        <f>'Raw Data'!AC453</f>
        <v>2</v>
      </c>
      <c r="Q454" s="241">
        <f>(P454*'Power Usage Consumption'!$B$8)*D454</f>
        <v>100.8</v>
      </c>
      <c r="R454" s="241">
        <f>'Raw Data'!AD453</f>
        <v>1</v>
      </c>
      <c r="S454" s="241">
        <f>(R454*'Power Usage Consumption'!$B$9)*D454</f>
        <v>7.56</v>
      </c>
      <c r="T454" s="235">
        <f>'Raw Data'!AE453</f>
        <v>1</v>
      </c>
      <c r="U454" s="241">
        <f>(T454*'Power Usage Consumption'!$B$6)*D454</f>
        <v>6.3</v>
      </c>
      <c r="V454" s="235">
        <f>'Raw Data'!AF453</f>
        <v>1</v>
      </c>
      <c r="W454" s="241">
        <f>(V454*'Power Usage Consumption'!$B$11)*D454</f>
        <v>15.12</v>
      </c>
      <c r="X454" s="235">
        <f>'Raw Data'!AG453</f>
        <v>1</v>
      </c>
      <c r="Y454" s="241">
        <f>(X454*'Power Usage Consumption'!$B$12)*D454</f>
        <v>15.12</v>
      </c>
      <c r="Z454" s="235">
        <f>'Raw Data'!AH453</f>
        <v>0</v>
      </c>
      <c r="AA454" s="241">
        <f>(Z454*'Power Usage Consumption'!$B$12)*D454</f>
        <v>0</v>
      </c>
      <c r="AB454" s="242">
        <f t="shared" si="2"/>
        <v>1269.072</v>
      </c>
      <c r="AC454" s="243" t="str">
        <f>'Raw Data'!AI453</f>
        <v>Non-renewable Energy (Grid electricity, Gasoline, etc.)</v>
      </c>
      <c r="AD454" s="244">
        <f t="shared" si="3"/>
        <v>1269.072</v>
      </c>
      <c r="AE454" s="245">
        <f t="shared" si="4"/>
        <v>0</v>
      </c>
      <c r="AF454" s="238">
        <f>'Raw Data'!U453</f>
        <v>0</v>
      </c>
      <c r="AG454" s="235">
        <f>'Raw Data'!T453</f>
        <v>9</v>
      </c>
      <c r="AH454" s="235"/>
      <c r="AI454" s="235">
        <f>IF('Raw Data'!AJ453="YES", 1, 0)</f>
        <v>1</v>
      </c>
      <c r="AJ454" s="235">
        <f>('Power Usage Consumption'!$B$15)*D454*AI454</f>
        <v>4876.2</v>
      </c>
      <c r="AK454" s="235">
        <f>IF('Raw Data'!AK453="YES", 1, 0)</f>
        <v>1</v>
      </c>
      <c r="AL454" s="239">
        <f>'Power Usage Consumption'!$B$16</f>
        <v>18</v>
      </c>
      <c r="AM454" s="235">
        <f>IF('Raw Data'!AL453="YES", 1, 0)</f>
        <v>1</v>
      </c>
      <c r="AN454" s="239">
        <f>'Power Usage Consumption'!$B$17</f>
        <v>1.5</v>
      </c>
      <c r="AO454" s="235">
        <f>IF('Raw Data'!AM453="YES", 1, 0)</f>
        <v>1</v>
      </c>
      <c r="AP454" s="239">
        <f>'Power Usage Consumption'!$B$18</f>
        <v>1.2</v>
      </c>
      <c r="AQ454" s="235">
        <f>IF('Raw Data'!AN453="YES", 1, 0)</f>
        <v>0</v>
      </c>
      <c r="AR454" s="239">
        <f>'Power Usage Consumption'!$B$19</f>
        <v>2</v>
      </c>
      <c r="AS454" s="239">
        <f t="shared" si="5"/>
        <v>4898.9</v>
      </c>
      <c r="AT454" s="241">
        <f t="shared" si="6"/>
        <v>9</v>
      </c>
      <c r="AU454" s="241"/>
      <c r="AV454" s="235">
        <f>IF('Raw Data'!AO453="YES", 1, 0)</f>
        <v>0</v>
      </c>
      <c r="AW454" s="241">
        <f>('Power Usage Consumption'!$B$22)*D454*AV454</f>
        <v>0</v>
      </c>
      <c r="AX454" s="235">
        <f>IF('Raw Data'!AP453="YES", 1, 0)</f>
        <v>0</v>
      </c>
      <c r="AY454" s="241">
        <f>('Power Usage Consumption'!$B$23)*D454*AX454</f>
        <v>0</v>
      </c>
      <c r="AZ454" s="235">
        <f>IF('Raw Data'!AQ453="YES", 1, 0)</f>
        <v>0</v>
      </c>
      <c r="BA454" s="241">
        <f>('Power Usage Consumption'!$B$24)*D454*AZ454</f>
        <v>0</v>
      </c>
      <c r="BB454" s="235">
        <f>IF('Raw Data'!AR453="YES", 1, 0)</f>
        <v>0</v>
      </c>
      <c r="BC454" s="241">
        <f>('Power Usage Consumption'!$B$25)*D454*BB454</f>
        <v>0</v>
      </c>
      <c r="BD454" s="235">
        <f>IF('Raw Data'!AS453="YES", 1, 0)</f>
        <v>0</v>
      </c>
      <c r="BE454" s="235">
        <f>('Power Usage Consumption'!$B$26)*D454*BD454</f>
        <v>0</v>
      </c>
      <c r="BF454" s="241">
        <f t="shared" si="7"/>
        <v>0</v>
      </c>
    </row>
    <row r="455" ht="20.25" customHeight="1">
      <c r="A455" s="233" t="str">
        <f>'Raw Data'!R454</f>
        <v>Singapore</v>
      </c>
      <c r="B455" s="234">
        <f>'Raw Data'!S454</f>
        <v>5</v>
      </c>
      <c r="C455" s="235">
        <f>'Raw Data'!W454</f>
        <v>30</v>
      </c>
      <c r="D455" s="236">
        <f t="shared" si="1"/>
        <v>600</v>
      </c>
      <c r="E455" s="237"/>
      <c r="F455" s="238">
        <f>'Raw Data'!X454</f>
        <v>1</v>
      </c>
      <c r="G455" s="239">
        <f>(F455*'Power Usage Consumption'!$B$2)*D455</f>
        <v>36</v>
      </c>
      <c r="H455" s="235">
        <f>'Raw Data'!Y454</f>
        <v>0</v>
      </c>
      <c r="I455" s="239">
        <f>(H455*'Power Usage Consumption'!$B$3)*D455</f>
        <v>0</v>
      </c>
      <c r="J455" s="235">
        <f>'Raw Data'!Z454</f>
        <v>3</v>
      </c>
      <c r="K455" s="240">
        <f>(J455*'Power Usage Consumption'!$B$4)*D455</f>
        <v>102.6</v>
      </c>
      <c r="L455" s="241">
        <f>'Raw Data'!AA454</f>
        <v>0</v>
      </c>
      <c r="M455" s="241">
        <f>(L455*'Power Usage Consumption'!$B$5)*D455</f>
        <v>0</v>
      </c>
      <c r="N455" s="241">
        <f>'Raw Data'!AB454</f>
        <v>2</v>
      </c>
      <c r="O455" s="241">
        <f>(N455*'Power Usage Consumption'!$B$7)*D455</f>
        <v>2.4</v>
      </c>
      <c r="P455" s="241">
        <f>'Raw Data'!AC454</f>
        <v>1</v>
      </c>
      <c r="Q455" s="241">
        <f>(P455*'Power Usage Consumption'!$B$8)*D455</f>
        <v>24</v>
      </c>
      <c r="R455" s="241">
        <f>'Raw Data'!AD454</f>
        <v>0</v>
      </c>
      <c r="S455" s="241">
        <f>(R455*'Power Usage Consumption'!$B$9)*D455</f>
        <v>0</v>
      </c>
      <c r="T455" s="235">
        <f>'Raw Data'!AE454</f>
        <v>1</v>
      </c>
      <c r="U455" s="241">
        <f>(T455*'Power Usage Consumption'!$B$6)*D455</f>
        <v>3</v>
      </c>
      <c r="V455" s="235">
        <f>'Raw Data'!AF454</f>
        <v>3</v>
      </c>
      <c r="W455" s="241">
        <f>(V455*'Power Usage Consumption'!$B$11)*D455</f>
        <v>21.6</v>
      </c>
      <c r="X455" s="235">
        <f>'Raw Data'!AG454</f>
        <v>1</v>
      </c>
      <c r="Y455" s="241">
        <f>(X455*'Power Usage Consumption'!$B$12)*D455</f>
        <v>7.2</v>
      </c>
      <c r="Z455" s="235">
        <f>'Raw Data'!AH454</f>
        <v>2</v>
      </c>
      <c r="AA455" s="241">
        <f>(Z455*'Power Usage Consumption'!$B$12)*D455</f>
        <v>14.4</v>
      </c>
      <c r="AB455" s="242">
        <f t="shared" si="2"/>
        <v>211.2</v>
      </c>
      <c r="AC455" s="243" t="str">
        <f>'Raw Data'!AI454</f>
        <v>Renewable Energy (Solar, Wind, etc.)</v>
      </c>
      <c r="AD455" s="244">
        <f t="shared" si="3"/>
        <v>0</v>
      </c>
      <c r="AE455" s="245">
        <f t="shared" si="4"/>
        <v>211.2</v>
      </c>
      <c r="AF455" s="238">
        <f>'Raw Data'!U454</f>
        <v>1</v>
      </c>
      <c r="AG455" s="235">
        <f>'Raw Data'!T454</f>
        <v>4</v>
      </c>
      <c r="AH455" s="235"/>
      <c r="AI455" s="235">
        <f>IF('Raw Data'!AJ454="YES", 1, 0)</f>
        <v>1</v>
      </c>
      <c r="AJ455" s="235">
        <f>('Power Usage Consumption'!$B$15)*D455*AI455</f>
        <v>2322</v>
      </c>
      <c r="AK455" s="235">
        <f>IF('Raw Data'!AK454="YES", 1, 0)</f>
        <v>1</v>
      </c>
      <c r="AL455" s="239">
        <f>'Power Usage Consumption'!$B$16</f>
        <v>18</v>
      </c>
      <c r="AM455" s="235">
        <f>IF('Raw Data'!AL454="YES", 1, 0)</f>
        <v>1</v>
      </c>
      <c r="AN455" s="239">
        <f>'Power Usage Consumption'!$B$17</f>
        <v>1.5</v>
      </c>
      <c r="AO455" s="235">
        <f>IF('Raw Data'!AM454="YES", 1, 0)</f>
        <v>1</v>
      </c>
      <c r="AP455" s="239">
        <f>'Power Usage Consumption'!$B$18</f>
        <v>1.2</v>
      </c>
      <c r="AQ455" s="235">
        <f>IF('Raw Data'!AN454="YES", 1, 0)</f>
        <v>0</v>
      </c>
      <c r="AR455" s="239">
        <f>'Power Usage Consumption'!$B$19</f>
        <v>2</v>
      </c>
      <c r="AS455" s="239">
        <f t="shared" si="5"/>
        <v>2344.7</v>
      </c>
      <c r="AT455" s="241">
        <f t="shared" si="6"/>
        <v>4</v>
      </c>
      <c r="AU455" s="241"/>
      <c r="AV455" s="235">
        <f>IF('Raw Data'!AO454="YES", 1, 0)</f>
        <v>0</v>
      </c>
      <c r="AW455" s="241">
        <f>('Power Usage Consumption'!$B$22)*D455*AV455</f>
        <v>0</v>
      </c>
      <c r="AX455" s="235">
        <f>IF('Raw Data'!AP454="YES", 1, 0)</f>
        <v>1</v>
      </c>
      <c r="AY455" s="241">
        <f>('Power Usage Consumption'!$B$23)*D455*AX455</f>
        <v>390</v>
      </c>
      <c r="AZ455" s="235">
        <f>IF('Raw Data'!AQ454="YES", 1, 0)</f>
        <v>1</v>
      </c>
      <c r="BA455" s="241">
        <f>('Power Usage Consumption'!$B$24)*D455*AZ455</f>
        <v>32.4</v>
      </c>
      <c r="BB455" s="235">
        <f>IF('Raw Data'!AR454="YES", 1, 0)</f>
        <v>1</v>
      </c>
      <c r="BC455" s="241">
        <f>('Power Usage Consumption'!$B$25)*D455*BB455</f>
        <v>10.41</v>
      </c>
      <c r="BD455" s="235">
        <f>IF('Raw Data'!AS454="YES", 1, 0)</f>
        <v>0</v>
      </c>
      <c r="BE455" s="235">
        <f>('Power Usage Consumption'!$B$26)*D455*BD455</f>
        <v>0</v>
      </c>
      <c r="BF455" s="241">
        <f t="shared" si="7"/>
        <v>432.81</v>
      </c>
    </row>
    <row r="456" ht="20.25" customHeight="1">
      <c r="A456" s="233" t="str">
        <f>'Raw Data'!R455</f>
        <v>United States of America</v>
      </c>
      <c r="B456" s="234">
        <f>'Raw Data'!S455</f>
        <v>4</v>
      </c>
      <c r="C456" s="235">
        <f>'Raw Data'!W455</f>
        <v>35</v>
      </c>
      <c r="D456" s="236">
        <f t="shared" si="1"/>
        <v>560</v>
      </c>
      <c r="E456" s="237"/>
      <c r="F456" s="238">
        <f>'Raw Data'!X455</f>
        <v>0</v>
      </c>
      <c r="G456" s="239">
        <f>(F456*'Power Usage Consumption'!$B$2)*D456</f>
        <v>0</v>
      </c>
      <c r="H456" s="235">
        <f>'Raw Data'!Y455</f>
        <v>0</v>
      </c>
      <c r="I456" s="239">
        <f>(H456*'Power Usage Consumption'!$B$3)*D456</f>
        <v>0</v>
      </c>
      <c r="J456" s="235">
        <f>'Raw Data'!Z455</f>
        <v>2</v>
      </c>
      <c r="K456" s="240">
        <f>(J456*'Power Usage Consumption'!$B$4)*D456</f>
        <v>63.84</v>
      </c>
      <c r="L456" s="241">
        <f>'Raw Data'!AA455</f>
        <v>0</v>
      </c>
      <c r="M456" s="241">
        <f>(L456*'Power Usage Consumption'!$B$5)*D456</f>
        <v>0</v>
      </c>
      <c r="N456" s="241">
        <f>'Raw Data'!AB455</f>
        <v>1</v>
      </c>
      <c r="O456" s="241">
        <f>(N456*'Power Usage Consumption'!$B$7)*D456</f>
        <v>1.12</v>
      </c>
      <c r="P456" s="241">
        <f>'Raw Data'!AC455</f>
        <v>3</v>
      </c>
      <c r="Q456" s="241">
        <f>(P456*'Power Usage Consumption'!$B$8)*D456</f>
        <v>67.2</v>
      </c>
      <c r="R456" s="241">
        <f>'Raw Data'!AD455</f>
        <v>1</v>
      </c>
      <c r="S456" s="241">
        <f>(R456*'Power Usage Consumption'!$B$9)*D456</f>
        <v>3.36</v>
      </c>
      <c r="T456" s="235">
        <f>'Raw Data'!AE455</f>
        <v>3</v>
      </c>
      <c r="U456" s="241">
        <f>(T456*'Power Usage Consumption'!$B$6)*D456</f>
        <v>8.4</v>
      </c>
      <c r="V456" s="235">
        <f>'Raw Data'!AF455</f>
        <v>1</v>
      </c>
      <c r="W456" s="241">
        <f>(V456*'Power Usage Consumption'!$B$11)*D456</f>
        <v>6.72</v>
      </c>
      <c r="X456" s="235">
        <f>'Raw Data'!AG455</f>
        <v>2</v>
      </c>
      <c r="Y456" s="241">
        <f>(X456*'Power Usage Consumption'!$B$12)*D456</f>
        <v>13.44</v>
      </c>
      <c r="Z456" s="235">
        <f>'Raw Data'!AH455</f>
        <v>1</v>
      </c>
      <c r="AA456" s="241">
        <f>(Z456*'Power Usage Consumption'!$B$12)*D456</f>
        <v>6.72</v>
      </c>
      <c r="AB456" s="242">
        <f t="shared" si="2"/>
        <v>170.8</v>
      </c>
      <c r="AC456" s="243" t="str">
        <f>'Raw Data'!AI455</f>
        <v>Non-renewable Energy (Grid electricity, Gasoline, etc.)</v>
      </c>
      <c r="AD456" s="244">
        <f t="shared" si="3"/>
        <v>170.8</v>
      </c>
      <c r="AE456" s="245">
        <f t="shared" si="4"/>
        <v>0</v>
      </c>
      <c r="AF456" s="238">
        <f>'Raw Data'!U455</f>
        <v>0</v>
      </c>
      <c r="AG456" s="235">
        <f>'Raw Data'!T455</f>
        <v>4</v>
      </c>
      <c r="AH456" s="235"/>
      <c r="AI456" s="235">
        <f>IF('Raw Data'!AJ455="YES", 1, 0)</f>
        <v>1</v>
      </c>
      <c r="AJ456" s="235">
        <f>('Power Usage Consumption'!$B$15)*D456*AI456</f>
        <v>2167.2</v>
      </c>
      <c r="AK456" s="235">
        <f>IF('Raw Data'!AK455="YES", 1, 0)</f>
        <v>0</v>
      </c>
      <c r="AL456" s="239">
        <f>'Power Usage Consumption'!$B$16</f>
        <v>18</v>
      </c>
      <c r="AM456" s="235">
        <f>IF('Raw Data'!AL455="YES", 1, 0)</f>
        <v>1</v>
      </c>
      <c r="AN456" s="239">
        <f>'Power Usage Consumption'!$B$17</f>
        <v>1.5</v>
      </c>
      <c r="AO456" s="235">
        <f>IF('Raw Data'!AM455="YES", 1, 0)</f>
        <v>0</v>
      </c>
      <c r="AP456" s="239">
        <f>'Power Usage Consumption'!$B$18</f>
        <v>1.2</v>
      </c>
      <c r="AQ456" s="235">
        <f>IF('Raw Data'!AN455="YES", 1, 0)</f>
        <v>0</v>
      </c>
      <c r="AR456" s="239">
        <f>'Power Usage Consumption'!$B$19</f>
        <v>2</v>
      </c>
      <c r="AS456" s="239">
        <f t="shared" si="5"/>
        <v>2189.9</v>
      </c>
      <c r="AT456" s="241">
        <f t="shared" si="6"/>
        <v>4</v>
      </c>
      <c r="AU456" s="241"/>
      <c r="AV456" s="235">
        <f>IF('Raw Data'!AO455="YES", 1, 0)</f>
        <v>0</v>
      </c>
      <c r="AW456" s="241">
        <f>('Power Usage Consumption'!$B$22)*D456*AV456</f>
        <v>0</v>
      </c>
      <c r="AX456" s="235">
        <f>IF('Raw Data'!AP455="YES", 1, 0)</f>
        <v>1</v>
      </c>
      <c r="AY456" s="241">
        <f>('Power Usage Consumption'!$B$23)*D456*AX456</f>
        <v>364</v>
      </c>
      <c r="AZ456" s="235">
        <f>IF('Raw Data'!AQ455="YES", 1, 0)</f>
        <v>1</v>
      </c>
      <c r="BA456" s="241">
        <f>('Power Usage Consumption'!$B$24)*D456*AZ456</f>
        <v>30.24</v>
      </c>
      <c r="BB456" s="235">
        <f>IF('Raw Data'!AR455="YES", 1, 0)</f>
        <v>1</v>
      </c>
      <c r="BC456" s="241">
        <f>('Power Usage Consumption'!$B$25)*D456*BB456</f>
        <v>9.716</v>
      </c>
      <c r="BD456" s="235">
        <f>IF('Raw Data'!AS455="YES", 1, 0)</f>
        <v>1</v>
      </c>
      <c r="BE456" s="235">
        <f>('Power Usage Consumption'!$B$26)*D456*BD456</f>
        <v>156.8</v>
      </c>
      <c r="BF456" s="241">
        <f t="shared" si="7"/>
        <v>560.756</v>
      </c>
    </row>
    <row r="457" ht="20.25" customHeight="1">
      <c r="A457" s="233" t="str">
        <f>'Raw Data'!R456</f>
        <v>United States of America</v>
      </c>
      <c r="B457" s="234">
        <f>'Raw Data'!S456</f>
        <v>10</v>
      </c>
      <c r="C457" s="235">
        <f>'Raw Data'!W456</f>
        <v>12</v>
      </c>
      <c r="D457" s="236">
        <f t="shared" si="1"/>
        <v>480</v>
      </c>
      <c r="E457" s="237"/>
      <c r="F457" s="238">
        <f>'Raw Data'!X456</f>
        <v>2</v>
      </c>
      <c r="G457" s="239">
        <f>(F457*'Power Usage Consumption'!$B$2)*D457</f>
        <v>57.6</v>
      </c>
      <c r="H457" s="235">
        <f>'Raw Data'!Y456</f>
        <v>0</v>
      </c>
      <c r="I457" s="239">
        <f>(H457*'Power Usage Consumption'!$B$3)*D457</f>
        <v>0</v>
      </c>
      <c r="J457" s="235">
        <f>'Raw Data'!Z456</f>
        <v>2</v>
      </c>
      <c r="K457" s="240">
        <f>(J457*'Power Usage Consumption'!$B$4)*D457</f>
        <v>54.72</v>
      </c>
      <c r="L457" s="241">
        <f>'Raw Data'!AA456</f>
        <v>3</v>
      </c>
      <c r="M457" s="241">
        <f>(L457*'Power Usage Consumption'!$B$5)*D457</f>
        <v>288</v>
      </c>
      <c r="N457" s="241">
        <f>'Raw Data'!AB456</f>
        <v>3</v>
      </c>
      <c r="O457" s="241">
        <f>(N457*'Power Usage Consumption'!$B$7)*D457</f>
        <v>2.88</v>
      </c>
      <c r="P457" s="241">
        <f>'Raw Data'!AC456</f>
        <v>3</v>
      </c>
      <c r="Q457" s="241">
        <f>(P457*'Power Usage Consumption'!$B$8)*D457</f>
        <v>57.6</v>
      </c>
      <c r="R457" s="241">
        <f>'Raw Data'!AD456</f>
        <v>0</v>
      </c>
      <c r="S457" s="241">
        <f>(R457*'Power Usage Consumption'!$B$9)*D457</f>
        <v>0</v>
      </c>
      <c r="T457" s="235">
        <f>'Raw Data'!AE456</f>
        <v>1</v>
      </c>
      <c r="U457" s="241">
        <f>(T457*'Power Usage Consumption'!$B$6)*D457</f>
        <v>2.4</v>
      </c>
      <c r="V457" s="235">
        <f>'Raw Data'!AF456</f>
        <v>1</v>
      </c>
      <c r="W457" s="241">
        <f>(V457*'Power Usage Consumption'!$B$11)*D457</f>
        <v>5.76</v>
      </c>
      <c r="X457" s="235">
        <f>'Raw Data'!AG456</f>
        <v>2</v>
      </c>
      <c r="Y457" s="241">
        <f>(X457*'Power Usage Consumption'!$B$12)*D457</f>
        <v>11.52</v>
      </c>
      <c r="Z457" s="235">
        <f>'Raw Data'!AH456</f>
        <v>0</v>
      </c>
      <c r="AA457" s="241">
        <f>(Z457*'Power Usage Consumption'!$B$12)*D457</f>
        <v>0</v>
      </c>
      <c r="AB457" s="242">
        <f t="shared" si="2"/>
        <v>480.48</v>
      </c>
      <c r="AC457" s="243" t="str">
        <f>'Raw Data'!AI456</f>
        <v>Renewable Energy (Solar, Wind, etc.)</v>
      </c>
      <c r="AD457" s="244">
        <f t="shared" si="3"/>
        <v>0</v>
      </c>
      <c r="AE457" s="245">
        <f t="shared" si="4"/>
        <v>480.48</v>
      </c>
      <c r="AF457" s="238">
        <f>'Raw Data'!U456</f>
        <v>6</v>
      </c>
      <c r="AG457" s="235">
        <f>'Raw Data'!T456</f>
        <v>4</v>
      </c>
      <c r="AH457" s="235"/>
      <c r="AI457" s="235">
        <f>IF('Raw Data'!AJ456="YES", 1, 0)</f>
        <v>0</v>
      </c>
      <c r="AJ457" s="235">
        <f>('Power Usage Consumption'!$B$15)*D457*AI457</f>
        <v>0</v>
      </c>
      <c r="AK457" s="235">
        <f>IF('Raw Data'!AK456="YES", 1, 0)</f>
        <v>0</v>
      </c>
      <c r="AL457" s="239">
        <f>'Power Usage Consumption'!$B$16</f>
        <v>18</v>
      </c>
      <c r="AM457" s="235">
        <f>IF('Raw Data'!AL456="YES", 1, 0)</f>
        <v>1</v>
      </c>
      <c r="AN457" s="239">
        <f>'Power Usage Consumption'!$B$17</f>
        <v>1.5</v>
      </c>
      <c r="AO457" s="235">
        <f>IF('Raw Data'!AM456="YES", 1, 0)</f>
        <v>1</v>
      </c>
      <c r="AP457" s="239">
        <f>'Power Usage Consumption'!$B$18</f>
        <v>1.2</v>
      </c>
      <c r="AQ457" s="235">
        <f>IF('Raw Data'!AN456="YES", 1, 0)</f>
        <v>0</v>
      </c>
      <c r="AR457" s="239">
        <f>'Power Usage Consumption'!$B$19</f>
        <v>2</v>
      </c>
      <c r="AS457" s="239">
        <f t="shared" si="5"/>
        <v>22.7</v>
      </c>
      <c r="AT457" s="241">
        <f t="shared" si="6"/>
        <v>4</v>
      </c>
      <c r="AU457" s="241"/>
      <c r="AV457" s="235">
        <f>IF('Raw Data'!AO456="YES", 1, 0)</f>
        <v>1</v>
      </c>
      <c r="AW457" s="241">
        <f>('Power Usage Consumption'!$B$22)*D457*AV457</f>
        <v>1092</v>
      </c>
      <c r="AX457" s="235">
        <f>IF('Raw Data'!AP456="YES", 1, 0)</f>
        <v>1</v>
      </c>
      <c r="AY457" s="241">
        <f>('Power Usage Consumption'!$B$23)*D457*AX457</f>
        <v>312</v>
      </c>
      <c r="AZ457" s="235">
        <f>IF('Raw Data'!AQ456="YES", 1, 0)</f>
        <v>0</v>
      </c>
      <c r="BA457" s="241">
        <f>('Power Usage Consumption'!$B$24)*D457*AZ457</f>
        <v>0</v>
      </c>
      <c r="BB457" s="235">
        <f>IF('Raw Data'!AR456="YES", 1, 0)</f>
        <v>0</v>
      </c>
      <c r="BC457" s="241">
        <f>('Power Usage Consumption'!$B$25)*D457*BB457</f>
        <v>0</v>
      </c>
      <c r="BD457" s="235">
        <f>IF('Raw Data'!AS456="YES", 1, 0)</f>
        <v>0</v>
      </c>
      <c r="BE457" s="235">
        <f>('Power Usage Consumption'!$B$26)*D457*BD457</f>
        <v>0</v>
      </c>
      <c r="BF457" s="241">
        <f t="shared" si="7"/>
        <v>1404</v>
      </c>
    </row>
    <row r="458" ht="20.25" customHeight="1">
      <c r="A458" s="233" t="str">
        <f>'Raw Data'!R457</f>
        <v>Guatemala</v>
      </c>
      <c r="B458" s="234">
        <f>'Raw Data'!S457</f>
        <v>8</v>
      </c>
      <c r="C458" s="235">
        <f>'Raw Data'!W457</f>
        <v>35</v>
      </c>
      <c r="D458" s="236">
        <f t="shared" si="1"/>
        <v>1120</v>
      </c>
      <c r="E458" s="237"/>
      <c r="F458" s="238">
        <f>'Raw Data'!X457</f>
        <v>0</v>
      </c>
      <c r="G458" s="239">
        <f>(F458*'Power Usage Consumption'!$B$2)*D458</f>
        <v>0</v>
      </c>
      <c r="H458" s="235">
        <f>'Raw Data'!Y457</f>
        <v>0</v>
      </c>
      <c r="I458" s="239">
        <f>(H458*'Power Usage Consumption'!$B$3)*D458</f>
        <v>0</v>
      </c>
      <c r="J458" s="235">
        <f>'Raw Data'!Z457</f>
        <v>3</v>
      </c>
      <c r="K458" s="240">
        <f>(J458*'Power Usage Consumption'!$B$4)*D458</f>
        <v>191.52</v>
      </c>
      <c r="L458" s="241">
        <f>'Raw Data'!AA457</f>
        <v>1</v>
      </c>
      <c r="M458" s="241">
        <f>(L458*'Power Usage Consumption'!$B$5)*D458</f>
        <v>224</v>
      </c>
      <c r="N458" s="241">
        <f>'Raw Data'!AB457</f>
        <v>1</v>
      </c>
      <c r="O458" s="241">
        <f>(N458*'Power Usage Consumption'!$B$7)*D458</f>
        <v>2.24</v>
      </c>
      <c r="P458" s="241">
        <f>'Raw Data'!AC457</f>
        <v>3</v>
      </c>
      <c r="Q458" s="241">
        <f>(P458*'Power Usage Consumption'!$B$8)*D458</f>
        <v>134.4</v>
      </c>
      <c r="R458" s="241">
        <f>'Raw Data'!AD457</f>
        <v>1</v>
      </c>
      <c r="S458" s="241">
        <f>(R458*'Power Usage Consumption'!$B$9)*D458</f>
        <v>6.72</v>
      </c>
      <c r="T458" s="235">
        <f>'Raw Data'!AE457</f>
        <v>1</v>
      </c>
      <c r="U458" s="241">
        <f>(T458*'Power Usage Consumption'!$B$6)*D458</f>
        <v>5.6</v>
      </c>
      <c r="V458" s="235">
        <f>'Raw Data'!AF457</f>
        <v>2</v>
      </c>
      <c r="W458" s="241">
        <f>(V458*'Power Usage Consumption'!$B$11)*D458</f>
        <v>26.88</v>
      </c>
      <c r="X458" s="235">
        <f>'Raw Data'!AG457</f>
        <v>2</v>
      </c>
      <c r="Y458" s="241">
        <f>(X458*'Power Usage Consumption'!$B$12)*D458</f>
        <v>26.88</v>
      </c>
      <c r="Z458" s="235">
        <f>'Raw Data'!AH457</f>
        <v>0</v>
      </c>
      <c r="AA458" s="241">
        <f>(Z458*'Power Usage Consumption'!$B$12)*D458</f>
        <v>0</v>
      </c>
      <c r="AB458" s="242">
        <f t="shared" si="2"/>
        <v>618.24</v>
      </c>
      <c r="AC458" s="243" t="str">
        <f>'Raw Data'!AI457</f>
        <v>Non-renewable Energy (Grid electricity, Gasoline, etc.)</v>
      </c>
      <c r="AD458" s="244">
        <f t="shared" si="3"/>
        <v>618.24</v>
      </c>
      <c r="AE458" s="245">
        <f t="shared" si="4"/>
        <v>0</v>
      </c>
      <c r="AF458" s="238">
        <f>'Raw Data'!U457</f>
        <v>4</v>
      </c>
      <c r="AG458" s="235">
        <f>'Raw Data'!T457</f>
        <v>4</v>
      </c>
      <c r="AH458" s="235"/>
      <c r="AI458" s="235">
        <f>IF('Raw Data'!AJ457="YES", 1, 0)</f>
        <v>0</v>
      </c>
      <c r="AJ458" s="235">
        <f>('Power Usage Consumption'!$B$15)*D458*AI458</f>
        <v>0</v>
      </c>
      <c r="AK458" s="235">
        <f>IF('Raw Data'!AK457="YES", 1, 0)</f>
        <v>0</v>
      </c>
      <c r="AL458" s="239">
        <f>'Power Usage Consumption'!$B$16</f>
        <v>18</v>
      </c>
      <c r="AM458" s="235">
        <f>IF('Raw Data'!AL457="YES", 1, 0)</f>
        <v>1</v>
      </c>
      <c r="AN458" s="239">
        <f>'Power Usage Consumption'!$B$17</f>
        <v>1.5</v>
      </c>
      <c r="AO458" s="235">
        <f>IF('Raw Data'!AM457="YES", 1, 0)</f>
        <v>0</v>
      </c>
      <c r="AP458" s="239">
        <f>'Power Usage Consumption'!$B$18</f>
        <v>1.2</v>
      </c>
      <c r="AQ458" s="235">
        <f>IF('Raw Data'!AN457="YES", 1, 0)</f>
        <v>1</v>
      </c>
      <c r="AR458" s="239">
        <f>'Power Usage Consumption'!$B$19</f>
        <v>2</v>
      </c>
      <c r="AS458" s="239">
        <f t="shared" si="5"/>
        <v>22.7</v>
      </c>
      <c r="AT458" s="241">
        <f t="shared" si="6"/>
        <v>4</v>
      </c>
      <c r="AU458" s="241"/>
      <c r="AV458" s="235">
        <f>IF('Raw Data'!AO457="YES", 1, 0)</f>
        <v>1</v>
      </c>
      <c r="AW458" s="241">
        <f>('Power Usage Consumption'!$B$22)*D458*AV458</f>
        <v>2548</v>
      </c>
      <c r="AX458" s="235">
        <f>IF('Raw Data'!AP457="YES", 1, 0)</f>
        <v>1</v>
      </c>
      <c r="AY458" s="241">
        <f>('Power Usage Consumption'!$B$23)*D458*AX458</f>
        <v>728</v>
      </c>
      <c r="AZ458" s="235">
        <f>IF('Raw Data'!AQ457="YES", 1, 0)</f>
        <v>0</v>
      </c>
      <c r="BA458" s="241">
        <f>('Power Usage Consumption'!$B$24)*D458*AZ458</f>
        <v>0</v>
      </c>
      <c r="BB458" s="235">
        <f>IF('Raw Data'!AR457="YES", 1, 0)</f>
        <v>0</v>
      </c>
      <c r="BC458" s="241">
        <f>('Power Usage Consumption'!$B$25)*D458*BB458</f>
        <v>0</v>
      </c>
      <c r="BD458" s="235">
        <f>IF('Raw Data'!AS457="YES", 1, 0)</f>
        <v>1</v>
      </c>
      <c r="BE458" s="235">
        <f>('Power Usage Consumption'!$B$26)*D458*BD458</f>
        <v>313.6</v>
      </c>
      <c r="BF458" s="241">
        <f t="shared" si="7"/>
        <v>3589.6</v>
      </c>
    </row>
    <row r="459" ht="20.25" customHeight="1">
      <c r="A459" s="233" t="str">
        <f>'Raw Data'!R458</f>
        <v>United States of America</v>
      </c>
      <c r="B459" s="234">
        <f>'Raw Data'!S458</f>
        <v>9</v>
      </c>
      <c r="C459" s="235">
        <f>'Raw Data'!W458</f>
        <v>12</v>
      </c>
      <c r="D459" s="236">
        <f t="shared" si="1"/>
        <v>432</v>
      </c>
      <c r="E459" s="237"/>
      <c r="F459" s="238">
        <f>'Raw Data'!X458</f>
        <v>0</v>
      </c>
      <c r="G459" s="239">
        <f>(F459*'Power Usage Consumption'!$B$2)*D459</f>
        <v>0</v>
      </c>
      <c r="H459" s="235">
        <f>'Raw Data'!Y458</f>
        <v>3</v>
      </c>
      <c r="I459" s="239">
        <f>(H459*'Power Usage Consumption'!$B$3)*D459</f>
        <v>90.2016</v>
      </c>
      <c r="J459" s="235">
        <f>'Raw Data'!Z458</f>
        <v>2</v>
      </c>
      <c r="K459" s="240">
        <f>(J459*'Power Usage Consumption'!$B$4)*D459</f>
        <v>49.248</v>
      </c>
      <c r="L459" s="241">
        <f>'Raw Data'!AA458</f>
        <v>3</v>
      </c>
      <c r="M459" s="241">
        <f>(L459*'Power Usage Consumption'!$B$5)*D459</f>
        <v>259.2</v>
      </c>
      <c r="N459" s="241">
        <f>'Raw Data'!AB458</f>
        <v>2</v>
      </c>
      <c r="O459" s="241">
        <f>(N459*'Power Usage Consumption'!$B$7)*D459</f>
        <v>1.728</v>
      </c>
      <c r="P459" s="241">
        <f>'Raw Data'!AC458</f>
        <v>3</v>
      </c>
      <c r="Q459" s="241">
        <f>(P459*'Power Usage Consumption'!$B$8)*D459</f>
        <v>51.84</v>
      </c>
      <c r="R459" s="241">
        <f>'Raw Data'!AD458</f>
        <v>3</v>
      </c>
      <c r="S459" s="241">
        <f>(R459*'Power Usage Consumption'!$B$9)*D459</f>
        <v>7.776</v>
      </c>
      <c r="T459" s="235">
        <f>'Raw Data'!AE458</f>
        <v>2</v>
      </c>
      <c r="U459" s="241">
        <f>(T459*'Power Usage Consumption'!$B$6)*D459</f>
        <v>4.32</v>
      </c>
      <c r="V459" s="235">
        <f>'Raw Data'!AF458</f>
        <v>1</v>
      </c>
      <c r="W459" s="241">
        <f>(V459*'Power Usage Consumption'!$B$11)*D459</f>
        <v>5.184</v>
      </c>
      <c r="X459" s="235">
        <f>'Raw Data'!AG458</f>
        <v>1</v>
      </c>
      <c r="Y459" s="241">
        <f>(X459*'Power Usage Consumption'!$B$12)*D459</f>
        <v>5.184</v>
      </c>
      <c r="Z459" s="235">
        <f>'Raw Data'!AH458</f>
        <v>3</v>
      </c>
      <c r="AA459" s="241">
        <f>(Z459*'Power Usage Consumption'!$B$12)*D459</f>
        <v>15.552</v>
      </c>
      <c r="AB459" s="242">
        <f t="shared" si="2"/>
        <v>490.2336</v>
      </c>
      <c r="AC459" s="243" t="str">
        <f>'Raw Data'!AI458</f>
        <v>Non-renewable Energy (Grid electricity, Gasoline, etc.)</v>
      </c>
      <c r="AD459" s="244">
        <f t="shared" si="3"/>
        <v>490.2336</v>
      </c>
      <c r="AE459" s="245">
        <f t="shared" si="4"/>
        <v>0</v>
      </c>
      <c r="AF459" s="238">
        <f>'Raw Data'!U458</f>
        <v>7</v>
      </c>
      <c r="AG459" s="235">
        <f>'Raw Data'!T458</f>
        <v>2</v>
      </c>
      <c r="AH459" s="235"/>
      <c r="AI459" s="235">
        <f>IF('Raw Data'!AJ458="YES", 1, 0)</f>
        <v>0</v>
      </c>
      <c r="AJ459" s="235">
        <f>('Power Usage Consumption'!$B$15)*D459*AI459</f>
        <v>0</v>
      </c>
      <c r="AK459" s="235">
        <f>IF('Raw Data'!AK458="YES", 1, 0)</f>
        <v>0</v>
      </c>
      <c r="AL459" s="239">
        <f>'Power Usage Consumption'!$B$16</f>
        <v>18</v>
      </c>
      <c r="AM459" s="235">
        <f>IF('Raw Data'!AL458="YES", 1, 0)</f>
        <v>0</v>
      </c>
      <c r="AN459" s="239">
        <f>'Power Usage Consumption'!$B$17</f>
        <v>1.5</v>
      </c>
      <c r="AO459" s="235">
        <f>IF('Raw Data'!AM458="YES", 1, 0)</f>
        <v>0</v>
      </c>
      <c r="AP459" s="239">
        <f>'Power Usage Consumption'!$B$18</f>
        <v>1.2</v>
      </c>
      <c r="AQ459" s="235">
        <f>IF('Raw Data'!AN458="YES", 1, 0)</f>
        <v>1</v>
      </c>
      <c r="AR459" s="239">
        <f>'Power Usage Consumption'!$B$19</f>
        <v>2</v>
      </c>
      <c r="AS459" s="239">
        <f t="shared" si="5"/>
        <v>22.7</v>
      </c>
      <c r="AT459" s="241">
        <f t="shared" si="6"/>
        <v>2</v>
      </c>
      <c r="AU459" s="241"/>
      <c r="AV459" s="235">
        <f>IF('Raw Data'!AO458="YES", 1, 0)</f>
        <v>1</v>
      </c>
      <c r="AW459" s="241">
        <f>('Power Usage Consumption'!$B$22)*D459*AV459</f>
        <v>982.8</v>
      </c>
      <c r="AX459" s="235">
        <f>IF('Raw Data'!AP458="YES", 1, 0)</f>
        <v>1</v>
      </c>
      <c r="AY459" s="241">
        <f>('Power Usage Consumption'!$B$23)*D459*AX459</f>
        <v>280.8</v>
      </c>
      <c r="AZ459" s="235">
        <f>IF('Raw Data'!AQ458="YES", 1, 0)</f>
        <v>0</v>
      </c>
      <c r="BA459" s="241">
        <f>('Power Usage Consumption'!$B$24)*D459*AZ459</f>
        <v>0</v>
      </c>
      <c r="BB459" s="235">
        <f>IF('Raw Data'!AR458="YES", 1, 0)</f>
        <v>1</v>
      </c>
      <c r="BC459" s="241">
        <f>('Power Usage Consumption'!$B$25)*D459*BB459</f>
        <v>7.4952</v>
      </c>
      <c r="BD459" s="235">
        <f>IF('Raw Data'!AS458="YES", 1, 0)</f>
        <v>1</v>
      </c>
      <c r="BE459" s="235">
        <f>('Power Usage Consumption'!$B$26)*D459*BD459</f>
        <v>120.96</v>
      </c>
      <c r="BF459" s="241">
        <f t="shared" si="7"/>
        <v>1392.0552</v>
      </c>
    </row>
    <row r="460" ht="20.25" customHeight="1">
      <c r="A460" s="233" t="str">
        <f>'Raw Data'!R459</f>
        <v>Serbia</v>
      </c>
      <c r="B460" s="234">
        <f>'Raw Data'!S459</f>
        <v>1</v>
      </c>
      <c r="C460" s="235">
        <f>'Raw Data'!W459</f>
        <v>13</v>
      </c>
      <c r="D460" s="236">
        <f t="shared" si="1"/>
        <v>52</v>
      </c>
      <c r="E460" s="237"/>
      <c r="F460" s="238">
        <f>'Raw Data'!X459</f>
        <v>1</v>
      </c>
      <c r="G460" s="239">
        <f>(F460*'Power Usage Consumption'!$B$2)*D460</f>
        <v>3.12</v>
      </c>
      <c r="H460" s="235">
        <f>'Raw Data'!Y459</f>
        <v>0</v>
      </c>
      <c r="I460" s="239">
        <f>(H460*'Power Usage Consumption'!$B$3)*D460</f>
        <v>0</v>
      </c>
      <c r="J460" s="235">
        <f>'Raw Data'!Z459</f>
        <v>3</v>
      </c>
      <c r="K460" s="240">
        <f>(J460*'Power Usage Consumption'!$B$4)*D460</f>
        <v>8.892</v>
      </c>
      <c r="L460" s="241">
        <f>'Raw Data'!AA459</f>
        <v>0</v>
      </c>
      <c r="M460" s="241">
        <f>(L460*'Power Usage Consumption'!$B$5)*D460</f>
        <v>0</v>
      </c>
      <c r="N460" s="241">
        <f>'Raw Data'!AB459</f>
        <v>2</v>
      </c>
      <c r="O460" s="241">
        <f>(N460*'Power Usage Consumption'!$B$7)*D460</f>
        <v>0.208</v>
      </c>
      <c r="P460" s="241">
        <f>'Raw Data'!AC459</f>
        <v>1</v>
      </c>
      <c r="Q460" s="241">
        <f>(P460*'Power Usage Consumption'!$B$8)*D460</f>
        <v>2.08</v>
      </c>
      <c r="R460" s="241">
        <f>'Raw Data'!AD459</f>
        <v>3</v>
      </c>
      <c r="S460" s="241">
        <f>(R460*'Power Usage Consumption'!$B$9)*D460</f>
        <v>0.936</v>
      </c>
      <c r="T460" s="235">
        <f>'Raw Data'!AE459</f>
        <v>1</v>
      </c>
      <c r="U460" s="241">
        <f>(T460*'Power Usage Consumption'!$B$6)*D460</f>
        <v>0.26</v>
      </c>
      <c r="V460" s="235">
        <f>'Raw Data'!AF459</f>
        <v>3</v>
      </c>
      <c r="W460" s="241">
        <f>(V460*'Power Usage Consumption'!$B$11)*D460</f>
        <v>1.872</v>
      </c>
      <c r="X460" s="235">
        <f>'Raw Data'!AG459</f>
        <v>0</v>
      </c>
      <c r="Y460" s="241">
        <f>(X460*'Power Usage Consumption'!$B$12)*D460</f>
        <v>0</v>
      </c>
      <c r="Z460" s="235">
        <f>'Raw Data'!AH459</f>
        <v>0</v>
      </c>
      <c r="AA460" s="241">
        <f>(Z460*'Power Usage Consumption'!$B$12)*D460</f>
        <v>0</v>
      </c>
      <c r="AB460" s="242">
        <f t="shared" si="2"/>
        <v>17.368</v>
      </c>
      <c r="AC460" s="243" t="str">
        <f>'Raw Data'!AI459</f>
        <v>Renewable Energy (Solar, Wind, etc.)</v>
      </c>
      <c r="AD460" s="244">
        <f t="shared" si="3"/>
        <v>0</v>
      </c>
      <c r="AE460" s="245">
        <f t="shared" si="4"/>
        <v>17.368</v>
      </c>
      <c r="AF460" s="238">
        <f>'Raw Data'!U459</f>
        <v>0</v>
      </c>
      <c r="AG460" s="235">
        <f>'Raw Data'!T459</f>
        <v>1</v>
      </c>
      <c r="AH460" s="235"/>
      <c r="AI460" s="235">
        <f>IF('Raw Data'!AJ459="YES", 1, 0)</f>
        <v>1</v>
      </c>
      <c r="AJ460" s="235">
        <f>('Power Usage Consumption'!$B$15)*D460*AI460</f>
        <v>201.24</v>
      </c>
      <c r="AK460" s="235">
        <f>IF('Raw Data'!AK459="YES", 1, 0)</f>
        <v>0</v>
      </c>
      <c r="AL460" s="239">
        <f>'Power Usage Consumption'!$B$16</f>
        <v>18</v>
      </c>
      <c r="AM460" s="235">
        <f>IF('Raw Data'!AL459="YES", 1, 0)</f>
        <v>1</v>
      </c>
      <c r="AN460" s="239">
        <f>'Power Usage Consumption'!$B$17</f>
        <v>1.5</v>
      </c>
      <c r="AO460" s="235">
        <f>IF('Raw Data'!AM459="YES", 1, 0)</f>
        <v>1</v>
      </c>
      <c r="AP460" s="239">
        <f>'Power Usage Consumption'!$B$18</f>
        <v>1.2</v>
      </c>
      <c r="AQ460" s="235">
        <f>IF('Raw Data'!AN459="YES", 1, 0)</f>
        <v>1</v>
      </c>
      <c r="AR460" s="239">
        <f>'Power Usage Consumption'!$B$19</f>
        <v>2</v>
      </c>
      <c r="AS460" s="239">
        <f t="shared" si="5"/>
        <v>223.94</v>
      </c>
      <c r="AT460" s="241">
        <f t="shared" si="6"/>
        <v>1</v>
      </c>
      <c r="AU460" s="241"/>
      <c r="AV460" s="235">
        <f>IF('Raw Data'!AO459="YES", 1, 0)</f>
        <v>1</v>
      </c>
      <c r="AW460" s="241">
        <f>('Power Usage Consumption'!$B$22)*D460*AV460</f>
        <v>118.3</v>
      </c>
      <c r="AX460" s="235">
        <f>IF('Raw Data'!AP459="YES", 1, 0)</f>
        <v>0</v>
      </c>
      <c r="AY460" s="241">
        <f>('Power Usage Consumption'!$B$23)*D460*AX460</f>
        <v>0</v>
      </c>
      <c r="AZ460" s="235">
        <f>IF('Raw Data'!AQ459="YES", 1, 0)</f>
        <v>0</v>
      </c>
      <c r="BA460" s="241">
        <f>('Power Usage Consumption'!$B$24)*D460*AZ460</f>
        <v>0</v>
      </c>
      <c r="BB460" s="235">
        <f>IF('Raw Data'!AR459="YES", 1, 0)</f>
        <v>1</v>
      </c>
      <c r="BC460" s="241">
        <f>('Power Usage Consumption'!$B$25)*D460*BB460</f>
        <v>0.9022</v>
      </c>
      <c r="BD460" s="235">
        <f>IF('Raw Data'!AS459="YES", 1, 0)</f>
        <v>0</v>
      </c>
      <c r="BE460" s="235">
        <f>('Power Usage Consumption'!$B$26)*D460*BD460</f>
        <v>0</v>
      </c>
      <c r="BF460" s="241">
        <f t="shared" si="7"/>
        <v>119.2022</v>
      </c>
    </row>
    <row r="461" ht="20.25" customHeight="1">
      <c r="A461" s="233" t="str">
        <f>'Raw Data'!R460</f>
        <v>Nigeria</v>
      </c>
      <c r="B461" s="234">
        <f>'Raw Data'!S460</f>
        <v>4</v>
      </c>
      <c r="C461" s="235">
        <f>'Raw Data'!W460</f>
        <v>24</v>
      </c>
      <c r="D461" s="236">
        <f t="shared" si="1"/>
        <v>384</v>
      </c>
      <c r="E461" s="237"/>
      <c r="F461" s="238">
        <f>'Raw Data'!X460</f>
        <v>2</v>
      </c>
      <c r="G461" s="239">
        <f>(F461*'Power Usage Consumption'!$B$2)*D461</f>
        <v>46.08</v>
      </c>
      <c r="H461" s="235">
        <f>'Raw Data'!Y460</f>
        <v>3</v>
      </c>
      <c r="I461" s="239">
        <f>(H461*'Power Usage Consumption'!$B$3)*D461</f>
        <v>80.1792</v>
      </c>
      <c r="J461" s="235">
        <f>'Raw Data'!Z460</f>
        <v>1</v>
      </c>
      <c r="K461" s="240">
        <f>(J461*'Power Usage Consumption'!$B$4)*D461</f>
        <v>21.888</v>
      </c>
      <c r="L461" s="241">
        <f>'Raw Data'!AA460</f>
        <v>0</v>
      </c>
      <c r="M461" s="241">
        <f>(L461*'Power Usage Consumption'!$B$5)*D461</f>
        <v>0</v>
      </c>
      <c r="N461" s="241">
        <f>'Raw Data'!AB460</f>
        <v>1</v>
      </c>
      <c r="O461" s="241">
        <f>(N461*'Power Usage Consumption'!$B$7)*D461</f>
        <v>0.768</v>
      </c>
      <c r="P461" s="241">
        <f>'Raw Data'!AC460</f>
        <v>3</v>
      </c>
      <c r="Q461" s="241">
        <f>(P461*'Power Usage Consumption'!$B$8)*D461</f>
        <v>46.08</v>
      </c>
      <c r="R461" s="241">
        <f>'Raw Data'!AD460</f>
        <v>0</v>
      </c>
      <c r="S461" s="241">
        <f>(R461*'Power Usage Consumption'!$B$9)*D461</f>
        <v>0</v>
      </c>
      <c r="T461" s="235">
        <f>'Raw Data'!AE460</f>
        <v>3</v>
      </c>
      <c r="U461" s="241">
        <f>(T461*'Power Usage Consumption'!$B$6)*D461</f>
        <v>5.76</v>
      </c>
      <c r="V461" s="235">
        <f>'Raw Data'!AF460</f>
        <v>2</v>
      </c>
      <c r="W461" s="241">
        <f>(V461*'Power Usage Consumption'!$B$11)*D461</f>
        <v>9.216</v>
      </c>
      <c r="X461" s="235">
        <f>'Raw Data'!AG460</f>
        <v>1</v>
      </c>
      <c r="Y461" s="241">
        <f>(X461*'Power Usage Consumption'!$B$12)*D461</f>
        <v>4.608</v>
      </c>
      <c r="Z461" s="235">
        <f>'Raw Data'!AH460</f>
        <v>1</v>
      </c>
      <c r="AA461" s="241">
        <f>(Z461*'Power Usage Consumption'!$B$12)*D461</f>
        <v>4.608</v>
      </c>
      <c r="AB461" s="242">
        <f t="shared" si="2"/>
        <v>219.1872</v>
      </c>
      <c r="AC461" s="243" t="str">
        <f>'Raw Data'!AI460</f>
        <v>Non-renewable Energy (Grid electricity, Gasoline, etc.)</v>
      </c>
      <c r="AD461" s="244">
        <f t="shared" si="3"/>
        <v>219.1872</v>
      </c>
      <c r="AE461" s="245">
        <f t="shared" si="4"/>
        <v>0</v>
      </c>
      <c r="AF461" s="238">
        <f>'Raw Data'!U460</f>
        <v>0</v>
      </c>
      <c r="AG461" s="235">
        <f>'Raw Data'!T460</f>
        <v>4</v>
      </c>
      <c r="AH461" s="235"/>
      <c r="AI461" s="235">
        <f>IF('Raw Data'!AJ460="YES", 1, 0)</f>
        <v>0</v>
      </c>
      <c r="AJ461" s="235">
        <f>('Power Usage Consumption'!$B$15)*D461*AI461</f>
        <v>0</v>
      </c>
      <c r="AK461" s="235">
        <f>IF('Raw Data'!AK460="YES", 1, 0)</f>
        <v>0</v>
      </c>
      <c r="AL461" s="239">
        <f>'Power Usage Consumption'!$B$16</f>
        <v>18</v>
      </c>
      <c r="AM461" s="235">
        <f>IF('Raw Data'!AL460="YES", 1, 0)</f>
        <v>0</v>
      </c>
      <c r="AN461" s="239">
        <f>'Power Usage Consumption'!$B$17</f>
        <v>1.5</v>
      </c>
      <c r="AO461" s="235">
        <f>IF('Raw Data'!AM460="YES", 1, 0)</f>
        <v>1</v>
      </c>
      <c r="AP461" s="239">
        <f>'Power Usage Consumption'!$B$18</f>
        <v>1.2</v>
      </c>
      <c r="AQ461" s="235">
        <f>IF('Raw Data'!AN460="YES", 1, 0)</f>
        <v>0</v>
      </c>
      <c r="AR461" s="239">
        <f>'Power Usage Consumption'!$B$19</f>
        <v>2</v>
      </c>
      <c r="AS461" s="239">
        <f t="shared" si="5"/>
        <v>22.7</v>
      </c>
      <c r="AT461" s="241">
        <f t="shared" si="6"/>
        <v>4</v>
      </c>
      <c r="AU461" s="241"/>
      <c r="AV461" s="235">
        <f>IF('Raw Data'!AO460="YES", 1, 0)</f>
        <v>1</v>
      </c>
      <c r="AW461" s="241">
        <f>('Power Usage Consumption'!$B$22)*D461*AV461</f>
        <v>873.6</v>
      </c>
      <c r="AX461" s="235">
        <f>IF('Raw Data'!AP460="YES", 1, 0)</f>
        <v>1</v>
      </c>
      <c r="AY461" s="241">
        <f>('Power Usage Consumption'!$B$23)*D461*AX461</f>
        <v>249.6</v>
      </c>
      <c r="AZ461" s="235">
        <f>IF('Raw Data'!AQ460="YES", 1, 0)</f>
        <v>0</v>
      </c>
      <c r="BA461" s="241">
        <f>('Power Usage Consumption'!$B$24)*D461*AZ461</f>
        <v>0</v>
      </c>
      <c r="BB461" s="235">
        <f>IF('Raw Data'!AR460="YES", 1, 0)</f>
        <v>1</v>
      </c>
      <c r="BC461" s="241">
        <f>('Power Usage Consumption'!$B$25)*D461*BB461</f>
        <v>6.6624</v>
      </c>
      <c r="BD461" s="235">
        <f>IF('Raw Data'!AS460="YES", 1, 0)</f>
        <v>1</v>
      </c>
      <c r="BE461" s="235">
        <f>('Power Usage Consumption'!$B$26)*D461*BD461</f>
        <v>107.52</v>
      </c>
      <c r="BF461" s="241">
        <f t="shared" si="7"/>
        <v>1237.3824</v>
      </c>
    </row>
    <row r="462" ht="20.25" customHeight="1">
      <c r="A462" s="233" t="str">
        <f>'Raw Data'!R461</f>
        <v>United States of America</v>
      </c>
      <c r="B462" s="234">
        <f>'Raw Data'!S461</f>
        <v>8</v>
      </c>
      <c r="C462" s="235">
        <f>'Raw Data'!W461</f>
        <v>17</v>
      </c>
      <c r="D462" s="236">
        <f t="shared" si="1"/>
        <v>544</v>
      </c>
      <c r="E462" s="237"/>
      <c r="F462" s="238">
        <f>'Raw Data'!X461</f>
        <v>3</v>
      </c>
      <c r="G462" s="239">
        <f>(F462*'Power Usage Consumption'!$B$2)*D462</f>
        <v>97.92</v>
      </c>
      <c r="H462" s="235">
        <f>'Raw Data'!Y461</f>
        <v>0</v>
      </c>
      <c r="I462" s="239">
        <f>(H462*'Power Usage Consumption'!$B$3)*D462</f>
        <v>0</v>
      </c>
      <c r="J462" s="235">
        <f>'Raw Data'!Z461</f>
        <v>2</v>
      </c>
      <c r="K462" s="240">
        <f>(J462*'Power Usage Consumption'!$B$4)*D462</f>
        <v>62.016</v>
      </c>
      <c r="L462" s="241">
        <f>'Raw Data'!AA461</f>
        <v>2</v>
      </c>
      <c r="M462" s="241">
        <f>(L462*'Power Usage Consumption'!$B$5)*D462</f>
        <v>217.6</v>
      </c>
      <c r="N462" s="241">
        <f>'Raw Data'!AB461</f>
        <v>1</v>
      </c>
      <c r="O462" s="241">
        <f>(N462*'Power Usage Consumption'!$B$7)*D462</f>
        <v>1.088</v>
      </c>
      <c r="P462" s="241">
        <f>'Raw Data'!AC461</f>
        <v>1</v>
      </c>
      <c r="Q462" s="241">
        <f>(P462*'Power Usage Consumption'!$B$8)*D462</f>
        <v>21.76</v>
      </c>
      <c r="R462" s="241">
        <f>'Raw Data'!AD461</f>
        <v>3</v>
      </c>
      <c r="S462" s="241">
        <f>(R462*'Power Usage Consumption'!$B$9)*D462</f>
        <v>9.792</v>
      </c>
      <c r="T462" s="235">
        <f>'Raw Data'!AE461</f>
        <v>3</v>
      </c>
      <c r="U462" s="241">
        <f>(T462*'Power Usage Consumption'!$B$6)*D462</f>
        <v>8.16</v>
      </c>
      <c r="V462" s="235">
        <f>'Raw Data'!AF461</f>
        <v>1</v>
      </c>
      <c r="W462" s="241">
        <f>(V462*'Power Usage Consumption'!$B$11)*D462</f>
        <v>6.528</v>
      </c>
      <c r="X462" s="235">
        <f>'Raw Data'!AG461</f>
        <v>2</v>
      </c>
      <c r="Y462" s="241">
        <f>(X462*'Power Usage Consumption'!$B$12)*D462</f>
        <v>13.056</v>
      </c>
      <c r="Z462" s="235">
        <f>'Raw Data'!AH461</f>
        <v>2</v>
      </c>
      <c r="AA462" s="241">
        <f>(Z462*'Power Usage Consumption'!$B$12)*D462</f>
        <v>13.056</v>
      </c>
      <c r="AB462" s="242">
        <f t="shared" si="2"/>
        <v>450.976</v>
      </c>
      <c r="AC462" s="243" t="str">
        <f>'Raw Data'!AI461</f>
        <v>Renewable Energy (Solar, Wind, etc.)</v>
      </c>
      <c r="AD462" s="244">
        <f t="shared" si="3"/>
        <v>0</v>
      </c>
      <c r="AE462" s="245">
        <f t="shared" si="4"/>
        <v>450.976</v>
      </c>
      <c r="AF462" s="238">
        <f>'Raw Data'!U461</f>
        <v>5</v>
      </c>
      <c r="AG462" s="235">
        <f>'Raw Data'!T461</f>
        <v>3</v>
      </c>
      <c r="AH462" s="235"/>
      <c r="AI462" s="235">
        <f>IF('Raw Data'!AJ461="YES", 1, 0)</f>
        <v>0</v>
      </c>
      <c r="AJ462" s="235">
        <f>('Power Usage Consumption'!$B$15)*D462*AI462</f>
        <v>0</v>
      </c>
      <c r="AK462" s="235">
        <f>IF('Raw Data'!AK461="YES", 1, 0)</f>
        <v>1</v>
      </c>
      <c r="AL462" s="239">
        <f>'Power Usage Consumption'!$B$16</f>
        <v>18</v>
      </c>
      <c r="AM462" s="235">
        <f>IF('Raw Data'!AL461="YES", 1, 0)</f>
        <v>1</v>
      </c>
      <c r="AN462" s="239">
        <f>'Power Usage Consumption'!$B$17</f>
        <v>1.5</v>
      </c>
      <c r="AO462" s="235">
        <f>IF('Raw Data'!AM461="YES", 1, 0)</f>
        <v>1</v>
      </c>
      <c r="AP462" s="239">
        <f>'Power Usage Consumption'!$B$18</f>
        <v>1.2</v>
      </c>
      <c r="AQ462" s="235">
        <f>IF('Raw Data'!AN461="YES", 1, 0)</f>
        <v>0</v>
      </c>
      <c r="AR462" s="239">
        <f>'Power Usage Consumption'!$B$19</f>
        <v>2</v>
      </c>
      <c r="AS462" s="239">
        <f t="shared" si="5"/>
        <v>22.7</v>
      </c>
      <c r="AT462" s="241">
        <f t="shared" si="6"/>
        <v>3</v>
      </c>
      <c r="AU462" s="241"/>
      <c r="AV462" s="235">
        <f>IF('Raw Data'!AO461="YES", 1, 0)</f>
        <v>0</v>
      </c>
      <c r="AW462" s="241">
        <f>('Power Usage Consumption'!$B$22)*D462*AV462</f>
        <v>0</v>
      </c>
      <c r="AX462" s="235">
        <f>IF('Raw Data'!AP461="YES", 1, 0)</f>
        <v>0</v>
      </c>
      <c r="AY462" s="241">
        <f>('Power Usage Consumption'!$B$23)*D462*AX462</f>
        <v>0</v>
      </c>
      <c r="AZ462" s="235">
        <f>IF('Raw Data'!AQ461="YES", 1, 0)</f>
        <v>1</v>
      </c>
      <c r="BA462" s="241">
        <f>('Power Usage Consumption'!$B$24)*D462*AZ462</f>
        <v>29.376</v>
      </c>
      <c r="BB462" s="235">
        <f>IF('Raw Data'!AR461="YES", 1, 0)</f>
        <v>0</v>
      </c>
      <c r="BC462" s="241">
        <f>('Power Usage Consumption'!$B$25)*D462*BB462</f>
        <v>0</v>
      </c>
      <c r="BD462" s="235">
        <f>IF('Raw Data'!AS461="YES", 1, 0)</f>
        <v>1</v>
      </c>
      <c r="BE462" s="235">
        <f>('Power Usage Consumption'!$B$26)*D462*BD462</f>
        <v>152.32</v>
      </c>
      <c r="BF462" s="241">
        <f t="shared" si="7"/>
        <v>181.696</v>
      </c>
    </row>
    <row r="463" ht="20.25" customHeight="1">
      <c r="A463" s="233" t="str">
        <f>'Raw Data'!R462</f>
        <v>Dominican Republic</v>
      </c>
      <c r="B463" s="234">
        <f>'Raw Data'!S462</f>
        <v>1</v>
      </c>
      <c r="C463" s="235">
        <f>'Raw Data'!W462</f>
        <v>7</v>
      </c>
      <c r="D463" s="236">
        <f t="shared" si="1"/>
        <v>28</v>
      </c>
      <c r="E463" s="237"/>
      <c r="F463" s="238">
        <f>'Raw Data'!X462</f>
        <v>0</v>
      </c>
      <c r="G463" s="239">
        <f>(F463*'Power Usage Consumption'!$B$2)*D463</f>
        <v>0</v>
      </c>
      <c r="H463" s="235">
        <f>'Raw Data'!Y462</f>
        <v>1</v>
      </c>
      <c r="I463" s="239">
        <f>(H463*'Power Usage Consumption'!$B$3)*D463</f>
        <v>1.9488</v>
      </c>
      <c r="J463" s="235">
        <f>'Raw Data'!Z462</f>
        <v>1</v>
      </c>
      <c r="K463" s="240">
        <f>(J463*'Power Usage Consumption'!$B$4)*D463</f>
        <v>1.596</v>
      </c>
      <c r="L463" s="241">
        <f>'Raw Data'!AA462</f>
        <v>3</v>
      </c>
      <c r="M463" s="241">
        <f>(L463*'Power Usage Consumption'!$B$5)*D463</f>
        <v>16.8</v>
      </c>
      <c r="N463" s="241">
        <f>'Raw Data'!AB462</f>
        <v>0</v>
      </c>
      <c r="O463" s="241">
        <f>(N463*'Power Usage Consumption'!$B$7)*D463</f>
        <v>0</v>
      </c>
      <c r="P463" s="241">
        <f>'Raw Data'!AC462</f>
        <v>3</v>
      </c>
      <c r="Q463" s="241">
        <f>(P463*'Power Usage Consumption'!$B$8)*D463</f>
        <v>3.36</v>
      </c>
      <c r="R463" s="241">
        <f>'Raw Data'!AD462</f>
        <v>3</v>
      </c>
      <c r="S463" s="241">
        <f>(R463*'Power Usage Consumption'!$B$9)*D463</f>
        <v>0.504</v>
      </c>
      <c r="T463" s="235">
        <f>'Raw Data'!AE462</f>
        <v>3</v>
      </c>
      <c r="U463" s="241">
        <f>(T463*'Power Usage Consumption'!$B$6)*D463</f>
        <v>0.42</v>
      </c>
      <c r="V463" s="235">
        <f>'Raw Data'!AF462</f>
        <v>1</v>
      </c>
      <c r="W463" s="241">
        <f>(V463*'Power Usage Consumption'!$B$11)*D463</f>
        <v>0.336</v>
      </c>
      <c r="X463" s="235">
        <f>'Raw Data'!AG462</f>
        <v>2</v>
      </c>
      <c r="Y463" s="241">
        <f>(X463*'Power Usage Consumption'!$B$12)*D463</f>
        <v>0.672</v>
      </c>
      <c r="Z463" s="235">
        <f>'Raw Data'!AH462</f>
        <v>3</v>
      </c>
      <c r="AA463" s="241">
        <f>(Z463*'Power Usage Consumption'!$B$12)*D463</f>
        <v>1.008</v>
      </c>
      <c r="AB463" s="242">
        <f t="shared" si="2"/>
        <v>26.6448</v>
      </c>
      <c r="AC463" s="243" t="str">
        <f>'Raw Data'!AI462</f>
        <v>Non-renewable Energy (Grid electricity, Gasoline, etc.)</v>
      </c>
      <c r="AD463" s="244">
        <f t="shared" si="3"/>
        <v>26.6448</v>
      </c>
      <c r="AE463" s="245">
        <f t="shared" si="4"/>
        <v>0</v>
      </c>
      <c r="AF463" s="238">
        <f>'Raw Data'!U462</f>
        <v>0</v>
      </c>
      <c r="AG463" s="235">
        <f>'Raw Data'!T462</f>
        <v>1</v>
      </c>
      <c r="AH463" s="235"/>
      <c r="AI463" s="235">
        <f>IF('Raw Data'!AJ462="YES", 1, 0)</f>
        <v>1</v>
      </c>
      <c r="AJ463" s="235">
        <f>('Power Usage Consumption'!$B$15)*D463*AI463</f>
        <v>108.36</v>
      </c>
      <c r="AK463" s="235">
        <f>IF('Raw Data'!AK462="YES", 1, 0)</f>
        <v>0</v>
      </c>
      <c r="AL463" s="239">
        <f>'Power Usage Consumption'!$B$16</f>
        <v>18</v>
      </c>
      <c r="AM463" s="235">
        <f>IF('Raw Data'!AL462="YES", 1, 0)</f>
        <v>0</v>
      </c>
      <c r="AN463" s="239">
        <f>'Power Usage Consumption'!$B$17</f>
        <v>1.5</v>
      </c>
      <c r="AO463" s="235">
        <f>IF('Raw Data'!AM462="YES", 1, 0)</f>
        <v>1</v>
      </c>
      <c r="AP463" s="239">
        <f>'Power Usage Consumption'!$B$18</f>
        <v>1.2</v>
      </c>
      <c r="AQ463" s="235">
        <f>IF('Raw Data'!AN462="YES", 1, 0)</f>
        <v>1</v>
      </c>
      <c r="AR463" s="239">
        <f>'Power Usage Consumption'!$B$19</f>
        <v>2</v>
      </c>
      <c r="AS463" s="239">
        <f t="shared" si="5"/>
        <v>131.06</v>
      </c>
      <c r="AT463" s="241">
        <f t="shared" si="6"/>
        <v>1</v>
      </c>
      <c r="AU463" s="241"/>
      <c r="AV463" s="235">
        <f>IF('Raw Data'!AO462="YES", 1, 0)</f>
        <v>0</v>
      </c>
      <c r="AW463" s="241">
        <f>('Power Usage Consumption'!$B$22)*D463*AV463</f>
        <v>0</v>
      </c>
      <c r="AX463" s="235">
        <f>IF('Raw Data'!AP462="YES", 1, 0)</f>
        <v>1</v>
      </c>
      <c r="AY463" s="241">
        <f>('Power Usage Consumption'!$B$23)*D463*AX463</f>
        <v>18.2</v>
      </c>
      <c r="AZ463" s="235">
        <f>IF('Raw Data'!AQ462="YES", 1, 0)</f>
        <v>0</v>
      </c>
      <c r="BA463" s="241">
        <f>('Power Usage Consumption'!$B$24)*D463*AZ463</f>
        <v>0</v>
      </c>
      <c r="BB463" s="235">
        <f>IF('Raw Data'!AR462="YES", 1, 0)</f>
        <v>1</v>
      </c>
      <c r="BC463" s="241">
        <f>('Power Usage Consumption'!$B$25)*D463*BB463</f>
        <v>0.4858</v>
      </c>
      <c r="BD463" s="235">
        <f>IF('Raw Data'!AS462="YES", 1, 0)</f>
        <v>0</v>
      </c>
      <c r="BE463" s="235">
        <f>('Power Usage Consumption'!$B$26)*D463*BD463</f>
        <v>0</v>
      </c>
      <c r="BF463" s="241">
        <f t="shared" si="7"/>
        <v>18.6858</v>
      </c>
    </row>
    <row r="464" ht="20.25" customHeight="1">
      <c r="A464" s="233" t="str">
        <f>'Raw Data'!R463</f>
        <v>Russian Federation</v>
      </c>
      <c r="B464" s="234">
        <f>'Raw Data'!S463</f>
        <v>9</v>
      </c>
      <c r="C464" s="235">
        <f>'Raw Data'!W463</f>
        <v>9</v>
      </c>
      <c r="D464" s="236">
        <f t="shared" si="1"/>
        <v>324</v>
      </c>
      <c r="E464" s="237"/>
      <c r="F464" s="238">
        <f>'Raw Data'!X463</f>
        <v>1</v>
      </c>
      <c r="G464" s="239">
        <f>(F464*'Power Usage Consumption'!$B$2)*D464</f>
        <v>19.44</v>
      </c>
      <c r="H464" s="235">
        <f>'Raw Data'!Y463</f>
        <v>0</v>
      </c>
      <c r="I464" s="239">
        <f>(H464*'Power Usage Consumption'!$B$3)*D464</f>
        <v>0</v>
      </c>
      <c r="J464" s="235">
        <f>'Raw Data'!Z463</f>
        <v>2</v>
      </c>
      <c r="K464" s="240">
        <f>(J464*'Power Usage Consumption'!$B$4)*D464</f>
        <v>36.936</v>
      </c>
      <c r="L464" s="241">
        <f>'Raw Data'!AA463</f>
        <v>1</v>
      </c>
      <c r="M464" s="241">
        <f>(L464*'Power Usage Consumption'!$B$5)*D464</f>
        <v>64.8</v>
      </c>
      <c r="N464" s="241">
        <f>'Raw Data'!AB463</f>
        <v>2</v>
      </c>
      <c r="O464" s="241">
        <f>(N464*'Power Usage Consumption'!$B$7)*D464</f>
        <v>1.296</v>
      </c>
      <c r="P464" s="241">
        <f>'Raw Data'!AC463</f>
        <v>0</v>
      </c>
      <c r="Q464" s="241">
        <f>(P464*'Power Usage Consumption'!$B$8)*D464</f>
        <v>0</v>
      </c>
      <c r="R464" s="241">
        <f>'Raw Data'!AD463</f>
        <v>1</v>
      </c>
      <c r="S464" s="241">
        <f>(R464*'Power Usage Consumption'!$B$9)*D464</f>
        <v>1.944</v>
      </c>
      <c r="T464" s="235">
        <f>'Raw Data'!AE463</f>
        <v>3</v>
      </c>
      <c r="U464" s="241">
        <f>(T464*'Power Usage Consumption'!$B$6)*D464</f>
        <v>4.86</v>
      </c>
      <c r="V464" s="235">
        <f>'Raw Data'!AF463</f>
        <v>0</v>
      </c>
      <c r="W464" s="241">
        <f>(V464*'Power Usage Consumption'!$B$11)*D464</f>
        <v>0</v>
      </c>
      <c r="X464" s="235">
        <f>'Raw Data'!AG463</f>
        <v>3</v>
      </c>
      <c r="Y464" s="241">
        <f>(X464*'Power Usage Consumption'!$B$12)*D464</f>
        <v>11.664</v>
      </c>
      <c r="Z464" s="235">
        <f>'Raw Data'!AH463</f>
        <v>2</v>
      </c>
      <c r="AA464" s="241">
        <f>(Z464*'Power Usage Consumption'!$B$12)*D464</f>
        <v>7.776</v>
      </c>
      <c r="AB464" s="242">
        <f t="shared" si="2"/>
        <v>148.716</v>
      </c>
      <c r="AC464" s="243" t="str">
        <f>'Raw Data'!AI463</f>
        <v>Non-renewable Energy (Grid electricity, Gasoline, etc.)</v>
      </c>
      <c r="AD464" s="244">
        <f t="shared" si="3"/>
        <v>148.716</v>
      </c>
      <c r="AE464" s="245">
        <f t="shared" si="4"/>
        <v>0</v>
      </c>
      <c r="AF464" s="238">
        <f>'Raw Data'!U463</f>
        <v>0</v>
      </c>
      <c r="AG464" s="235">
        <f>'Raw Data'!T463</f>
        <v>9</v>
      </c>
      <c r="AH464" s="235"/>
      <c r="AI464" s="235">
        <f>IF('Raw Data'!AJ463="YES", 1, 0)</f>
        <v>0</v>
      </c>
      <c r="AJ464" s="235">
        <f>('Power Usage Consumption'!$B$15)*D464*AI464</f>
        <v>0</v>
      </c>
      <c r="AK464" s="235">
        <f>IF('Raw Data'!AK463="YES", 1, 0)</f>
        <v>1</v>
      </c>
      <c r="AL464" s="239">
        <f>'Power Usage Consumption'!$B$16</f>
        <v>18</v>
      </c>
      <c r="AM464" s="235">
        <f>IF('Raw Data'!AL463="YES", 1, 0)</f>
        <v>0</v>
      </c>
      <c r="AN464" s="239">
        <f>'Power Usage Consumption'!$B$17</f>
        <v>1.5</v>
      </c>
      <c r="AO464" s="235">
        <f>IF('Raw Data'!AM463="YES", 1, 0)</f>
        <v>0</v>
      </c>
      <c r="AP464" s="239">
        <f>'Power Usage Consumption'!$B$18</f>
        <v>1.2</v>
      </c>
      <c r="AQ464" s="235">
        <f>IF('Raw Data'!AN463="YES", 1, 0)</f>
        <v>0</v>
      </c>
      <c r="AR464" s="239">
        <f>'Power Usage Consumption'!$B$19</f>
        <v>2</v>
      </c>
      <c r="AS464" s="239">
        <f t="shared" si="5"/>
        <v>22.7</v>
      </c>
      <c r="AT464" s="241">
        <f t="shared" si="6"/>
        <v>9</v>
      </c>
      <c r="AU464" s="241"/>
      <c r="AV464" s="235">
        <f>IF('Raw Data'!AO463="YES", 1, 0)</f>
        <v>1</v>
      </c>
      <c r="AW464" s="241">
        <f>('Power Usage Consumption'!$B$22)*D464*AV464</f>
        <v>737.1</v>
      </c>
      <c r="AX464" s="235">
        <f>IF('Raw Data'!AP463="YES", 1, 0)</f>
        <v>1</v>
      </c>
      <c r="AY464" s="241">
        <f>('Power Usage Consumption'!$B$23)*D464*AX464</f>
        <v>210.6</v>
      </c>
      <c r="AZ464" s="235">
        <f>IF('Raw Data'!AQ463="YES", 1, 0)</f>
        <v>1</v>
      </c>
      <c r="BA464" s="241">
        <f>('Power Usage Consumption'!$B$24)*D464*AZ464</f>
        <v>17.496</v>
      </c>
      <c r="BB464" s="235">
        <f>IF('Raw Data'!AR463="YES", 1, 0)</f>
        <v>1</v>
      </c>
      <c r="BC464" s="241">
        <f>('Power Usage Consumption'!$B$25)*D464*BB464</f>
        <v>5.6214</v>
      </c>
      <c r="BD464" s="235">
        <f>IF('Raw Data'!AS463="YES", 1, 0)</f>
        <v>0</v>
      </c>
      <c r="BE464" s="235">
        <f>('Power Usage Consumption'!$B$26)*D464*BD464</f>
        <v>0</v>
      </c>
      <c r="BF464" s="241">
        <f t="shared" si="7"/>
        <v>970.8174</v>
      </c>
    </row>
    <row r="465" ht="20.25" customHeight="1">
      <c r="A465" s="233" t="str">
        <f>'Raw Data'!R464</f>
        <v>United States of America</v>
      </c>
      <c r="B465" s="234">
        <f>'Raw Data'!S464</f>
        <v>2</v>
      </c>
      <c r="C465" s="235">
        <f>'Raw Data'!W464</f>
        <v>12</v>
      </c>
      <c r="D465" s="236">
        <f t="shared" si="1"/>
        <v>96</v>
      </c>
      <c r="E465" s="237"/>
      <c r="F465" s="238">
        <f>'Raw Data'!X464</f>
        <v>0</v>
      </c>
      <c r="G465" s="239">
        <f>(F465*'Power Usage Consumption'!$B$2)*D465</f>
        <v>0</v>
      </c>
      <c r="H465" s="235">
        <f>'Raw Data'!Y464</f>
        <v>0</v>
      </c>
      <c r="I465" s="239">
        <f>(H465*'Power Usage Consumption'!$B$3)*D465</f>
        <v>0</v>
      </c>
      <c r="J465" s="235">
        <f>'Raw Data'!Z464</f>
        <v>3</v>
      </c>
      <c r="K465" s="240">
        <f>(J465*'Power Usage Consumption'!$B$4)*D465</f>
        <v>16.416</v>
      </c>
      <c r="L465" s="241">
        <f>'Raw Data'!AA464</f>
        <v>1</v>
      </c>
      <c r="M465" s="241">
        <f>(L465*'Power Usage Consumption'!$B$5)*D465</f>
        <v>19.2</v>
      </c>
      <c r="N465" s="241">
        <f>'Raw Data'!AB464</f>
        <v>1</v>
      </c>
      <c r="O465" s="241">
        <f>(N465*'Power Usage Consumption'!$B$7)*D465</f>
        <v>0.192</v>
      </c>
      <c r="P465" s="241">
        <f>'Raw Data'!AC464</f>
        <v>0</v>
      </c>
      <c r="Q465" s="241">
        <f>(P465*'Power Usage Consumption'!$B$8)*D465</f>
        <v>0</v>
      </c>
      <c r="R465" s="241">
        <f>'Raw Data'!AD464</f>
        <v>3</v>
      </c>
      <c r="S465" s="241">
        <f>(R465*'Power Usage Consumption'!$B$9)*D465</f>
        <v>1.728</v>
      </c>
      <c r="T465" s="235">
        <f>'Raw Data'!AE464</f>
        <v>0</v>
      </c>
      <c r="U465" s="241">
        <f>(T465*'Power Usage Consumption'!$B$6)*D465</f>
        <v>0</v>
      </c>
      <c r="V465" s="235">
        <f>'Raw Data'!AF464</f>
        <v>3</v>
      </c>
      <c r="W465" s="241">
        <f>(V465*'Power Usage Consumption'!$B$11)*D465</f>
        <v>3.456</v>
      </c>
      <c r="X465" s="235">
        <f>'Raw Data'!AG464</f>
        <v>3</v>
      </c>
      <c r="Y465" s="241">
        <f>(X465*'Power Usage Consumption'!$B$12)*D465</f>
        <v>3.456</v>
      </c>
      <c r="Z465" s="235">
        <f>'Raw Data'!AH464</f>
        <v>3</v>
      </c>
      <c r="AA465" s="241">
        <f>(Z465*'Power Usage Consumption'!$B$12)*D465</f>
        <v>3.456</v>
      </c>
      <c r="AB465" s="242">
        <f t="shared" si="2"/>
        <v>47.904</v>
      </c>
      <c r="AC465" s="243" t="str">
        <f>'Raw Data'!AI464</f>
        <v>Non-renewable Energy (Grid electricity, Gasoline, etc.)</v>
      </c>
      <c r="AD465" s="244">
        <f t="shared" si="3"/>
        <v>47.904</v>
      </c>
      <c r="AE465" s="245">
        <f t="shared" si="4"/>
        <v>0</v>
      </c>
      <c r="AF465" s="238">
        <f>'Raw Data'!U464</f>
        <v>1</v>
      </c>
      <c r="AG465" s="235">
        <f>'Raw Data'!T464</f>
        <v>1</v>
      </c>
      <c r="AH465" s="235"/>
      <c r="AI465" s="235">
        <f>IF('Raw Data'!AJ464="YES", 1, 0)</f>
        <v>1</v>
      </c>
      <c r="AJ465" s="235">
        <f>('Power Usage Consumption'!$B$15)*D465*AI465</f>
        <v>371.52</v>
      </c>
      <c r="AK465" s="235">
        <f>IF('Raw Data'!AK464="YES", 1, 0)</f>
        <v>1</v>
      </c>
      <c r="AL465" s="239">
        <f>'Power Usage Consumption'!$B$16</f>
        <v>18</v>
      </c>
      <c r="AM465" s="235">
        <f>IF('Raw Data'!AL464="YES", 1, 0)</f>
        <v>1</v>
      </c>
      <c r="AN465" s="239">
        <f>'Power Usage Consumption'!$B$17</f>
        <v>1.5</v>
      </c>
      <c r="AO465" s="235">
        <f>IF('Raw Data'!AM464="YES", 1, 0)</f>
        <v>0</v>
      </c>
      <c r="AP465" s="239">
        <f>'Power Usage Consumption'!$B$18</f>
        <v>1.2</v>
      </c>
      <c r="AQ465" s="235">
        <f>IF('Raw Data'!AN464="YES", 1, 0)</f>
        <v>0</v>
      </c>
      <c r="AR465" s="239">
        <f>'Power Usage Consumption'!$B$19</f>
        <v>2</v>
      </c>
      <c r="AS465" s="239">
        <f t="shared" si="5"/>
        <v>394.22</v>
      </c>
      <c r="AT465" s="241">
        <f t="shared" si="6"/>
        <v>1</v>
      </c>
      <c r="AU465" s="241"/>
      <c r="AV465" s="235">
        <f>IF('Raw Data'!AO464="YES", 1, 0)</f>
        <v>1</v>
      </c>
      <c r="AW465" s="241">
        <f>('Power Usage Consumption'!$B$22)*D465*AV465</f>
        <v>218.4</v>
      </c>
      <c r="AX465" s="235">
        <f>IF('Raw Data'!AP464="YES", 1, 0)</f>
        <v>1</v>
      </c>
      <c r="AY465" s="241">
        <f>('Power Usage Consumption'!$B$23)*D465*AX465</f>
        <v>62.4</v>
      </c>
      <c r="AZ465" s="235">
        <f>IF('Raw Data'!AQ464="YES", 1, 0)</f>
        <v>1</v>
      </c>
      <c r="BA465" s="241">
        <f>('Power Usage Consumption'!$B$24)*D465*AZ465</f>
        <v>5.184</v>
      </c>
      <c r="BB465" s="235">
        <f>IF('Raw Data'!AR464="YES", 1, 0)</f>
        <v>0</v>
      </c>
      <c r="BC465" s="241">
        <f>('Power Usage Consumption'!$B$25)*D465*BB465</f>
        <v>0</v>
      </c>
      <c r="BD465" s="235">
        <f>IF('Raw Data'!AS464="YES", 1, 0)</f>
        <v>0</v>
      </c>
      <c r="BE465" s="235">
        <f>('Power Usage Consumption'!$B$26)*D465*BD465</f>
        <v>0</v>
      </c>
      <c r="BF465" s="241">
        <f t="shared" si="7"/>
        <v>285.984</v>
      </c>
    </row>
    <row r="466" ht="20.25" customHeight="1">
      <c r="A466" s="233" t="str">
        <f>'Raw Data'!R465</f>
        <v>United States of America</v>
      </c>
      <c r="B466" s="234">
        <f>'Raw Data'!S465</f>
        <v>8</v>
      </c>
      <c r="C466" s="235">
        <f>'Raw Data'!W465</f>
        <v>30</v>
      </c>
      <c r="D466" s="236">
        <f t="shared" si="1"/>
        <v>960</v>
      </c>
      <c r="E466" s="237"/>
      <c r="F466" s="238">
        <f>'Raw Data'!X465</f>
        <v>0</v>
      </c>
      <c r="G466" s="239">
        <f>(F466*'Power Usage Consumption'!$B$2)*D466</f>
        <v>0</v>
      </c>
      <c r="H466" s="235">
        <f>'Raw Data'!Y465</f>
        <v>0</v>
      </c>
      <c r="I466" s="239">
        <f>(H466*'Power Usage Consumption'!$B$3)*D466</f>
        <v>0</v>
      </c>
      <c r="J466" s="235">
        <f>'Raw Data'!Z465</f>
        <v>1</v>
      </c>
      <c r="K466" s="240">
        <f>(J466*'Power Usage Consumption'!$B$4)*D466</f>
        <v>54.72</v>
      </c>
      <c r="L466" s="241">
        <f>'Raw Data'!AA465</f>
        <v>0</v>
      </c>
      <c r="M466" s="241">
        <f>(L466*'Power Usage Consumption'!$B$5)*D466</f>
        <v>0</v>
      </c>
      <c r="N466" s="241">
        <f>'Raw Data'!AB465</f>
        <v>0</v>
      </c>
      <c r="O466" s="241">
        <f>(N466*'Power Usage Consumption'!$B$7)*D466</f>
        <v>0</v>
      </c>
      <c r="P466" s="241">
        <f>'Raw Data'!AC465</f>
        <v>2</v>
      </c>
      <c r="Q466" s="241">
        <f>(P466*'Power Usage Consumption'!$B$8)*D466</f>
        <v>76.8</v>
      </c>
      <c r="R466" s="241">
        <f>'Raw Data'!AD465</f>
        <v>0</v>
      </c>
      <c r="S466" s="241">
        <f>(R466*'Power Usage Consumption'!$B$9)*D466</f>
        <v>0</v>
      </c>
      <c r="T466" s="235">
        <f>'Raw Data'!AE465</f>
        <v>3</v>
      </c>
      <c r="U466" s="241">
        <f>(T466*'Power Usage Consumption'!$B$6)*D466</f>
        <v>14.4</v>
      </c>
      <c r="V466" s="235">
        <f>'Raw Data'!AF465</f>
        <v>3</v>
      </c>
      <c r="W466" s="241">
        <f>(V466*'Power Usage Consumption'!$B$11)*D466</f>
        <v>34.56</v>
      </c>
      <c r="X466" s="235">
        <f>'Raw Data'!AG465</f>
        <v>2</v>
      </c>
      <c r="Y466" s="241">
        <f>(X466*'Power Usage Consumption'!$B$12)*D466</f>
        <v>23.04</v>
      </c>
      <c r="Z466" s="235">
        <f>'Raw Data'!AH465</f>
        <v>2</v>
      </c>
      <c r="AA466" s="241">
        <f>(Z466*'Power Usage Consumption'!$B$12)*D466</f>
        <v>23.04</v>
      </c>
      <c r="AB466" s="242">
        <f t="shared" si="2"/>
        <v>226.56</v>
      </c>
      <c r="AC466" s="243" t="str">
        <f>'Raw Data'!AI465</f>
        <v>Renewable Energy (Solar, Wind, etc.)</v>
      </c>
      <c r="AD466" s="244">
        <f t="shared" si="3"/>
        <v>0</v>
      </c>
      <c r="AE466" s="245">
        <f t="shared" si="4"/>
        <v>226.56</v>
      </c>
      <c r="AF466" s="238">
        <f>'Raw Data'!U465</f>
        <v>7</v>
      </c>
      <c r="AG466" s="235">
        <f>'Raw Data'!T465</f>
        <v>1</v>
      </c>
      <c r="AH466" s="235"/>
      <c r="AI466" s="235">
        <f>IF('Raw Data'!AJ465="YES", 1, 0)</f>
        <v>1</v>
      </c>
      <c r="AJ466" s="235">
        <f>('Power Usage Consumption'!$B$15)*D466*AI466</f>
        <v>3715.2</v>
      </c>
      <c r="AK466" s="235">
        <f>IF('Raw Data'!AK465="YES", 1, 0)</f>
        <v>0</v>
      </c>
      <c r="AL466" s="239">
        <f>'Power Usage Consumption'!$B$16</f>
        <v>18</v>
      </c>
      <c r="AM466" s="235">
        <f>IF('Raw Data'!AL465="YES", 1, 0)</f>
        <v>1</v>
      </c>
      <c r="AN466" s="239">
        <f>'Power Usage Consumption'!$B$17</f>
        <v>1.5</v>
      </c>
      <c r="AO466" s="235">
        <f>IF('Raw Data'!AM465="YES", 1, 0)</f>
        <v>1</v>
      </c>
      <c r="AP466" s="239">
        <f>'Power Usage Consumption'!$B$18</f>
        <v>1.2</v>
      </c>
      <c r="AQ466" s="235">
        <f>IF('Raw Data'!AN465="YES", 1, 0)</f>
        <v>0</v>
      </c>
      <c r="AR466" s="239">
        <f>'Power Usage Consumption'!$B$19</f>
        <v>2</v>
      </c>
      <c r="AS466" s="239">
        <f t="shared" si="5"/>
        <v>3737.9</v>
      </c>
      <c r="AT466" s="241">
        <f t="shared" si="6"/>
        <v>1</v>
      </c>
      <c r="AU466" s="241"/>
      <c r="AV466" s="235">
        <f>IF('Raw Data'!AO465="YES", 1, 0)</f>
        <v>0</v>
      </c>
      <c r="AW466" s="241">
        <f>('Power Usage Consumption'!$B$22)*D466*AV466</f>
        <v>0</v>
      </c>
      <c r="AX466" s="235">
        <f>IF('Raw Data'!AP465="YES", 1, 0)</f>
        <v>1</v>
      </c>
      <c r="AY466" s="241">
        <f>('Power Usage Consumption'!$B$23)*D466*AX466</f>
        <v>624</v>
      </c>
      <c r="AZ466" s="235">
        <f>IF('Raw Data'!AQ465="YES", 1, 0)</f>
        <v>1</v>
      </c>
      <c r="BA466" s="241">
        <f>('Power Usage Consumption'!$B$24)*D466*AZ466</f>
        <v>51.84</v>
      </c>
      <c r="BB466" s="235">
        <f>IF('Raw Data'!AR465="YES", 1, 0)</f>
        <v>0</v>
      </c>
      <c r="BC466" s="241">
        <f>('Power Usage Consumption'!$B$25)*D466*BB466</f>
        <v>0</v>
      </c>
      <c r="BD466" s="235">
        <f>IF('Raw Data'!AS465="YES", 1, 0)</f>
        <v>1</v>
      </c>
      <c r="BE466" s="235">
        <f>('Power Usage Consumption'!$B$26)*D466*BD466</f>
        <v>268.8</v>
      </c>
      <c r="BF466" s="241">
        <f t="shared" si="7"/>
        <v>944.64</v>
      </c>
    </row>
    <row r="467" ht="20.25" customHeight="1">
      <c r="A467" s="233" t="str">
        <f>'Raw Data'!R466</f>
        <v>Canada</v>
      </c>
      <c r="B467" s="234">
        <f>'Raw Data'!S466</f>
        <v>1</v>
      </c>
      <c r="C467" s="235">
        <f>'Raw Data'!W466</f>
        <v>31</v>
      </c>
      <c r="D467" s="236">
        <f t="shared" si="1"/>
        <v>124</v>
      </c>
      <c r="E467" s="237"/>
      <c r="F467" s="238">
        <f>'Raw Data'!X466</f>
        <v>2</v>
      </c>
      <c r="G467" s="239">
        <f>(F467*'Power Usage Consumption'!$B$2)*D467</f>
        <v>14.88</v>
      </c>
      <c r="H467" s="235">
        <f>'Raw Data'!Y466</f>
        <v>2</v>
      </c>
      <c r="I467" s="239">
        <f>(H467*'Power Usage Consumption'!$B$3)*D467</f>
        <v>17.2608</v>
      </c>
      <c r="J467" s="235">
        <f>'Raw Data'!Z466</f>
        <v>1</v>
      </c>
      <c r="K467" s="240">
        <f>(J467*'Power Usage Consumption'!$B$4)*D467</f>
        <v>7.068</v>
      </c>
      <c r="L467" s="241">
        <f>'Raw Data'!AA466</f>
        <v>2</v>
      </c>
      <c r="M467" s="241">
        <f>(L467*'Power Usage Consumption'!$B$5)*D467</f>
        <v>49.6</v>
      </c>
      <c r="N467" s="241">
        <f>'Raw Data'!AB466</f>
        <v>3</v>
      </c>
      <c r="O467" s="241">
        <f>(N467*'Power Usage Consumption'!$B$7)*D467</f>
        <v>0.744</v>
      </c>
      <c r="P467" s="241">
        <f>'Raw Data'!AC466</f>
        <v>0</v>
      </c>
      <c r="Q467" s="241">
        <f>(P467*'Power Usage Consumption'!$B$8)*D467</f>
        <v>0</v>
      </c>
      <c r="R467" s="241">
        <f>'Raw Data'!AD466</f>
        <v>0</v>
      </c>
      <c r="S467" s="241">
        <f>(R467*'Power Usage Consumption'!$B$9)*D467</f>
        <v>0</v>
      </c>
      <c r="T467" s="235">
        <f>'Raw Data'!AE466</f>
        <v>1</v>
      </c>
      <c r="U467" s="241">
        <f>(T467*'Power Usage Consumption'!$B$6)*D467</f>
        <v>0.62</v>
      </c>
      <c r="V467" s="235">
        <f>'Raw Data'!AF466</f>
        <v>2</v>
      </c>
      <c r="W467" s="241">
        <f>(V467*'Power Usage Consumption'!$B$11)*D467</f>
        <v>2.976</v>
      </c>
      <c r="X467" s="235">
        <f>'Raw Data'!AG466</f>
        <v>1</v>
      </c>
      <c r="Y467" s="241">
        <f>(X467*'Power Usage Consumption'!$B$12)*D467</f>
        <v>1.488</v>
      </c>
      <c r="Z467" s="235">
        <f>'Raw Data'!AH466</f>
        <v>3</v>
      </c>
      <c r="AA467" s="241">
        <f>(Z467*'Power Usage Consumption'!$B$12)*D467</f>
        <v>4.464</v>
      </c>
      <c r="AB467" s="242">
        <f t="shared" si="2"/>
        <v>99.1008</v>
      </c>
      <c r="AC467" s="243" t="str">
        <f>'Raw Data'!AI466</f>
        <v>Renewable Energy (Solar, Wind, etc.)</v>
      </c>
      <c r="AD467" s="244">
        <f t="shared" si="3"/>
        <v>0</v>
      </c>
      <c r="AE467" s="245">
        <f t="shared" si="4"/>
        <v>99.1008</v>
      </c>
      <c r="AF467" s="238">
        <f>'Raw Data'!U466</f>
        <v>0</v>
      </c>
      <c r="AG467" s="235">
        <f>'Raw Data'!T466</f>
        <v>1</v>
      </c>
      <c r="AH467" s="235"/>
      <c r="AI467" s="235">
        <f>IF('Raw Data'!AJ466="YES", 1, 0)</f>
        <v>1</v>
      </c>
      <c r="AJ467" s="235">
        <f>('Power Usage Consumption'!$B$15)*D467*AI467</f>
        <v>479.88</v>
      </c>
      <c r="AK467" s="235">
        <f>IF('Raw Data'!AK466="YES", 1, 0)</f>
        <v>1</v>
      </c>
      <c r="AL467" s="239">
        <f>'Power Usage Consumption'!$B$16</f>
        <v>18</v>
      </c>
      <c r="AM467" s="235">
        <f>IF('Raw Data'!AL466="YES", 1, 0)</f>
        <v>1</v>
      </c>
      <c r="AN467" s="239">
        <f>'Power Usage Consumption'!$B$17</f>
        <v>1.5</v>
      </c>
      <c r="AO467" s="235">
        <f>IF('Raw Data'!AM466="YES", 1, 0)</f>
        <v>0</v>
      </c>
      <c r="AP467" s="239">
        <f>'Power Usage Consumption'!$B$18</f>
        <v>1.2</v>
      </c>
      <c r="AQ467" s="235">
        <f>IF('Raw Data'!AN466="YES", 1, 0)</f>
        <v>0</v>
      </c>
      <c r="AR467" s="239">
        <f>'Power Usage Consumption'!$B$19</f>
        <v>2</v>
      </c>
      <c r="AS467" s="239">
        <f t="shared" si="5"/>
        <v>502.58</v>
      </c>
      <c r="AT467" s="241">
        <f t="shared" si="6"/>
        <v>1</v>
      </c>
      <c r="AU467" s="241"/>
      <c r="AV467" s="235">
        <f>IF('Raw Data'!AO466="YES", 1, 0)</f>
        <v>0</v>
      </c>
      <c r="AW467" s="241">
        <f>('Power Usage Consumption'!$B$22)*D467*AV467</f>
        <v>0</v>
      </c>
      <c r="AX467" s="235">
        <f>IF('Raw Data'!AP466="YES", 1, 0)</f>
        <v>0</v>
      </c>
      <c r="AY467" s="241">
        <f>('Power Usage Consumption'!$B$23)*D467*AX467</f>
        <v>0</v>
      </c>
      <c r="AZ467" s="235">
        <f>IF('Raw Data'!AQ466="YES", 1, 0)</f>
        <v>0</v>
      </c>
      <c r="BA467" s="241">
        <f>('Power Usage Consumption'!$B$24)*D467*AZ467</f>
        <v>0</v>
      </c>
      <c r="BB467" s="235">
        <f>IF('Raw Data'!AR466="YES", 1, 0)</f>
        <v>0</v>
      </c>
      <c r="BC467" s="241">
        <f>('Power Usage Consumption'!$B$25)*D467*BB467</f>
        <v>0</v>
      </c>
      <c r="BD467" s="235">
        <f>IF('Raw Data'!AS466="YES", 1, 0)</f>
        <v>0</v>
      </c>
      <c r="BE467" s="235">
        <f>('Power Usage Consumption'!$B$26)*D467*BD467</f>
        <v>0</v>
      </c>
      <c r="BF467" s="241">
        <f t="shared" si="7"/>
        <v>0</v>
      </c>
    </row>
    <row r="468" ht="20.25" customHeight="1">
      <c r="A468" s="233" t="str">
        <f>'Raw Data'!R467</f>
        <v>United Kingdom</v>
      </c>
      <c r="B468" s="234">
        <f>'Raw Data'!S467</f>
        <v>10</v>
      </c>
      <c r="C468" s="235">
        <f>'Raw Data'!W467</f>
        <v>24</v>
      </c>
      <c r="D468" s="236">
        <f t="shared" si="1"/>
        <v>960</v>
      </c>
      <c r="E468" s="237"/>
      <c r="F468" s="238">
        <f>'Raw Data'!X467</f>
        <v>3</v>
      </c>
      <c r="G468" s="239">
        <f>(F468*'Power Usage Consumption'!$B$2)*D468</f>
        <v>172.8</v>
      </c>
      <c r="H468" s="235">
        <f>'Raw Data'!Y467</f>
        <v>3</v>
      </c>
      <c r="I468" s="239">
        <f>(H468*'Power Usage Consumption'!$B$3)*D468</f>
        <v>200.448</v>
      </c>
      <c r="J468" s="235">
        <f>'Raw Data'!Z467</f>
        <v>2</v>
      </c>
      <c r="K468" s="240">
        <f>(J468*'Power Usage Consumption'!$B$4)*D468</f>
        <v>109.44</v>
      </c>
      <c r="L468" s="241">
        <f>'Raw Data'!AA467</f>
        <v>1</v>
      </c>
      <c r="M468" s="241">
        <f>(L468*'Power Usage Consumption'!$B$5)*D468</f>
        <v>192</v>
      </c>
      <c r="N468" s="241">
        <f>'Raw Data'!AB467</f>
        <v>1</v>
      </c>
      <c r="O468" s="241">
        <f>(N468*'Power Usage Consumption'!$B$7)*D468</f>
        <v>1.92</v>
      </c>
      <c r="P468" s="241">
        <f>'Raw Data'!AC467</f>
        <v>2</v>
      </c>
      <c r="Q468" s="241">
        <f>(P468*'Power Usage Consumption'!$B$8)*D468</f>
        <v>76.8</v>
      </c>
      <c r="R468" s="241">
        <f>'Raw Data'!AD467</f>
        <v>2</v>
      </c>
      <c r="S468" s="241">
        <f>(R468*'Power Usage Consumption'!$B$9)*D468</f>
        <v>11.52</v>
      </c>
      <c r="T468" s="235">
        <f>'Raw Data'!AE467</f>
        <v>3</v>
      </c>
      <c r="U468" s="241">
        <f>(T468*'Power Usage Consumption'!$B$6)*D468</f>
        <v>14.4</v>
      </c>
      <c r="V468" s="235">
        <f>'Raw Data'!AF467</f>
        <v>0</v>
      </c>
      <c r="W468" s="241">
        <f>(V468*'Power Usage Consumption'!$B$11)*D468</f>
        <v>0</v>
      </c>
      <c r="X468" s="235">
        <f>'Raw Data'!AG467</f>
        <v>3</v>
      </c>
      <c r="Y468" s="241">
        <f>(X468*'Power Usage Consumption'!$B$12)*D468</f>
        <v>34.56</v>
      </c>
      <c r="Z468" s="235">
        <f>'Raw Data'!AH467</f>
        <v>1</v>
      </c>
      <c r="AA468" s="241">
        <f>(Z468*'Power Usage Consumption'!$B$12)*D468</f>
        <v>11.52</v>
      </c>
      <c r="AB468" s="242">
        <f t="shared" si="2"/>
        <v>825.408</v>
      </c>
      <c r="AC468" s="243" t="str">
        <f>'Raw Data'!AI467</f>
        <v>Renewable Energy (Solar, Wind, etc.)</v>
      </c>
      <c r="AD468" s="244">
        <f t="shared" si="3"/>
        <v>0</v>
      </c>
      <c r="AE468" s="245">
        <f t="shared" si="4"/>
        <v>825.408</v>
      </c>
      <c r="AF468" s="238">
        <f>'Raw Data'!U467</f>
        <v>1</v>
      </c>
      <c r="AG468" s="235">
        <f>'Raw Data'!T467</f>
        <v>9</v>
      </c>
      <c r="AH468" s="235"/>
      <c r="AI468" s="235">
        <f>IF('Raw Data'!AJ467="YES", 1, 0)</f>
        <v>1</v>
      </c>
      <c r="AJ468" s="235">
        <f>('Power Usage Consumption'!$B$15)*D468*AI468</f>
        <v>3715.2</v>
      </c>
      <c r="AK468" s="235">
        <f>IF('Raw Data'!AK467="YES", 1, 0)</f>
        <v>0</v>
      </c>
      <c r="AL468" s="239">
        <f>'Power Usage Consumption'!$B$16</f>
        <v>18</v>
      </c>
      <c r="AM468" s="235">
        <f>IF('Raw Data'!AL467="YES", 1, 0)</f>
        <v>1</v>
      </c>
      <c r="AN468" s="239">
        <f>'Power Usage Consumption'!$B$17</f>
        <v>1.5</v>
      </c>
      <c r="AO468" s="235">
        <f>IF('Raw Data'!AM467="YES", 1, 0)</f>
        <v>1</v>
      </c>
      <c r="AP468" s="239">
        <f>'Power Usage Consumption'!$B$18</f>
        <v>1.2</v>
      </c>
      <c r="AQ468" s="235">
        <f>IF('Raw Data'!AN467="YES", 1, 0)</f>
        <v>0</v>
      </c>
      <c r="AR468" s="239">
        <f>'Power Usage Consumption'!$B$19</f>
        <v>2</v>
      </c>
      <c r="AS468" s="239">
        <f t="shared" si="5"/>
        <v>3737.9</v>
      </c>
      <c r="AT468" s="241">
        <f t="shared" si="6"/>
        <v>9</v>
      </c>
      <c r="AU468" s="241"/>
      <c r="AV468" s="235">
        <f>IF('Raw Data'!AO467="YES", 1, 0)</f>
        <v>0</v>
      </c>
      <c r="AW468" s="241">
        <f>('Power Usage Consumption'!$B$22)*D468*AV468</f>
        <v>0</v>
      </c>
      <c r="AX468" s="235">
        <f>IF('Raw Data'!AP467="YES", 1, 0)</f>
        <v>0</v>
      </c>
      <c r="AY468" s="241">
        <f>('Power Usage Consumption'!$B$23)*D468*AX468</f>
        <v>0</v>
      </c>
      <c r="AZ468" s="235">
        <f>IF('Raw Data'!AQ467="YES", 1, 0)</f>
        <v>0</v>
      </c>
      <c r="BA468" s="241">
        <f>('Power Usage Consumption'!$B$24)*D468*AZ468</f>
        <v>0</v>
      </c>
      <c r="BB468" s="235">
        <f>IF('Raw Data'!AR467="YES", 1, 0)</f>
        <v>1</v>
      </c>
      <c r="BC468" s="241">
        <f>('Power Usage Consumption'!$B$25)*D468*BB468</f>
        <v>16.656</v>
      </c>
      <c r="BD468" s="235">
        <f>IF('Raw Data'!AS467="YES", 1, 0)</f>
        <v>0</v>
      </c>
      <c r="BE468" s="235">
        <f>('Power Usage Consumption'!$B$26)*D468*BD468</f>
        <v>0</v>
      </c>
      <c r="BF468" s="241">
        <f t="shared" si="7"/>
        <v>16.656</v>
      </c>
    </row>
    <row r="469" ht="20.25" customHeight="1">
      <c r="A469" s="233" t="str">
        <f>'Raw Data'!R468</f>
        <v>Kenya</v>
      </c>
      <c r="B469" s="234">
        <f>'Raw Data'!S468</f>
        <v>1</v>
      </c>
      <c r="C469" s="235">
        <f>'Raw Data'!W468</f>
        <v>13</v>
      </c>
      <c r="D469" s="236">
        <f t="shared" si="1"/>
        <v>52</v>
      </c>
      <c r="E469" s="237"/>
      <c r="F469" s="238">
        <f>'Raw Data'!X468</f>
        <v>0</v>
      </c>
      <c r="G469" s="239">
        <f>(F469*'Power Usage Consumption'!$B$2)*D469</f>
        <v>0</v>
      </c>
      <c r="H469" s="235">
        <f>'Raw Data'!Y468</f>
        <v>3</v>
      </c>
      <c r="I469" s="239">
        <f>(H469*'Power Usage Consumption'!$B$3)*D469</f>
        <v>10.8576</v>
      </c>
      <c r="J469" s="235">
        <f>'Raw Data'!Z468</f>
        <v>0</v>
      </c>
      <c r="K469" s="240">
        <f>(J469*'Power Usage Consumption'!$B$4)*D469</f>
        <v>0</v>
      </c>
      <c r="L469" s="241">
        <f>'Raw Data'!AA468</f>
        <v>1</v>
      </c>
      <c r="M469" s="241">
        <f>(L469*'Power Usage Consumption'!$B$5)*D469</f>
        <v>10.4</v>
      </c>
      <c r="N469" s="241">
        <f>'Raw Data'!AB468</f>
        <v>2</v>
      </c>
      <c r="O469" s="241">
        <f>(N469*'Power Usage Consumption'!$B$7)*D469</f>
        <v>0.208</v>
      </c>
      <c r="P469" s="241">
        <f>'Raw Data'!AC468</f>
        <v>0</v>
      </c>
      <c r="Q469" s="241">
        <f>(P469*'Power Usage Consumption'!$B$8)*D469</f>
        <v>0</v>
      </c>
      <c r="R469" s="241">
        <f>'Raw Data'!AD468</f>
        <v>0</v>
      </c>
      <c r="S469" s="241">
        <f>(R469*'Power Usage Consumption'!$B$9)*D469</f>
        <v>0</v>
      </c>
      <c r="T469" s="235">
        <f>'Raw Data'!AE468</f>
        <v>2</v>
      </c>
      <c r="U469" s="241">
        <f>(T469*'Power Usage Consumption'!$B$6)*D469</f>
        <v>0.52</v>
      </c>
      <c r="V469" s="235">
        <f>'Raw Data'!AF468</f>
        <v>1</v>
      </c>
      <c r="W469" s="241">
        <f>(V469*'Power Usage Consumption'!$B$11)*D469</f>
        <v>0.624</v>
      </c>
      <c r="X469" s="235">
        <f>'Raw Data'!AG468</f>
        <v>1</v>
      </c>
      <c r="Y469" s="241">
        <f>(X469*'Power Usage Consumption'!$B$12)*D469</f>
        <v>0.624</v>
      </c>
      <c r="Z469" s="235">
        <f>'Raw Data'!AH468</f>
        <v>3</v>
      </c>
      <c r="AA469" s="241">
        <f>(Z469*'Power Usage Consumption'!$B$12)*D469</f>
        <v>1.872</v>
      </c>
      <c r="AB469" s="242">
        <f t="shared" si="2"/>
        <v>25.1056</v>
      </c>
      <c r="AC469" s="243" t="str">
        <f>'Raw Data'!AI468</f>
        <v>Renewable Energy (Solar, Wind, etc.)</v>
      </c>
      <c r="AD469" s="244">
        <f t="shared" si="3"/>
        <v>0</v>
      </c>
      <c r="AE469" s="245">
        <f t="shared" si="4"/>
        <v>25.1056</v>
      </c>
      <c r="AF469" s="238">
        <f>'Raw Data'!U468</f>
        <v>0</v>
      </c>
      <c r="AG469" s="235">
        <f>'Raw Data'!T468</f>
        <v>1</v>
      </c>
      <c r="AH469" s="235"/>
      <c r="AI469" s="235">
        <f>IF('Raw Data'!AJ468="YES", 1, 0)</f>
        <v>0</v>
      </c>
      <c r="AJ469" s="235">
        <f>('Power Usage Consumption'!$B$15)*D469*AI469</f>
        <v>0</v>
      </c>
      <c r="AK469" s="235">
        <f>IF('Raw Data'!AK468="YES", 1, 0)</f>
        <v>1</v>
      </c>
      <c r="AL469" s="239">
        <f>'Power Usage Consumption'!$B$16</f>
        <v>18</v>
      </c>
      <c r="AM469" s="235">
        <f>IF('Raw Data'!AL468="YES", 1, 0)</f>
        <v>1</v>
      </c>
      <c r="AN469" s="239">
        <f>'Power Usage Consumption'!$B$17</f>
        <v>1.5</v>
      </c>
      <c r="AO469" s="235">
        <f>IF('Raw Data'!AM468="YES", 1, 0)</f>
        <v>1</v>
      </c>
      <c r="AP469" s="239">
        <f>'Power Usage Consumption'!$B$18</f>
        <v>1.2</v>
      </c>
      <c r="AQ469" s="235">
        <f>IF('Raw Data'!AN468="YES", 1, 0)</f>
        <v>1</v>
      </c>
      <c r="AR469" s="239">
        <f>'Power Usage Consumption'!$B$19</f>
        <v>2</v>
      </c>
      <c r="AS469" s="239">
        <f t="shared" si="5"/>
        <v>22.7</v>
      </c>
      <c r="AT469" s="241">
        <f t="shared" si="6"/>
        <v>1</v>
      </c>
      <c r="AU469" s="241"/>
      <c r="AV469" s="235">
        <f>IF('Raw Data'!AO468="YES", 1, 0)</f>
        <v>0</v>
      </c>
      <c r="AW469" s="241">
        <f>('Power Usage Consumption'!$B$22)*D469*AV469</f>
        <v>0</v>
      </c>
      <c r="AX469" s="235">
        <f>IF('Raw Data'!AP468="YES", 1, 0)</f>
        <v>0</v>
      </c>
      <c r="AY469" s="241">
        <f>('Power Usage Consumption'!$B$23)*D469*AX469</f>
        <v>0</v>
      </c>
      <c r="AZ469" s="235">
        <f>IF('Raw Data'!AQ468="YES", 1, 0)</f>
        <v>0</v>
      </c>
      <c r="BA469" s="241">
        <f>('Power Usage Consumption'!$B$24)*D469*AZ469</f>
        <v>0</v>
      </c>
      <c r="BB469" s="235">
        <f>IF('Raw Data'!AR468="YES", 1, 0)</f>
        <v>0</v>
      </c>
      <c r="BC469" s="241">
        <f>('Power Usage Consumption'!$B$25)*D469*BB469</f>
        <v>0</v>
      </c>
      <c r="BD469" s="235">
        <f>IF('Raw Data'!AS468="YES", 1, 0)</f>
        <v>1</v>
      </c>
      <c r="BE469" s="235">
        <f>('Power Usage Consumption'!$B$26)*D469*BD469</f>
        <v>14.56</v>
      </c>
      <c r="BF469" s="241">
        <f t="shared" si="7"/>
        <v>14.56</v>
      </c>
    </row>
    <row r="470" ht="20.25" customHeight="1">
      <c r="A470" s="233" t="str">
        <f>'Raw Data'!R469</f>
        <v>United States of America</v>
      </c>
      <c r="B470" s="234">
        <f>'Raw Data'!S469</f>
        <v>10</v>
      </c>
      <c r="C470" s="235">
        <f>'Raw Data'!W469</f>
        <v>12</v>
      </c>
      <c r="D470" s="236">
        <f t="shared" si="1"/>
        <v>480</v>
      </c>
      <c r="E470" s="237"/>
      <c r="F470" s="238">
        <f>'Raw Data'!X469</f>
        <v>0</v>
      </c>
      <c r="G470" s="239">
        <f>(F470*'Power Usage Consumption'!$B$2)*D470</f>
        <v>0</v>
      </c>
      <c r="H470" s="235">
        <f>'Raw Data'!Y469</f>
        <v>1</v>
      </c>
      <c r="I470" s="239">
        <f>(H470*'Power Usage Consumption'!$B$3)*D470</f>
        <v>33.408</v>
      </c>
      <c r="J470" s="235">
        <f>'Raw Data'!Z469</f>
        <v>1</v>
      </c>
      <c r="K470" s="240">
        <f>(J470*'Power Usage Consumption'!$B$4)*D470</f>
        <v>27.36</v>
      </c>
      <c r="L470" s="241">
        <f>'Raw Data'!AA469</f>
        <v>2</v>
      </c>
      <c r="M470" s="241">
        <f>(L470*'Power Usage Consumption'!$B$5)*D470</f>
        <v>192</v>
      </c>
      <c r="N470" s="241">
        <f>'Raw Data'!AB469</f>
        <v>2</v>
      </c>
      <c r="O470" s="241">
        <f>(N470*'Power Usage Consumption'!$B$7)*D470</f>
        <v>1.92</v>
      </c>
      <c r="P470" s="241">
        <f>'Raw Data'!AC469</f>
        <v>3</v>
      </c>
      <c r="Q470" s="241">
        <f>(P470*'Power Usage Consumption'!$B$8)*D470</f>
        <v>57.6</v>
      </c>
      <c r="R470" s="241">
        <f>'Raw Data'!AD469</f>
        <v>0</v>
      </c>
      <c r="S470" s="241">
        <f>(R470*'Power Usage Consumption'!$B$9)*D470</f>
        <v>0</v>
      </c>
      <c r="T470" s="235">
        <f>'Raw Data'!AE469</f>
        <v>2</v>
      </c>
      <c r="U470" s="241">
        <f>(T470*'Power Usage Consumption'!$B$6)*D470</f>
        <v>4.8</v>
      </c>
      <c r="V470" s="235">
        <f>'Raw Data'!AF469</f>
        <v>1</v>
      </c>
      <c r="W470" s="241">
        <f>(V470*'Power Usage Consumption'!$B$11)*D470</f>
        <v>5.76</v>
      </c>
      <c r="X470" s="235">
        <f>'Raw Data'!AG469</f>
        <v>1</v>
      </c>
      <c r="Y470" s="241">
        <f>(X470*'Power Usage Consumption'!$B$12)*D470</f>
        <v>5.76</v>
      </c>
      <c r="Z470" s="235">
        <f>'Raw Data'!AH469</f>
        <v>0</v>
      </c>
      <c r="AA470" s="241">
        <f>(Z470*'Power Usage Consumption'!$B$12)*D470</f>
        <v>0</v>
      </c>
      <c r="AB470" s="242">
        <f t="shared" si="2"/>
        <v>328.608</v>
      </c>
      <c r="AC470" s="243" t="str">
        <f>'Raw Data'!AI469</f>
        <v>Non-renewable Energy (Grid electricity, Gasoline, etc.)</v>
      </c>
      <c r="AD470" s="244">
        <f t="shared" si="3"/>
        <v>328.608</v>
      </c>
      <c r="AE470" s="245">
        <f t="shared" si="4"/>
        <v>0</v>
      </c>
      <c r="AF470" s="238">
        <f>'Raw Data'!U469</f>
        <v>1</v>
      </c>
      <c r="AG470" s="235">
        <f>'Raw Data'!T469</f>
        <v>9</v>
      </c>
      <c r="AH470" s="235"/>
      <c r="AI470" s="235">
        <f>IF('Raw Data'!AJ469="YES", 1, 0)</f>
        <v>0</v>
      </c>
      <c r="AJ470" s="235">
        <f>('Power Usage Consumption'!$B$15)*D470*AI470</f>
        <v>0</v>
      </c>
      <c r="AK470" s="235">
        <f>IF('Raw Data'!AK469="YES", 1, 0)</f>
        <v>1</v>
      </c>
      <c r="AL470" s="239">
        <f>'Power Usage Consumption'!$B$16</f>
        <v>18</v>
      </c>
      <c r="AM470" s="235">
        <f>IF('Raw Data'!AL469="YES", 1, 0)</f>
        <v>1</v>
      </c>
      <c r="AN470" s="239">
        <f>'Power Usage Consumption'!$B$17</f>
        <v>1.5</v>
      </c>
      <c r="AO470" s="235">
        <f>IF('Raw Data'!AM469="YES", 1, 0)</f>
        <v>0</v>
      </c>
      <c r="AP470" s="239">
        <f>'Power Usage Consumption'!$B$18</f>
        <v>1.2</v>
      </c>
      <c r="AQ470" s="235">
        <f>IF('Raw Data'!AN469="YES", 1, 0)</f>
        <v>1</v>
      </c>
      <c r="AR470" s="239">
        <f>'Power Usage Consumption'!$B$19</f>
        <v>2</v>
      </c>
      <c r="AS470" s="239">
        <f t="shared" si="5"/>
        <v>22.7</v>
      </c>
      <c r="AT470" s="241">
        <f t="shared" si="6"/>
        <v>9</v>
      </c>
      <c r="AU470" s="241"/>
      <c r="AV470" s="235">
        <f>IF('Raw Data'!AO469="YES", 1, 0)</f>
        <v>0</v>
      </c>
      <c r="AW470" s="241">
        <f>('Power Usage Consumption'!$B$22)*D470*AV470</f>
        <v>0</v>
      </c>
      <c r="AX470" s="235">
        <f>IF('Raw Data'!AP469="YES", 1, 0)</f>
        <v>0</v>
      </c>
      <c r="AY470" s="241">
        <f>('Power Usage Consumption'!$B$23)*D470*AX470</f>
        <v>0</v>
      </c>
      <c r="AZ470" s="235">
        <f>IF('Raw Data'!AQ469="YES", 1, 0)</f>
        <v>1</v>
      </c>
      <c r="BA470" s="241">
        <f>('Power Usage Consumption'!$B$24)*D470*AZ470</f>
        <v>25.92</v>
      </c>
      <c r="BB470" s="235">
        <f>IF('Raw Data'!AR469="YES", 1, 0)</f>
        <v>0</v>
      </c>
      <c r="BC470" s="241">
        <f>('Power Usage Consumption'!$B$25)*D470*BB470</f>
        <v>0</v>
      </c>
      <c r="BD470" s="235">
        <f>IF('Raw Data'!AS469="YES", 1, 0)</f>
        <v>1</v>
      </c>
      <c r="BE470" s="235">
        <f>('Power Usage Consumption'!$B$26)*D470*BD470</f>
        <v>134.4</v>
      </c>
      <c r="BF470" s="241">
        <f t="shared" si="7"/>
        <v>160.32</v>
      </c>
    </row>
    <row r="471" ht="20.25" customHeight="1">
      <c r="A471" s="233" t="str">
        <f>'Raw Data'!R470</f>
        <v>Netherlands</v>
      </c>
      <c r="B471" s="234">
        <f>'Raw Data'!S470</f>
        <v>7</v>
      </c>
      <c r="C471" s="235">
        <f>'Raw Data'!W470</f>
        <v>6</v>
      </c>
      <c r="D471" s="236">
        <f t="shared" si="1"/>
        <v>168</v>
      </c>
      <c r="E471" s="237"/>
      <c r="F471" s="238">
        <f>'Raw Data'!X470</f>
        <v>2</v>
      </c>
      <c r="G471" s="239">
        <f>(F471*'Power Usage Consumption'!$B$2)*D471</f>
        <v>20.16</v>
      </c>
      <c r="H471" s="235">
        <f>'Raw Data'!Y470</f>
        <v>3</v>
      </c>
      <c r="I471" s="239">
        <f>(H471*'Power Usage Consumption'!$B$3)*D471</f>
        <v>35.0784</v>
      </c>
      <c r="J471" s="235">
        <f>'Raw Data'!Z470</f>
        <v>3</v>
      </c>
      <c r="K471" s="240">
        <f>(J471*'Power Usage Consumption'!$B$4)*D471</f>
        <v>28.728</v>
      </c>
      <c r="L471" s="241">
        <f>'Raw Data'!AA470</f>
        <v>0</v>
      </c>
      <c r="M471" s="241">
        <f>(L471*'Power Usage Consumption'!$B$5)*D471</f>
        <v>0</v>
      </c>
      <c r="N471" s="241">
        <f>'Raw Data'!AB470</f>
        <v>1</v>
      </c>
      <c r="O471" s="241">
        <f>(N471*'Power Usage Consumption'!$B$7)*D471</f>
        <v>0.336</v>
      </c>
      <c r="P471" s="241">
        <f>'Raw Data'!AC470</f>
        <v>2</v>
      </c>
      <c r="Q471" s="241">
        <f>(P471*'Power Usage Consumption'!$B$8)*D471</f>
        <v>13.44</v>
      </c>
      <c r="R471" s="241">
        <f>'Raw Data'!AD470</f>
        <v>1</v>
      </c>
      <c r="S471" s="241">
        <f>(R471*'Power Usage Consumption'!$B$9)*D471</f>
        <v>1.008</v>
      </c>
      <c r="T471" s="235">
        <f>'Raw Data'!AE470</f>
        <v>3</v>
      </c>
      <c r="U471" s="241">
        <f>(T471*'Power Usage Consumption'!$B$6)*D471</f>
        <v>2.52</v>
      </c>
      <c r="V471" s="235">
        <f>'Raw Data'!AF470</f>
        <v>3</v>
      </c>
      <c r="W471" s="241">
        <f>(V471*'Power Usage Consumption'!$B$11)*D471</f>
        <v>6.048</v>
      </c>
      <c r="X471" s="235">
        <f>'Raw Data'!AG470</f>
        <v>3</v>
      </c>
      <c r="Y471" s="241">
        <f>(X471*'Power Usage Consumption'!$B$12)*D471</f>
        <v>6.048</v>
      </c>
      <c r="Z471" s="235">
        <f>'Raw Data'!AH470</f>
        <v>2</v>
      </c>
      <c r="AA471" s="241">
        <f>(Z471*'Power Usage Consumption'!$B$12)*D471</f>
        <v>4.032</v>
      </c>
      <c r="AB471" s="242">
        <f t="shared" si="2"/>
        <v>117.3984</v>
      </c>
      <c r="AC471" s="243" t="str">
        <f>'Raw Data'!AI470</f>
        <v>Renewable Energy (Solar, Wind, etc.)</v>
      </c>
      <c r="AD471" s="244">
        <f t="shared" si="3"/>
        <v>0</v>
      </c>
      <c r="AE471" s="245">
        <f t="shared" si="4"/>
        <v>117.3984</v>
      </c>
      <c r="AF471" s="238">
        <f>'Raw Data'!U470</f>
        <v>3</v>
      </c>
      <c r="AG471" s="235">
        <f>'Raw Data'!T470</f>
        <v>4</v>
      </c>
      <c r="AH471" s="235"/>
      <c r="AI471" s="235">
        <f>IF('Raw Data'!AJ470="YES", 1, 0)</f>
        <v>0</v>
      </c>
      <c r="AJ471" s="235">
        <f>('Power Usage Consumption'!$B$15)*D471*AI471</f>
        <v>0</v>
      </c>
      <c r="AK471" s="235">
        <f>IF('Raw Data'!AK470="YES", 1, 0)</f>
        <v>1</v>
      </c>
      <c r="AL471" s="239">
        <f>'Power Usage Consumption'!$B$16</f>
        <v>18</v>
      </c>
      <c r="AM471" s="235">
        <f>IF('Raw Data'!AL470="YES", 1, 0)</f>
        <v>1</v>
      </c>
      <c r="AN471" s="239">
        <f>'Power Usage Consumption'!$B$17</f>
        <v>1.5</v>
      </c>
      <c r="AO471" s="235">
        <f>IF('Raw Data'!AM470="YES", 1, 0)</f>
        <v>0</v>
      </c>
      <c r="AP471" s="239">
        <f>'Power Usage Consumption'!$B$18</f>
        <v>1.2</v>
      </c>
      <c r="AQ471" s="235">
        <f>IF('Raw Data'!AN470="YES", 1, 0)</f>
        <v>1</v>
      </c>
      <c r="AR471" s="239">
        <f>'Power Usage Consumption'!$B$19</f>
        <v>2</v>
      </c>
      <c r="AS471" s="239">
        <f t="shared" si="5"/>
        <v>22.7</v>
      </c>
      <c r="AT471" s="241">
        <f t="shared" si="6"/>
        <v>4</v>
      </c>
      <c r="AU471" s="241"/>
      <c r="AV471" s="235">
        <f>IF('Raw Data'!AO470="YES", 1, 0)</f>
        <v>0</v>
      </c>
      <c r="AW471" s="241">
        <f>('Power Usage Consumption'!$B$22)*D471*AV471</f>
        <v>0</v>
      </c>
      <c r="AX471" s="235">
        <f>IF('Raw Data'!AP470="YES", 1, 0)</f>
        <v>0</v>
      </c>
      <c r="AY471" s="241">
        <f>('Power Usage Consumption'!$B$23)*D471*AX471</f>
        <v>0</v>
      </c>
      <c r="AZ471" s="235">
        <f>IF('Raw Data'!AQ470="YES", 1, 0)</f>
        <v>0</v>
      </c>
      <c r="BA471" s="241">
        <f>('Power Usage Consumption'!$B$24)*D471*AZ471</f>
        <v>0</v>
      </c>
      <c r="BB471" s="235">
        <f>IF('Raw Data'!AR470="YES", 1, 0)</f>
        <v>0</v>
      </c>
      <c r="BC471" s="241">
        <f>('Power Usage Consumption'!$B$25)*D471*BB471</f>
        <v>0</v>
      </c>
      <c r="BD471" s="235">
        <f>IF('Raw Data'!AS470="YES", 1, 0)</f>
        <v>0</v>
      </c>
      <c r="BE471" s="235">
        <f>('Power Usage Consumption'!$B$26)*D471*BD471</f>
        <v>0</v>
      </c>
      <c r="BF471" s="241">
        <f t="shared" si="7"/>
        <v>0</v>
      </c>
    </row>
    <row r="472" ht="20.25" customHeight="1">
      <c r="A472" s="233" t="str">
        <f>'Raw Data'!R471</f>
        <v>United States of America</v>
      </c>
      <c r="B472" s="234">
        <f>'Raw Data'!S471</f>
        <v>12</v>
      </c>
      <c r="C472" s="235">
        <f>'Raw Data'!W471</f>
        <v>22</v>
      </c>
      <c r="D472" s="236">
        <f t="shared" si="1"/>
        <v>1056</v>
      </c>
      <c r="E472" s="237"/>
      <c r="F472" s="238">
        <f>'Raw Data'!X471</f>
        <v>0</v>
      </c>
      <c r="G472" s="239">
        <f>(F472*'Power Usage Consumption'!$B$2)*D472</f>
        <v>0</v>
      </c>
      <c r="H472" s="235">
        <f>'Raw Data'!Y471</f>
        <v>1</v>
      </c>
      <c r="I472" s="239">
        <f>(H472*'Power Usage Consumption'!$B$3)*D472</f>
        <v>73.4976</v>
      </c>
      <c r="J472" s="235">
        <f>'Raw Data'!Z471</f>
        <v>0</v>
      </c>
      <c r="K472" s="240">
        <f>(J472*'Power Usage Consumption'!$B$4)*D472</f>
        <v>0</v>
      </c>
      <c r="L472" s="241">
        <f>'Raw Data'!AA471</f>
        <v>0</v>
      </c>
      <c r="M472" s="241">
        <f>(L472*'Power Usage Consumption'!$B$5)*D472</f>
        <v>0</v>
      </c>
      <c r="N472" s="241">
        <f>'Raw Data'!AB471</f>
        <v>3</v>
      </c>
      <c r="O472" s="241">
        <f>(N472*'Power Usage Consumption'!$B$7)*D472</f>
        <v>6.336</v>
      </c>
      <c r="P472" s="241">
        <f>'Raw Data'!AC471</f>
        <v>2</v>
      </c>
      <c r="Q472" s="241">
        <f>(P472*'Power Usage Consumption'!$B$8)*D472</f>
        <v>84.48</v>
      </c>
      <c r="R472" s="241">
        <f>'Raw Data'!AD471</f>
        <v>2</v>
      </c>
      <c r="S472" s="241">
        <f>(R472*'Power Usage Consumption'!$B$9)*D472</f>
        <v>12.672</v>
      </c>
      <c r="T472" s="235">
        <f>'Raw Data'!AE471</f>
        <v>0</v>
      </c>
      <c r="U472" s="241">
        <f>(T472*'Power Usage Consumption'!$B$6)*D472</f>
        <v>0</v>
      </c>
      <c r="V472" s="235">
        <f>'Raw Data'!AF471</f>
        <v>1</v>
      </c>
      <c r="W472" s="241">
        <f>(V472*'Power Usage Consumption'!$B$11)*D472</f>
        <v>12.672</v>
      </c>
      <c r="X472" s="235">
        <f>'Raw Data'!AG471</f>
        <v>1</v>
      </c>
      <c r="Y472" s="241">
        <f>(X472*'Power Usage Consumption'!$B$12)*D472</f>
        <v>12.672</v>
      </c>
      <c r="Z472" s="235">
        <f>'Raw Data'!AH471</f>
        <v>1</v>
      </c>
      <c r="AA472" s="241">
        <f>(Z472*'Power Usage Consumption'!$B$12)*D472</f>
        <v>12.672</v>
      </c>
      <c r="AB472" s="242">
        <f t="shared" si="2"/>
        <v>215.0016</v>
      </c>
      <c r="AC472" s="243" t="str">
        <f>'Raw Data'!AI471</f>
        <v>Renewable Energy (Solar, Wind, etc.)</v>
      </c>
      <c r="AD472" s="244">
        <f t="shared" si="3"/>
        <v>0</v>
      </c>
      <c r="AE472" s="245">
        <f t="shared" si="4"/>
        <v>215.0016</v>
      </c>
      <c r="AF472" s="238">
        <f>'Raw Data'!U471</f>
        <v>4</v>
      </c>
      <c r="AG472" s="235">
        <f>'Raw Data'!T471</f>
        <v>8</v>
      </c>
      <c r="AH472" s="235"/>
      <c r="AI472" s="235">
        <f>IF('Raw Data'!AJ471="YES", 1, 0)</f>
        <v>0</v>
      </c>
      <c r="AJ472" s="235">
        <f>('Power Usage Consumption'!$B$15)*D472*AI472</f>
        <v>0</v>
      </c>
      <c r="AK472" s="235">
        <f>IF('Raw Data'!AK471="YES", 1, 0)</f>
        <v>1</v>
      </c>
      <c r="AL472" s="239">
        <f>'Power Usage Consumption'!$B$16</f>
        <v>18</v>
      </c>
      <c r="AM472" s="235">
        <f>IF('Raw Data'!AL471="YES", 1, 0)</f>
        <v>1</v>
      </c>
      <c r="AN472" s="239">
        <f>'Power Usage Consumption'!$B$17</f>
        <v>1.5</v>
      </c>
      <c r="AO472" s="235">
        <f>IF('Raw Data'!AM471="YES", 1, 0)</f>
        <v>0</v>
      </c>
      <c r="AP472" s="239">
        <f>'Power Usage Consumption'!$B$18</f>
        <v>1.2</v>
      </c>
      <c r="AQ472" s="235">
        <f>IF('Raw Data'!AN471="YES", 1, 0)</f>
        <v>0</v>
      </c>
      <c r="AR472" s="239">
        <f>'Power Usage Consumption'!$B$19</f>
        <v>2</v>
      </c>
      <c r="AS472" s="239">
        <f t="shared" si="5"/>
        <v>22.7</v>
      </c>
      <c r="AT472" s="241">
        <f t="shared" si="6"/>
        <v>8</v>
      </c>
      <c r="AU472" s="241"/>
      <c r="AV472" s="235">
        <f>IF('Raw Data'!AO471="YES", 1, 0)</f>
        <v>1</v>
      </c>
      <c r="AW472" s="241">
        <f>('Power Usage Consumption'!$B$22)*D472*AV472</f>
        <v>2402.4</v>
      </c>
      <c r="AX472" s="235">
        <f>IF('Raw Data'!AP471="YES", 1, 0)</f>
        <v>1</v>
      </c>
      <c r="AY472" s="241">
        <f>('Power Usage Consumption'!$B$23)*D472*AX472</f>
        <v>686.4</v>
      </c>
      <c r="AZ472" s="235">
        <f>IF('Raw Data'!AQ471="YES", 1, 0)</f>
        <v>0</v>
      </c>
      <c r="BA472" s="241">
        <f>('Power Usage Consumption'!$B$24)*D472*AZ472</f>
        <v>0</v>
      </c>
      <c r="BB472" s="235">
        <f>IF('Raw Data'!AR471="YES", 1, 0)</f>
        <v>1</v>
      </c>
      <c r="BC472" s="241">
        <f>('Power Usage Consumption'!$B$25)*D472*BB472</f>
        <v>18.3216</v>
      </c>
      <c r="BD472" s="235">
        <f>IF('Raw Data'!AS471="YES", 1, 0)</f>
        <v>1</v>
      </c>
      <c r="BE472" s="235">
        <f>('Power Usage Consumption'!$B$26)*D472*BD472</f>
        <v>295.68</v>
      </c>
      <c r="BF472" s="241">
        <f t="shared" si="7"/>
        <v>3402.8016</v>
      </c>
    </row>
    <row r="473" ht="20.25" customHeight="1">
      <c r="A473" s="233" t="str">
        <f>'Raw Data'!R472</f>
        <v>United States of America</v>
      </c>
      <c r="B473" s="234">
        <f>'Raw Data'!S472</f>
        <v>10</v>
      </c>
      <c r="C473" s="235">
        <f>'Raw Data'!W472</f>
        <v>19</v>
      </c>
      <c r="D473" s="236">
        <f t="shared" si="1"/>
        <v>760</v>
      </c>
      <c r="E473" s="237"/>
      <c r="F473" s="238">
        <f>'Raw Data'!X472</f>
        <v>1</v>
      </c>
      <c r="G473" s="239">
        <f>(F473*'Power Usage Consumption'!$B$2)*D473</f>
        <v>45.6</v>
      </c>
      <c r="H473" s="235">
        <f>'Raw Data'!Y472</f>
        <v>0</v>
      </c>
      <c r="I473" s="239">
        <f>(H473*'Power Usage Consumption'!$B$3)*D473</f>
        <v>0</v>
      </c>
      <c r="J473" s="235">
        <f>'Raw Data'!Z472</f>
        <v>0</v>
      </c>
      <c r="K473" s="240">
        <f>(J473*'Power Usage Consumption'!$B$4)*D473</f>
        <v>0</v>
      </c>
      <c r="L473" s="241">
        <f>'Raw Data'!AA472</f>
        <v>3</v>
      </c>
      <c r="M473" s="241">
        <f>(L473*'Power Usage Consumption'!$B$5)*D473</f>
        <v>456</v>
      </c>
      <c r="N473" s="241">
        <f>'Raw Data'!AB472</f>
        <v>3</v>
      </c>
      <c r="O473" s="241">
        <f>(N473*'Power Usage Consumption'!$B$7)*D473</f>
        <v>4.56</v>
      </c>
      <c r="P473" s="241">
        <f>'Raw Data'!AC472</f>
        <v>3</v>
      </c>
      <c r="Q473" s="241">
        <f>(P473*'Power Usage Consumption'!$B$8)*D473</f>
        <v>91.2</v>
      </c>
      <c r="R473" s="241">
        <f>'Raw Data'!AD472</f>
        <v>1</v>
      </c>
      <c r="S473" s="241">
        <f>(R473*'Power Usage Consumption'!$B$9)*D473</f>
        <v>4.56</v>
      </c>
      <c r="T473" s="235">
        <f>'Raw Data'!AE472</f>
        <v>1</v>
      </c>
      <c r="U473" s="241">
        <f>(T473*'Power Usage Consumption'!$B$6)*D473</f>
        <v>3.8</v>
      </c>
      <c r="V473" s="235">
        <f>'Raw Data'!AF472</f>
        <v>3</v>
      </c>
      <c r="W473" s="241">
        <f>(V473*'Power Usage Consumption'!$B$11)*D473</f>
        <v>27.36</v>
      </c>
      <c r="X473" s="235">
        <f>'Raw Data'!AG472</f>
        <v>1</v>
      </c>
      <c r="Y473" s="241">
        <f>(X473*'Power Usage Consumption'!$B$12)*D473</f>
        <v>9.12</v>
      </c>
      <c r="Z473" s="235">
        <f>'Raw Data'!AH472</f>
        <v>0</v>
      </c>
      <c r="AA473" s="241">
        <f>(Z473*'Power Usage Consumption'!$B$12)*D473</f>
        <v>0</v>
      </c>
      <c r="AB473" s="242">
        <f t="shared" si="2"/>
        <v>642.2</v>
      </c>
      <c r="AC473" s="243" t="str">
        <f>'Raw Data'!AI472</f>
        <v>Non-renewable Energy (Grid electricity, Gasoline, etc.)</v>
      </c>
      <c r="AD473" s="244">
        <f t="shared" si="3"/>
        <v>642.2</v>
      </c>
      <c r="AE473" s="245">
        <f t="shared" si="4"/>
        <v>0</v>
      </c>
      <c r="AF473" s="238">
        <f>'Raw Data'!U472</f>
        <v>6</v>
      </c>
      <c r="AG473" s="235">
        <f>'Raw Data'!T472</f>
        <v>4</v>
      </c>
      <c r="AH473" s="235"/>
      <c r="AI473" s="235">
        <f>IF('Raw Data'!AJ472="YES", 1, 0)</f>
        <v>1</v>
      </c>
      <c r="AJ473" s="235">
        <f>('Power Usage Consumption'!$B$15)*D473*AI473</f>
        <v>2941.2</v>
      </c>
      <c r="AK473" s="235">
        <f>IF('Raw Data'!AK472="YES", 1, 0)</f>
        <v>0</v>
      </c>
      <c r="AL473" s="239">
        <f>'Power Usage Consumption'!$B$16</f>
        <v>18</v>
      </c>
      <c r="AM473" s="235">
        <f>IF('Raw Data'!AL472="YES", 1, 0)</f>
        <v>0</v>
      </c>
      <c r="AN473" s="239">
        <f>'Power Usage Consumption'!$B$17</f>
        <v>1.5</v>
      </c>
      <c r="AO473" s="235">
        <f>IF('Raw Data'!AM472="YES", 1, 0)</f>
        <v>1</v>
      </c>
      <c r="AP473" s="239">
        <f>'Power Usage Consumption'!$B$18</f>
        <v>1.2</v>
      </c>
      <c r="AQ473" s="235">
        <f>IF('Raw Data'!AN472="YES", 1, 0)</f>
        <v>0</v>
      </c>
      <c r="AR473" s="239">
        <f>'Power Usage Consumption'!$B$19</f>
        <v>2</v>
      </c>
      <c r="AS473" s="239">
        <f t="shared" si="5"/>
        <v>2963.9</v>
      </c>
      <c r="AT473" s="241">
        <f t="shared" si="6"/>
        <v>4</v>
      </c>
      <c r="AU473" s="241"/>
      <c r="AV473" s="235">
        <f>IF('Raw Data'!AO472="YES", 1, 0)</f>
        <v>1</v>
      </c>
      <c r="AW473" s="241">
        <f>('Power Usage Consumption'!$B$22)*D473*AV473</f>
        <v>1729</v>
      </c>
      <c r="AX473" s="235">
        <f>IF('Raw Data'!AP472="YES", 1, 0)</f>
        <v>0</v>
      </c>
      <c r="AY473" s="241">
        <f>('Power Usage Consumption'!$B$23)*D473*AX473</f>
        <v>0</v>
      </c>
      <c r="AZ473" s="235">
        <f>IF('Raw Data'!AQ472="YES", 1, 0)</f>
        <v>1</v>
      </c>
      <c r="BA473" s="241">
        <f>('Power Usage Consumption'!$B$24)*D473*AZ473</f>
        <v>41.04</v>
      </c>
      <c r="BB473" s="235">
        <f>IF('Raw Data'!AR472="YES", 1, 0)</f>
        <v>0</v>
      </c>
      <c r="BC473" s="241">
        <f>('Power Usage Consumption'!$B$25)*D473*BB473</f>
        <v>0</v>
      </c>
      <c r="BD473" s="235">
        <f>IF('Raw Data'!AS472="YES", 1, 0)</f>
        <v>0</v>
      </c>
      <c r="BE473" s="235">
        <f>('Power Usage Consumption'!$B$26)*D473*BD473</f>
        <v>0</v>
      </c>
      <c r="BF473" s="241">
        <f t="shared" si="7"/>
        <v>1770.04</v>
      </c>
    </row>
    <row r="474" ht="20.25" customHeight="1">
      <c r="A474" s="233" t="str">
        <f>'Raw Data'!R473</f>
        <v>United States of America</v>
      </c>
      <c r="B474" s="234">
        <f>'Raw Data'!S473</f>
        <v>11</v>
      </c>
      <c r="C474" s="235">
        <f>'Raw Data'!W473</f>
        <v>17</v>
      </c>
      <c r="D474" s="236">
        <f t="shared" si="1"/>
        <v>748</v>
      </c>
      <c r="E474" s="237"/>
      <c r="F474" s="238">
        <f>'Raw Data'!X473</f>
        <v>1</v>
      </c>
      <c r="G474" s="239">
        <f>(F474*'Power Usage Consumption'!$B$2)*D474</f>
        <v>44.88</v>
      </c>
      <c r="H474" s="235">
        <f>'Raw Data'!Y473</f>
        <v>0</v>
      </c>
      <c r="I474" s="239">
        <f>(H474*'Power Usage Consumption'!$B$3)*D474</f>
        <v>0</v>
      </c>
      <c r="J474" s="235">
        <f>'Raw Data'!Z473</f>
        <v>2</v>
      </c>
      <c r="K474" s="240">
        <f>(J474*'Power Usage Consumption'!$B$4)*D474</f>
        <v>85.272</v>
      </c>
      <c r="L474" s="241">
        <f>'Raw Data'!AA473</f>
        <v>3</v>
      </c>
      <c r="M474" s="241">
        <f>(L474*'Power Usage Consumption'!$B$5)*D474</f>
        <v>448.8</v>
      </c>
      <c r="N474" s="241">
        <f>'Raw Data'!AB473</f>
        <v>3</v>
      </c>
      <c r="O474" s="241">
        <f>(N474*'Power Usage Consumption'!$B$7)*D474</f>
        <v>4.488</v>
      </c>
      <c r="P474" s="241">
        <f>'Raw Data'!AC473</f>
        <v>3</v>
      </c>
      <c r="Q474" s="241">
        <f>(P474*'Power Usage Consumption'!$B$8)*D474</f>
        <v>89.76</v>
      </c>
      <c r="R474" s="241">
        <f>'Raw Data'!AD473</f>
        <v>3</v>
      </c>
      <c r="S474" s="241">
        <f>(R474*'Power Usage Consumption'!$B$9)*D474</f>
        <v>13.464</v>
      </c>
      <c r="T474" s="235">
        <f>'Raw Data'!AE473</f>
        <v>2</v>
      </c>
      <c r="U474" s="241">
        <f>(T474*'Power Usage Consumption'!$B$6)*D474</f>
        <v>7.48</v>
      </c>
      <c r="V474" s="235">
        <f>'Raw Data'!AF473</f>
        <v>1</v>
      </c>
      <c r="W474" s="241">
        <f>(V474*'Power Usage Consumption'!$B$11)*D474</f>
        <v>8.976</v>
      </c>
      <c r="X474" s="235">
        <f>'Raw Data'!AG473</f>
        <v>3</v>
      </c>
      <c r="Y474" s="241">
        <f>(X474*'Power Usage Consumption'!$B$12)*D474</f>
        <v>26.928</v>
      </c>
      <c r="Z474" s="235">
        <f>'Raw Data'!AH473</f>
        <v>2</v>
      </c>
      <c r="AA474" s="241">
        <f>(Z474*'Power Usage Consumption'!$B$12)*D474</f>
        <v>17.952</v>
      </c>
      <c r="AB474" s="242">
        <f t="shared" si="2"/>
        <v>748</v>
      </c>
      <c r="AC474" s="243" t="str">
        <f>'Raw Data'!AI473</f>
        <v>Renewable Energy (Solar, Wind, etc.)</v>
      </c>
      <c r="AD474" s="244">
        <f t="shared" si="3"/>
        <v>0</v>
      </c>
      <c r="AE474" s="245">
        <f t="shared" si="4"/>
        <v>748</v>
      </c>
      <c r="AF474" s="238">
        <f>'Raw Data'!U473</f>
        <v>2</v>
      </c>
      <c r="AG474" s="235">
        <f>'Raw Data'!T473</f>
        <v>9</v>
      </c>
      <c r="AH474" s="235"/>
      <c r="AI474" s="235">
        <f>IF('Raw Data'!AJ473="YES", 1, 0)</f>
        <v>1</v>
      </c>
      <c r="AJ474" s="235">
        <f>('Power Usage Consumption'!$B$15)*D474*AI474</f>
        <v>2894.76</v>
      </c>
      <c r="AK474" s="235">
        <f>IF('Raw Data'!AK473="YES", 1, 0)</f>
        <v>1</v>
      </c>
      <c r="AL474" s="239">
        <f>'Power Usage Consumption'!$B$16</f>
        <v>18</v>
      </c>
      <c r="AM474" s="235">
        <f>IF('Raw Data'!AL473="YES", 1, 0)</f>
        <v>0</v>
      </c>
      <c r="AN474" s="239">
        <f>'Power Usage Consumption'!$B$17</f>
        <v>1.5</v>
      </c>
      <c r="AO474" s="235">
        <f>IF('Raw Data'!AM473="YES", 1, 0)</f>
        <v>1</v>
      </c>
      <c r="AP474" s="239">
        <f>'Power Usage Consumption'!$B$18</f>
        <v>1.2</v>
      </c>
      <c r="AQ474" s="235">
        <f>IF('Raw Data'!AN473="YES", 1, 0)</f>
        <v>0</v>
      </c>
      <c r="AR474" s="239">
        <f>'Power Usage Consumption'!$B$19</f>
        <v>2</v>
      </c>
      <c r="AS474" s="239">
        <f t="shared" si="5"/>
        <v>2917.46</v>
      </c>
      <c r="AT474" s="241">
        <f t="shared" si="6"/>
        <v>9</v>
      </c>
      <c r="AU474" s="241"/>
      <c r="AV474" s="235">
        <f>IF('Raw Data'!AO473="YES", 1, 0)</f>
        <v>0</v>
      </c>
      <c r="AW474" s="241">
        <f>('Power Usage Consumption'!$B$22)*D474*AV474</f>
        <v>0</v>
      </c>
      <c r="AX474" s="235">
        <f>IF('Raw Data'!AP473="YES", 1, 0)</f>
        <v>0</v>
      </c>
      <c r="AY474" s="241">
        <f>('Power Usage Consumption'!$B$23)*D474*AX474</f>
        <v>0</v>
      </c>
      <c r="AZ474" s="235">
        <f>IF('Raw Data'!AQ473="YES", 1, 0)</f>
        <v>1</v>
      </c>
      <c r="BA474" s="241">
        <f>('Power Usage Consumption'!$B$24)*D474*AZ474</f>
        <v>40.392</v>
      </c>
      <c r="BB474" s="235">
        <f>IF('Raw Data'!AR473="YES", 1, 0)</f>
        <v>0</v>
      </c>
      <c r="BC474" s="241">
        <f>('Power Usage Consumption'!$B$25)*D474*BB474</f>
        <v>0</v>
      </c>
      <c r="BD474" s="235">
        <f>IF('Raw Data'!AS473="YES", 1, 0)</f>
        <v>0</v>
      </c>
      <c r="BE474" s="235">
        <f>('Power Usage Consumption'!$B$26)*D474*BD474</f>
        <v>0</v>
      </c>
      <c r="BF474" s="241">
        <f t="shared" si="7"/>
        <v>40.392</v>
      </c>
    </row>
    <row r="475" ht="20.25" customHeight="1">
      <c r="A475" s="233" t="str">
        <f>'Raw Data'!R474</f>
        <v>United States of America</v>
      </c>
      <c r="B475" s="234">
        <f>'Raw Data'!S474</f>
        <v>8</v>
      </c>
      <c r="C475" s="235">
        <f>'Raw Data'!W474</f>
        <v>33</v>
      </c>
      <c r="D475" s="236">
        <f t="shared" si="1"/>
        <v>1056</v>
      </c>
      <c r="E475" s="237"/>
      <c r="F475" s="238">
        <f>'Raw Data'!X474</f>
        <v>2</v>
      </c>
      <c r="G475" s="239">
        <f>(F475*'Power Usage Consumption'!$B$2)*D475</f>
        <v>126.72</v>
      </c>
      <c r="H475" s="235">
        <f>'Raw Data'!Y474</f>
        <v>1</v>
      </c>
      <c r="I475" s="239">
        <f>(H475*'Power Usage Consumption'!$B$3)*D475</f>
        <v>73.4976</v>
      </c>
      <c r="J475" s="235">
        <f>'Raw Data'!Z474</f>
        <v>3</v>
      </c>
      <c r="K475" s="240">
        <f>(J475*'Power Usage Consumption'!$B$4)*D475</f>
        <v>180.576</v>
      </c>
      <c r="L475" s="241">
        <f>'Raw Data'!AA474</f>
        <v>2</v>
      </c>
      <c r="M475" s="241">
        <f>(L475*'Power Usage Consumption'!$B$5)*D475</f>
        <v>422.4</v>
      </c>
      <c r="N475" s="241">
        <f>'Raw Data'!AB474</f>
        <v>3</v>
      </c>
      <c r="O475" s="241">
        <f>(N475*'Power Usage Consumption'!$B$7)*D475</f>
        <v>6.336</v>
      </c>
      <c r="P475" s="241">
        <f>'Raw Data'!AC474</f>
        <v>3</v>
      </c>
      <c r="Q475" s="241">
        <f>(P475*'Power Usage Consumption'!$B$8)*D475</f>
        <v>126.72</v>
      </c>
      <c r="R475" s="241">
        <f>'Raw Data'!AD474</f>
        <v>1</v>
      </c>
      <c r="S475" s="241">
        <f>(R475*'Power Usage Consumption'!$B$9)*D475</f>
        <v>6.336</v>
      </c>
      <c r="T475" s="235">
        <f>'Raw Data'!AE474</f>
        <v>2</v>
      </c>
      <c r="U475" s="241">
        <f>(T475*'Power Usage Consumption'!$B$6)*D475</f>
        <v>10.56</v>
      </c>
      <c r="V475" s="235">
        <f>'Raw Data'!AF474</f>
        <v>1</v>
      </c>
      <c r="W475" s="241">
        <f>(V475*'Power Usage Consumption'!$B$11)*D475</f>
        <v>12.672</v>
      </c>
      <c r="X475" s="235">
        <f>'Raw Data'!AG474</f>
        <v>0</v>
      </c>
      <c r="Y475" s="241">
        <f>(X475*'Power Usage Consumption'!$B$12)*D475</f>
        <v>0</v>
      </c>
      <c r="Z475" s="235">
        <f>'Raw Data'!AH474</f>
        <v>0</v>
      </c>
      <c r="AA475" s="241">
        <f>(Z475*'Power Usage Consumption'!$B$12)*D475</f>
        <v>0</v>
      </c>
      <c r="AB475" s="242">
        <f t="shared" si="2"/>
        <v>965.8176</v>
      </c>
      <c r="AC475" s="243" t="str">
        <f>'Raw Data'!AI474</f>
        <v>Renewable Energy (Solar, Wind, etc.)</v>
      </c>
      <c r="AD475" s="244">
        <f t="shared" si="3"/>
        <v>0</v>
      </c>
      <c r="AE475" s="245">
        <f t="shared" si="4"/>
        <v>965.8176</v>
      </c>
      <c r="AF475" s="238">
        <f>'Raw Data'!U474</f>
        <v>2</v>
      </c>
      <c r="AG475" s="235">
        <f>'Raw Data'!T474</f>
        <v>6</v>
      </c>
      <c r="AH475" s="235"/>
      <c r="AI475" s="235">
        <f>IF('Raw Data'!AJ474="YES", 1, 0)</f>
        <v>1</v>
      </c>
      <c r="AJ475" s="235">
        <f>('Power Usage Consumption'!$B$15)*D475*AI475</f>
        <v>4086.72</v>
      </c>
      <c r="AK475" s="235">
        <f>IF('Raw Data'!AK474="YES", 1, 0)</f>
        <v>1</v>
      </c>
      <c r="AL475" s="239">
        <f>'Power Usage Consumption'!$B$16</f>
        <v>18</v>
      </c>
      <c r="AM475" s="235">
        <f>IF('Raw Data'!AL474="YES", 1, 0)</f>
        <v>1</v>
      </c>
      <c r="AN475" s="239">
        <f>'Power Usage Consumption'!$B$17</f>
        <v>1.5</v>
      </c>
      <c r="AO475" s="235">
        <f>IF('Raw Data'!AM474="YES", 1, 0)</f>
        <v>1</v>
      </c>
      <c r="AP475" s="239">
        <f>'Power Usage Consumption'!$B$18</f>
        <v>1.2</v>
      </c>
      <c r="AQ475" s="235">
        <f>IF('Raw Data'!AN474="YES", 1, 0)</f>
        <v>0</v>
      </c>
      <c r="AR475" s="239">
        <f>'Power Usage Consumption'!$B$19</f>
        <v>2</v>
      </c>
      <c r="AS475" s="239">
        <f t="shared" si="5"/>
        <v>4109.42</v>
      </c>
      <c r="AT475" s="241">
        <f t="shared" si="6"/>
        <v>6</v>
      </c>
      <c r="AU475" s="241"/>
      <c r="AV475" s="235">
        <f>IF('Raw Data'!AO474="YES", 1, 0)</f>
        <v>1</v>
      </c>
      <c r="AW475" s="241">
        <f>('Power Usage Consumption'!$B$22)*D475*AV475</f>
        <v>2402.4</v>
      </c>
      <c r="AX475" s="235">
        <f>IF('Raw Data'!AP474="YES", 1, 0)</f>
        <v>1</v>
      </c>
      <c r="AY475" s="241">
        <f>('Power Usage Consumption'!$B$23)*D475*AX475</f>
        <v>686.4</v>
      </c>
      <c r="AZ475" s="235">
        <f>IF('Raw Data'!AQ474="YES", 1, 0)</f>
        <v>1</v>
      </c>
      <c r="BA475" s="241">
        <f>('Power Usage Consumption'!$B$24)*D475*AZ475</f>
        <v>57.024</v>
      </c>
      <c r="BB475" s="235">
        <f>IF('Raw Data'!AR474="YES", 1, 0)</f>
        <v>1</v>
      </c>
      <c r="BC475" s="241">
        <f>('Power Usage Consumption'!$B$25)*D475*BB475</f>
        <v>18.3216</v>
      </c>
      <c r="BD475" s="235">
        <f>IF('Raw Data'!AS474="YES", 1, 0)</f>
        <v>0</v>
      </c>
      <c r="BE475" s="235">
        <f>('Power Usage Consumption'!$B$26)*D475*BD475</f>
        <v>0</v>
      </c>
      <c r="BF475" s="241">
        <f t="shared" si="7"/>
        <v>3164.1456</v>
      </c>
    </row>
    <row r="476" ht="20.25" customHeight="1">
      <c r="A476" s="233" t="str">
        <f>'Raw Data'!R475</f>
        <v>Türkiye</v>
      </c>
      <c r="B476" s="234">
        <f>'Raw Data'!S475</f>
        <v>5</v>
      </c>
      <c r="C476" s="235">
        <f>'Raw Data'!W475</f>
        <v>32</v>
      </c>
      <c r="D476" s="236">
        <f t="shared" si="1"/>
        <v>640</v>
      </c>
      <c r="E476" s="237"/>
      <c r="F476" s="238">
        <f>'Raw Data'!X475</f>
        <v>1</v>
      </c>
      <c r="G476" s="239">
        <f>(F476*'Power Usage Consumption'!$B$2)*D476</f>
        <v>38.4</v>
      </c>
      <c r="H476" s="235">
        <f>'Raw Data'!Y475</f>
        <v>3</v>
      </c>
      <c r="I476" s="239">
        <f>(H476*'Power Usage Consumption'!$B$3)*D476</f>
        <v>133.632</v>
      </c>
      <c r="J476" s="235">
        <f>'Raw Data'!Z475</f>
        <v>1</v>
      </c>
      <c r="K476" s="240">
        <f>(J476*'Power Usage Consumption'!$B$4)*D476</f>
        <v>36.48</v>
      </c>
      <c r="L476" s="241">
        <f>'Raw Data'!AA475</f>
        <v>3</v>
      </c>
      <c r="M476" s="241">
        <f>(L476*'Power Usage Consumption'!$B$5)*D476</f>
        <v>384</v>
      </c>
      <c r="N476" s="241">
        <f>'Raw Data'!AB475</f>
        <v>0</v>
      </c>
      <c r="O476" s="241">
        <f>(N476*'Power Usage Consumption'!$B$7)*D476</f>
        <v>0</v>
      </c>
      <c r="P476" s="241">
        <f>'Raw Data'!AC475</f>
        <v>2</v>
      </c>
      <c r="Q476" s="241">
        <f>(P476*'Power Usage Consumption'!$B$8)*D476</f>
        <v>51.2</v>
      </c>
      <c r="R476" s="241">
        <f>'Raw Data'!AD475</f>
        <v>3</v>
      </c>
      <c r="S476" s="241">
        <f>(R476*'Power Usage Consumption'!$B$9)*D476</f>
        <v>11.52</v>
      </c>
      <c r="T476" s="235">
        <f>'Raw Data'!AE475</f>
        <v>1</v>
      </c>
      <c r="U476" s="241">
        <f>(T476*'Power Usage Consumption'!$B$6)*D476</f>
        <v>3.2</v>
      </c>
      <c r="V476" s="235">
        <f>'Raw Data'!AF475</f>
        <v>0</v>
      </c>
      <c r="W476" s="241">
        <f>(V476*'Power Usage Consumption'!$B$11)*D476</f>
        <v>0</v>
      </c>
      <c r="X476" s="235">
        <f>'Raw Data'!AG475</f>
        <v>1</v>
      </c>
      <c r="Y476" s="241">
        <f>(X476*'Power Usage Consumption'!$B$12)*D476</f>
        <v>7.68</v>
      </c>
      <c r="Z476" s="235">
        <f>'Raw Data'!AH475</f>
        <v>2</v>
      </c>
      <c r="AA476" s="241">
        <f>(Z476*'Power Usage Consumption'!$B$12)*D476</f>
        <v>15.36</v>
      </c>
      <c r="AB476" s="242">
        <f t="shared" si="2"/>
        <v>681.472</v>
      </c>
      <c r="AC476" s="243" t="str">
        <f>'Raw Data'!AI475</f>
        <v>Non-renewable Energy (Grid electricity, Gasoline, etc.)</v>
      </c>
      <c r="AD476" s="244">
        <f t="shared" si="3"/>
        <v>681.472</v>
      </c>
      <c r="AE476" s="245">
        <f t="shared" si="4"/>
        <v>0</v>
      </c>
      <c r="AF476" s="238">
        <f>'Raw Data'!U475</f>
        <v>0</v>
      </c>
      <c r="AG476" s="235">
        <f>'Raw Data'!T475</f>
        <v>5</v>
      </c>
      <c r="AH476" s="235"/>
      <c r="AI476" s="235">
        <f>IF('Raw Data'!AJ475="YES", 1, 0)</f>
        <v>0</v>
      </c>
      <c r="AJ476" s="235">
        <f>('Power Usage Consumption'!$B$15)*D476*AI476</f>
        <v>0</v>
      </c>
      <c r="AK476" s="235">
        <f>IF('Raw Data'!AK475="YES", 1, 0)</f>
        <v>1</v>
      </c>
      <c r="AL476" s="239">
        <f>'Power Usage Consumption'!$B$16</f>
        <v>18</v>
      </c>
      <c r="AM476" s="235">
        <f>IF('Raw Data'!AL475="YES", 1, 0)</f>
        <v>0</v>
      </c>
      <c r="AN476" s="239">
        <f>'Power Usage Consumption'!$B$17</f>
        <v>1.5</v>
      </c>
      <c r="AO476" s="235">
        <f>IF('Raw Data'!AM475="YES", 1, 0)</f>
        <v>0</v>
      </c>
      <c r="AP476" s="239">
        <f>'Power Usage Consumption'!$B$18</f>
        <v>1.2</v>
      </c>
      <c r="AQ476" s="235">
        <f>IF('Raw Data'!AN475="YES", 1, 0)</f>
        <v>1</v>
      </c>
      <c r="AR476" s="239">
        <f>'Power Usage Consumption'!$B$19</f>
        <v>2</v>
      </c>
      <c r="AS476" s="239">
        <f t="shared" si="5"/>
        <v>22.7</v>
      </c>
      <c r="AT476" s="241">
        <f t="shared" si="6"/>
        <v>5</v>
      </c>
      <c r="AU476" s="241"/>
      <c r="AV476" s="235">
        <f>IF('Raw Data'!AO475="YES", 1, 0)</f>
        <v>1</v>
      </c>
      <c r="AW476" s="241">
        <f>('Power Usage Consumption'!$B$22)*D476*AV476</f>
        <v>1456</v>
      </c>
      <c r="AX476" s="235">
        <f>IF('Raw Data'!AP475="YES", 1, 0)</f>
        <v>0</v>
      </c>
      <c r="AY476" s="241">
        <f>('Power Usage Consumption'!$B$23)*D476*AX476</f>
        <v>0</v>
      </c>
      <c r="AZ476" s="235">
        <f>IF('Raw Data'!AQ475="YES", 1, 0)</f>
        <v>1</v>
      </c>
      <c r="BA476" s="241">
        <f>('Power Usage Consumption'!$B$24)*D476*AZ476</f>
        <v>34.56</v>
      </c>
      <c r="BB476" s="235">
        <f>IF('Raw Data'!AR475="YES", 1, 0)</f>
        <v>0</v>
      </c>
      <c r="BC476" s="241">
        <f>('Power Usage Consumption'!$B$25)*D476*BB476</f>
        <v>0</v>
      </c>
      <c r="BD476" s="235">
        <f>IF('Raw Data'!AS475="YES", 1, 0)</f>
        <v>1</v>
      </c>
      <c r="BE476" s="235">
        <f>('Power Usage Consumption'!$B$26)*D476*BD476</f>
        <v>179.2</v>
      </c>
      <c r="BF476" s="241">
        <f t="shared" si="7"/>
        <v>1669.76</v>
      </c>
    </row>
    <row r="477" ht="20.25" customHeight="1">
      <c r="A477" s="233" t="str">
        <f>'Raw Data'!R476</f>
        <v>Slovakia</v>
      </c>
      <c r="B477" s="234">
        <f>'Raw Data'!S476</f>
        <v>3</v>
      </c>
      <c r="C477" s="235">
        <f>'Raw Data'!W476</f>
        <v>4</v>
      </c>
      <c r="D477" s="236">
        <f t="shared" si="1"/>
        <v>48</v>
      </c>
      <c r="E477" s="237"/>
      <c r="F477" s="238">
        <f>'Raw Data'!X476</f>
        <v>1</v>
      </c>
      <c r="G477" s="239">
        <f>(F477*'Power Usage Consumption'!$B$2)*D477</f>
        <v>2.88</v>
      </c>
      <c r="H477" s="235">
        <f>'Raw Data'!Y476</f>
        <v>2</v>
      </c>
      <c r="I477" s="239">
        <f>(H477*'Power Usage Consumption'!$B$3)*D477</f>
        <v>6.6816</v>
      </c>
      <c r="J477" s="235">
        <f>'Raw Data'!Z476</f>
        <v>2</v>
      </c>
      <c r="K477" s="240">
        <f>(J477*'Power Usage Consumption'!$B$4)*D477</f>
        <v>5.472</v>
      </c>
      <c r="L477" s="241">
        <f>'Raw Data'!AA476</f>
        <v>0</v>
      </c>
      <c r="M477" s="241">
        <f>(L477*'Power Usage Consumption'!$B$5)*D477</f>
        <v>0</v>
      </c>
      <c r="N477" s="241">
        <f>'Raw Data'!AB476</f>
        <v>2</v>
      </c>
      <c r="O477" s="241">
        <f>(N477*'Power Usage Consumption'!$B$7)*D477</f>
        <v>0.192</v>
      </c>
      <c r="P477" s="241">
        <f>'Raw Data'!AC476</f>
        <v>1</v>
      </c>
      <c r="Q477" s="241">
        <f>(P477*'Power Usage Consumption'!$B$8)*D477</f>
        <v>1.92</v>
      </c>
      <c r="R477" s="241">
        <f>'Raw Data'!AD476</f>
        <v>2</v>
      </c>
      <c r="S477" s="241">
        <f>(R477*'Power Usage Consumption'!$B$9)*D477</f>
        <v>0.576</v>
      </c>
      <c r="T477" s="235">
        <f>'Raw Data'!AE476</f>
        <v>1</v>
      </c>
      <c r="U477" s="241">
        <f>(T477*'Power Usage Consumption'!$B$6)*D477</f>
        <v>0.24</v>
      </c>
      <c r="V477" s="235">
        <f>'Raw Data'!AF476</f>
        <v>0</v>
      </c>
      <c r="W477" s="241">
        <f>(V477*'Power Usage Consumption'!$B$11)*D477</f>
        <v>0</v>
      </c>
      <c r="X477" s="235">
        <f>'Raw Data'!AG476</f>
        <v>1</v>
      </c>
      <c r="Y477" s="241">
        <f>(X477*'Power Usage Consumption'!$B$12)*D477</f>
        <v>0.576</v>
      </c>
      <c r="Z477" s="235">
        <f>'Raw Data'!AH476</f>
        <v>0</v>
      </c>
      <c r="AA477" s="241">
        <f>(Z477*'Power Usage Consumption'!$B$12)*D477</f>
        <v>0</v>
      </c>
      <c r="AB477" s="242">
        <f t="shared" si="2"/>
        <v>18.5376</v>
      </c>
      <c r="AC477" s="243" t="str">
        <f>'Raw Data'!AI476</f>
        <v>Renewable Energy (Solar, Wind, etc.)</v>
      </c>
      <c r="AD477" s="244">
        <f t="shared" si="3"/>
        <v>0</v>
      </c>
      <c r="AE477" s="245">
        <f t="shared" si="4"/>
        <v>18.5376</v>
      </c>
      <c r="AF477" s="238">
        <f>'Raw Data'!U476</f>
        <v>2</v>
      </c>
      <c r="AG477" s="235">
        <f>'Raw Data'!T476</f>
        <v>1</v>
      </c>
      <c r="AH477" s="235"/>
      <c r="AI477" s="235">
        <f>IF('Raw Data'!AJ476="YES", 1, 0)</f>
        <v>0</v>
      </c>
      <c r="AJ477" s="235">
        <f>('Power Usage Consumption'!$B$15)*D477*AI477</f>
        <v>0</v>
      </c>
      <c r="AK477" s="235">
        <f>IF('Raw Data'!AK476="YES", 1, 0)</f>
        <v>0</v>
      </c>
      <c r="AL477" s="239">
        <f>'Power Usage Consumption'!$B$16</f>
        <v>18</v>
      </c>
      <c r="AM477" s="235">
        <f>IF('Raw Data'!AL476="YES", 1, 0)</f>
        <v>1</v>
      </c>
      <c r="AN477" s="239">
        <f>'Power Usage Consumption'!$B$17</f>
        <v>1.5</v>
      </c>
      <c r="AO477" s="235">
        <f>IF('Raw Data'!AM476="YES", 1, 0)</f>
        <v>0</v>
      </c>
      <c r="AP477" s="239">
        <f>'Power Usage Consumption'!$B$18</f>
        <v>1.2</v>
      </c>
      <c r="AQ477" s="235">
        <f>IF('Raw Data'!AN476="YES", 1, 0)</f>
        <v>1</v>
      </c>
      <c r="AR477" s="239">
        <f>'Power Usage Consumption'!$B$19</f>
        <v>2</v>
      </c>
      <c r="AS477" s="239">
        <f t="shared" si="5"/>
        <v>22.7</v>
      </c>
      <c r="AT477" s="241">
        <f t="shared" si="6"/>
        <v>1</v>
      </c>
      <c r="AU477" s="241"/>
      <c r="AV477" s="235">
        <f>IF('Raw Data'!AO476="YES", 1, 0)</f>
        <v>1</v>
      </c>
      <c r="AW477" s="241">
        <f>('Power Usage Consumption'!$B$22)*D477*AV477</f>
        <v>109.2</v>
      </c>
      <c r="AX477" s="235">
        <f>IF('Raw Data'!AP476="YES", 1, 0)</f>
        <v>1</v>
      </c>
      <c r="AY477" s="241">
        <f>('Power Usage Consumption'!$B$23)*D477*AX477</f>
        <v>31.2</v>
      </c>
      <c r="AZ477" s="235">
        <f>IF('Raw Data'!AQ476="YES", 1, 0)</f>
        <v>1</v>
      </c>
      <c r="BA477" s="241">
        <f>('Power Usage Consumption'!$B$24)*D477*AZ477</f>
        <v>2.592</v>
      </c>
      <c r="BB477" s="235">
        <f>IF('Raw Data'!AR476="YES", 1, 0)</f>
        <v>1</v>
      </c>
      <c r="BC477" s="241">
        <f>('Power Usage Consumption'!$B$25)*D477*BB477</f>
        <v>0.8328</v>
      </c>
      <c r="BD477" s="235">
        <f>IF('Raw Data'!AS476="YES", 1, 0)</f>
        <v>0</v>
      </c>
      <c r="BE477" s="235">
        <f>('Power Usage Consumption'!$B$26)*D477*BD477</f>
        <v>0</v>
      </c>
      <c r="BF477" s="241">
        <f t="shared" si="7"/>
        <v>143.8248</v>
      </c>
    </row>
    <row r="478" ht="20.25" customHeight="1">
      <c r="A478" s="233" t="str">
        <f>'Raw Data'!R477</f>
        <v>United States of America</v>
      </c>
      <c r="B478" s="234">
        <f>'Raw Data'!S477</f>
        <v>11</v>
      </c>
      <c r="C478" s="235">
        <f>'Raw Data'!W477</f>
        <v>19</v>
      </c>
      <c r="D478" s="236">
        <f t="shared" si="1"/>
        <v>836</v>
      </c>
      <c r="E478" s="237"/>
      <c r="F478" s="238">
        <f>'Raw Data'!X477</f>
        <v>3</v>
      </c>
      <c r="G478" s="239">
        <f>(F478*'Power Usage Consumption'!$B$2)*D478</f>
        <v>150.48</v>
      </c>
      <c r="H478" s="235">
        <f>'Raw Data'!Y477</f>
        <v>0</v>
      </c>
      <c r="I478" s="239">
        <f>(H478*'Power Usage Consumption'!$B$3)*D478</f>
        <v>0</v>
      </c>
      <c r="J478" s="235">
        <f>'Raw Data'!Z477</f>
        <v>0</v>
      </c>
      <c r="K478" s="240">
        <f>(J478*'Power Usage Consumption'!$B$4)*D478</f>
        <v>0</v>
      </c>
      <c r="L478" s="241">
        <f>'Raw Data'!AA477</f>
        <v>0</v>
      </c>
      <c r="M478" s="241">
        <f>(L478*'Power Usage Consumption'!$B$5)*D478</f>
        <v>0</v>
      </c>
      <c r="N478" s="241">
        <f>'Raw Data'!AB477</f>
        <v>2</v>
      </c>
      <c r="O478" s="241">
        <f>(N478*'Power Usage Consumption'!$B$7)*D478</f>
        <v>3.344</v>
      </c>
      <c r="P478" s="241">
        <f>'Raw Data'!AC477</f>
        <v>3</v>
      </c>
      <c r="Q478" s="241">
        <f>(P478*'Power Usage Consumption'!$B$8)*D478</f>
        <v>100.32</v>
      </c>
      <c r="R478" s="241">
        <f>'Raw Data'!AD477</f>
        <v>0</v>
      </c>
      <c r="S478" s="241">
        <f>(R478*'Power Usage Consumption'!$B$9)*D478</f>
        <v>0</v>
      </c>
      <c r="T478" s="235">
        <f>'Raw Data'!AE477</f>
        <v>3</v>
      </c>
      <c r="U478" s="241">
        <f>(T478*'Power Usage Consumption'!$B$6)*D478</f>
        <v>12.54</v>
      </c>
      <c r="V478" s="235">
        <f>'Raw Data'!AF477</f>
        <v>3</v>
      </c>
      <c r="W478" s="241">
        <f>(V478*'Power Usage Consumption'!$B$11)*D478</f>
        <v>30.096</v>
      </c>
      <c r="X478" s="235">
        <f>'Raw Data'!AG477</f>
        <v>1</v>
      </c>
      <c r="Y478" s="241">
        <f>(X478*'Power Usage Consumption'!$B$12)*D478</f>
        <v>10.032</v>
      </c>
      <c r="Z478" s="235">
        <f>'Raw Data'!AH477</f>
        <v>2</v>
      </c>
      <c r="AA478" s="241">
        <f>(Z478*'Power Usage Consumption'!$B$12)*D478</f>
        <v>20.064</v>
      </c>
      <c r="AB478" s="242">
        <f t="shared" si="2"/>
        <v>326.876</v>
      </c>
      <c r="AC478" s="243" t="str">
        <f>'Raw Data'!AI477</f>
        <v>Non-renewable Energy (Grid electricity, Gasoline, etc.)</v>
      </c>
      <c r="AD478" s="244">
        <f t="shared" si="3"/>
        <v>326.876</v>
      </c>
      <c r="AE478" s="245">
        <f t="shared" si="4"/>
        <v>0</v>
      </c>
      <c r="AF478" s="238">
        <f>'Raw Data'!U477</f>
        <v>1</v>
      </c>
      <c r="AG478" s="235">
        <f>'Raw Data'!T477</f>
        <v>10</v>
      </c>
      <c r="AH478" s="235"/>
      <c r="AI478" s="235">
        <f>IF('Raw Data'!AJ477="YES", 1, 0)</f>
        <v>1</v>
      </c>
      <c r="AJ478" s="235">
        <f>('Power Usage Consumption'!$B$15)*D478*AI478</f>
        <v>3235.32</v>
      </c>
      <c r="AK478" s="235">
        <f>IF('Raw Data'!AK477="YES", 1, 0)</f>
        <v>1</v>
      </c>
      <c r="AL478" s="239">
        <f>'Power Usage Consumption'!$B$16</f>
        <v>18</v>
      </c>
      <c r="AM478" s="235">
        <f>IF('Raw Data'!AL477="YES", 1, 0)</f>
        <v>1</v>
      </c>
      <c r="AN478" s="239">
        <f>'Power Usage Consumption'!$B$17</f>
        <v>1.5</v>
      </c>
      <c r="AO478" s="235">
        <f>IF('Raw Data'!AM477="YES", 1, 0)</f>
        <v>0</v>
      </c>
      <c r="AP478" s="239">
        <f>'Power Usage Consumption'!$B$18</f>
        <v>1.2</v>
      </c>
      <c r="AQ478" s="235">
        <f>IF('Raw Data'!AN477="YES", 1, 0)</f>
        <v>0</v>
      </c>
      <c r="AR478" s="239">
        <f>'Power Usage Consumption'!$B$19</f>
        <v>2</v>
      </c>
      <c r="AS478" s="239">
        <f t="shared" si="5"/>
        <v>3258.02</v>
      </c>
      <c r="AT478" s="241">
        <f t="shared" si="6"/>
        <v>10</v>
      </c>
      <c r="AU478" s="241"/>
      <c r="AV478" s="235">
        <f>IF('Raw Data'!AO477="YES", 1, 0)</f>
        <v>1</v>
      </c>
      <c r="AW478" s="241">
        <f>('Power Usage Consumption'!$B$22)*D478*AV478</f>
        <v>1901.9</v>
      </c>
      <c r="AX478" s="235">
        <f>IF('Raw Data'!AP477="YES", 1, 0)</f>
        <v>0</v>
      </c>
      <c r="AY478" s="241">
        <f>('Power Usage Consumption'!$B$23)*D478*AX478</f>
        <v>0</v>
      </c>
      <c r="AZ478" s="235">
        <f>IF('Raw Data'!AQ477="YES", 1, 0)</f>
        <v>1</v>
      </c>
      <c r="BA478" s="241">
        <f>('Power Usage Consumption'!$B$24)*D478*AZ478</f>
        <v>45.144</v>
      </c>
      <c r="BB478" s="235">
        <f>IF('Raw Data'!AR477="YES", 1, 0)</f>
        <v>1</v>
      </c>
      <c r="BC478" s="241">
        <f>('Power Usage Consumption'!$B$25)*D478*BB478</f>
        <v>14.5046</v>
      </c>
      <c r="BD478" s="235">
        <f>IF('Raw Data'!AS477="YES", 1, 0)</f>
        <v>0</v>
      </c>
      <c r="BE478" s="235">
        <f>('Power Usage Consumption'!$B$26)*D478*BD478</f>
        <v>0</v>
      </c>
      <c r="BF478" s="241">
        <f t="shared" si="7"/>
        <v>1961.5486</v>
      </c>
    </row>
    <row r="479" ht="20.25" customHeight="1">
      <c r="A479" s="233" t="str">
        <f>'Raw Data'!R478</f>
        <v>Egypt</v>
      </c>
      <c r="B479" s="234">
        <f>'Raw Data'!S478</f>
        <v>10</v>
      </c>
      <c r="C479" s="235">
        <f>'Raw Data'!W478</f>
        <v>10</v>
      </c>
      <c r="D479" s="236">
        <f t="shared" si="1"/>
        <v>400</v>
      </c>
      <c r="E479" s="237"/>
      <c r="F479" s="238">
        <f>'Raw Data'!X478</f>
        <v>1</v>
      </c>
      <c r="G479" s="239">
        <f>(F479*'Power Usage Consumption'!$B$2)*D479</f>
        <v>24</v>
      </c>
      <c r="H479" s="235">
        <f>'Raw Data'!Y478</f>
        <v>0</v>
      </c>
      <c r="I479" s="239">
        <f>(H479*'Power Usage Consumption'!$B$3)*D479</f>
        <v>0</v>
      </c>
      <c r="J479" s="235">
        <f>'Raw Data'!Z478</f>
        <v>0</v>
      </c>
      <c r="K479" s="240">
        <f>(J479*'Power Usage Consumption'!$B$4)*D479</f>
        <v>0</v>
      </c>
      <c r="L479" s="241">
        <f>'Raw Data'!AA478</f>
        <v>1</v>
      </c>
      <c r="M479" s="241">
        <f>(L479*'Power Usage Consumption'!$B$5)*D479</f>
        <v>80</v>
      </c>
      <c r="N479" s="241">
        <f>'Raw Data'!AB478</f>
        <v>0</v>
      </c>
      <c r="O479" s="241">
        <f>(N479*'Power Usage Consumption'!$B$7)*D479</f>
        <v>0</v>
      </c>
      <c r="P479" s="241">
        <f>'Raw Data'!AC478</f>
        <v>1</v>
      </c>
      <c r="Q479" s="241">
        <f>(P479*'Power Usage Consumption'!$B$8)*D479</f>
        <v>16</v>
      </c>
      <c r="R479" s="241">
        <f>'Raw Data'!AD478</f>
        <v>2</v>
      </c>
      <c r="S479" s="241">
        <f>(R479*'Power Usage Consumption'!$B$9)*D479</f>
        <v>4.8</v>
      </c>
      <c r="T479" s="235">
        <f>'Raw Data'!AE478</f>
        <v>2</v>
      </c>
      <c r="U479" s="241">
        <f>(T479*'Power Usage Consumption'!$B$6)*D479</f>
        <v>4</v>
      </c>
      <c r="V479" s="235">
        <f>'Raw Data'!AF478</f>
        <v>3</v>
      </c>
      <c r="W479" s="241">
        <f>(V479*'Power Usage Consumption'!$B$11)*D479</f>
        <v>14.4</v>
      </c>
      <c r="X479" s="235">
        <f>'Raw Data'!AG478</f>
        <v>0</v>
      </c>
      <c r="Y479" s="241">
        <f>(X479*'Power Usage Consumption'!$B$12)*D479</f>
        <v>0</v>
      </c>
      <c r="Z479" s="235">
        <f>'Raw Data'!AH478</f>
        <v>0</v>
      </c>
      <c r="AA479" s="241">
        <f>(Z479*'Power Usage Consumption'!$B$12)*D479</f>
        <v>0</v>
      </c>
      <c r="AB479" s="242">
        <f t="shared" si="2"/>
        <v>143.2</v>
      </c>
      <c r="AC479" s="243" t="str">
        <f>'Raw Data'!AI478</f>
        <v>Renewable Energy (Solar, Wind, etc.)</v>
      </c>
      <c r="AD479" s="244">
        <f t="shared" si="3"/>
        <v>0</v>
      </c>
      <c r="AE479" s="245">
        <f t="shared" si="4"/>
        <v>143.2</v>
      </c>
      <c r="AF479" s="238">
        <f>'Raw Data'!U478</f>
        <v>3</v>
      </c>
      <c r="AG479" s="235">
        <f>'Raw Data'!T478</f>
        <v>7</v>
      </c>
      <c r="AH479" s="235"/>
      <c r="AI479" s="235">
        <f>IF('Raw Data'!AJ478="YES", 1, 0)</f>
        <v>1</v>
      </c>
      <c r="AJ479" s="235">
        <f>('Power Usage Consumption'!$B$15)*D479*AI479</f>
        <v>1548</v>
      </c>
      <c r="AK479" s="235">
        <f>IF('Raw Data'!AK478="YES", 1, 0)</f>
        <v>1</v>
      </c>
      <c r="AL479" s="239">
        <f>'Power Usage Consumption'!$B$16</f>
        <v>18</v>
      </c>
      <c r="AM479" s="235">
        <f>IF('Raw Data'!AL478="YES", 1, 0)</f>
        <v>0</v>
      </c>
      <c r="AN479" s="239">
        <f>'Power Usage Consumption'!$B$17</f>
        <v>1.5</v>
      </c>
      <c r="AO479" s="235">
        <f>IF('Raw Data'!AM478="YES", 1, 0)</f>
        <v>0</v>
      </c>
      <c r="AP479" s="239">
        <f>'Power Usage Consumption'!$B$18</f>
        <v>1.2</v>
      </c>
      <c r="AQ479" s="235">
        <f>IF('Raw Data'!AN478="YES", 1, 0)</f>
        <v>1</v>
      </c>
      <c r="AR479" s="239">
        <f>'Power Usage Consumption'!$B$19</f>
        <v>2</v>
      </c>
      <c r="AS479" s="239">
        <f t="shared" si="5"/>
        <v>1570.7</v>
      </c>
      <c r="AT479" s="241">
        <f t="shared" si="6"/>
        <v>7</v>
      </c>
      <c r="AU479" s="241"/>
      <c r="AV479" s="235">
        <f>IF('Raw Data'!AO478="YES", 1, 0)</f>
        <v>1</v>
      </c>
      <c r="AW479" s="241">
        <f>('Power Usage Consumption'!$B$22)*D479*AV479</f>
        <v>910</v>
      </c>
      <c r="AX479" s="235">
        <f>IF('Raw Data'!AP478="YES", 1, 0)</f>
        <v>1</v>
      </c>
      <c r="AY479" s="241">
        <f>('Power Usage Consumption'!$B$23)*D479*AX479</f>
        <v>260</v>
      </c>
      <c r="AZ479" s="235">
        <f>IF('Raw Data'!AQ478="YES", 1, 0)</f>
        <v>0</v>
      </c>
      <c r="BA479" s="241">
        <f>('Power Usage Consumption'!$B$24)*D479*AZ479</f>
        <v>0</v>
      </c>
      <c r="BB479" s="235">
        <f>IF('Raw Data'!AR478="YES", 1, 0)</f>
        <v>0</v>
      </c>
      <c r="BC479" s="241">
        <f>('Power Usage Consumption'!$B$25)*D479*BB479</f>
        <v>0</v>
      </c>
      <c r="BD479" s="235">
        <f>IF('Raw Data'!AS478="YES", 1, 0)</f>
        <v>1</v>
      </c>
      <c r="BE479" s="235">
        <f>('Power Usage Consumption'!$B$26)*D479*BD479</f>
        <v>112</v>
      </c>
      <c r="BF479" s="241">
        <f t="shared" si="7"/>
        <v>1282</v>
      </c>
    </row>
    <row r="480" ht="20.25" customHeight="1">
      <c r="A480" s="233" t="str">
        <f>'Raw Data'!R479</f>
        <v>Hungary</v>
      </c>
      <c r="B480" s="234">
        <f>'Raw Data'!S479</f>
        <v>1</v>
      </c>
      <c r="C480" s="235">
        <f>'Raw Data'!W479</f>
        <v>3</v>
      </c>
      <c r="D480" s="236">
        <f t="shared" si="1"/>
        <v>12</v>
      </c>
      <c r="E480" s="237"/>
      <c r="F480" s="238">
        <f>'Raw Data'!X479</f>
        <v>3</v>
      </c>
      <c r="G480" s="239">
        <f>(F480*'Power Usage Consumption'!$B$2)*D480</f>
        <v>2.16</v>
      </c>
      <c r="H480" s="235">
        <f>'Raw Data'!Y479</f>
        <v>0</v>
      </c>
      <c r="I480" s="239">
        <f>(H480*'Power Usage Consumption'!$B$3)*D480</f>
        <v>0</v>
      </c>
      <c r="J480" s="235">
        <f>'Raw Data'!Z479</f>
        <v>0</v>
      </c>
      <c r="K480" s="240">
        <f>(J480*'Power Usage Consumption'!$B$4)*D480</f>
        <v>0</v>
      </c>
      <c r="L480" s="241">
        <f>'Raw Data'!AA479</f>
        <v>3</v>
      </c>
      <c r="M480" s="241">
        <f>(L480*'Power Usage Consumption'!$B$5)*D480</f>
        <v>7.2</v>
      </c>
      <c r="N480" s="241">
        <f>'Raw Data'!AB479</f>
        <v>1</v>
      </c>
      <c r="O480" s="241">
        <f>(N480*'Power Usage Consumption'!$B$7)*D480</f>
        <v>0.024</v>
      </c>
      <c r="P480" s="241">
        <f>'Raw Data'!AC479</f>
        <v>0</v>
      </c>
      <c r="Q480" s="241">
        <f>(P480*'Power Usage Consumption'!$B$8)*D480</f>
        <v>0</v>
      </c>
      <c r="R480" s="241">
        <f>'Raw Data'!AD479</f>
        <v>1</v>
      </c>
      <c r="S480" s="241">
        <f>(R480*'Power Usage Consumption'!$B$9)*D480</f>
        <v>0.072</v>
      </c>
      <c r="T480" s="235">
        <f>'Raw Data'!AE479</f>
        <v>0</v>
      </c>
      <c r="U480" s="241">
        <f>(T480*'Power Usage Consumption'!$B$6)*D480</f>
        <v>0</v>
      </c>
      <c r="V480" s="235">
        <f>'Raw Data'!AF479</f>
        <v>1</v>
      </c>
      <c r="W480" s="241">
        <f>(V480*'Power Usage Consumption'!$B$11)*D480</f>
        <v>0.144</v>
      </c>
      <c r="X480" s="235">
        <f>'Raw Data'!AG479</f>
        <v>1</v>
      </c>
      <c r="Y480" s="241">
        <f>(X480*'Power Usage Consumption'!$B$12)*D480</f>
        <v>0.144</v>
      </c>
      <c r="Z480" s="235">
        <f>'Raw Data'!AH479</f>
        <v>0</v>
      </c>
      <c r="AA480" s="241">
        <f>(Z480*'Power Usage Consumption'!$B$12)*D480</f>
        <v>0</v>
      </c>
      <c r="AB480" s="242">
        <f t="shared" si="2"/>
        <v>9.744</v>
      </c>
      <c r="AC480" s="243" t="str">
        <f>'Raw Data'!AI479</f>
        <v>Renewable Energy (Solar, Wind, etc.)</v>
      </c>
      <c r="AD480" s="244">
        <f t="shared" si="3"/>
        <v>0</v>
      </c>
      <c r="AE480" s="245">
        <f t="shared" si="4"/>
        <v>9.744</v>
      </c>
      <c r="AF480" s="238">
        <f>'Raw Data'!U479</f>
        <v>0</v>
      </c>
      <c r="AG480" s="235">
        <f>'Raw Data'!T479</f>
        <v>1</v>
      </c>
      <c r="AH480" s="235"/>
      <c r="AI480" s="235">
        <f>IF('Raw Data'!AJ479="YES", 1, 0)</f>
        <v>1</v>
      </c>
      <c r="AJ480" s="235">
        <f>('Power Usage Consumption'!$B$15)*D480*AI480</f>
        <v>46.44</v>
      </c>
      <c r="AK480" s="235">
        <f>IF('Raw Data'!AK479="YES", 1, 0)</f>
        <v>1</v>
      </c>
      <c r="AL480" s="239">
        <f>'Power Usage Consumption'!$B$16</f>
        <v>18</v>
      </c>
      <c r="AM480" s="235">
        <f>IF('Raw Data'!AL479="YES", 1, 0)</f>
        <v>0</v>
      </c>
      <c r="AN480" s="239">
        <f>'Power Usage Consumption'!$B$17</f>
        <v>1.5</v>
      </c>
      <c r="AO480" s="235">
        <f>IF('Raw Data'!AM479="YES", 1, 0)</f>
        <v>1</v>
      </c>
      <c r="AP480" s="239">
        <f>'Power Usage Consumption'!$B$18</f>
        <v>1.2</v>
      </c>
      <c r="AQ480" s="235">
        <f>IF('Raw Data'!AN479="YES", 1, 0)</f>
        <v>1</v>
      </c>
      <c r="AR480" s="239">
        <f>'Power Usage Consumption'!$B$19</f>
        <v>2</v>
      </c>
      <c r="AS480" s="239">
        <f t="shared" si="5"/>
        <v>69.14</v>
      </c>
      <c r="AT480" s="241">
        <f t="shared" si="6"/>
        <v>1</v>
      </c>
      <c r="AU480" s="241"/>
      <c r="AV480" s="235">
        <f>IF('Raw Data'!AO479="YES", 1, 0)</f>
        <v>0</v>
      </c>
      <c r="AW480" s="241">
        <f>('Power Usage Consumption'!$B$22)*D480*AV480</f>
        <v>0</v>
      </c>
      <c r="AX480" s="235">
        <f>IF('Raw Data'!AP479="YES", 1, 0)</f>
        <v>0</v>
      </c>
      <c r="AY480" s="241">
        <f>('Power Usage Consumption'!$B$23)*D480*AX480</f>
        <v>0</v>
      </c>
      <c r="AZ480" s="235">
        <f>IF('Raw Data'!AQ479="YES", 1, 0)</f>
        <v>1</v>
      </c>
      <c r="BA480" s="241">
        <f>('Power Usage Consumption'!$B$24)*D480*AZ480</f>
        <v>0.648</v>
      </c>
      <c r="BB480" s="235">
        <f>IF('Raw Data'!AR479="YES", 1, 0)</f>
        <v>0</v>
      </c>
      <c r="BC480" s="241">
        <f>('Power Usage Consumption'!$B$25)*D480*BB480</f>
        <v>0</v>
      </c>
      <c r="BD480" s="235">
        <f>IF('Raw Data'!AS479="YES", 1, 0)</f>
        <v>1</v>
      </c>
      <c r="BE480" s="235">
        <f>('Power Usage Consumption'!$B$26)*D480*BD480</f>
        <v>3.36</v>
      </c>
      <c r="BF480" s="241">
        <f t="shared" si="7"/>
        <v>4.008</v>
      </c>
    </row>
    <row r="481" ht="20.25" customHeight="1">
      <c r="A481" s="233" t="str">
        <f>'Raw Data'!R480</f>
        <v>Nigeria</v>
      </c>
      <c r="B481" s="234">
        <f>'Raw Data'!S480</f>
        <v>12</v>
      </c>
      <c r="C481" s="235">
        <f>'Raw Data'!W480</f>
        <v>1</v>
      </c>
      <c r="D481" s="236">
        <f t="shared" si="1"/>
        <v>48</v>
      </c>
      <c r="E481" s="237"/>
      <c r="F481" s="238">
        <f>'Raw Data'!X480</f>
        <v>0</v>
      </c>
      <c r="G481" s="239">
        <f>(F481*'Power Usage Consumption'!$B$2)*D481</f>
        <v>0</v>
      </c>
      <c r="H481" s="235">
        <f>'Raw Data'!Y480</f>
        <v>2</v>
      </c>
      <c r="I481" s="239">
        <f>(H481*'Power Usage Consumption'!$B$3)*D481</f>
        <v>6.6816</v>
      </c>
      <c r="J481" s="235">
        <f>'Raw Data'!Z480</f>
        <v>3</v>
      </c>
      <c r="K481" s="240">
        <f>(J481*'Power Usage Consumption'!$B$4)*D481</f>
        <v>8.208</v>
      </c>
      <c r="L481" s="241">
        <f>'Raw Data'!AA480</f>
        <v>2</v>
      </c>
      <c r="M481" s="241">
        <f>(L481*'Power Usage Consumption'!$B$5)*D481</f>
        <v>19.2</v>
      </c>
      <c r="N481" s="241">
        <f>'Raw Data'!AB480</f>
        <v>3</v>
      </c>
      <c r="O481" s="241">
        <f>(N481*'Power Usage Consumption'!$B$7)*D481</f>
        <v>0.288</v>
      </c>
      <c r="P481" s="241">
        <f>'Raw Data'!AC480</f>
        <v>3</v>
      </c>
      <c r="Q481" s="241">
        <f>(P481*'Power Usage Consumption'!$B$8)*D481</f>
        <v>5.76</v>
      </c>
      <c r="R481" s="241">
        <f>'Raw Data'!AD480</f>
        <v>1</v>
      </c>
      <c r="S481" s="241">
        <f>(R481*'Power Usage Consumption'!$B$9)*D481</f>
        <v>0.288</v>
      </c>
      <c r="T481" s="235">
        <f>'Raw Data'!AE480</f>
        <v>2</v>
      </c>
      <c r="U481" s="241">
        <f>(T481*'Power Usage Consumption'!$B$6)*D481</f>
        <v>0.48</v>
      </c>
      <c r="V481" s="235">
        <f>'Raw Data'!AF480</f>
        <v>2</v>
      </c>
      <c r="W481" s="241">
        <f>(V481*'Power Usage Consumption'!$B$11)*D481</f>
        <v>1.152</v>
      </c>
      <c r="X481" s="235">
        <f>'Raw Data'!AG480</f>
        <v>0</v>
      </c>
      <c r="Y481" s="241">
        <f>(X481*'Power Usage Consumption'!$B$12)*D481</f>
        <v>0</v>
      </c>
      <c r="Z481" s="235">
        <f>'Raw Data'!AH480</f>
        <v>0</v>
      </c>
      <c r="AA481" s="241">
        <f>(Z481*'Power Usage Consumption'!$B$12)*D481</f>
        <v>0</v>
      </c>
      <c r="AB481" s="242">
        <f t="shared" si="2"/>
        <v>42.0576</v>
      </c>
      <c r="AC481" s="243" t="str">
        <f>'Raw Data'!AI480</f>
        <v>Non-renewable Energy (Grid electricity, Gasoline, etc.)</v>
      </c>
      <c r="AD481" s="244">
        <f t="shared" si="3"/>
        <v>42.0576</v>
      </c>
      <c r="AE481" s="245">
        <f t="shared" si="4"/>
        <v>0</v>
      </c>
      <c r="AF481" s="238">
        <f>'Raw Data'!U480</f>
        <v>0</v>
      </c>
      <c r="AG481" s="235">
        <f>'Raw Data'!T480</f>
        <v>12</v>
      </c>
      <c r="AH481" s="235"/>
      <c r="AI481" s="235">
        <f>IF('Raw Data'!AJ480="YES", 1, 0)</f>
        <v>0</v>
      </c>
      <c r="AJ481" s="235">
        <f>('Power Usage Consumption'!$B$15)*D481*AI481</f>
        <v>0</v>
      </c>
      <c r="AK481" s="235">
        <f>IF('Raw Data'!AK480="YES", 1, 0)</f>
        <v>1</v>
      </c>
      <c r="AL481" s="239">
        <f>'Power Usage Consumption'!$B$16</f>
        <v>18</v>
      </c>
      <c r="AM481" s="235">
        <f>IF('Raw Data'!AL480="YES", 1, 0)</f>
        <v>1</v>
      </c>
      <c r="AN481" s="239">
        <f>'Power Usage Consumption'!$B$17</f>
        <v>1.5</v>
      </c>
      <c r="AO481" s="235">
        <f>IF('Raw Data'!AM480="YES", 1, 0)</f>
        <v>1</v>
      </c>
      <c r="AP481" s="239">
        <f>'Power Usage Consumption'!$B$18</f>
        <v>1.2</v>
      </c>
      <c r="AQ481" s="235">
        <f>IF('Raw Data'!AN480="YES", 1, 0)</f>
        <v>0</v>
      </c>
      <c r="AR481" s="239">
        <f>'Power Usage Consumption'!$B$19</f>
        <v>2</v>
      </c>
      <c r="AS481" s="239">
        <f t="shared" si="5"/>
        <v>22.7</v>
      </c>
      <c r="AT481" s="241">
        <f t="shared" si="6"/>
        <v>12</v>
      </c>
      <c r="AU481" s="241"/>
      <c r="AV481" s="235">
        <f>IF('Raw Data'!AO480="YES", 1, 0)</f>
        <v>1</v>
      </c>
      <c r="AW481" s="241">
        <f>('Power Usage Consumption'!$B$22)*D481*AV481</f>
        <v>109.2</v>
      </c>
      <c r="AX481" s="235">
        <f>IF('Raw Data'!AP480="YES", 1, 0)</f>
        <v>0</v>
      </c>
      <c r="AY481" s="241">
        <f>('Power Usage Consumption'!$B$23)*D481*AX481</f>
        <v>0</v>
      </c>
      <c r="AZ481" s="235">
        <f>IF('Raw Data'!AQ480="YES", 1, 0)</f>
        <v>1</v>
      </c>
      <c r="BA481" s="241">
        <f>('Power Usage Consumption'!$B$24)*D481*AZ481</f>
        <v>2.592</v>
      </c>
      <c r="BB481" s="235">
        <f>IF('Raw Data'!AR480="YES", 1, 0)</f>
        <v>0</v>
      </c>
      <c r="BC481" s="241">
        <f>('Power Usage Consumption'!$B$25)*D481*BB481</f>
        <v>0</v>
      </c>
      <c r="BD481" s="235">
        <f>IF('Raw Data'!AS480="YES", 1, 0)</f>
        <v>0</v>
      </c>
      <c r="BE481" s="235">
        <f>('Power Usage Consumption'!$B$26)*D481*BD481</f>
        <v>0</v>
      </c>
      <c r="BF481" s="241">
        <f t="shared" si="7"/>
        <v>111.792</v>
      </c>
    </row>
    <row r="482" ht="20.25" customHeight="1">
      <c r="A482" s="233" t="str">
        <f>'Raw Data'!R481</f>
        <v>Netherlands</v>
      </c>
      <c r="B482" s="234">
        <f>'Raw Data'!S481</f>
        <v>1</v>
      </c>
      <c r="C482" s="235">
        <f>'Raw Data'!W481</f>
        <v>25</v>
      </c>
      <c r="D482" s="236">
        <f t="shared" si="1"/>
        <v>100</v>
      </c>
      <c r="E482" s="237"/>
      <c r="F482" s="238">
        <f>'Raw Data'!X481</f>
        <v>3</v>
      </c>
      <c r="G482" s="239">
        <f>(F482*'Power Usage Consumption'!$B$2)*D482</f>
        <v>18</v>
      </c>
      <c r="H482" s="235">
        <f>'Raw Data'!Y481</f>
        <v>3</v>
      </c>
      <c r="I482" s="239">
        <f>(H482*'Power Usage Consumption'!$B$3)*D482</f>
        <v>20.88</v>
      </c>
      <c r="J482" s="235">
        <f>'Raw Data'!Z481</f>
        <v>3</v>
      </c>
      <c r="K482" s="240">
        <f>(J482*'Power Usage Consumption'!$B$4)*D482</f>
        <v>17.1</v>
      </c>
      <c r="L482" s="241">
        <f>'Raw Data'!AA481</f>
        <v>0</v>
      </c>
      <c r="M482" s="241">
        <f>(L482*'Power Usage Consumption'!$B$5)*D482</f>
        <v>0</v>
      </c>
      <c r="N482" s="241">
        <f>'Raw Data'!AB481</f>
        <v>1</v>
      </c>
      <c r="O482" s="241">
        <f>(N482*'Power Usage Consumption'!$B$7)*D482</f>
        <v>0.2</v>
      </c>
      <c r="P482" s="241">
        <f>'Raw Data'!AC481</f>
        <v>1</v>
      </c>
      <c r="Q482" s="241">
        <f>(P482*'Power Usage Consumption'!$B$8)*D482</f>
        <v>4</v>
      </c>
      <c r="R482" s="241">
        <f>'Raw Data'!AD481</f>
        <v>3</v>
      </c>
      <c r="S482" s="241">
        <f>(R482*'Power Usage Consumption'!$B$9)*D482</f>
        <v>1.8</v>
      </c>
      <c r="T482" s="235">
        <f>'Raw Data'!AE481</f>
        <v>0</v>
      </c>
      <c r="U482" s="241">
        <f>(T482*'Power Usage Consumption'!$B$6)*D482</f>
        <v>0</v>
      </c>
      <c r="V482" s="235">
        <f>'Raw Data'!AF481</f>
        <v>0</v>
      </c>
      <c r="W482" s="241">
        <f>(V482*'Power Usage Consumption'!$B$11)*D482</f>
        <v>0</v>
      </c>
      <c r="X482" s="235">
        <f>'Raw Data'!AG481</f>
        <v>2</v>
      </c>
      <c r="Y482" s="241">
        <f>(X482*'Power Usage Consumption'!$B$12)*D482</f>
        <v>2.4</v>
      </c>
      <c r="Z482" s="235">
        <f>'Raw Data'!AH481</f>
        <v>2</v>
      </c>
      <c r="AA482" s="241">
        <f>(Z482*'Power Usage Consumption'!$B$12)*D482</f>
        <v>2.4</v>
      </c>
      <c r="AB482" s="242">
        <f t="shared" si="2"/>
        <v>66.78</v>
      </c>
      <c r="AC482" s="243" t="str">
        <f>'Raw Data'!AI481</f>
        <v>Non-renewable Energy (Grid electricity, Gasoline, etc.)</v>
      </c>
      <c r="AD482" s="244">
        <f t="shared" si="3"/>
        <v>66.78</v>
      </c>
      <c r="AE482" s="245">
        <f t="shared" si="4"/>
        <v>0</v>
      </c>
      <c r="AF482" s="238">
        <f>'Raw Data'!U481</f>
        <v>0</v>
      </c>
      <c r="AG482" s="235">
        <f>'Raw Data'!T481</f>
        <v>1</v>
      </c>
      <c r="AH482" s="235"/>
      <c r="AI482" s="235">
        <f>IF('Raw Data'!AJ481="YES", 1, 0)</f>
        <v>1</v>
      </c>
      <c r="AJ482" s="235">
        <f>('Power Usage Consumption'!$B$15)*D482*AI482</f>
        <v>387</v>
      </c>
      <c r="AK482" s="235">
        <f>IF('Raw Data'!AK481="YES", 1, 0)</f>
        <v>1</v>
      </c>
      <c r="AL482" s="239">
        <f>'Power Usage Consumption'!$B$16</f>
        <v>18</v>
      </c>
      <c r="AM482" s="235">
        <f>IF('Raw Data'!AL481="YES", 1, 0)</f>
        <v>0</v>
      </c>
      <c r="AN482" s="239">
        <f>'Power Usage Consumption'!$B$17</f>
        <v>1.5</v>
      </c>
      <c r="AO482" s="235">
        <f>IF('Raw Data'!AM481="YES", 1, 0)</f>
        <v>0</v>
      </c>
      <c r="AP482" s="239">
        <f>'Power Usage Consumption'!$B$18</f>
        <v>1.2</v>
      </c>
      <c r="AQ482" s="235">
        <f>IF('Raw Data'!AN481="YES", 1, 0)</f>
        <v>1</v>
      </c>
      <c r="AR482" s="239">
        <f>'Power Usage Consumption'!$B$19</f>
        <v>2</v>
      </c>
      <c r="AS482" s="239">
        <f t="shared" si="5"/>
        <v>409.7</v>
      </c>
      <c r="AT482" s="241">
        <f t="shared" si="6"/>
        <v>1</v>
      </c>
      <c r="AU482" s="241"/>
      <c r="AV482" s="235">
        <f>IF('Raw Data'!AO481="YES", 1, 0)</f>
        <v>1</v>
      </c>
      <c r="AW482" s="241">
        <f>('Power Usage Consumption'!$B$22)*D482*AV482</f>
        <v>227.5</v>
      </c>
      <c r="AX482" s="235">
        <f>IF('Raw Data'!AP481="YES", 1, 0)</f>
        <v>0</v>
      </c>
      <c r="AY482" s="241">
        <f>('Power Usage Consumption'!$B$23)*D482*AX482</f>
        <v>0</v>
      </c>
      <c r="AZ482" s="235">
        <f>IF('Raw Data'!AQ481="YES", 1, 0)</f>
        <v>1</v>
      </c>
      <c r="BA482" s="241">
        <f>('Power Usage Consumption'!$B$24)*D482*AZ482</f>
        <v>5.4</v>
      </c>
      <c r="BB482" s="235">
        <f>IF('Raw Data'!AR481="YES", 1, 0)</f>
        <v>1</v>
      </c>
      <c r="BC482" s="241">
        <f>('Power Usage Consumption'!$B$25)*D482*BB482</f>
        <v>1.735</v>
      </c>
      <c r="BD482" s="235">
        <f>IF('Raw Data'!AS481="YES", 1, 0)</f>
        <v>1</v>
      </c>
      <c r="BE482" s="235">
        <f>('Power Usage Consumption'!$B$26)*D482*BD482</f>
        <v>28</v>
      </c>
      <c r="BF482" s="241">
        <f t="shared" si="7"/>
        <v>262.635</v>
      </c>
    </row>
    <row r="483" ht="20.25" customHeight="1">
      <c r="A483" s="233" t="str">
        <f>'Raw Data'!R482</f>
        <v>Argentina</v>
      </c>
      <c r="B483" s="234">
        <f>'Raw Data'!S482</f>
        <v>6</v>
      </c>
      <c r="C483" s="235">
        <f>'Raw Data'!W482</f>
        <v>27</v>
      </c>
      <c r="D483" s="236">
        <f t="shared" si="1"/>
        <v>648</v>
      </c>
      <c r="E483" s="237"/>
      <c r="F483" s="238">
        <f>'Raw Data'!X482</f>
        <v>2</v>
      </c>
      <c r="G483" s="239">
        <f>(F483*'Power Usage Consumption'!$B$2)*D483</f>
        <v>77.76</v>
      </c>
      <c r="H483" s="235">
        <f>'Raw Data'!Y482</f>
        <v>2</v>
      </c>
      <c r="I483" s="239">
        <f>(H483*'Power Usage Consumption'!$B$3)*D483</f>
        <v>90.2016</v>
      </c>
      <c r="J483" s="235">
        <f>'Raw Data'!Z482</f>
        <v>0</v>
      </c>
      <c r="K483" s="240">
        <f>(J483*'Power Usage Consumption'!$B$4)*D483</f>
        <v>0</v>
      </c>
      <c r="L483" s="241">
        <f>'Raw Data'!AA482</f>
        <v>1</v>
      </c>
      <c r="M483" s="241">
        <f>(L483*'Power Usage Consumption'!$B$5)*D483</f>
        <v>129.6</v>
      </c>
      <c r="N483" s="241">
        <f>'Raw Data'!AB482</f>
        <v>3</v>
      </c>
      <c r="O483" s="241">
        <f>(N483*'Power Usage Consumption'!$B$7)*D483</f>
        <v>3.888</v>
      </c>
      <c r="P483" s="241">
        <f>'Raw Data'!AC482</f>
        <v>3</v>
      </c>
      <c r="Q483" s="241">
        <f>(P483*'Power Usage Consumption'!$B$8)*D483</f>
        <v>77.76</v>
      </c>
      <c r="R483" s="241">
        <f>'Raw Data'!AD482</f>
        <v>2</v>
      </c>
      <c r="S483" s="241">
        <f>(R483*'Power Usage Consumption'!$B$9)*D483</f>
        <v>7.776</v>
      </c>
      <c r="T483" s="235">
        <f>'Raw Data'!AE482</f>
        <v>1</v>
      </c>
      <c r="U483" s="241">
        <f>(T483*'Power Usage Consumption'!$B$6)*D483</f>
        <v>3.24</v>
      </c>
      <c r="V483" s="235">
        <f>'Raw Data'!AF482</f>
        <v>1</v>
      </c>
      <c r="W483" s="241">
        <f>(V483*'Power Usage Consumption'!$B$11)*D483</f>
        <v>7.776</v>
      </c>
      <c r="X483" s="235">
        <f>'Raw Data'!AG482</f>
        <v>1</v>
      </c>
      <c r="Y483" s="241">
        <f>(X483*'Power Usage Consumption'!$B$12)*D483</f>
        <v>7.776</v>
      </c>
      <c r="Z483" s="235">
        <f>'Raw Data'!AH482</f>
        <v>3</v>
      </c>
      <c r="AA483" s="241">
        <f>(Z483*'Power Usage Consumption'!$B$12)*D483</f>
        <v>23.328</v>
      </c>
      <c r="AB483" s="242">
        <f t="shared" si="2"/>
        <v>429.1056</v>
      </c>
      <c r="AC483" s="243" t="str">
        <f>'Raw Data'!AI482</f>
        <v>Non-renewable Energy (Grid electricity, Gasoline, etc.)</v>
      </c>
      <c r="AD483" s="244">
        <f t="shared" si="3"/>
        <v>429.1056</v>
      </c>
      <c r="AE483" s="245">
        <f t="shared" si="4"/>
        <v>0</v>
      </c>
      <c r="AF483" s="238">
        <f>'Raw Data'!U482</f>
        <v>5</v>
      </c>
      <c r="AG483" s="235">
        <f>'Raw Data'!T482</f>
        <v>1</v>
      </c>
      <c r="AH483" s="235"/>
      <c r="AI483" s="235">
        <f>IF('Raw Data'!AJ482="YES", 1, 0)</f>
        <v>0</v>
      </c>
      <c r="AJ483" s="235">
        <f>('Power Usage Consumption'!$B$15)*D483*AI483</f>
        <v>0</v>
      </c>
      <c r="AK483" s="235">
        <f>IF('Raw Data'!AK482="YES", 1, 0)</f>
        <v>0</v>
      </c>
      <c r="AL483" s="239">
        <f>'Power Usage Consumption'!$B$16</f>
        <v>18</v>
      </c>
      <c r="AM483" s="235">
        <f>IF('Raw Data'!AL482="YES", 1, 0)</f>
        <v>1</v>
      </c>
      <c r="AN483" s="239">
        <f>'Power Usage Consumption'!$B$17</f>
        <v>1.5</v>
      </c>
      <c r="AO483" s="235">
        <f>IF('Raw Data'!AM482="YES", 1, 0)</f>
        <v>1</v>
      </c>
      <c r="AP483" s="239">
        <f>'Power Usage Consumption'!$B$18</f>
        <v>1.2</v>
      </c>
      <c r="AQ483" s="235">
        <f>IF('Raw Data'!AN482="YES", 1, 0)</f>
        <v>1</v>
      </c>
      <c r="AR483" s="239">
        <f>'Power Usage Consumption'!$B$19</f>
        <v>2</v>
      </c>
      <c r="AS483" s="239">
        <f t="shared" si="5"/>
        <v>22.7</v>
      </c>
      <c r="AT483" s="241">
        <f t="shared" si="6"/>
        <v>1</v>
      </c>
      <c r="AU483" s="241"/>
      <c r="AV483" s="235">
        <f>IF('Raw Data'!AO482="YES", 1, 0)</f>
        <v>0</v>
      </c>
      <c r="AW483" s="241">
        <f>('Power Usage Consumption'!$B$22)*D483*AV483</f>
        <v>0</v>
      </c>
      <c r="AX483" s="235">
        <f>IF('Raw Data'!AP482="YES", 1, 0)</f>
        <v>0</v>
      </c>
      <c r="AY483" s="241">
        <f>('Power Usage Consumption'!$B$23)*D483*AX483</f>
        <v>0</v>
      </c>
      <c r="AZ483" s="235">
        <f>IF('Raw Data'!AQ482="YES", 1, 0)</f>
        <v>0</v>
      </c>
      <c r="BA483" s="241">
        <f>('Power Usage Consumption'!$B$24)*D483*AZ483</f>
        <v>0</v>
      </c>
      <c r="BB483" s="235">
        <f>IF('Raw Data'!AR482="YES", 1, 0)</f>
        <v>1</v>
      </c>
      <c r="BC483" s="241">
        <f>('Power Usage Consumption'!$B$25)*D483*BB483</f>
        <v>11.2428</v>
      </c>
      <c r="BD483" s="235">
        <f>IF('Raw Data'!AS482="YES", 1, 0)</f>
        <v>1</v>
      </c>
      <c r="BE483" s="235">
        <f>('Power Usage Consumption'!$B$26)*D483*BD483</f>
        <v>181.44</v>
      </c>
      <c r="BF483" s="241">
        <f t="shared" si="7"/>
        <v>192.6828</v>
      </c>
    </row>
    <row r="484" ht="20.25" customHeight="1">
      <c r="A484" s="233" t="str">
        <f>'Raw Data'!R483</f>
        <v>South Africa</v>
      </c>
      <c r="B484" s="234">
        <f>'Raw Data'!S483</f>
        <v>11</v>
      </c>
      <c r="C484" s="235">
        <f>'Raw Data'!W483</f>
        <v>17</v>
      </c>
      <c r="D484" s="236">
        <f t="shared" si="1"/>
        <v>748</v>
      </c>
      <c r="E484" s="237"/>
      <c r="F484" s="238">
        <f>'Raw Data'!X483</f>
        <v>2</v>
      </c>
      <c r="G484" s="239">
        <f>(F484*'Power Usage Consumption'!$B$2)*D484</f>
        <v>89.76</v>
      </c>
      <c r="H484" s="235">
        <f>'Raw Data'!Y483</f>
        <v>0</v>
      </c>
      <c r="I484" s="239">
        <f>(H484*'Power Usage Consumption'!$B$3)*D484</f>
        <v>0</v>
      </c>
      <c r="J484" s="235">
        <f>'Raw Data'!Z483</f>
        <v>2</v>
      </c>
      <c r="K484" s="240">
        <f>(J484*'Power Usage Consumption'!$B$4)*D484</f>
        <v>85.272</v>
      </c>
      <c r="L484" s="241">
        <f>'Raw Data'!AA483</f>
        <v>3</v>
      </c>
      <c r="M484" s="241">
        <f>(L484*'Power Usage Consumption'!$B$5)*D484</f>
        <v>448.8</v>
      </c>
      <c r="N484" s="241">
        <f>'Raw Data'!AB483</f>
        <v>1</v>
      </c>
      <c r="O484" s="241">
        <f>(N484*'Power Usage Consumption'!$B$7)*D484</f>
        <v>1.496</v>
      </c>
      <c r="P484" s="241">
        <f>'Raw Data'!AC483</f>
        <v>2</v>
      </c>
      <c r="Q484" s="241">
        <f>(P484*'Power Usage Consumption'!$B$8)*D484</f>
        <v>59.84</v>
      </c>
      <c r="R484" s="241">
        <f>'Raw Data'!AD483</f>
        <v>0</v>
      </c>
      <c r="S484" s="241">
        <f>(R484*'Power Usage Consumption'!$B$9)*D484</f>
        <v>0</v>
      </c>
      <c r="T484" s="235">
        <f>'Raw Data'!AE483</f>
        <v>3</v>
      </c>
      <c r="U484" s="241">
        <f>(T484*'Power Usage Consumption'!$B$6)*D484</f>
        <v>11.22</v>
      </c>
      <c r="V484" s="235">
        <f>'Raw Data'!AF483</f>
        <v>0</v>
      </c>
      <c r="W484" s="241">
        <f>(V484*'Power Usage Consumption'!$B$11)*D484</f>
        <v>0</v>
      </c>
      <c r="X484" s="235">
        <f>'Raw Data'!AG483</f>
        <v>3</v>
      </c>
      <c r="Y484" s="241">
        <f>(X484*'Power Usage Consumption'!$B$12)*D484</f>
        <v>26.928</v>
      </c>
      <c r="Z484" s="235">
        <f>'Raw Data'!AH483</f>
        <v>1</v>
      </c>
      <c r="AA484" s="241">
        <f>(Z484*'Power Usage Consumption'!$B$12)*D484</f>
        <v>8.976</v>
      </c>
      <c r="AB484" s="242">
        <f t="shared" si="2"/>
        <v>732.292</v>
      </c>
      <c r="AC484" s="243" t="str">
        <f>'Raw Data'!AI483</f>
        <v>Non-renewable Energy (Grid electricity, Gasoline, etc.)</v>
      </c>
      <c r="AD484" s="244">
        <f t="shared" si="3"/>
        <v>732.292</v>
      </c>
      <c r="AE484" s="245">
        <f t="shared" si="4"/>
        <v>0</v>
      </c>
      <c r="AF484" s="238">
        <f>'Raw Data'!U483</f>
        <v>8</v>
      </c>
      <c r="AG484" s="235">
        <f>'Raw Data'!T483</f>
        <v>3</v>
      </c>
      <c r="AH484" s="235"/>
      <c r="AI484" s="235">
        <f>IF('Raw Data'!AJ483="YES", 1, 0)</f>
        <v>1</v>
      </c>
      <c r="AJ484" s="235">
        <f>('Power Usage Consumption'!$B$15)*D484*AI484</f>
        <v>2894.76</v>
      </c>
      <c r="AK484" s="235">
        <f>IF('Raw Data'!AK483="YES", 1, 0)</f>
        <v>1</v>
      </c>
      <c r="AL484" s="239">
        <f>'Power Usage Consumption'!$B$16</f>
        <v>18</v>
      </c>
      <c r="AM484" s="235">
        <f>IF('Raw Data'!AL483="YES", 1, 0)</f>
        <v>1</v>
      </c>
      <c r="AN484" s="239">
        <f>'Power Usage Consumption'!$B$17</f>
        <v>1.5</v>
      </c>
      <c r="AO484" s="235">
        <f>IF('Raw Data'!AM483="YES", 1, 0)</f>
        <v>1</v>
      </c>
      <c r="AP484" s="239">
        <f>'Power Usage Consumption'!$B$18</f>
        <v>1.2</v>
      </c>
      <c r="AQ484" s="235">
        <f>IF('Raw Data'!AN483="YES", 1, 0)</f>
        <v>0</v>
      </c>
      <c r="AR484" s="239">
        <f>'Power Usage Consumption'!$B$19</f>
        <v>2</v>
      </c>
      <c r="AS484" s="239">
        <f t="shared" si="5"/>
        <v>2917.46</v>
      </c>
      <c r="AT484" s="241">
        <f t="shared" si="6"/>
        <v>3</v>
      </c>
      <c r="AU484" s="241"/>
      <c r="AV484" s="235">
        <f>IF('Raw Data'!AO483="YES", 1, 0)</f>
        <v>0</v>
      </c>
      <c r="AW484" s="241">
        <f>('Power Usage Consumption'!$B$22)*D484*AV484</f>
        <v>0</v>
      </c>
      <c r="AX484" s="235">
        <f>IF('Raw Data'!AP483="YES", 1, 0)</f>
        <v>1</v>
      </c>
      <c r="AY484" s="241">
        <f>('Power Usage Consumption'!$B$23)*D484*AX484</f>
        <v>486.2</v>
      </c>
      <c r="AZ484" s="235">
        <f>IF('Raw Data'!AQ483="YES", 1, 0)</f>
        <v>1</v>
      </c>
      <c r="BA484" s="241">
        <f>('Power Usage Consumption'!$B$24)*D484*AZ484</f>
        <v>40.392</v>
      </c>
      <c r="BB484" s="235">
        <f>IF('Raw Data'!AR483="YES", 1, 0)</f>
        <v>1</v>
      </c>
      <c r="BC484" s="241">
        <f>('Power Usage Consumption'!$B$25)*D484*BB484</f>
        <v>12.9778</v>
      </c>
      <c r="BD484" s="235">
        <f>IF('Raw Data'!AS483="YES", 1, 0)</f>
        <v>1</v>
      </c>
      <c r="BE484" s="235">
        <f>('Power Usage Consumption'!$B$26)*D484*BD484</f>
        <v>209.44</v>
      </c>
      <c r="BF484" s="241">
        <f t="shared" si="7"/>
        <v>749.0098</v>
      </c>
    </row>
    <row r="485" ht="20.25" customHeight="1">
      <c r="A485" s="233" t="str">
        <f>'Raw Data'!R484</f>
        <v>United States of America</v>
      </c>
      <c r="B485" s="234">
        <f>'Raw Data'!S484</f>
        <v>8</v>
      </c>
      <c r="C485" s="235">
        <f>'Raw Data'!W484</f>
        <v>9</v>
      </c>
      <c r="D485" s="236">
        <f t="shared" si="1"/>
        <v>288</v>
      </c>
      <c r="E485" s="237"/>
      <c r="F485" s="238">
        <f>'Raw Data'!X484</f>
        <v>3</v>
      </c>
      <c r="G485" s="239">
        <f>(F485*'Power Usage Consumption'!$B$2)*D485</f>
        <v>51.84</v>
      </c>
      <c r="H485" s="235">
        <f>'Raw Data'!Y484</f>
        <v>2</v>
      </c>
      <c r="I485" s="239">
        <f>(H485*'Power Usage Consumption'!$B$3)*D485</f>
        <v>40.0896</v>
      </c>
      <c r="J485" s="235">
        <f>'Raw Data'!Z484</f>
        <v>1</v>
      </c>
      <c r="K485" s="240">
        <f>(J485*'Power Usage Consumption'!$B$4)*D485</f>
        <v>16.416</v>
      </c>
      <c r="L485" s="241">
        <f>'Raw Data'!AA484</f>
        <v>1</v>
      </c>
      <c r="M485" s="241">
        <f>(L485*'Power Usage Consumption'!$B$5)*D485</f>
        <v>57.6</v>
      </c>
      <c r="N485" s="241">
        <f>'Raw Data'!AB484</f>
        <v>2</v>
      </c>
      <c r="O485" s="241">
        <f>(N485*'Power Usage Consumption'!$B$7)*D485</f>
        <v>1.152</v>
      </c>
      <c r="P485" s="241">
        <f>'Raw Data'!AC484</f>
        <v>0</v>
      </c>
      <c r="Q485" s="241">
        <f>(P485*'Power Usage Consumption'!$B$8)*D485</f>
        <v>0</v>
      </c>
      <c r="R485" s="241">
        <f>'Raw Data'!AD484</f>
        <v>1</v>
      </c>
      <c r="S485" s="241">
        <f>(R485*'Power Usage Consumption'!$B$9)*D485</f>
        <v>1.728</v>
      </c>
      <c r="T485" s="235">
        <f>'Raw Data'!AE484</f>
        <v>0</v>
      </c>
      <c r="U485" s="241">
        <f>(T485*'Power Usage Consumption'!$B$6)*D485</f>
        <v>0</v>
      </c>
      <c r="V485" s="235">
        <f>'Raw Data'!AF484</f>
        <v>1</v>
      </c>
      <c r="W485" s="241">
        <f>(V485*'Power Usage Consumption'!$B$11)*D485</f>
        <v>3.456</v>
      </c>
      <c r="X485" s="235">
        <f>'Raw Data'!AG484</f>
        <v>1</v>
      </c>
      <c r="Y485" s="241">
        <f>(X485*'Power Usage Consumption'!$B$12)*D485</f>
        <v>3.456</v>
      </c>
      <c r="Z485" s="235">
        <f>'Raw Data'!AH484</f>
        <v>1</v>
      </c>
      <c r="AA485" s="241">
        <f>(Z485*'Power Usage Consumption'!$B$12)*D485</f>
        <v>3.456</v>
      </c>
      <c r="AB485" s="242">
        <f t="shared" si="2"/>
        <v>179.1936</v>
      </c>
      <c r="AC485" s="243" t="str">
        <f>'Raw Data'!AI484</f>
        <v>Non-renewable Energy (Grid electricity, Gasoline, etc.)</v>
      </c>
      <c r="AD485" s="244">
        <f t="shared" si="3"/>
        <v>179.1936</v>
      </c>
      <c r="AE485" s="245">
        <f t="shared" si="4"/>
        <v>0</v>
      </c>
      <c r="AF485" s="238">
        <f>'Raw Data'!U484</f>
        <v>7</v>
      </c>
      <c r="AG485" s="235">
        <f>'Raw Data'!T484</f>
        <v>1</v>
      </c>
      <c r="AH485" s="235"/>
      <c r="AI485" s="235">
        <f>IF('Raw Data'!AJ484="YES", 1, 0)</f>
        <v>1</v>
      </c>
      <c r="AJ485" s="235">
        <f>('Power Usage Consumption'!$B$15)*D485*AI485</f>
        <v>1114.56</v>
      </c>
      <c r="AK485" s="235">
        <f>IF('Raw Data'!AK484="YES", 1, 0)</f>
        <v>1</v>
      </c>
      <c r="AL485" s="239">
        <f>'Power Usage Consumption'!$B$16</f>
        <v>18</v>
      </c>
      <c r="AM485" s="235">
        <f>IF('Raw Data'!AL484="YES", 1, 0)</f>
        <v>0</v>
      </c>
      <c r="AN485" s="239">
        <f>'Power Usage Consumption'!$B$17</f>
        <v>1.5</v>
      </c>
      <c r="AO485" s="235">
        <f>IF('Raw Data'!AM484="YES", 1, 0)</f>
        <v>0</v>
      </c>
      <c r="AP485" s="239">
        <f>'Power Usage Consumption'!$B$18</f>
        <v>1.2</v>
      </c>
      <c r="AQ485" s="235">
        <f>IF('Raw Data'!AN484="YES", 1, 0)</f>
        <v>0</v>
      </c>
      <c r="AR485" s="239">
        <f>'Power Usage Consumption'!$B$19</f>
        <v>2</v>
      </c>
      <c r="AS485" s="239">
        <f t="shared" si="5"/>
        <v>1137.26</v>
      </c>
      <c r="AT485" s="241">
        <f t="shared" si="6"/>
        <v>1</v>
      </c>
      <c r="AU485" s="241"/>
      <c r="AV485" s="235">
        <f>IF('Raw Data'!AO484="YES", 1, 0)</f>
        <v>0</v>
      </c>
      <c r="AW485" s="241">
        <f>('Power Usage Consumption'!$B$22)*D485*AV485</f>
        <v>0</v>
      </c>
      <c r="AX485" s="235">
        <f>IF('Raw Data'!AP484="YES", 1, 0)</f>
        <v>1</v>
      </c>
      <c r="AY485" s="241">
        <f>('Power Usage Consumption'!$B$23)*D485*AX485</f>
        <v>187.2</v>
      </c>
      <c r="AZ485" s="235">
        <f>IF('Raw Data'!AQ484="YES", 1, 0)</f>
        <v>0</v>
      </c>
      <c r="BA485" s="241">
        <f>('Power Usage Consumption'!$B$24)*D485*AZ485</f>
        <v>0</v>
      </c>
      <c r="BB485" s="235">
        <f>IF('Raw Data'!AR484="YES", 1, 0)</f>
        <v>0</v>
      </c>
      <c r="BC485" s="241">
        <f>('Power Usage Consumption'!$B$25)*D485*BB485</f>
        <v>0</v>
      </c>
      <c r="BD485" s="235">
        <f>IF('Raw Data'!AS484="YES", 1, 0)</f>
        <v>1</v>
      </c>
      <c r="BE485" s="235">
        <f>('Power Usage Consumption'!$B$26)*D485*BD485</f>
        <v>80.64</v>
      </c>
      <c r="BF485" s="241">
        <f t="shared" si="7"/>
        <v>267.84</v>
      </c>
    </row>
    <row r="486" ht="20.25" customHeight="1">
      <c r="A486" s="233" t="str">
        <f>'Raw Data'!R485</f>
        <v>United States of America</v>
      </c>
      <c r="B486" s="234">
        <f>'Raw Data'!S485</f>
        <v>11</v>
      </c>
      <c r="C486" s="235">
        <f>'Raw Data'!W485</f>
        <v>26</v>
      </c>
      <c r="D486" s="236">
        <f t="shared" si="1"/>
        <v>1144</v>
      </c>
      <c r="E486" s="237"/>
      <c r="F486" s="238">
        <f>'Raw Data'!X485</f>
        <v>1</v>
      </c>
      <c r="G486" s="239">
        <f>(F486*'Power Usage Consumption'!$B$2)*D486</f>
        <v>68.64</v>
      </c>
      <c r="H486" s="235">
        <f>'Raw Data'!Y485</f>
        <v>3</v>
      </c>
      <c r="I486" s="239">
        <f>(H486*'Power Usage Consumption'!$B$3)*D486</f>
        <v>238.8672</v>
      </c>
      <c r="J486" s="235">
        <f>'Raw Data'!Z485</f>
        <v>1</v>
      </c>
      <c r="K486" s="240">
        <f>(J486*'Power Usage Consumption'!$B$4)*D486</f>
        <v>65.208</v>
      </c>
      <c r="L486" s="241">
        <f>'Raw Data'!AA485</f>
        <v>3</v>
      </c>
      <c r="M486" s="241">
        <f>(L486*'Power Usage Consumption'!$B$5)*D486</f>
        <v>686.4</v>
      </c>
      <c r="N486" s="241">
        <f>'Raw Data'!AB485</f>
        <v>0</v>
      </c>
      <c r="O486" s="241">
        <f>(N486*'Power Usage Consumption'!$B$7)*D486</f>
        <v>0</v>
      </c>
      <c r="P486" s="241">
        <f>'Raw Data'!AC485</f>
        <v>0</v>
      </c>
      <c r="Q486" s="241">
        <f>(P486*'Power Usage Consumption'!$B$8)*D486</f>
        <v>0</v>
      </c>
      <c r="R486" s="241">
        <f>'Raw Data'!AD485</f>
        <v>2</v>
      </c>
      <c r="S486" s="241">
        <f>(R486*'Power Usage Consumption'!$B$9)*D486</f>
        <v>13.728</v>
      </c>
      <c r="T486" s="235">
        <f>'Raw Data'!AE485</f>
        <v>3</v>
      </c>
      <c r="U486" s="241">
        <f>(T486*'Power Usage Consumption'!$B$6)*D486</f>
        <v>17.16</v>
      </c>
      <c r="V486" s="235">
        <f>'Raw Data'!AF485</f>
        <v>1</v>
      </c>
      <c r="W486" s="241">
        <f>(V486*'Power Usage Consumption'!$B$11)*D486</f>
        <v>13.728</v>
      </c>
      <c r="X486" s="235">
        <f>'Raw Data'!AG485</f>
        <v>0</v>
      </c>
      <c r="Y486" s="241">
        <f>(X486*'Power Usage Consumption'!$B$12)*D486</f>
        <v>0</v>
      </c>
      <c r="Z486" s="235">
        <f>'Raw Data'!AH485</f>
        <v>2</v>
      </c>
      <c r="AA486" s="241">
        <f>(Z486*'Power Usage Consumption'!$B$12)*D486</f>
        <v>27.456</v>
      </c>
      <c r="AB486" s="242">
        <f t="shared" si="2"/>
        <v>1131.1872</v>
      </c>
      <c r="AC486" s="243" t="str">
        <f>'Raw Data'!AI485</f>
        <v>Renewable Energy (Solar, Wind, etc.)</v>
      </c>
      <c r="AD486" s="244">
        <f t="shared" si="3"/>
        <v>0</v>
      </c>
      <c r="AE486" s="245">
        <f t="shared" si="4"/>
        <v>1131.1872</v>
      </c>
      <c r="AF486" s="238">
        <f>'Raw Data'!U485</f>
        <v>9</v>
      </c>
      <c r="AG486" s="235">
        <f>'Raw Data'!T485</f>
        <v>2</v>
      </c>
      <c r="AH486" s="235"/>
      <c r="AI486" s="235">
        <f>IF('Raw Data'!AJ485="YES", 1, 0)</f>
        <v>1</v>
      </c>
      <c r="AJ486" s="235">
        <f>('Power Usage Consumption'!$B$15)*D486*AI486</f>
        <v>4427.28</v>
      </c>
      <c r="AK486" s="235">
        <f>IF('Raw Data'!AK485="YES", 1, 0)</f>
        <v>0</v>
      </c>
      <c r="AL486" s="239">
        <f>'Power Usage Consumption'!$B$16</f>
        <v>18</v>
      </c>
      <c r="AM486" s="235">
        <f>IF('Raw Data'!AL485="YES", 1, 0)</f>
        <v>0</v>
      </c>
      <c r="AN486" s="239">
        <f>'Power Usage Consumption'!$B$17</f>
        <v>1.5</v>
      </c>
      <c r="AO486" s="235">
        <f>IF('Raw Data'!AM485="YES", 1, 0)</f>
        <v>1</v>
      </c>
      <c r="AP486" s="239">
        <f>'Power Usage Consumption'!$B$18</f>
        <v>1.2</v>
      </c>
      <c r="AQ486" s="235">
        <f>IF('Raw Data'!AN485="YES", 1, 0)</f>
        <v>0</v>
      </c>
      <c r="AR486" s="239">
        <f>'Power Usage Consumption'!$B$19</f>
        <v>2</v>
      </c>
      <c r="AS486" s="239">
        <f t="shared" si="5"/>
        <v>4449.98</v>
      </c>
      <c r="AT486" s="241">
        <f t="shared" si="6"/>
        <v>2</v>
      </c>
      <c r="AU486" s="241"/>
      <c r="AV486" s="235">
        <f>IF('Raw Data'!AO485="YES", 1, 0)</f>
        <v>0</v>
      </c>
      <c r="AW486" s="241">
        <f>('Power Usage Consumption'!$B$22)*D486*AV486</f>
        <v>0</v>
      </c>
      <c r="AX486" s="235">
        <f>IF('Raw Data'!AP485="YES", 1, 0)</f>
        <v>1</v>
      </c>
      <c r="AY486" s="241">
        <f>('Power Usage Consumption'!$B$23)*D486*AX486</f>
        <v>743.6</v>
      </c>
      <c r="AZ486" s="235">
        <f>IF('Raw Data'!AQ485="YES", 1, 0)</f>
        <v>1</v>
      </c>
      <c r="BA486" s="241">
        <f>('Power Usage Consumption'!$B$24)*D486*AZ486</f>
        <v>61.776</v>
      </c>
      <c r="BB486" s="235">
        <f>IF('Raw Data'!AR485="YES", 1, 0)</f>
        <v>1</v>
      </c>
      <c r="BC486" s="241">
        <f>('Power Usage Consumption'!$B$25)*D486*BB486</f>
        <v>19.8484</v>
      </c>
      <c r="BD486" s="235">
        <f>IF('Raw Data'!AS485="YES", 1, 0)</f>
        <v>1</v>
      </c>
      <c r="BE486" s="235">
        <f>('Power Usage Consumption'!$B$26)*D486*BD486</f>
        <v>320.32</v>
      </c>
      <c r="BF486" s="241">
        <f t="shared" si="7"/>
        <v>1145.5444</v>
      </c>
    </row>
    <row r="487" ht="20.25" customHeight="1">
      <c r="A487" s="233" t="str">
        <f>'Raw Data'!R486</f>
        <v>Spain</v>
      </c>
      <c r="B487" s="234">
        <f>'Raw Data'!S486</f>
        <v>7</v>
      </c>
      <c r="C487" s="235" t="str">
        <f>'Raw Data'!W486</f>
        <v/>
      </c>
      <c r="D487" s="236">
        <f t="shared" si="1"/>
        <v>0</v>
      </c>
      <c r="E487" s="237"/>
      <c r="F487" s="238">
        <f>'Raw Data'!X486</f>
        <v>3</v>
      </c>
      <c r="G487" s="239">
        <f>(F487*'Power Usage Consumption'!$B$2)*D487</f>
        <v>0</v>
      </c>
      <c r="H487" s="235">
        <f>'Raw Data'!Y486</f>
        <v>1</v>
      </c>
      <c r="I487" s="239">
        <f>(H487*'Power Usage Consumption'!$B$3)*D487</f>
        <v>0</v>
      </c>
      <c r="J487" s="235">
        <f>'Raw Data'!Z486</f>
        <v>1</v>
      </c>
      <c r="K487" s="240">
        <f>(J487*'Power Usage Consumption'!$B$4)*D487</f>
        <v>0</v>
      </c>
      <c r="L487" s="241">
        <f>'Raw Data'!AA486</f>
        <v>0</v>
      </c>
      <c r="M487" s="241">
        <f>(L487*'Power Usage Consumption'!$B$5)*D487</f>
        <v>0</v>
      </c>
      <c r="N487" s="241">
        <f>'Raw Data'!AB486</f>
        <v>2</v>
      </c>
      <c r="O487" s="241">
        <f>(N487*'Power Usage Consumption'!$B$7)*D487</f>
        <v>0</v>
      </c>
      <c r="P487" s="241">
        <f>'Raw Data'!AC486</f>
        <v>1</v>
      </c>
      <c r="Q487" s="241">
        <f>(P487*'Power Usage Consumption'!$B$8)*D487</f>
        <v>0</v>
      </c>
      <c r="R487" s="241">
        <f>'Raw Data'!AD486</f>
        <v>3</v>
      </c>
      <c r="S487" s="241">
        <f>(R487*'Power Usage Consumption'!$B$9)*D487</f>
        <v>0</v>
      </c>
      <c r="T487" s="235">
        <f>'Raw Data'!AE486</f>
        <v>1</v>
      </c>
      <c r="U487" s="241">
        <f>(T487*'Power Usage Consumption'!$B$6)*D487</f>
        <v>0</v>
      </c>
      <c r="V487" s="235">
        <f>'Raw Data'!AF486</f>
        <v>0</v>
      </c>
      <c r="W487" s="241">
        <f>(V487*'Power Usage Consumption'!$B$11)*D487</f>
        <v>0</v>
      </c>
      <c r="X487" s="235">
        <f>'Raw Data'!AG486</f>
        <v>0</v>
      </c>
      <c r="Y487" s="241">
        <f>(X487*'Power Usage Consumption'!$B$12)*D487</f>
        <v>0</v>
      </c>
      <c r="Z487" s="235">
        <f>'Raw Data'!AH486</f>
        <v>3</v>
      </c>
      <c r="AA487" s="241">
        <f>(Z487*'Power Usage Consumption'!$B$12)*D487</f>
        <v>0</v>
      </c>
      <c r="AB487" s="242">
        <f t="shared" si="2"/>
        <v>0</v>
      </c>
      <c r="AC487" s="243" t="str">
        <f>'Raw Data'!AI486</f>
        <v>Non-renewable Energy (Grid electricity, Gasoline, etc.)</v>
      </c>
      <c r="AD487" s="244">
        <f t="shared" si="3"/>
        <v>0</v>
      </c>
      <c r="AE487" s="245">
        <f t="shared" si="4"/>
        <v>0</v>
      </c>
      <c r="AF487" s="238">
        <f>'Raw Data'!U486</f>
        <v>5</v>
      </c>
      <c r="AG487" s="235">
        <f>'Raw Data'!T486</f>
        <v>2</v>
      </c>
      <c r="AH487" s="235"/>
      <c r="AI487" s="235">
        <f>IF('Raw Data'!AJ486="YES", 1, 0)</f>
        <v>1</v>
      </c>
      <c r="AJ487" s="235">
        <f>('Power Usage Consumption'!$B$15)*D487*AI487</f>
        <v>0</v>
      </c>
      <c r="AK487" s="235">
        <f>IF('Raw Data'!AK486="YES", 1, 0)</f>
        <v>0</v>
      </c>
      <c r="AL487" s="239">
        <f>'Power Usage Consumption'!$B$16</f>
        <v>18</v>
      </c>
      <c r="AM487" s="235">
        <f>IF('Raw Data'!AL486="YES", 1, 0)</f>
        <v>1</v>
      </c>
      <c r="AN487" s="239">
        <f>'Power Usage Consumption'!$B$17</f>
        <v>1.5</v>
      </c>
      <c r="AO487" s="235">
        <f>IF('Raw Data'!AM486="YES", 1, 0)</f>
        <v>1</v>
      </c>
      <c r="AP487" s="239">
        <f>'Power Usage Consumption'!$B$18</f>
        <v>1.2</v>
      </c>
      <c r="AQ487" s="235">
        <f>IF('Raw Data'!AN486="YES", 1, 0)</f>
        <v>0</v>
      </c>
      <c r="AR487" s="239">
        <f>'Power Usage Consumption'!$B$19</f>
        <v>2</v>
      </c>
      <c r="AS487" s="239">
        <f t="shared" si="5"/>
        <v>22.7</v>
      </c>
      <c r="AT487" s="241">
        <f t="shared" si="6"/>
        <v>2</v>
      </c>
      <c r="AU487" s="241"/>
      <c r="AV487" s="235">
        <f>IF('Raw Data'!AO486="YES", 1, 0)</f>
        <v>0</v>
      </c>
      <c r="AW487" s="241">
        <f>('Power Usage Consumption'!$B$22)*D487*AV487</f>
        <v>0</v>
      </c>
      <c r="AX487" s="235">
        <f>IF('Raw Data'!AP486="YES", 1, 0)</f>
        <v>0</v>
      </c>
      <c r="AY487" s="241">
        <f>('Power Usage Consumption'!$B$23)*D487*AX487</f>
        <v>0</v>
      </c>
      <c r="AZ487" s="235">
        <f>IF('Raw Data'!AQ486="YES", 1, 0)</f>
        <v>0</v>
      </c>
      <c r="BA487" s="241">
        <f>('Power Usage Consumption'!$B$24)*D487*AZ487</f>
        <v>0</v>
      </c>
      <c r="BB487" s="235">
        <f>IF('Raw Data'!AR486="YES", 1, 0)</f>
        <v>0</v>
      </c>
      <c r="BC487" s="241">
        <f>('Power Usage Consumption'!$B$25)*D487*BB487</f>
        <v>0</v>
      </c>
      <c r="BD487" s="235">
        <f>IF('Raw Data'!AS486="YES", 1, 0)</f>
        <v>1</v>
      </c>
      <c r="BE487" s="235">
        <f>('Power Usage Consumption'!$B$26)*D487*BD487</f>
        <v>0</v>
      </c>
      <c r="BF487" s="241">
        <f t="shared" si="7"/>
        <v>0</v>
      </c>
    </row>
    <row r="488" ht="20.25" customHeight="1">
      <c r="A488" s="233" t="str">
        <f>'Raw Data'!R487</f>
        <v>United States of America</v>
      </c>
      <c r="B488" s="234">
        <f>'Raw Data'!S487</f>
        <v>6</v>
      </c>
      <c r="C488" s="235">
        <f>'Raw Data'!W487</f>
        <v>9</v>
      </c>
      <c r="D488" s="236">
        <f t="shared" si="1"/>
        <v>216</v>
      </c>
      <c r="E488" s="237"/>
      <c r="F488" s="238">
        <f>'Raw Data'!X487</f>
        <v>0</v>
      </c>
      <c r="G488" s="239">
        <f>(F488*'Power Usage Consumption'!$B$2)*D488</f>
        <v>0</v>
      </c>
      <c r="H488" s="235">
        <f>'Raw Data'!Y487</f>
        <v>1</v>
      </c>
      <c r="I488" s="239">
        <f>(H488*'Power Usage Consumption'!$B$3)*D488</f>
        <v>15.0336</v>
      </c>
      <c r="J488" s="235">
        <f>'Raw Data'!Z487</f>
        <v>0</v>
      </c>
      <c r="K488" s="240">
        <f>(J488*'Power Usage Consumption'!$B$4)*D488</f>
        <v>0</v>
      </c>
      <c r="L488" s="241">
        <f>'Raw Data'!AA487</f>
        <v>3</v>
      </c>
      <c r="M488" s="241">
        <f>(L488*'Power Usage Consumption'!$B$5)*D488</f>
        <v>129.6</v>
      </c>
      <c r="N488" s="241">
        <f>'Raw Data'!AB487</f>
        <v>1</v>
      </c>
      <c r="O488" s="241">
        <f>(N488*'Power Usage Consumption'!$B$7)*D488</f>
        <v>0.432</v>
      </c>
      <c r="P488" s="241">
        <f>'Raw Data'!AC487</f>
        <v>3</v>
      </c>
      <c r="Q488" s="241">
        <f>(P488*'Power Usage Consumption'!$B$8)*D488</f>
        <v>25.92</v>
      </c>
      <c r="R488" s="241">
        <f>'Raw Data'!AD487</f>
        <v>2</v>
      </c>
      <c r="S488" s="241">
        <f>(R488*'Power Usage Consumption'!$B$9)*D488</f>
        <v>2.592</v>
      </c>
      <c r="T488" s="235">
        <f>'Raw Data'!AE487</f>
        <v>2</v>
      </c>
      <c r="U488" s="241">
        <f>(T488*'Power Usage Consumption'!$B$6)*D488</f>
        <v>2.16</v>
      </c>
      <c r="V488" s="235">
        <f>'Raw Data'!AF487</f>
        <v>2</v>
      </c>
      <c r="W488" s="241">
        <f>(V488*'Power Usage Consumption'!$B$11)*D488</f>
        <v>5.184</v>
      </c>
      <c r="X488" s="235">
        <f>'Raw Data'!AG487</f>
        <v>1</v>
      </c>
      <c r="Y488" s="241">
        <f>(X488*'Power Usage Consumption'!$B$12)*D488</f>
        <v>2.592</v>
      </c>
      <c r="Z488" s="235">
        <f>'Raw Data'!AH487</f>
        <v>1</v>
      </c>
      <c r="AA488" s="241">
        <f>(Z488*'Power Usage Consumption'!$B$12)*D488</f>
        <v>2.592</v>
      </c>
      <c r="AB488" s="242">
        <f t="shared" si="2"/>
        <v>186.1056</v>
      </c>
      <c r="AC488" s="243" t="str">
        <f>'Raw Data'!AI487</f>
        <v>Non-renewable Energy (Grid electricity, Gasoline, etc.)</v>
      </c>
      <c r="AD488" s="244">
        <f t="shared" si="3"/>
        <v>186.1056</v>
      </c>
      <c r="AE488" s="245">
        <f t="shared" si="4"/>
        <v>0</v>
      </c>
      <c r="AF488" s="238">
        <f>'Raw Data'!U487</f>
        <v>0</v>
      </c>
      <c r="AG488" s="235">
        <f>'Raw Data'!T487</f>
        <v>6</v>
      </c>
      <c r="AH488" s="235"/>
      <c r="AI488" s="235">
        <f>IF('Raw Data'!AJ487="YES", 1, 0)</f>
        <v>1</v>
      </c>
      <c r="AJ488" s="235">
        <f>('Power Usage Consumption'!$B$15)*D488*AI488</f>
        <v>835.92</v>
      </c>
      <c r="AK488" s="235">
        <f>IF('Raw Data'!AK487="YES", 1, 0)</f>
        <v>1</v>
      </c>
      <c r="AL488" s="239">
        <f>'Power Usage Consumption'!$B$16</f>
        <v>18</v>
      </c>
      <c r="AM488" s="235">
        <f>IF('Raw Data'!AL487="YES", 1, 0)</f>
        <v>1</v>
      </c>
      <c r="AN488" s="239">
        <f>'Power Usage Consumption'!$B$17</f>
        <v>1.5</v>
      </c>
      <c r="AO488" s="235">
        <f>IF('Raw Data'!AM487="YES", 1, 0)</f>
        <v>0</v>
      </c>
      <c r="AP488" s="239">
        <f>'Power Usage Consumption'!$B$18</f>
        <v>1.2</v>
      </c>
      <c r="AQ488" s="235">
        <f>IF('Raw Data'!AN487="YES", 1, 0)</f>
        <v>1</v>
      </c>
      <c r="AR488" s="239">
        <f>'Power Usage Consumption'!$B$19</f>
        <v>2</v>
      </c>
      <c r="AS488" s="239">
        <f t="shared" si="5"/>
        <v>858.62</v>
      </c>
      <c r="AT488" s="241">
        <f t="shared" si="6"/>
        <v>6</v>
      </c>
      <c r="AU488" s="241"/>
      <c r="AV488" s="235">
        <f>IF('Raw Data'!AO487="YES", 1, 0)</f>
        <v>1</v>
      </c>
      <c r="AW488" s="241">
        <f>('Power Usage Consumption'!$B$22)*D488*AV488</f>
        <v>491.4</v>
      </c>
      <c r="AX488" s="235">
        <f>IF('Raw Data'!AP487="YES", 1, 0)</f>
        <v>0</v>
      </c>
      <c r="AY488" s="241">
        <f>('Power Usage Consumption'!$B$23)*D488*AX488</f>
        <v>0</v>
      </c>
      <c r="AZ488" s="235">
        <f>IF('Raw Data'!AQ487="YES", 1, 0)</f>
        <v>0</v>
      </c>
      <c r="BA488" s="241">
        <f>('Power Usage Consumption'!$B$24)*D488*AZ488</f>
        <v>0</v>
      </c>
      <c r="BB488" s="235">
        <f>IF('Raw Data'!AR487="YES", 1, 0)</f>
        <v>0</v>
      </c>
      <c r="BC488" s="241">
        <f>('Power Usage Consumption'!$B$25)*D488*BB488</f>
        <v>0</v>
      </c>
      <c r="BD488" s="235">
        <f>IF('Raw Data'!AS487="YES", 1, 0)</f>
        <v>1</v>
      </c>
      <c r="BE488" s="235">
        <f>('Power Usage Consumption'!$B$26)*D488*BD488</f>
        <v>60.48</v>
      </c>
      <c r="BF488" s="241">
        <f t="shared" si="7"/>
        <v>551.88</v>
      </c>
    </row>
    <row r="489" ht="20.25" customHeight="1">
      <c r="A489" s="233" t="str">
        <f>'Raw Data'!R488</f>
        <v>Chile</v>
      </c>
      <c r="B489" s="234">
        <f>'Raw Data'!S488</f>
        <v>10</v>
      </c>
      <c r="C489" s="235">
        <f>'Raw Data'!W488</f>
        <v>31</v>
      </c>
      <c r="D489" s="236">
        <f t="shared" si="1"/>
        <v>1240</v>
      </c>
      <c r="E489" s="237"/>
      <c r="F489" s="238">
        <f>'Raw Data'!X488</f>
        <v>1</v>
      </c>
      <c r="G489" s="239">
        <f>(F489*'Power Usage Consumption'!$B$2)*D489</f>
        <v>74.4</v>
      </c>
      <c r="H489" s="235">
        <f>'Raw Data'!Y488</f>
        <v>2</v>
      </c>
      <c r="I489" s="239">
        <f>(H489*'Power Usage Consumption'!$B$3)*D489</f>
        <v>172.608</v>
      </c>
      <c r="J489" s="235">
        <f>'Raw Data'!Z488</f>
        <v>1</v>
      </c>
      <c r="K489" s="240">
        <f>(J489*'Power Usage Consumption'!$B$4)*D489</f>
        <v>70.68</v>
      </c>
      <c r="L489" s="241">
        <f>'Raw Data'!AA488</f>
        <v>0</v>
      </c>
      <c r="M489" s="241">
        <f>(L489*'Power Usage Consumption'!$B$5)*D489</f>
        <v>0</v>
      </c>
      <c r="N489" s="241">
        <f>'Raw Data'!AB488</f>
        <v>2</v>
      </c>
      <c r="O489" s="241">
        <f>(N489*'Power Usage Consumption'!$B$7)*D489</f>
        <v>4.96</v>
      </c>
      <c r="P489" s="241">
        <f>'Raw Data'!AC488</f>
        <v>0</v>
      </c>
      <c r="Q489" s="241">
        <f>(P489*'Power Usage Consumption'!$B$8)*D489</f>
        <v>0</v>
      </c>
      <c r="R489" s="241">
        <f>'Raw Data'!AD488</f>
        <v>3</v>
      </c>
      <c r="S489" s="241">
        <f>(R489*'Power Usage Consumption'!$B$9)*D489</f>
        <v>22.32</v>
      </c>
      <c r="T489" s="235">
        <f>'Raw Data'!AE488</f>
        <v>0</v>
      </c>
      <c r="U489" s="241">
        <f>(T489*'Power Usage Consumption'!$B$6)*D489</f>
        <v>0</v>
      </c>
      <c r="V489" s="235">
        <f>'Raw Data'!AF488</f>
        <v>0</v>
      </c>
      <c r="W489" s="241">
        <f>(V489*'Power Usage Consumption'!$B$11)*D489</f>
        <v>0</v>
      </c>
      <c r="X489" s="235">
        <f>'Raw Data'!AG488</f>
        <v>2</v>
      </c>
      <c r="Y489" s="241">
        <f>(X489*'Power Usage Consumption'!$B$12)*D489</f>
        <v>29.76</v>
      </c>
      <c r="Z489" s="235">
        <f>'Raw Data'!AH488</f>
        <v>3</v>
      </c>
      <c r="AA489" s="241">
        <f>(Z489*'Power Usage Consumption'!$B$12)*D489</f>
        <v>44.64</v>
      </c>
      <c r="AB489" s="242">
        <f t="shared" si="2"/>
        <v>419.368</v>
      </c>
      <c r="AC489" s="243" t="str">
        <f>'Raw Data'!AI488</f>
        <v>Non-renewable Energy (Grid electricity, Gasoline, etc.)</v>
      </c>
      <c r="AD489" s="244">
        <f t="shared" si="3"/>
        <v>419.368</v>
      </c>
      <c r="AE489" s="245">
        <f t="shared" si="4"/>
        <v>0</v>
      </c>
      <c r="AF489" s="238">
        <f>'Raw Data'!U488</f>
        <v>7</v>
      </c>
      <c r="AG489" s="235">
        <f>'Raw Data'!T488</f>
        <v>3</v>
      </c>
      <c r="AH489" s="235"/>
      <c r="AI489" s="235">
        <f>IF('Raw Data'!AJ488="YES", 1, 0)</f>
        <v>1</v>
      </c>
      <c r="AJ489" s="235">
        <f>('Power Usage Consumption'!$B$15)*D489*AI489</f>
        <v>4798.8</v>
      </c>
      <c r="AK489" s="235">
        <f>IF('Raw Data'!AK488="YES", 1, 0)</f>
        <v>1</v>
      </c>
      <c r="AL489" s="239">
        <f>'Power Usage Consumption'!$B$16</f>
        <v>18</v>
      </c>
      <c r="AM489" s="235">
        <f>IF('Raw Data'!AL488="YES", 1, 0)</f>
        <v>0</v>
      </c>
      <c r="AN489" s="239">
        <f>'Power Usage Consumption'!$B$17</f>
        <v>1.5</v>
      </c>
      <c r="AO489" s="235">
        <f>IF('Raw Data'!AM488="YES", 1, 0)</f>
        <v>1</v>
      </c>
      <c r="AP489" s="239">
        <f>'Power Usage Consumption'!$B$18</f>
        <v>1.2</v>
      </c>
      <c r="AQ489" s="235">
        <f>IF('Raw Data'!AN488="YES", 1, 0)</f>
        <v>1</v>
      </c>
      <c r="AR489" s="239">
        <f>'Power Usage Consumption'!$B$19</f>
        <v>2</v>
      </c>
      <c r="AS489" s="239">
        <f t="shared" si="5"/>
        <v>4821.5</v>
      </c>
      <c r="AT489" s="241">
        <f t="shared" si="6"/>
        <v>3</v>
      </c>
      <c r="AU489" s="241"/>
      <c r="AV489" s="235">
        <f>IF('Raw Data'!AO488="YES", 1, 0)</f>
        <v>0</v>
      </c>
      <c r="AW489" s="241">
        <f>('Power Usage Consumption'!$B$22)*D489*AV489</f>
        <v>0</v>
      </c>
      <c r="AX489" s="235">
        <f>IF('Raw Data'!AP488="YES", 1, 0)</f>
        <v>0</v>
      </c>
      <c r="AY489" s="241">
        <f>('Power Usage Consumption'!$B$23)*D489*AX489</f>
        <v>0</v>
      </c>
      <c r="AZ489" s="235">
        <f>IF('Raw Data'!AQ488="YES", 1, 0)</f>
        <v>0</v>
      </c>
      <c r="BA489" s="241">
        <f>('Power Usage Consumption'!$B$24)*D489*AZ489</f>
        <v>0</v>
      </c>
      <c r="BB489" s="235">
        <f>IF('Raw Data'!AR488="YES", 1, 0)</f>
        <v>1</v>
      </c>
      <c r="BC489" s="241">
        <f>('Power Usage Consumption'!$B$25)*D489*BB489</f>
        <v>21.514</v>
      </c>
      <c r="BD489" s="235">
        <f>IF('Raw Data'!AS488="YES", 1, 0)</f>
        <v>1</v>
      </c>
      <c r="BE489" s="235">
        <f>('Power Usage Consumption'!$B$26)*D489*BD489</f>
        <v>347.2</v>
      </c>
      <c r="BF489" s="241">
        <f t="shared" si="7"/>
        <v>368.714</v>
      </c>
    </row>
    <row r="490" ht="20.25" customHeight="1">
      <c r="A490" s="233" t="str">
        <f>'Raw Data'!R489</f>
        <v>United States of America</v>
      </c>
      <c r="B490" s="234">
        <f>'Raw Data'!S489</f>
        <v>5</v>
      </c>
      <c r="C490" s="235">
        <f>'Raw Data'!W489</f>
        <v>17</v>
      </c>
      <c r="D490" s="236">
        <f t="shared" si="1"/>
        <v>340</v>
      </c>
      <c r="E490" s="237"/>
      <c r="F490" s="238">
        <f>'Raw Data'!X489</f>
        <v>0</v>
      </c>
      <c r="G490" s="239">
        <f>(F490*'Power Usage Consumption'!$B$2)*D490</f>
        <v>0</v>
      </c>
      <c r="H490" s="235">
        <f>'Raw Data'!Y489</f>
        <v>1</v>
      </c>
      <c r="I490" s="239">
        <f>(H490*'Power Usage Consumption'!$B$3)*D490</f>
        <v>23.664</v>
      </c>
      <c r="J490" s="235">
        <f>'Raw Data'!Z489</f>
        <v>1</v>
      </c>
      <c r="K490" s="240">
        <f>(J490*'Power Usage Consumption'!$B$4)*D490</f>
        <v>19.38</v>
      </c>
      <c r="L490" s="241">
        <f>'Raw Data'!AA489</f>
        <v>2</v>
      </c>
      <c r="M490" s="241">
        <f>(L490*'Power Usage Consumption'!$B$5)*D490</f>
        <v>136</v>
      </c>
      <c r="N490" s="241">
        <f>'Raw Data'!AB489</f>
        <v>3</v>
      </c>
      <c r="O490" s="241">
        <f>(N490*'Power Usage Consumption'!$B$7)*D490</f>
        <v>2.04</v>
      </c>
      <c r="P490" s="241">
        <f>'Raw Data'!AC489</f>
        <v>2</v>
      </c>
      <c r="Q490" s="241">
        <f>(P490*'Power Usage Consumption'!$B$8)*D490</f>
        <v>27.2</v>
      </c>
      <c r="R490" s="241">
        <f>'Raw Data'!AD489</f>
        <v>2</v>
      </c>
      <c r="S490" s="241">
        <f>(R490*'Power Usage Consumption'!$B$9)*D490</f>
        <v>4.08</v>
      </c>
      <c r="T490" s="235">
        <f>'Raw Data'!AE489</f>
        <v>2</v>
      </c>
      <c r="U490" s="241">
        <f>(T490*'Power Usage Consumption'!$B$6)*D490</f>
        <v>3.4</v>
      </c>
      <c r="V490" s="235">
        <f>'Raw Data'!AF489</f>
        <v>3</v>
      </c>
      <c r="W490" s="241">
        <f>(V490*'Power Usage Consumption'!$B$11)*D490</f>
        <v>12.24</v>
      </c>
      <c r="X490" s="235">
        <f>'Raw Data'!AG489</f>
        <v>1</v>
      </c>
      <c r="Y490" s="241">
        <f>(X490*'Power Usage Consumption'!$B$12)*D490</f>
        <v>4.08</v>
      </c>
      <c r="Z490" s="235">
        <f>'Raw Data'!AH489</f>
        <v>2</v>
      </c>
      <c r="AA490" s="241">
        <f>(Z490*'Power Usage Consumption'!$B$12)*D490</f>
        <v>8.16</v>
      </c>
      <c r="AB490" s="242">
        <f t="shared" si="2"/>
        <v>240.244</v>
      </c>
      <c r="AC490" s="243" t="str">
        <f>'Raw Data'!AI489</f>
        <v>Non-renewable Energy (Grid electricity, Gasoline, etc.)</v>
      </c>
      <c r="AD490" s="244">
        <f t="shared" si="3"/>
        <v>240.244</v>
      </c>
      <c r="AE490" s="245">
        <f t="shared" si="4"/>
        <v>0</v>
      </c>
      <c r="AF490" s="238">
        <f>'Raw Data'!U489</f>
        <v>1</v>
      </c>
      <c r="AG490" s="235">
        <f>'Raw Data'!T489</f>
        <v>4</v>
      </c>
      <c r="AH490" s="235"/>
      <c r="AI490" s="235">
        <f>IF('Raw Data'!AJ489="YES", 1, 0)</f>
        <v>1</v>
      </c>
      <c r="AJ490" s="235">
        <f>('Power Usage Consumption'!$B$15)*D490*AI490</f>
        <v>1315.8</v>
      </c>
      <c r="AK490" s="235">
        <f>IF('Raw Data'!AK489="YES", 1, 0)</f>
        <v>1</v>
      </c>
      <c r="AL490" s="239">
        <f>'Power Usage Consumption'!$B$16</f>
        <v>18</v>
      </c>
      <c r="AM490" s="235">
        <f>IF('Raw Data'!AL489="YES", 1, 0)</f>
        <v>1</v>
      </c>
      <c r="AN490" s="239">
        <f>'Power Usage Consumption'!$B$17</f>
        <v>1.5</v>
      </c>
      <c r="AO490" s="235">
        <f>IF('Raw Data'!AM489="YES", 1, 0)</f>
        <v>0</v>
      </c>
      <c r="AP490" s="239">
        <f>'Power Usage Consumption'!$B$18</f>
        <v>1.2</v>
      </c>
      <c r="AQ490" s="235">
        <f>IF('Raw Data'!AN489="YES", 1, 0)</f>
        <v>0</v>
      </c>
      <c r="AR490" s="239">
        <f>'Power Usage Consumption'!$B$19</f>
        <v>2</v>
      </c>
      <c r="AS490" s="239">
        <f t="shared" si="5"/>
        <v>1338.5</v>
      </c>
      <c r="AT490" s="241">
        <f t="shared" si="6"/>
        <v>4</v>
      </c>
      <c r="AU490" s="241"/>
      <c r="AV490" s="235">
        <f>IF('Raw Data'!AO489="YES", 1, 0)</f>
        <v>0</v>
      </c>
      <c r="AW490" s="241">
        <f>('Power Usage Consumption'!$B$22)*D490*AV490</f>
        <v>0</v>
      </c>
      <c r="AX490" s="235">
        <f>IF('Raw Data'!AP489="YES", 1, 0)</f>
        <v>1</v>
      </c>
      <c r="AY490" s="241">
        <f>('Power Usage Consumption'!$B$23)*D490*AX490</f>
        <v>221</v>
      </c>
      <c r="AZ490" s="235">
        <f>IF('Raw Data'!AQ489="YES", 1, 0)</f>
        <v>1</v>
      </c>
      <c r="BA490" s="241">
        <f>('Power Usage Consumption'!$B$24)*D490*AZ490</f>
        <v>18.36</v>
      </c>
      <c r="BB490" s="235">
        <f>IF('Raw Data'!AR489="YES", 1, 0)</f>
        <v>1</v>
      </c>
      <c r="BC490" s="241">
        <f>('Power Usage Consumption'!$B$25)*D490*BB490</f>
        <v>5.899</v>
      </c>
      <c r="BD490" s="235">
        <f>IF('Raw Data'!AS489="YES", 1, 0)</f>
        <v>1</v>
      </c>
      <c r="BE490" s="235">
        <f>('Power Usage Consumption'!$B$26)*D490*BD490</f>
        <v>95.2</v>
      </c>
      <c r="BF490" s="241">
        <f t="shared" si="7"/>
        <v>340.459</v>
      </c>
    </row>
    <row r="491" ht="20.25" customHeight="1">
      <c r="A491" s="233" t="str">
        <f>'Raw Data'!R490</f>
        <v>United States of America</v>
      </c>
      <c r="B491" s="234">
        <f>'Raw Data'!S490</f>
        <v>5</v>
      </c>
      <c r="C491" s="235">
        <f>'Raw Data'!W490</f>
        <v>16</v>
      </c>
      <c r="D491" s="236">
        <f t="shared" si="1"/>
        <v>320</v>
      </c>
      <c r="E491" s="237"/>
      <c r="F491" s="238">
        <f>'Raw Data'!X490</f>
        <v>2</v>
      </c>
      <c r="G491" s="239">
        <f>(F491*'Power Usage Consumption'!$B$2)*D491</f>
        <v>38.4</v>
      </c>
      <c r="H491" s="235">
        <f>'Raw Data'!Y490</f>
        <v>2</v>
      </c>
      <c r="I491" s="239">
        <f>(H491*'Power Usage Consumption'!$B$3)*D491</f>
        <v>44.544</v>
      </c>
      <c r="J491" s="235">
        <f>'Raw Data'!Z490</f>
        <v>2</v>
      </c>
      <c r="K491" s="240">
        <f>(J491*'Power Usage Consumption'!$B$4)*D491</f>
        <v>36.48</v>
      </c>
      <c r="L491" s="241">
        <f>'Raw Data'!AA490</f>
        <v>3</v>
      </c>
      <c r="M491" s="241">
        <f>(L491*'Power Usage Consumption'!$B$5)*D491</f>
        <v>192</v>
      </c>
      <c r="N491" s="241">
        <f>'Raw Data'!AB490</f>
        <v>3</v>
      </c>
      <c r="O491" s="241">
        <f>(N491*'Power Usage Consumption'!$B$7)*D491</f>
        <v>1.92</v>
      </c>
      <c r="P491" s="241">
        <f>'Raw Data'!AC490</f>
        <v>3</v>
      </c>
      <c r="Q491" s="241">
        <f>(P491*'Power Usage Consumption'!$B$8)*D491</f>
        <v>38.4</v>
      </c>
      <c r="R491" s="241">
        <f>'Raw Data'!AD490</f>
        <v>3</v>
      </c>
      <c r="S491" s="241">
        <f>(R491*'Power Usage Consumption'!$B$9)*D491</f>
        <v>5.76</v>
      </c>
      <c r="T491" s="235">
        <f>'Raw Data'!AE490</f>
        <v>3</v>
      </c>
      <c r="U491" s="241">
        <f>(T491*'Power Usage Consumption'!$B$6)*D491</f>
        <v>4.8</v>
      </c>
      <c r="V491" s="235">
        <f>'Raw Data'!AF490</f>
        <v>1</v>
      </c>
      <c r="W491" s="241">
        <f>(V491*'Power Usage Consumption'!$B$11)*D491</f>
        <v>3.84</v>
      </c>
      <c r="X491" s="235">
        <f>'Raw Data'!AG490</f>
        <v>3</v>
      </c>
      <c r="Y491" s="241">
        <f>(X491*'Power Usage Consumption'!$B$12)*D491</f>
        <v>11.52</v>
      </c>
      <c r="Z491" s="235">
        <f>'Raw Data'!AH490</f>
        <v>3</v>
      </c>
      <c r="AA491" s="241">
        <f>(Z491*'Power Usage Consumption'!$B$12)*D491</f>
        <v>11.52</v>
      </c>
      <c r="AB491" s="242">
        <f t="shared" si="2"/>
        <v>389.184</v>
      </c>
      <c r="AC491" s="243" t="str">
        <f>'Raw Data'!AI490</f>
        <v>Renewable Energy (Solar, Wind, etc.)</v>
      </c>
      <c r="AD491" s="244">
        <f t="shared" si="3"/>
        <v>0</v>
      </c>
      <c r="AE491" s="245">
        <f t="shared" si="4"/>
        <v>389.184</v>
      </c>
      <c r="AF491" s="238">
        <f>'Raw Data'!U490</f>
        <v>2</v>
      </c>
      <c r="AG491" s="235">
        <f>'Raw Data'!T490</f>
        <v>3</v>
      </c>
      <c r="AH491" s="235"/>
      <c r="AI491" s="235">
        <f>IF('Raw Data'!AJ490="YES", 1, 0)</f>
        <v>1</v>
      </c>
      <c r="AJ491" s="235">
        <f>('Power Usage Consumption'!$B$15)*D491*AI491</f>
        <v>1238.4</v>
      </c>
      <c r="AK491" s="235">
        <f>IF('Raw Data'!AK490="YES", 1, 0)</f>
        <v>0</v>
      </c>
      <c r="AL491" s="239">
        <f>'Power Usage Consumption'!$B$16</f>
        <v>18</v>
      </c>
      <c r="AM491" s="235">
        <f>IF('Raw Data'!AL490="YES", 1, 0)</f>
        <v>0</v>
      </c>
      <c r="AN491" s="239">
        <f>'Power Usage Consumption'!$B$17</f>
        <v>1.5</v>
      </c>
      <c r="AO491" s="235">
        <f>IF('Raw Data'!AM490="YES", 1, 0)</f>
        <v>0</v>
      </c>
      <c r="AP491" s="239">
        <f>'Power Usage Consumption'!$B$18</f>
        <v>1.2</v>
      </c>
      <c r="AQ491" s="235">
        <f>IF('Raw Data'!AN490="YES", 1, 0)</f>
        <v>1</v>
      </c>
      <c r="AR491" s="239">
        <f>'Power Usage Consumption'!$B$19</f>
        <v>2</v>
      </c>
      <c r="AS491" s="239">
        <f t="shared" si="5"/>
        <v>1261.1</v>
      </c>
      <c r="AT491" s="241">
        <f t="shared" si="6"/>
        <v>3</v>
      </c>
      <c r="AU491" s="241"/>
      <c r="AV491" s="235">
        <f>IF('Raw Data'!AO490="YES", 1, 0)</f>
        <v>1</v>
      </c>
      <c r="AW491" s="241">
        <f>('Power Usage Consumption'!$B$22)*D491*AV491</f>
        <v>728</v>
      </c>
      <c r="AX491" s="235">
        <f>IF('Raw Data'!AP490="YES", 1, 0)</f>
        <v>0</v>
      </c>
      <c r="AY491" s="241">
        <f>('Power Usage Consumption'!$B$23)*D491*AX491</f>
        <v>0</v>
      </c>
      <c r="AZ491" s="235">
        <f>IF('Raw Data'!AQ490="YES", 1, 0)</f>
        <v>1</v>
      </c>
      <c r="BA491" s="241">
        <f>('Power Usage Consumption'!$B$24)*D491*AZ491</f>
        <v>17.28</v>
      </c>
      <c r="BB491" s="235">
        <f>IF('Raw Data'!AR490="YES", 1, 0)</f>
        <v>0</v>
      </c>
      <c r="BC491" s="241">
        <f>('Power Usage Consumption'!$B$25)*D491*BB491</f>
        <v>0</v>
      </c>
      <c r="BD491" s="235">
        <f>IF('Raw Data'!AS490="YES", 1, 0)</f>
        <v>1</v>
      </c>
      <c r="BE491" s="235">
        <f>('Power Usage Consumption'!$B$26)*D491*BD491</f>
        <v>89.6</v>
      </c>
      <c r="BF491" s="241">
        <f t="shared" si="7"/>
        <v>834.88</v>
      </c>
    </row>
    <row r="492" ht="20.25" customHeight="1">
      <c r="A492" s="233" t="str">
        <f>'Raw Data'!R491</f>
        <v>United States of America</v>
      </c>
      <c r="B492" s="234">
        <f>'Raw Data'!S491</f>
        <v>1</v>
      </c>
      <c r="C492" s="235">
        <f>'Raw Data'!W491</f>
        <v>13</v>
      </c>
      <c r="D492" s="236">
        <f t="shared" si="1"/>
        <v>52</v>
      </c>
      <c r="E492" s="237"/>
      <c r="F492" s="238">
        <f>'Raw Data'!X491</f>
        <v>2</v>
      </c>
      <c r="G492" s="239">
        <f>(F492*'Power Usage Consumption'!$B$2)*D492</f>
        <v>6.24</v>
      </c>
      <c r="H492" s="235">
        <f>'Raw Data'!Y491</f>
        <v>3</v>
      </c>
      <c r="I492" s="239">
        <f>(H492*'Power Usage Consumption'!$B$3)*D492</f>
        <v>10.8576</v>
      </c>
      <c r="J492" s="235">
        <f>'Raw Data'!Z491</f>
        <v>0</v>
      </c>
      <c r="K492" s="240">
        <f>(J492*'Power Usage Consumption'!$B$4)*D492</f>
        <v>0</v>
      </c>
      <c r="L492" s="241">
        <f>'Raw Data'!AA491</f>
        <v>2</v>
      </c>
      <c r="M492" s="241">
        <f>(L492*'Power Usage Consumption'!$B$5)*D492</f>
        <v>20.8</v>
      </c>
      <c r="N492" s="241">
        <f>'Raw Data'!AB491</f>
        <v>2</v>
      </c>
      <c r="O492" s="241">
        <f>(N492*'Power Usage Consumption'!$B$7)*D492</f>
        <v>0.208</v>
      </c>
      <c r="P492" s="241">
        <f>'Raw Data'!AC491</f>
        <v>0</v>
      </c>
      <c r="Q492" s="241">
        <f>(P492*'Power Usage Consumption'!$B$8)*D492</f>
        <v>0</v>
      </c>
      <c r="R492" s="241">
        <f>'Raw Data'!AD491</f>
        <v>3</v>
      </c>
      <c r="S492" s="241">
        <f>(R492*'Power Usage Consumption'!$B$9)*D492</f>
        <v>0.936</v>
      </c>
      <c r="T492" s="235">
        <f>'Raw Data'!AE491</f>
        <v>2</v>
      </c>
      <c r="U492" s="241">
        <f>(T492*'Power Usage Consumption'!$B$6)*D492</f>
        <v>0.52</v>
      </c>
      <c r="V492" s="235">
        <f>'Raw Data'!AF491</f>
        <v>0</v>
      </c>
      <c r="W492" s="241">
        <f>(V492*'Power Usage Consumption'!$B$11)*D492</f>
        <v>0</v>
      </c>
      <c r="X492" s="235">
        <f>'Raw Data'!AG491</f>
        <v>3</v>
      </c>
      <c r="Y492" s="241">
        <f>(X492*'Power Usage Consumption'!$B$12)*D492</f>
        <v>1.872</v>
      </c>
      <c r="Z492" s="235">
        <f>'Raw Data'!AH491</f>
        <v>2</v>
      </c>
      <c r="AA492" s="241">
        <f>(Z492*'Power Usage Consumption'!$B$12)*D492</f>
        <v>1.248</v>
      </c>
      <c r="AB492" s="242">
        <f t="shared" si="2"/>
        <v>42.6816</v>
      </c>
      <c r="AC492" s="243" t="str">
        <f>'Raw Data'!AI491</f>
        <v>Non-renewable Energy (Grid electricity, Gasoline, etc.)</v>
      </c>
      <c r="AD492" s="244">
        <f t="shared" si="3"/>
        <v>42.6816</v>
      </c>
      <c r="AE492" s="245">
        <f t="shared" si="4"/>
        <v>0</v>
      </c>
      <c r="AF492" s="238">
        <f>'Raw Data'!U491</f>
        <v>0</v>
      </c>
      <c r="AG492" s="235">
        <f>'Raw Data'!T491</f>
        <v>1</v>
      </c>
      <c r="AH492" s="235"/>
      <c r="AI492" s="235">
        <f>IF('Raw Data'!AJ491="YES", 1, 0)</f>
        <v>1</v>
      </c>
      <c r="AJ492" s="235">
        <f>('Power Usage Consumption'!$B$15)*D492*AI492</f>
        <v>201.24</v>
      </c>
      <c r="AK492" s="235">
        <f>IF('Raw Data'!AK491="YES", 1, 0)</f>
        <v>1</v>
      </c>
      <c r="AL492" s="239">
        <f>'Power Usage Consumption'!$B$16</f>
        <v>18</v>
      </c>
      <c r="AM492" s="235">
        <f>IF('Raw Data'!AL491="YES", 1, 0)</f>
        <v>1</v>
      </c>
      <c r="AN492" s="239">
        <f>'Power Usage Consumption'!$B$17</f>
        <v>1.5</v>
      </c>
      <c r="AO492" s="235">
        <f>IF('Raw Data'!AM491="YES", 1, 0)</f>
        <v>1</v>
      </c>
      <c r="AP492" s="239">
        <f>'Power Usage Consumption'!$B$18</f>
        <v>1.2</v>
      </c>
      <c r="AQ492" s="235">
        <f>IF('Raw Data'!AN491="YES", 1, 0)</f>
        <v>0</v>
      </c>
      <c r="AR492" s="239">
        <f>'Power Usage Consumption'!$B$19</f>
        <v>2</v>
      </c>
      <c r="AS492" s="239">
        <f t="shared" si="5"/>
        <v>223.94</v>
      </c>
      <c r="AT492" s="241">
        <f t="shared" si="6"/>
        <v>1</v>
      </c>
      <c r="AU492" s="241"/>
      <c r="AV492" s="235">
        <f>IF('Raw Data'!AO491="YES", 1, 0)</f>
        <v>0</v>
      </c>
      <c r="AW492" s="241">
        <f>('Power Usage Consumption'!$B$22)*D492*AV492</f>
        <v>0</v>
      </c>
      <c r="AX492" s="235">
        <f>IF('Raw Data'!AP491="YES", 1, 0)</f>
        <v>0</v>
      </c>
      <c r="AY492" s="241">
        <f>('Power Usage Consumption'!$B$23)*D492*AX492</f>
        <v>0</v>
      </c>
      <c r="AZ492" s="235">
        <f>IF('Raw Data'!AQ491="YES", 1, 0)</f>
        <v>0</v>
      </c>
      <c r="BA492" s="241">
        <f>('Power Usage Consumption'!$B$24)*D492*AZ492</f>
        <v>0</v>
      </c>
      <c r="BB492" s="235">
        <f>IF('Raw Data'!AR491="YES", 1, 0)</f>
        <v>1</v>
      </c>
      <c r="BC492" s="241">
        <f>('Power Usage Consumption'!$B$25)*D492*BB492</f>
        <v>0.9022</v>
      </c>
      <c r="BD492" s="235">
        <f>IF('Raw Data'!AS491="YES", 1, 0)</f>
        <v>1</v>
      </c>
      <c r="BE492" s="235">
        <f>('Power Usage Consumption'!$B$26)*D492*BD492</f>
        <v>14.56</v>
      </c>
      <c r="BF492" s="241">
        <f t="shared" si="7"/>
        <v>15.4622</v>
      </c>
    </row>
    <row r="493" ht="20.25" customHeight="1">
      <c r="A493" s="233" t="str">
        <f>'Raw Data'!R492</f>
        <v>Oman</v>
      </c>
      <c r="B493" s="234">
        <f>'Raw Data'!S492</f>
        <v>4</v>
      </c>
      <c r="C493" s="235">
        <f>'Raw Data'!W492</f>
        <v>1</v>
      </c>
      <c r="D493" s="236">
        <f t="shared" si="1"/>
        <v>16</v>
      </c>
      <c r="E493" s="237"/>
      <c r="F493" s="238">
        <f>'Raw Data'!X492</f>
        <v>3</v>
      </c>
      <c r="G493" s="239">
        <f>(F493*'Power Usage Consumption'!$B$2)*D493</f>
        <v>2.88</v>
      </c>
      <c r="H493" s="235">
        <f>'Raw Data'!Y492</f>
        <v>2</v>
      </c>
      <c r="I493" s="239">
        <f>(H493*'Power Usage Consumption'!$B$3)*D493</f>
        <v>2.2272</v>
      </c>
      <c r="J493" s="235">
        <f>'Raw Data'!Z492</f>
        <v>1</v>
      </c>
      <c r="K493" s="240">
        <f>(J493*'Power Usage Consumption'!$B$4)*D493</f>
        <v>0.912</v>
      </c>
      <c r="L493" s="241">
        <f>'Raw Data'!AA492</f>
        <v>0</v>
      </c>
      <c r="M493" s="241">
        <f>(L493*'Power Usage Consumption'!$B$5)*D493</f>
        <v>0</v>
      </c>
      <c r="N493" s="241">
        <f>'Raw Data'!AB492</f>
        <v>2</v>
      </c>
      <c r="O493" s="241">
        <f>(N493*'Power Usage Consumption'!$B$7)*D493</f>
        <v>0.064</v>
      </c>
      <c r="P493" s="241">
        <f>'Raw Data'!AC492</f>
        <v>1</v>
      </c>
      <c r="Q493" s="241">
        <f>(P493*'Power Usage Consumption'!$B$8)*D493</f>
        <v>0.64</v>
      </c>
      <c r="R493" s="241">
        <f>'Raw Data'!AD492</f>
        <v>3</v>
      </c>
      <c r="S493" s="241">
        <f>(R493*'Power Usage Consumption'!$B$9)*D493</f>
        <v>0.288</v>
      </c>
      <c r="T493" s="235">
        <f>'Raw Data'!AE492</f>
        <v>3</v>
      </c>
      <c r="U493" s="241">
        <f>(T493*'Power Usage Consumption'!$B$6)*D493</f>
        <v>0.24</v>
      </c>
      <c r="V493" s="235">
        <f>'Raw Data'!AF492</f>
        <v>1</v>
      </c>
      <c r="W493" s="241">
        <f>(V493*'Power Usage Consumption'!$B$11)*D493</f>
        <v>0.192</v>
      </c>
      <c r="X493" s="235">
        <f>'Raw Data'!AG492</f>
        <v>2</v>
      </c>
      <c r="Y493" s="241">
        <f>(X493*'Power Usage Consumption'!$B$12)*D493</f>
        <v>0.384</v>
      </c>
      <c r="Z493" s="235">
        <f>'Raw Data'!AH492</f>
        <v>1</v>
      </c>
      <c r="AA493" s="241">
        <f>(Z493*'Power Usage Consumption'!$B$12)*D493</f>
        <v>0.192</v>
      </c>
      <c r="AB493" s="242">
        <f t="shared" si="2"/>
        <v>8.0192</v>
      </c>
      <c r="AC493" s="243" t="str">
        <f>'Raw Data'!AI492</f>
        <v>Renewable Energy (Solar, Wind, etc.)</v>
      </c>
      <c r="AD493" s="244">
        <f t="shared" si="3"/>
        <v>0</v>
      </c>
      <c r="AE493" s="245">
        <f t="shared" si="4"/>
        <v>8.0192</v>
      </c>
      <c r="AF493" s="238">
        <f>'Raw Data'!U492</f>
        <v>3</v>
      </c>
      <c r="AG493" s="235">
        <f>'Raw Data'!T492</f>
        <v>1</v>
      </c>
      <c r="AH493" s="235"/>
      <c r="AI493" s="235">
        <f>IF('Raw Data'!AJ492="YES", 1, 0)</f>
        <v>0</v>
      </c>
      <c r="AJ493" s="235">
        <f>('Power Usage Consumption'!$B$15)*D493*AI493</f>
        <v>0</v>
      </c>
      <c r="AK493" s="235">
        <f>IF('Raw Data'!AK492="YES", 1, 0)</f>
        <v>1</v>
      </c>
      <c r="AL493" s="239">
        <f>'Power Usage Consumption'!$B$16</f>
        <v>18</v>
      </c>
      <c r="AM493" s="235">
        <f>IF('Raw Data'!AL492="YES", 1, 0)</f>
        <v>0</v>
      </c>
      <c r="AN493" s="239">
        <f>'Power Usage Consumption'!$B$17</f>
        <v>1.5</v>
      </c>
      <c r="AO493" s="235">
        <f>IF('Raw Data'!AM492="YES", 1, 0)</f>
        <v>0</v>
      </c>
      <c r="AP493" s="239">
        <f>'Power Usage Consumption'!$B$18</f>
        <v>1.2</v>
      </c>
      <c r="AQ493" s="235">
        <f>IF('Raw Data'!AN492="YES", 1, 0)</f>
        <v>0</v>
      </c>
      <c r="AR493" s="239">
        <f>'Power Usage Consumption'!$B$19</f>
        <v>2</v>
      </c>
      <c r="AS493" s="239">
        <f t="shared" si="5"/>
        <v>22.7</v>
      </c>
      <c r="AT493" s="241">
        <f t="shared" si="6"/>
        <v>1</v>
      </c>
      <c r="AU493" s="241"/>
      <c r="AV493" s="235">
        <f>IF('Raw Data'!AO492="YES", 1, 0)</f>
        <v>1</v>
      </c>
      <c r="AW493" s="241">
        <f>('Power Usage Consumption'!$B$22)*D493*AV493</f>
        <v>36.4</v>
      </c>
      <c r="AX493" s="235">
        <f>IF('Raw Data'!AP492="YES", 1, 0)</f>
        <v>1</v>
      </c>
      <c r="AY493" s="241">
        <f>('Power Usage Consumption'!$B$23)*D493*AX493</f>
        <v>10.4</v>
      </c>
      <c r="AZ493" s="235">
        <f>IF('Raw Data'!AQ492="YES", 1, 0)</f>
        <v>0</v>
      </c>
      <c r="BA493" s="241">
        <f>('Power Usage Consumption'!$B$24)*D493*AZ493</f>
        <v>0</v>
      </c>
      <c r="BB493" s="235">
        <f>IF('Raw Data'!AR492="YES", 1, 0)</f>
        <v>0</v>
      </c>
      <c r="BC493" s="241">
        <f>('Power Usage Consumption'!$B$25)*D493*BB493</f>
        <v>0</v>
      </c>
      <c r="BD493" s="235">
        <f>IF('Raw Data'!AS492="YES", 1, 0)</f>
        <v>0</v>
      </c>
      <c r="BE493" s="235">
        <f>('Power Usage Consumption'!$B$26)*D493*BD493</f>
        <v>0</v>
      </c>
      <c r="BF493" s="241">
        <f t="shared" si="7"/>
        <v>46.8</v>
      </c>
    </row>
    <row r="494" ht="20.25" customHeight="1">
      <c r="A494" s="233" t="str">
        <f>'Raw Data'!R493</f>
        <v>Sweden</v>
      </c>
      <c r="B494" s="234">
        <f>'Raw Data'!S493</f>
        <v>6</v>
      </c>
      <c r="C494" s="235">
        <f>'Raw Data'!W493</f>
        <v>14</v>
      </c>
      <c r="D494" s="236">
        <f t="shared" si="1"/>
        <v>336</v>
      </c>
      <c r="E494" s="237"/>
      <c r="F494" s="238">
        <f>'Raw Data'!X493</f>
        <v>1</v>
      </c>
      <c r="G494" s="239">
        <f>(F494*'Power Usage Consumption'!$B$2)*D494</f>
        <v>20.16</v>
      </c>
      <c r="H494" s="235">
        <f>'Raw Data'!Y493</f>
        <v>1</v>
      </c>
      <c r="I494" s="239">
        <f>(H494*'Power Usage Consumption'!$B$3)*D494</f>
        <v>23.3856</v>
      </c>
      <c r="J494" s="235">
        <f>'Raw Data'!Z493</f>
        <v>2</v>
      </c>
      <c r="K494" s="240">
        <f>(J494*'Power Usage Consumption'!$B$4)*D494</f>
        <v>38.304</v>
      </c>
      <c r="L494" s="241">
        <f>'Raw Data'!AA493</f>
        <v>3</v>
      </c>
      <c r="M494" s="241">
        <f>(L494*'Power Usage Consumption'!$B$5)*D494</f>
        <v>201.6</v>
      </c>
      <c r="N494" s="241">
        <f>'Raw Data'!AB493</f>
        <v>2</v>
      </c>
      <c r="O494" s="241">
        <f>(N494*'Power Usage Consumption'!$B$7)*D494</f>
        <v>1.344</v>
      </c>
      <c r="P494" s="241">
        <f>'Raw Data'!AC493</f>
        <v>0</v>
      </c>
      <c r="Q494" s="241">
        <f>(P494*'Power Usage Consumption'!$B$8)*D494</f>
        <v>0</v>
      </c>
      <c r="R494" s="241">
        <f>'Raw Data'!AD493</f>
        <v>1</v>
      </c>
      <c r="S494" s="241">
        <f>(R494*'Power Usage Consumption'!$B$9)*D494</f>
        <v>2.016</v>
      </c>
      <c r="T494" s="235">
        <f>'Raw Data'!AE493</f>
        <v>3</v>
      </c>
      <c r="U494" s="241">
        <f>(T494*'Power Usage Consumption'!$B$6)*D494</f>
        <v>5.04</v>
      </c>
      <c r="V494" s="235">
        <f>'Raw Data'!AF493</f>
        <v>1</v>
      </c>
      <c r="W494" s="241">
        <f>(V494*'Power Usage Consumption'!$B$11)*D494</f>
        <v>4.032</v>
      </c>
      <c r="X494" s="235">
        <f>'Raw Data'!AG493</f>
        <v>1</v>
      </c>
      <c r="Y494" s="241">
        <f>(X494*'Power Usage Consumption'!$B$12)*D494</f>
        <v>4.032</v>
      </c>
      <c r="Z494" s="235">
        <f>'Raw Data'!AH493</f>
        <v>2</v>
      </c>
      <c r="AA494" s="241">
        <f>(Z494*'Power Usage Consumption'!$B$12)*D494</f>
        <v>8.064</v>
      </c>
      <c r="AB494" s="242">
        <f t="shared" si="2"/>
        <v>307.9776</v>
      </c>
      <c r="AC494" s="243" t="str">
        <f>'Raw Data'!AI493</f>
        <v>Non-renewable Energy (Grid electricity, Gasoline, etc.)</v>
      </c>
      <c r="AD494" s="244">
        <f t="shared" si="3"/>
        <v>307.9776</v>
      </c>
      <c r="AE494" s="245">
        <f t="shared" si="4"/>
        <v>0</v>
      </c>
      <c r="AF494" s="238">
        <f>'Raw Data'!U493</f>
        <v>3</v>
      </c>
      <c r="AG494" s="235">
        <f>'Raw Data'!T493</f>
        <v>3</v>
      </c>
      <c r="AH494" s="235"/>
      <c r="AI494" s="235">
        <f>IF('Raw Data'!AJ493="YES", 1, 0)</f>
        <v>0</v>
      </c>
      <c r="AJ494" s="235">
        <f>('Power Usage Consumption'!$B$15)*D494*AI494</f>
        <v>0</v>
      </c>
      <c r="AK494" s="235">
        <f>IF('Raw Data'!AK493="YES", 1, 0)</f>
        <v>0</v>
      </c>
      <c r="AL494" s="239">
        <f>'Power Usage Consumption'!$B$16</f>
        <v>18</v>
      </c>
      <c r="AM494" s="235">
        <f>IF('Raw Data'!AL493="YES", 1, 0)</f>
        <v>1</v>
      </c>
      <c r="AN494" s="239">
        <f>'Power Usage Consumption'!$B$17</f>
        <v>1.5</v>
      </c>
      <c r="AO494" s="235">
        <f>IF('Raw Data'!AM493="YES", 1, 0)</f>
        <v>1</v>
      </c>
      <c r="AP494" s="239">
        <f>'Power Usage Consumption'!$B$18</f>
        <v>1.2</v>
      </c>
      <c r="AQ494" s="235">
        <f>IF('Raw Data'!AN493="YES", 1, 0)</f>
        <v>1</v>
      </c>
      <c r="AR494" s="239">
        <f>'Power Usage Consumption'!$B$19</f>
        <v>2</v>
      </c>
      <c r="AS494" s="239">
        <f t="shared" si="5"/>
        <v>22.7</v>
      </c>
      <c r="AT494" s="241">
        <f t="shared" si="6"/>
        <v>3</v>
      </c>
      <c r="AU494" s="241"/>
      <c r="AV494" s="235">
        <f>IF('Raw Data'!AO493="YES", 1, 0)</f>
        <v>0</v>
      </c>
      <c r="AW494" s="241">
        <f>('Power Usage Consumption'!$B$22)*D494*AV494</f>
        <v>0</v>
      </c>
      <c r="AX494" s="235">
        <f>IF('Raw Data'!AP493="YES", 1, 0)</f>
        <v>0</v>
      </c>
      <c r="AY494" s="241">
        <f>('Power Usage Consumption'!$B$23)*D494*AX494</f>
        <v>0</v>
      </c>
      <c r="AZ494" s="235">
        <f>IF('Raw Data'!AQ493="YES", 1, 0)</f>
        <v>1</v>
      </c>
      <c r="BA494" s="241">
        <f>('Power Usage Consumption'!$B$24)*D494*AZ494</f>
        <v>18.144</v>
      </c>
      <c r="BB494" s="235">
        <f>IF('Raw Data'!AR493="YES", 1, 0)</f>
        <v>0</v>
      </c>
      <c r="BC494" s="241">
        <f>('Power Usage Consumption'!$B$25)*D494*BB494</f>
        <v>0</v>
      </c>
      <c r="BD494" s="235">
        <f>IF('Raw Data'!AS493="YES", 1, 0)</f>
        <v>1</v>
      </c>
      <c r="BE494" s="235">
        <f>('Power Usage Consumption'!$B$26)*D494*BD494</f>
        <v>94.08</v>
      </c>
      <c r="BF494" s="241">
        <f t="shared" si="7"/>
        <v>112.224</v>
      </c>
    </row>
    <row r="495" ht="20.25" customHeight="1">
      <c r="A495" s="233" t="str">
        <f>'Raw Data'!R494</f>
        <v>United States of America</v>
      </c>
      <c r="B495" s="234">
        <f>'Raw Data'!S494</f>
        <v>11</v>
      </c>
      <c r="C495" s="235">
        <f>'Raw Data'!W494</f>
        <v>12</v>
      </c>
      <c r="D495" s="236">
        <f t="shared" si="1"/>
        <v>528</v>
      </c>
      <c r="E495" s="237"/>
      <c r="F495" s="238">
        <f>'Raw Data'!X494</f>
        <v>0</v>
      </c>
      <c r="G495" s="239">
        <f>(F495*'Power Usage Consumption'!$B$2)*D495</f>
        <v>0</v>
      </c>
      <c r="H495" s="235">
        <f>'Raw Data'!Y494</f>
        <v>1</v>
      </c>
      <c r="I495" s="239">
        <f>(H495*'Power Usage Consumption'!$B$3)*D495</f>
        <v>36.7488</v>
      </c>
      <c r="J495" s="235">
        <f>'Raw Data'!Z494</f>
        <v>3</v>
      </c>
      <c r="K495" s="240">
        <f>(J495*'Power Usage Consumption'!$B$4)*D495</f>
        <v>90.288</v>
      </c>
      <c r="L495" s="241">
        <f>'Raw Data'!AA494</f>
        <v>0</v>
      </c>
      <c r="M495" s="241">
        <f>(L495*'Power Usage Consumption'!$B$5)*D495</f>
        <v>0</v>
      </c>
      <c r="N495" s="241">
        <f>'Raw Data'!AB494</f>
        <v>3</v>
      </c>
      <c r="O495" s="241">
        <f>(N495*'Power Usage Consumption'!$B$7)*D495</f>
        <v>3.168</v>
      </c>
      <c r="P495" s="241">
        <f>'Raw Data'!AC494</f>
        <v>1</v>
      </c>
      <c r="Q495" s="241">
        <f>(P495*'Power Usage Consumption'!$B$8)*D495</f>
        <v>21.12</v>
      </c>
      <c r="R495" s="241">
        <f>'Raw Data'!AD494</f>
        <v>1</v>
      </c>
      <c r="S495" s="241">
        <f>(R495*'Power Usage Consumption'!$B$9)*D495</f>
        <v>3.168</v>
      </c>
      <c r="T495" s="235">
        <f>'Raw Data'!AE494</f>
        <v>2</v>
      </c>
      <c r="U495" s="241">
        <f>(T495*'Power Usage Consumption'!$B$6)*D495</f>
        <v>5.28</v>
      </c>
      <c r="V495" s="235">
        <f>'Raw Data'!AF494</f>
        <v>3</v>
      </c>
      <c r="W495" s="241">
        <f>(V495*'Power Usage Consumption'!$B$11)*D495</f>
        <v>19.008</v>
      </c>
      <c r="X495" s="235">
        <f>'Raw Data'!AG494</f>
        <v>1</v>
      </c>
      <c r="Y495" s="241">
        <f>(X495*'Power Usage Consumption'!$B$12)*D495</f>
        <v>6.336</v>
      </c>
      <c r="Z495" s="235">
        <f>'Raw Data'!AH494</f>
        <v>3</v>
      </c>
      <c r="AA495" s="241">
        <f>(Z495*'Power Usage Consumption'!$B$12)*D495</f>
        <v>19.008</v>
      </c>
      <c r="AB495" s="242">
        <f t="shared" si="2"/>
        <v>204.1248</v>
      </c>
      <c r="AC495" s="243" t="str">
        <f>'Raw Data'!AI494</f>
        <v>Non-renewable Energy (Grid electricity, Gasoline, etc.)</v>
      </c>
      <c r="AD495" s="244">
        <f t="shared" si="3"/>
        <v>204.1248</v>
      </c>
      <c r="AE495" s="245">
        <f t="shared" si="4"/>
        <v>0</v>
      </c>
      <c r="AF495" s="238">
        <f>'Raw Data'!U494</f>
        <v>7</v>
      </c>
      <c r="AG495" s="235">
        <f>'Raw Data'!T494</f>
        <v>4</v>
      </c>
      <c r="AH495" s="235"/>
      <c r="AI495" s="235">
        <f>IF('Raw Data'!AJ494="YES", 1, 0)</f>
        <v>1</v>
      </c>
      <c r="AJ495" s="235">
        <f>('Power Usage Consumption'!$B$15)*D495*AI495</f>
        <v>2043.36</v>
      </c>
      <c r="AK495" s="235">
        <f>IF('Raw Data'!AK494="YES", 1, 0)</f>
        <v>0</v>
      </c>
      <c r="AL495" s="239">
        <f>'Power Usage Consumption'!$B$16</f>
        <v>18</v>
      </c>
      <c r="AM495" s="235">
        <f>IF('Raw Data'!AL494="YES", 1, 0)</f>
        <v>1</v>
      </c>
      <c r="AN495" s="239">
        <f>'Power Usage Consumption'!$B$17</f>
        <v>1.5</v>
      </c>
      <c r="AO495" s="235">
        <f>IF('Raw Data'!AM494="YES", 1, 0)</f>
        <v>0</v>
      </c>
      <c r="AP495" s="239">
        <f>'Power Usage Consumption'!$B$18</f>
        <v>1.2</v>
      </c>
      <c r="AQ495" s="235">
        <f>IF('Raw Data'!AN494="YES", 1, 0)</f>
        <v>1</v>
      </c>
      <c r="AR495" s="239">
        <f>'Power Usage Consumption'!$B$19</f>
        <v>2</v>
      </c>
      <c r="AS495" s="239">
        <f t="shared" si="5"/>
        <v>2066.06</v>
      </c>
      <c r="AT495" s="241">
        <f t="shared" si="6"/>
        <v>4</v>
      </c>
      <c r="AU495" s="241"/>
      <c r="AV495" s="235">
        <f>IF('Raw Data'!AO494="YES", 1, 0)</f>
        <v>1</v>
      </c>
      <c r="AW495" s="241">
        <f>('Power Usage Consumption'!$B$22)*D495*AV495</f>
        <v>1201.2</v>
      </c>
      <c r="AX495" s="235">
        <f>IF('Raw Data'!AP494="YES", 1, 0)</f>
        <v>1</v>
      </c>
      <c r="AY495" s="241">
        <f>('Power Usage Consumption'!$B$23)*D495*AX495</f>
        <v>343.2</v>
      </c>
      <c r="AZ495" s="235">
        <f>IF('Raw Data'!AQ494="YES", 1, 0)</f>
        <v>1</v>
      </c>
      <c r="BA495" s="241">
        <f>('Power Usage Consumption'!$B$24)*D495*AZ495</f>
        <v>28.512</v>
      </c>
      <c r="BB495" s="235">
        <f>IF('Raw Data'!AR494="YES", 1, 0)</f>
        <v>0</v>
      </c>
      <c r="BC495" s="241">
        <f>('Power Usage Consumption'!$B$25)*D495*BB495</f>
        <v>0</v>
      </c>
      <c r="BD495" s="235">
        <f>IF('Raw Data'!AS494="YES", 1, 0)</f>
        <v>0</v>
      </c>
      <c r="BE495" s="235">
        <f>('Power Usage Consumption'!$B$26)*D495*BD495</f>
        <v>0</v>
      </c>
      <c r="BF495" s="241">
        <f t="shared" si="7"/>
        <v>1572.912</v>
      </c>
    </row>
    <row r="496" ht="20.25" customHeight="1">
      <c r="A496" s="233" t="str">
        <f>'Raw Data'!R495</f>
        <v>United States of America</v>
      </c>
      <c r="B496" s="234">
        <f>'Raw Data'!S495</f>
        <v>9</v>
      </c>
      <c r="C496" s="235">
        <f>'Raw Data'!W495</f>
        <v>30</v>
      </c>
      <c r="D496" s="236">
        <f t="shared" si="1"/>
        <v>1080</v>
      </c>
      <c r="E496" s="237"/>
      <c r="F496" s="238">
        <f>'Raw Data'!X495</f>
        <v>3</v>
      </c>
      <c r="G496" s="239">
        <f>(F496*'Power Usage Consumption'!$B$2)*D496</f>
        <v>194.4</v>
      </c>
      <c r="H496" s="235">
        <f>'Raw Data'!Y495</f>
        <v>3</v>
      </c>
      <c r="I496" s="239">
        <f>(H496*'Power Usage Consumption'!$B$3)*D496</f>
        <v>225.504</v>
      </c>
      <c r="J496" s="235">
        <f>'Raw Data'!Z495</f>
        <v>0</v>
      </c>
      <c r="K496" s="240">
        <f>(J496*'Power Usage Consumption'!$B$4)*D496</f>
        <v>0</v>
      </c>
      <c r="L496" s="241">
        <f>'Raw Data'!AA495</f>
        <v>0</v>
      </c>
      <c r="M496" s="241">
        <f>(L496*'Power Usage Consumption'!$B$5)*D496</f>
        <v>0</v>
      </c>
      <c r="N496" s="241">
        <f>'Raw Data'!AB495</f>
        <v>0</v>
      </c>
      <c r="O496" s="241">
        <f>(N496*'Power Usage Consumption'!$B$7)*D496</f>
        <v>0</v>
      </c>
      <c r="P496" s="241">
        <f>'Raw Data'!AC495</f>
        <v>2</v>
      </c>
      <c r="Q496" s="241">
        <f>(P496*'Power Usage Consumption'!$B$8)*D496</f>
        <v>86.4</v>
      </c>
      <c r="R496" s="241">
        <f>'Raw Data'!AD495</f>
        <v>2</v>
      </c>
      <c r="S496" s="241">
        <f>(R496*'Power Usage Consumption'!$B$9)*D496</f>
        <v>12.96</v>
      </c>
      <c r="T496" s="235">
        <f>'Raw Data'!AE495</f>
        <v>2</v>
      </c>
      <c r="U496" s="241">
        <f>(T496*'Power Usage Consumption'!$B$6)*D496</f>
        <v>10.8</v>
      </c>
      <c r="V496" s="235">
        <f>'Raw Data'!AF495</f>
        <v>3</v>
      </c>
      <c r="W496" s="241">
        <f>(V496*'Power Usage Consumption'!$B$11)*D496</f>
        <v>38.88</v>
      </c>
      <c r="X496" s="235">
        <f>'Raw Data'!AG495</f>
        <v>0</v>
      </c>
      <c r="Y496" s="241">
        <f>(X496*'Power Usage Consumption'!$B$12)*D496</f>
        <v>0</v>
      </c>
      <c r="Z496" s="235">
        <f>'Raw Data'!AH495</f>
        <v>0</v>
      </c>
      <c r="AA496" s="241">
        <f>(Z496*'Power Usage Consumption'!$B$12)*D496</f>
        <v>0</v>
      </c>
      <c r="AB496" s="242">
        <f t="shared" si="2"/>
        <v>568.944</v>
      </c>
      <c r="AC496" s="243" t="str">
        <f>'Raw Data'!AI495</f>
        <v>Renewable Energy (Solar, Wind, etc.)</v>
      </c>
      <c r="AD496" s="244">
        <f t="shared" si="3"/>
        <v>0</v>
      </c>
      <c r="AE496" s="245">
        <f t="shared" si="4"/>
        <v>568.944</v>
      </c>
      <c r="AF496" s="238">
        <f>'Raw Data'!U495</f>
        <v>8</v>
      </c>
      <c r="AG496" s="235">
        <f>'Raw Data'!T495</f>
        <v>1</v>
      </c>
      <c r="AH496" s="235"/>
      <c r="AI496" s="235">
        <f>IF('Raw Data'!AJ495="YES", 1, 0)</f>
        <v>0</v>
      </c>
      <c r="AJ496" s="235">
        <f>('Power Usage Consumption'!$B$15)*D496*AI496</f>
        <v>0</v>
      </c>
      <c r="AK496" s="235">
        <f>IF('Raw Data'!AK495="YES", 1, 0)</f>
        <v>1</v>
      </c>
      <c r="AL496" s="239">
        <f>'Power Usage Consumption'!$B$16</f>
        <v>18</v>
      </c>
      <c r="AM496" s="235">
        <f>IF('Raw Data'!AL495="YES", 1, 0)</f>
        <v>1</v>
      </c>
      <c r="AN496" s="239">
        <f>'Power Usage Consumption'!$B$17</f>
        <v>1.5</v>
      </c>
      <c r="AO496" s="235">
        <f>IF('Raw Data'!AM495="YES", 1, 0)</f>
        <v>0</v>
      </c>
      <c r="AP496" s="239">
        <f>'Power Usage Consumption'!$B$18</f>
        <v>1.2</v>
      </c>
      <c r="AQ496" s="235">
        <f>IF('Raw Data'!AN495="YES", 1, 0)</f>
        <v>1</v>
      </c>
      <c r="AR496" s="239">
        <f>'Power Usage Consumption'!$B$19</f>
        <v>2</v>
      </c>
      <c r="AS496" s="239">
        <f t="shared" si="5"/>
        <v>22.7</v>
      </c>
      <c r="AT496" s="241">
        <f t="shared" si="6"/>
        <v>1</v>
      </c>
      <c r="AU496" s="241"/>
      <c r="AV496" s="235">
        <f>IF('Raw Data'!AO495="YES", 1, 0)</f>
        <v>0</v>
      </c>
      <c r="AW496" s="241">
        <f>('Power Usage Consumption'!$B$22)*D496*AV496</f>
        <v>0</v>
      </c>
      <c r="AX496" s="235">
        <f>IF('Raw Data'!AP495="YES", 1, 0)</f>
        <v>1</v>
      </c>
      <c r="AY496" s="241">
        <f>('Power Usage Consumption'!$B$23)*D496*AX496</f>
        <v>702</v>
      </c>
      <c r="AZ496" s="235">
        <f>IF('Raw Data'!AQ495="YES", 1, 0)</f>
        <v>1</v>
      </c>
      <c r="BA496" s="241">
        <f>('Power Usage Consumption'!$B$24)*D496*AZ496</f>
        <v>58.32</v>
      </c>
      <c r="BB496" s="235">
        <f>IF('Raw Data'!AR495="YES", 1, 0)</f>
        <v>0</v>
      </c>
      <c r="BC496" s="241">
        <f>('Power Usage Consumption'!$B$25)*D496*BB496</f>
        <v>0</v>
      </c>
      <c r="BD496" s="235">
        <f>IF('Raw Data'!AS495="YES", 1, 0)</f>
        <v>1</v>
      </c>
      <c r="BE496" s="235">
        <f>('Power Usage Consumption'!$B$26)*D496*BD496</f>
        <v>302.4</v>
      </c>
      <c r="BF496" s="241">
        <f t="shared" si="7"/>
        <v>1062.72</v>
      </c>
    </row>
    <row r="497" ht="20.25" customHeight="1">
      <c r="A497" s="233" t="str">
        <f>'Raw Data'!R496</f>
        <v>Kenya</v>
      </c>
      <c r="B497" s="234">
        <f>'Raw Data'!S496</f>
        <v>10</v>
      </c>
      <c r="C497" s="235">
        <f>'Raw Data'!W496</f>
        <v>31</v>
      </c>
      <c r="D497" s="236">
        <f t="shared" si="1"/>
        <v>1240</v>
      </c>
      <c r="E497" s="237"/>
      <c r="F497" s="238">
        <f>'Raw Data'!X496</f>
        <v>1</v>
      </c>
      <c r="G497" s="239">
        <f>(F497*'Power Usage Consumption'!$B$2)*D497</f>
        <v>74.4</v>
      </c>
      <c r="H497" s="235">
        <f>'Raw Data'!Y496</f>
        <v>3</v>
      </c>
      <c r="I497" s="239">
        <f>(H497*'Power Usage Consumption'!$B$3)*D497</f>
        <v>258.912</v>
      </c>
      <c r="J497" s="235">
        <f>'Raw Data'!Z496</f>
        <v>3</v>
      </c>
      <c r="K497" s="240">
        <f>(J497*'Power Usage Consumption'!$B$4)*D497</f>
        <v>212.04</v>
      </c>
      <c r="L497" s="241">
        <f>'Raw Data'!AA496</f>
        <v>3</v>
      </c>
      <c r="M497" s="241">
        <f>(L497*'Power Usage Consumption'!$B$5)*D497</f>
        <v>744</v>
      </c>
      <c r="N497" s="241">
        <f>'Raw Data'!AB496</f>
        <v>2</v>
      </c>
      <c r="O497" s="241">
        <f>(N497*'Power Usage Consumption'!$B$7)*D497</f>
        <v>4.96</v>
      </c>
      <c r="P497" s="241">
        <f>'Raw Data'!AC496</f>
        <v>3</v>
      </c>
      <c r="Q497" s="241">
        <f>(P497*'Power Usage Consumption'!$B$8)*D497</f>
        <v>148.8</v>
      </c>
      <c r="R497" s="241">
        <f>'Raw Data'!AD496</f>
        <v>0</v>
      </c>
      <c r="S497" s="241">
        <f>(R497*'Power Usage Consumption'!$B$9)*D497</f>
        <v>0</v>
      </c>
      <c r="T497" s="235">
        <f>'Raw Data'!AE496</f>
        <v>0</v>
      </c>
      <c r="U497" s="241">
        <f>(T497*'Power Usage Consumption'!$B$6)*D497</f>
        <v>0</v>
      </c>
      <c r="V497" s="235">
        <f>'Raw Data'!AF496</f>
        <v>1</v>
      </c>
      <c r="W497" s="241">
        <f>(V497*'Power Usage Consumption'!$B$11)*D497</f>
        <v>14.88</v>
      </c>
      <c r="X497" s="235">
        <f>'Raw Data'!AG496</f>
        <v>1</v>
      </c>
      <c r="Y497" s="241">
        <f>(X497*'Power Usage Consumption'!$B$12)*D497</f>
        <v>14.88</v>
      </c>
      <c r="Z497" s="235">
        <f>'Raw Data'!AH496</f>
        <v>0</v>
      </c>
      <c r="AA497" s="241">
        <f>(Z497*'Power Usage Consumption'!$B$12)*D497</f>
        <v>0</v>
      </c>
      <c r="AB497" s="242">
        <f t="shared" si="2"/>
        <v>1472.872</v>
      </c>
      <c r="AC497" s="243" t="str">
        <f>'Raw Data'!AI496</f>
        <v>Renewable Energy (Solar, Wind, etc.)</v>
      </c>
      <c r="AD497" s="244">
        <f t="shared" si="3"/>
        <v>0</v>
      </c>
      <c r="AE497" s="245">
        <f t="shared" si="4"/>
        <v>1472.872</v>
      </c>
      <c r="AF497" s="238">
        <f>'Raw Data'!U496</f>
        <v>1</v>
      </c>
      <c r="AG497" s="235">
        <f>'Raw Data'!T496</f>
        <v>9</v>
      </c>
      <c r="AH497" s="235"/>
      <c r="AI497" s="235">
        <f>IF('Raw Data'!AJ496="YES", 1, 0)</f>
        <v>0</v>
      </c>
      <c r="AJ497" s="235">
        <f>('Power Usage Consumption'!$B$15)*D497*AI497</f>
        <v>0</v>
      </c>
      <c r="AK497" s="235">
        <f>IF('Raw Data'!AK496="YES", 1, 0)</f>
        <v>1</v>
      </c>
      <c r="AL497" s="239">
        <f>'Power Usage Consumption'!$B$16</f>
        <v>18</v>
      </c>
      <c r="AM497" s="235">
        <f>IF('Raw Data'!AL496="YES", 1, 0)</f>
        <v>1</v>
      </c>
      <c r="AN497" s="239">
        <f>'Power Usage Consumption'!$B$17</f>
        <v>1.5</v>
      </c>
      <c r="AO497" s="235">
        <f>IF('Raw Data'!AM496="YES", 1, 0)</f>
        <v>0</v>
      </c>
      <c r="AP497" s="239">
        <f>'Power Usage Consumption'!$B$18</f>
        <v>1.2</v>
      </c>
      <c r="AQ497" s="235">
        <f>IF('Raw Data'!AN496="YES", 1, 0)</f>
        <v>1</v>
      </c>
      <c r="AR497" s="239">
        <f>'Power Usage Consumption'!$B$19</f>
        <v>2</v>
      </c>
      <c r="AS497" s="239">
        <f t="shared" si="5"/>
        <v>22.7</v>
      </c>
      <c r="AT497" s="241">
        <f t="shared" si="6"/>
        <v>9</v>
      </c>
      <c r="AU497" s="241"/>
      <c r="AV497" s="235">
        <f>IF('Raw Data'!AO496="YES", 1, 0)</f>
        <v>0</v>
      </c>
      <c r="AW497" s="241">
        <f>('Power Usage Consumption'!$B$22)*D497*AV497</f>
        <v>0</v>
      </c>
      <c r="AX497" s="235">
        <f>IF('Raw Data'!AP496="YES", 1, 0)</f>
        <v>1</v>
      </c>
      <c r="AY497" s="241">
        <f>('Power Usage Consumption'!$B$23)*D497*AX497</f>
        <v>806</v>
      </c>
      <c r="AZ497" s="235">
        <f>IF('Raw Data'!AQ496="YES", 1, 0)</f>
        <v>0</v>
      </c>
      <c r="BA497" s="241">
        <f>('Power Usage Consumption'!$B$24)*D497*AZ497</f>
        <v>0</v>
      </c>
      <c r="BB497" s="235">
        <f>IF('Raw Data'!AR496="YES", 1, 0)</f>
        <v>0</v>
      </c>
      <c r="BC497" s="241">
        <f>('Power Usage Consumption'!$B$25)*D497*BB497</f>
        <v>0</v>
      </c>
      <c r="BD497" s="235">
        <f>IF('Raw Data'!AS496="YES", 1, 0)</f>
        <v>0</v>
      </c>
      <c r="BE497" s="235">
        <f>('Power Usage Consumption'!$B$26)*D497*BD497</f>
        <v>0</v>
      </c>
      <c r="BF497" s="241">
        <f t="shared" si="7"/>
        <v>806</v>
      </c>
    </row>
    <row r="498" ht="20.25" customHeight="1">
      <c r="A498" s="233" t="str">
        <f>'Raw Data'!R497</f>
        <v>Ukraine</v>
      </c>
      <c r="B498" s="234">
        <f>'Raw Data'!S497</f>
        <v>5</v>
      </c>
      <c r="C498" s="235">
        <f>'Raw Data'!W497</f>
        <v>18</v>
      </c>
      <c r="D498" s="236">
        <f t="shared" si="1"/>
        <v>360</v>
      </c>
      <c r="E498" s="237"/>
      <c r="F498" s="238">
        <f>'Raw Data'!X497</f>
        <v>1</v>
      </c>
      <c r="G498" s="239">
        <f>(F498*'Power Usage Consumption'!$B$2)*D498</f>
        <v>21.6</v>
      </c>
      <c r="H498" s="235">
        <f>'Raw Data'!Y497</f>
        <v>3</v>
      </c>
      <c r="I498" s="239">
        <f>(H498*'Power Usage Consumption'!$B$3)*D498</f>
        <v>75.168</v>
      </c>
      <c r="J498" s="235">
        <f>'Raw Data'!Z497</f>
        <v>0</v>
      </c>
      <c r="K498" s="240">
        <f>(J498*'Power Usage Consumption'!$B$4)*D498</f>
        <v>0</v>
      </c>
      <c r="L498" s="241">
        <f>'Raw Data'!AA497</f>
        <v>1</v>
      </c>
      <c r="M498" s="241">
        <f>(L498*'Power Usage Consumption'!$B$5)*D498</f>
        <v>72</v>
      </c>
      <c r="N498" s="241">
        <f>'Raw Data'!AB497</f>
        <v>3</v>
      </c>
      <c r="O498" s="241">
        <f>(N498*'Power Usage Consumption'!$B$7)*D498</f>
        <v>2.16</v>
      </c>
      <c r="P498" s="241">
        <f>'Raw Data'!AC497</f>
        <v>0</v>
      </c>
      <c r="Q498" s="241">
        <f>(P498*'Power Usage Consumption'!$B$8)*D498</f>
        <v>0</v>
      </c>
      <c r="R498" s="241">
        <f>'Raw Data'!AD497</f>
        <v>2</v>
      </c>
      <c r="S498" s="241">
        <f>(R498*'Power Usage Consumption'!$B$9)*D498</f>
        <v>4.32</v>
      </c>
      <c r="T498" s="235">
        <f>'Raw Data'!AE497</f>
        <v>2</v>
      </c>
      <c r="U498" s="241">
        <f>(T498*'Power Usage Consumption'!$B$6)*D498</f>
        <v>3.6</v>
      </c>
      <c r="V498" s="235">
        <f>'Raw Data'!AF497</f>
        <v>1</v>
      </c>
      <c r="W498" s="241">
        <f>(V498*'Power Usage Consumption'!$B$11)*D498</f>
        <v>4.32</v>
      </c>
      <c r="X498" s="235">
        <f>'Raw Data'!AG497</f>
        <v>2</v>
      </c>
      <c r="Y498" s="241">
        <f>(X498*'Power Usage Consumption'!$B$12)*D498</f>
        <v>8.64</v>
      </c>
      <c r="Z498" s="235">
        <f>'Raw Data'!AH497</f>
        <v>3</v>
      </c>
      <c r="AA498" s="241">
        <f>(Z498*'Power Usage Consumption'!$B$12)*D498</f>
        <v>12.96</v>
      </c>
      <c r="AB498" s="242">
        <f t="shared" si="2"/>
        <v>204.768</v>
      </c>
      <c r="AC498" s="243" t="str">
        <f>'Raw Data'!AI497</f>
        <v>Non-renewable Energy (Grid electricity, Gasoline, etc.)</v>
      </c>
      <c r="AD498" s="244">
        <f t="shared" si="3"/>
        <v>204.768</v>
      </c>
      <c r="AE498" s="245">
        <f t="shared" si="4"/>
        <v>0</v>
      </c>
      <c r="AF498" s="238">
        <f>'Raw Data'!U497</f>
        <v>4</v>
      </c>
      <c r="AG498" s="235">
        <f>'Raw Data'!T497</f>
        <v>1</v>
      </c>
      <c r="AH498" s="235"/>
      <c r="AI498" s="235">
        <f>IF('Raw Data'!AJ497="YES", 1, 0)</f>
        <v>1</v>
      </c>
      <c r="AJ498" s="235">
        <f>('Power Usage Consumption'!$B$15)*D498*AI498</f>
        <v>1393.2</v>
      </c>
      <c r="AK498" s="235">
        <f>IF('Raw Data'!AK497="YES", 1, 0)</f>
        <v>1</v>
      </c>
      <c r="AL498" s="239">
        <f>'Power Usage Consumption'!$B$16</f>
        <v>18</v>
      </c>
      <c r="AM498" s="235">
        <f>IF('Raw Data'!AL497="YES", 1, 0)</f>
        <v>1</v>
      </c>
      <c r="AN498" s="239">
        <f>'Power Usage Consumption'!$B$17</f>
        <v>1.5</v>
      </c>
      <c r="AO498" s="235">
        <f>IF('Raw Data'!AM497="YES", 1, 0)</f>
        <v>1</v>
      </c>
      <c r="AP498" s="239">
        <f>'Power Usage Consumption'!$B$18</f>
        <v>1.2</v>
      </c>
      <c r="AQ498" s="235">
        <f>IF('Raw Data'!AN497="YES", 1, 0)</f>
        <v>0</v>
      </c>
      <c r="AR498" s="239">
        <f>'Power Usage Consumption'!$B$19</f>
        <v>2</v>
      </c>
      <c r="AS498" s="239">
        <f t="shared" si="5"/>
        <v>1415.9</v>
      </c>
      <c r="AT498" s="241">
        <f t="shared" si="6"/>
        <v>1</v>
      </c>
      <c r="AU498" s="241"/>
      <c r="AV498" s="235">
        <f>IF('Raw Data'!AO497="YES", 1, 0)</f>
        <v>1</v>
      </c>
      <c r="AW498" s="241">
        <f>('Power Usage Consumption'!$B$22)*D498*AV498</f>
        <v>819</v>
      </c>
      <c r="AX498" s="235">
        <f>IF('Raw Data'!AP497="YES", 1, 0)</f>
        <v>1</v>
      </c>
      <c r="AY498" s="241">
        <f>('Power Usage Consumption'!$B$23)*D498*AX498</f>
        <v>234</v>
      </c>
      <c r="AZ498" s="235">
        <f>IF('Raw Data'!AQ497="YES", 1, 0)</f>
        <v>1</v>
      </c>
      <c r="BA498" s="241">
        <f>('Power Usage Consumption'!$B$24)*D498*AZ498</f>
        <v>19.44</v>
      </c>
      <c r="BB498" s="235">
        <f>IF('Raw Data'!AR497="YES", 1, 0)</f>
        <v>0</v>
      </c>
      <c r="BC498" s="241">
        <f>('Power Usage Consumption'!$B$25)*D498*BB498</f>
        <v>0</v>
      </c>
      <c r="BD498" s="235">
        <f>IF('Raw Data'!AS497="YES", 1, 0)</f>
        <v>0</v>
      </c>
      <c r="BE498" s="235">
        <f>('Power Usage Consumption'!$B$26)*D498*BD498</f>
        <v>0</v>
      </c>
      <c r="BF498" s="241">
        <f t="shared" si="7"/>
        <v>1072.44</v>
      </c>
    </row>
    <row r="499" ht="20.25" customHeight="1">
      <c r="A499" s="233" t="str">
        <f>'Raw Data'!R498</f>
        <v>Indonesia</v>
      </c>
      <c r="B499" s="234">
        <f>'Raw Data'!S498</f>
        <v>7</v>
      </c>
      <c r="C499" s="235">
        <f>'Raw Data'!W498</f>
        <v>10</v>
      </c>
      <c r="D499" s="236">
        <f t="shared" si="1"/>
        <v>280</v>
      </c>
      <c r="E499" s="237"/>
      <c r="F499" s="238">
        <f>'Raw Data'!X498</f>
        <v>2</v>
      </c>
      <c r="G499" s="239">
        <f>(F499*'Power Usage Consumption'!$B$2)*D499</f>
        <v>33.6</v>
      </c>
      <c r="H499" s="235">
        <f>'Raw Data'!Y498</f>
        <v>3</v>
      </c>
      <c r="I499" s="239">
        <f>(H499*'Power Usage Consumption'!$B$3)*D499</f>
        <v>58.464</v>
      </c>
      <c r="J499" s="235">
        <f>'Raw Data'!Z498</f>
        <v>0</v>
      </c>
      <c r="K499" s="240">
        <f>(J499*'Power Usage Consumption'!$B$4)*D499</f>
        <v>0</v>
      </c>
      <c r="L499" s="241">
        <f>'Raw Data'!AA498</f>
        <v>3</v>
      </c>
      <c r="M499" s="241">
        <f>(L499*'Power Usage Consumption'!$B$5)*D499</f>
        <v>168</v>
      </c>
      <c r="N499" s="241">
        <f>'Raw Data'!AB498</f>
        <v>2</v>
      </c>
      <c r="O499" s="241">
        <f>(N499*'Power Usage Consumption'!$B$7)*D499</f>
        <v>1.12</v>
      </c>
      <c r="P499" s="241">
        <f>'Raw Data'!AC498</f>
        <v>3</v>
      </c>
      <c r="Q499" s="241">
        <f>(P499*'Power Usage Consumption'!$B$8)*D499</f>
        <v>33.6</v>
      </c>
      <c r="R499" s="241">
        <f>'Raw Data'!AD498</f>
        <v>0</v>
      </c>
      <c r="S499" s="241">
        <f>(R499*'Power Usage Consumption'!$B$9)*D499</f>
        <v>0</v>
      </c>
      <c r="T499" s="235">
        <f>'Raw Data'!AE498</f>
        <v>3</v>
      </c>
      <c r="U499" s="241">
        <f>(T499*'Power Usage Consumption'!$B$6)*D499</f>
        <v>4.2</v>
      </c>
      <c r="V499" s="235">
        <f>'Raw Data'!AF498</f>
        <v>2</v>
      </c>
      <c r="W499" s="241">
        <f>(V499*'Power Usage Consumption'!$B$11)*D499</f>
        <v>6.72</v>
      </c>
      <c r="X499" s="235">
        <f>'Raw Data'!AG498</f>
        <v>3</v>
      </c>
      <c r="Y499" s="241">
        <f>(X499*'Power Usage Consumption'!$B$12)*D499</f>
        <v>10.08</v>
      </c>
      <c r="Z499" s="235">
        <f>'Raw Data'!AH498</f>
        <v>0</v>
      </c>
      <c r="AA499" s="241">
        <f>(Z499*'Power Usage Consumption'!$B$12)*D499</f>
        <v>0</v>
      </c>
      <c r="AB499" s="242">
        <f t="shared" si="2"/>
        <v>315.784</v>
      </c>
      <c r="AC499" s="243" t="str">
        <f>'Raw Data'!AI498</f>
        <v>Renewable Energy (Solar, Wind, etc.)</v>
      </c>
      <c r="AD499" s="244">
        <f t="shared" si="3"/>
        <v>0</v>
      </c>
      <c r="AE499" s="245">
        <f t="shared" si="4"/>
        <v>315.784</v>
      </c>
      <c r="AF499" s="238">
        <f>'Raw Data'!U498</f>
        <v>0</v>
      </c>
      <c r="AG499" s="235">
        <f>'Raw Data'!T498</f>
        <v>7</v>
      </c>
      <c r="AH499" s="235"/>
      <c r="AI499" s="235">
        <f>IF('Raw Data'!AJ498="YES", 1, 0)</f>
        <v>1</v>
      </c>
      <c r="AJ499" s="235">
        <f>('Power Usage Consumption'!$B$15)*D499*AI499</f>
        <v>1083.6</v>
      </c>
      <c r="AK499" s="235">
        <f>IF('Raw Data'!AK498="YES", 1, 0)</f>
        <v>0</v>
      </c>
      <c r="AL499" s="239">
        <f>'Power Usage Consumption'!$B$16</f>
        <v>18</v>
      </c>
      <c r="AM499" s="235">
        <f>IF('Raw Data'!AL498="YES", 1, 0)</f>
        <v>0</v>
      </c>
      <c r="AN499" s="239">
        <f>'Power Usage Consumption'!$B$17</f>
        <v>1.5</v>
      </c>
      <c r="AO499" s="235">
        <f>IF('Raw Data'!AM498="YES", 1, 0)</f>
        <v>1</v>
      </c>
      <c r="AP499" s="239">
        <f>'Power Usage Consumption'!$B$18</f>
        <v>1.2</v>
      </c>
      <c r="AQ499" s="235">
        <f>IF('Raw Data'!AN498="YES", 1, 0)</f>
        <v>1</v>
      </c>
      <c r="AR499" s="239">
        <f>'Power Usage Consumption'!$B$19</f>
        <v>2</v>
      </c>
      <c r="AS499" s="239">
        <f t="shared" si="5"/>
        <v>1106.3</v>
      </c>
      <c r="AT499" s="241">
        <f t="shared" si="6"/>
        <v>7</v>
      </c>
      <c r="AU499" s="241"/>
      <c r="AV499" s="235">
        <f>IF('Raw Data'!AO498="YES", 1, 0)</f>
        <v>1</v>
      </c>
      <c r="AW499" s="241">
        <f>('Power Usage Consumption'!$B$22)*D499*AV499</f>
        <v>637</v>
      </c>
      <c r="AX499" s="235">
        <f>IF('Raw Data'!AP498="YES", 1, 0)</f>
        <v>0</v>
      </c>
      <c r="AY499" s="241">
        <f>('Power Usage Consumption'!$B$23)*D499*AX499</f>
        <v>0</v>
      </c>
      <c r="AZ499" s="235">
        <f>IF('Raw Data'!AQ498="YES", 1, 0)</f>
        <v>1</v>
      </c>
      <c r="BA499" s="241">
        <f>('Power Usage Consumption'!$B$24)*D499*AZ499</f>
        <v>15.12</v>
      </c>
      <c r="BB499" s="235">
        <f>IF('Raw Data'!AR498="YES", 1, 0)</f>
        <v>1</v>
      </c>
      <c r="BC499" s="241">
        <f>('Power Usage Consumption'!$B$25)*D499*BB499</f>
        <v>4.858</v>
      </c>
      <c r="BD499" s="235">
        <f>IF('Raw Data'!AS498="YES", 1, 0)</f>
        <v>0</v>
      </c>
      <c r="BE499" s="235">
        <f>('Power Usage Consumption'!$B$26)*D499*BD499</f>
        <v>0</v>
      </c>
      <c r="BF499" s="241">
        <f t="shared" si="7"/>
        <v>656.978</v>
      </c>
    </row>
    <row r="500" ht="20.25" customHeight="1">
      <c r="A500" s="233" t="str">
        <f>'Raw Data'!R499</f>
        <v>Malaysia</v>
      </c>
      <c r="B500" s="234">
        <f>'Raw Data'!S499</f>
        <v>1</v>
      </c>
      <c r="C500" s="235">
        <f>'Raw Data'!W499</f>
        <v>29</v>
      </c>
      <c r="D500" s="236">
        <f t="shared" si="1"/>
        <v>116</v>
      </c>
      <c r="E500" s="237"/>
      <c r="F500" s="238">
        <f>'Raw Data'!X499</f>
        <v>2</v>
      </c>
      <c r="G500" s="239">
        <f>(F500*'Power Usage Consumption'!$B$2)*D500</f>
        <v>13.92</v>
      </c>
      <c r="H500" s="235">
        <f>'Raw Data'!Y499</f>
        <v>3</v>
      </c>
      <c r="I500" s="239">
        <f>(H500*'Power Usage Consumption'!$B$3)*D500</f>
        <v>24.2208</v>
      </c>
      <c r="J500" s="235">
        <f>'Raw Data'!Z499</f>
        <v>1</v>
      </c>
      <c r="K500" s="240">
        <f>(J500*'Power Usage Consumption'!$B$4)*D500</f>
        <v>6.612</v>
      </c>
      <c r="L500" s="241">
        <f>'Raw Data'!AA499</f>
        <v>1</v>
      </c>
      <c r="M500" s="241">
        <f>(L500*'Power Usage Consumption'!$B$5)*D500</f>
        <v>23.2</v>
      </c>
      <c r="N500" s="241">
        <f>'Raw Data'!AB499</f>
        <v>3</v>
      </c>
      <c r="O500" s="241">
        <f>(N500*'Power Usage Consumption'!$B$7)*D500</f>
        <v>0.696</v>
      </c>
      <c r="P500" s="241">
        <f>'Raw Data'!AC499</f>
        <v>2</v>
      </c>
      <c r="Q500" s="241">
        <f>(P500*'Power Usage Consumption'!$B$8)*D500</f>
        <v>9.28</v>
      </c>
      <c r="R500" s="241">
        <f>'Raw Data'!AD499</f>
        <v>2</v>
      </c>
      <c r="S500" s="241">
        <f>(R500*'Power Usage Consumption'!$B$9)*D500</f>
        <v>1.392</v>
      </c>
      <c r="T500" s="235">
        <f>'Raw Data'!AE499</f>
        <v>2</v>
      </c>
      <c r="U500" s="241">
        <f>(T500*'Power Usage Consumption'!$B$6)*D500</f>
        <v>1.16</v>
      </c>
      <c r="V500" s="235">
        <f>'Raw Data'!AF499</f>
        <v>1</v>
      </c>
      <c r="W500" s="241">
        <f>(V500*'Power Usage Consumption'!$B$11)*D500</f>
        <v>1.392</v>
      </c>
      <c r="X500" s="235">
        <f>'Raw Data'!AG499</f>
        <v>1</v>
      </c>
      <c r="Y500" s="241">
        <f>(X500*'Power Usage Consumption'!$B$12)*D500</f>
        <v>1.392</v>
      </c>
      <c r="Z500" s="235">
        <f>'Raw Data'!AH499</f>
        <v>1</v>
      </c>
      <c r="AA500" s="241">
        <f>(Z500*'Power Usage Consumption'!$B$12)*D500</f>
        <v>1.392</v>
      </c>
      <c r="AB500" s="242">
        <f t="shared" si="2"/>
        <v>84.6568</v>
      </c>
      <c r="AC500" s="243" t="str">
        <f>'Raw Data'!AI499</f>
        <v>Renewable Energy (Solar, Wind, etc.)</v>
      </c>
      <c r="AD500" s="244">
        <f t="shared" si="3"/>
        <v>0</v>
      </c>
      <c r="AE500" s="245">
        <f t="shared" si="4"/>
        <v>84.6568</v>
      </c>
      <c r="AF500" s="238">
        <f>'Raw Data'!U499</f>
        <v>0</v>
      </c>
      <c r="AG500" s="235">
        <f>'Raw Data'!T499</f>
        <v>1</v>
      </c>
      <c r="AH500" s="235"/>
      <c r="AI500" s="235">
        <f>IF('Raw Data'!AJ499="YES", 1, 0)</f>
        <v>1</v>
      </c>
      <c r="AJ500" s="235">
        <f>('Power Usage Consumption'!$B$15)*D500*AI500</f>
        <v>448.92</v>
      </c>
      <c r="AK500" s="235">
        <f>IF('Raw Data'!AK499="YES", 1, 0)</f>
        <v>0</v>
      </c>
      <c r="AL500" s="239">
        <f>'Power Usage Consumption'!$B$16</f>
        <v>18</v>
      </c>
      <c r="AM500" s="235">
        <f>IF('Raw Data'!AL499="YES", 1, 0)</f>
        <v>0</v>
      </c>
      <c r="AN500" s="239">
        <f>'Power Usage Consumption'!$B$17</f>
        <v>1.5</v>
      </c>
      <c r="AO500" s="235">
        <f>IF('Raw Data'!AM499="YES", 1, 0)</f>
        <v>0</v>
      </c>
      <c r="AP500" s="239">
        <f>'Power Usage Consumption'!$B$18</f>
        <v>1.2</v>
      </c>
      <c r="AQ500" s="235">
        <f>IF('Raw Data'!AN499="YES", 1, 0)</f>
        <v>1</v>
      </c>
      <c r="AR500" s="239">
        <f>'Power Usage Consumption'!$B$19</f>
        <v>2</v>
      </c>
      <c r="AS500" s="239">
        <f t="shared" si="5"/>
        <v>471.62</v>
      </c>
      <c r="AT500" s="241">
        <f t="shared" si="6"/>
        <v>1</v>
      </c>
      <c r="AU500" s="241"/>
      <c r="AV500" s="235">
        <f>IF('Raw Data'!AO499="YES", 1, 0)</f>
        <v>1</v>
      </c>
      <c r="AW500" s="241">
        <f>('Power Usage Consumption'!$B$22)*D500*AV500</f>
        <v>263.9</v>
      </c>
      <c r="AX500" s="235">
        <f>IF('Raw Data'!AP499="YES", 1, 0)</f>
        <v>0</v>
      </c>
      <c r="AY500" s="241">
        <f>('Power Usage Consumption'!$B$23)*D500*AX500</f>
        <v>0</v>
      </c>
      <c r="AZ500" s="235">
        <f>IF('Raw Data'!AQ499="YES", 1, 0)</f>
        <v>0</v>
      </c>
      <c r="BA500" s="241">
        <f>('Power Usage Consumption'!$B$24)*D500*AZ500</f>
        <v>0</v>
      </c>
      <c r="BB500" s="235">
        <f>IF('Raw Data'!AR499="YES", 1, 0)</f>
        <v>0</v>
      </c>
      <c r="BC500" s="241">
        <f>('Power Usage Consumption'!$B$25)*D500*BB500</f>
        <v>0</v>
      </c>
      <c r="BD500" s="235">
        <f>IF('Raw Data'!AS499="YES", 1, 0)</f>
        <v>0</v>
      </c>
      <c r="BE500" s="235">
        <f>('Power Usage Consumption'!$B$26)*D500*BD500</f>
        <v>0</v>
      </c>
      <c r="BF500" s="241">
        <f t="shared" si="7"/>
        <v>263.9</v>
      </c>
    </row>
    <row r="501" ht="20.25" customHeight="1">
      <c r="A501" s="233" t="str">
        <f>'Raw Data'!R500</f>
        <v>Singapore</v>
      </c>
      <c r="B501" s="234">
        <f>'Raw Data'!S500</f>
        <v>12</v>
      </c>
      <c r="C501" s="235">
        <f>'Raw Data'!W500</f>
        <v>38</v>
      </c>
      <c r="D501" s="236">
        <f t="shared" si="1"/>
        <v>1824</v>
      </c>
      <c r="E501" s="237"/>
      <c r="F501" s="238">
        <f>'Raw Data'!X500</f>
        <v>3</v>
      </c>
      <c r="G501" s="239">
        <f>(F501*'Power Usage Consumption'!$B$2)*D501</f>
        <v>328.32</v>
      </c>
      <c r="H501" s="235">
        <f>'Raw Data'!Y500</f>
        <v>1</v>
      </c>
      <c r="I501" s="239">
        <f>(H501*'Power Usage Consumption'!$B$3)*D501</f>
        <v>126.9504</v>
      </c>
      <c r="J501" s="235">
        <f>'Raw Data'!Z500</f>
        <v>3</v>
      </c>
      <c r="K501" s="240">
        <f>(J501*'Power Usage Consumption'!$B$4)*D501</f>
        <v>311.904</v>
      </c>
      <c r="L501" s="241">
        <f>'Raw Data'!AA500</f>
        <v>3</v>
      </c>
      <c r="M501" s="241">
        <f>(L501*'Power Usage Consumption'!$B$5)*D501</f>
        <v>1094.4</v>
      </c>
      <c r="N501" s="241">
        <f>'Raw Data'!AB500</f>
        <v>2</v>
      </c>
      <c r="O501" s="241">
        <f>(N501*'Power Usage Consumption'!$B$7)*D501</f>
        <v>7.296</v>
      </c>
      <c r="P501" s="241">
        <f>'Raw Data'!AC500</f>
        <v>0</v>
      </c>
      <c r="Q501" s="241">
        <f>(P501*'Power Usage Consumption'!$B$8)*D501</f>
        <v>0</v>
      </c>
      <c r="R501" s="241">
        <f>'Raw Data'!AD500</f>
        <v>0</v>
      </c>
      <c r="S501" s="241">
        <f>(R501*'Power Usage Consumption'!$B$9)*D501</f>
        <v>0</v>
      </c>
      <c r="T501" s="235">
        <f>'Raw Data'!AE500</f>
        <v>0</v>
      </c>
      <c r="U501" s="241">
        <f>(T501*'Power Usage Consumption'!$B$6)*D501</f>
        <v>0</v>
      </c>
      <c r="V501" s="235">
        <f>'Raw Data'!AF500</f>
        <v>2</v>
      </c>
      <c r="W501" s="241">
        <f>(V501*'Power Usage Consumption'!$B$11)*D501</f>
        <v>43.776</v>
      </c>
      <c r="X501" s="235">
        <f>'Raw Data'!AG500</f>
        <v>2</v>
      </c>
      <c r="Y501" s="241">
        <f>(X501*'Power Usage Consumption'!$B$12)*D501</f>
        <v>43.776</v>
      </c>
      <c r="Z501" s="235">
        <f>'Raw Data'!AH500</f>
        <v>1</v>
      </c>
      <c r="AA501" s="241">
        <f>(Z501*'Power Usage Consumption'!$B$12)*D501</f>
        <v>21.888</v>
      </c>
      <c r="AB501" s="242">
        <f t="shared" si="2"/>
        <v>1978.3104</v>
      </c>
      <c r="AC501" s="243" t="str">
        <f>'Raw Data'!AI500</f>
        <v>Non-renewable Energy (Grid electricity, Gasoline, etc.)</v>
      </c>
      <c r="AD501" s="244">
        <f t="shared" si="3"/>
        <v>1978.3104</v>
      </c>
      <c r="AE501" s="245">
        <f t="shared" si="4"/>
        <v>0</v>
      </c>
      <c r="AF501" s="238">
        <f>'Raw Data'!U500</f>
        <v>10</v>
      </c>
      <c r="AG501" s="235">
        <f>'Raw Data'!T500</f>
        <v>2</v>
      </c>
      <c r="AH501" s="235"/>
      <c r="AI501" s="235">
        <f>IF('Raw Data'!AJ500="YES", 1, 0)</f>
        <v>0</v>
      </c>
      <c r="AJ501" s="235">
        <f>('Power Usage Consumption'!$B$15)*D501*AI501</f>
        <v>0</v>
      </c>
      <c r="AK501" s="235">
        <f>IF('Raw Data'!AK500="YES", 1, 0)</f>
        <v>0</v>
      </c>
      <c r="AL501" s="239">
        <f>'Power Usage Consumption'!$B$16</f>
        <v>18</v>
      </c>
      <c r="AM501" s="235">
        <f>IF('Raw Data'!AL500="YES", 1, 0)</f>
        <v>0</v>
      </c>
      <c r="AN501" s="239">
        <f>'Power Usage Consumption'!$B$17</f>
        <v>1.5</v>
      </c>
      <c r="AO501" s="235">
        <f>IF('Raw Data'!AM500="YES", 1, 0)</f>
        <v>0</v>
      </c>
      <c r="AP501" s="239">
        <f>'Power Usage Consumption'!$B$18</f>
        <v>1.2</v>
      </c>
      <c r="AQ501" s="235">
        <f>IF('Raw Data'!AN500="YES", 1, 0)</f>
        <v>1</v>
      </c>
      <c r="AR501" s="239">
        <f>'Power Usage Consumption'!$B$19</f>
        <v>2</v>
      </c>
      <c r="AS501" s="239">
        <f t="shared" si="5"/>
        <v>22.7</v>
      </c>
      <c r="AT501" s="241">
        <f t="shared" si="6"/>
        <v>2</v>
      </c>
      <c r="AU501" s="241"/>
      <c r="AV501" s="235">
        <f>IF('Raw Data'!AO500="YES", 1, 0)</f>
        <v>0</v>
      </c>
      <c r="AW501" s="241">
        <f>('Power Usage Consumption'!$B$22)*D501*AV501</f>
        <v>0</v>
      </c>
      <c r="AX501" s="235">
        <f>IF('Raw Data'!AP500="YES", 1, 0)</f>
        <v>1</v>
      </c>
      <c r="AY501" s="241">
        <f>('Power Usage Consumption'!$B$23)*D501*AX501</f>
        <v>1185.6</v>
      </c>
      <c r="AZ501" s="235">
        <f>IF('Raw Data'!AQ500="YES", 1, 0)</f>
        <v>1</v>
      </c>
      <c r="BA501" s="241">
        <f>('Power Usage Consumption'!$B$24)*D501*AZ501</f>
        <v>98.496</v>
      </c>
      <c r="BB501" s="235">
        <f>IF('Raw Data'!AR500="YES", 1, 0)</f>
        <v>1</v>
      </c>
      <c r="BC501" s="241">
        <f>('Power Usage Consumption'!$B$25)*D501*BB501</f>
        <v>31.6464</v>
      </c>
      <c r="BD501" s="235">
        <f>IF('Raw Data'!AS500="YES", 1, 0)</f>
        <v>1</v>
      </c>
      <c r="BE501" s="235">
        <f>('Power Usage Consumption'!$B$26)*D501*BD501</f>
        <v>510.72</v>
      </c>
      <c r="BF501" s="241">
        <f t="shared" si="7"/>
        <v>1826.4624</v>
      </c>
    </row>
    <row r="502" ht="20.25" customHeight="1">
      <c r="A502" s="233" t="str">
        <f>'Raw Data'!R501</f>
        <v>United States of America</v>
      </c>
      <c r="B502" s="234">
        <f>'Raw Data'!S501</f>
        <v>12</v>
      </c>
      <c r="C502" s="235">
        <f>'Raw Data'!W501</f>
        <v>33</v>
      </c>
      <c r="D502" s="236">
        <f t="shared" si="1"/>
        <v>1584</v>
      </c>
      <c r="E502" s="237"/>
      <c r="F502" s="238">
        <f>'Raw Data'!X501</f>
        <v>1</v>
      </c>
      <c r="G502" s="239">
        <f>(F502*'Power Usage Consumption'!$B$2)*D502</f>
        <v>95.04</v>
      </c>
      <c r="H502" s="235">
        <f>'Raw Data'!Y501</f>
        <v>1</v>
      </c>
      <c r="I502" s="239">
        <f>(H502*'Power Usage Consumption'!$B$3)*D502</f>
        <v>110.2464</v>
      </c>
      <c r="J502" s="235">
        <f>'Raw Data'!Z501</f>
        <v>2</v>
      </c>
      <c r="K502" s="240">
        <f>(J502*'Power Usage Consumption'!$B$4)*D502</f>
        <v>180.576</v>
      </c>
      <c r="L502" s="241">
        <f>'Raw Data'!AA501</f>
        <v>1</v>
      </c>
      <c r="M502" s="241">
        <f>(L502*'Power Usage Consumption'!$B$5)*D502</f>
        <v>316.8</v>
      </c>
      <c r="N502" s="241">
        <f>'Raw Data'!AB501</f>
        <v>3</v>
      </c>
      <c r="O502" s="241">
        <f>(N502*'Power Usage Consumption'!$B$7)*D502</f>
        <v>9.504</v>
      </c>
      <c r="P502" s="241">
        <f>'Raw Data'!AC501</f>
        <v>3</v>
      </c>
      <c r="Q502" s="241">
        <f>(P502*'Power Usage Consumption'!$B$8)*D502</f>
        <v>190.08</v>
      </c>
      <c r="R502" s="241">
        <f>'Raw Data'!AD501</f>
        <v>1</v>
      </c>
      <c r="S502" s="241">
        <f>(R502*'Power Usage Consumption'!$B$9)*D502</f>
        <v>9.504</v>
      </c>
      <c r="T502" s="235">
        <f>'Raw Data'!AE501</f>
        <v>0</v>
      </c>
      <c r="U502" s="241">
        <f>(T502*'Power Usage Consumption'!$B$6)*D502</f>
        <v>0</v>
      </c>
      <c r="V502" s="235">
        <f>'Raw Data'!AF501</f>
        <v>0</v>
      </c>
      <c r="W502" s="241">
        <f>(V502*'Power Usage Consumption'!$B$11)*D502</f>
        <v>0</v>
      </c>
      <c r="X502" s="235">
        <f>'Raw Data'!AG501</f>
        <v>0</v>
      </c>
      <c r="Y502" s="241">
        <f>(X502*'Power Usage Consumption'!$B$12)*D502</f>
        <v>0</v>
      </c>
      <c r="Z502" s="235">
        <f>'Raw Data'!AH501</f>
        <v>1</v>
      </c>
      <c r="AA502" s="241">
        <f>(Z502*'Power Usage Consumption'!$B$12)*D502</f>
        <v>19.008</v>
      </c>
      <c r="AB502" s="242">
        <f t="shared" si="2"/>
        <v>930.7584</v>
      </c>
      <c r="AC502" s="243" t="str">
        <f>'Raw Data'!AI501</f>
        <v>Non-renewable Energy (Grid electricity, Gasoline, etc.)</v>
      </c>
      <c r="AD502" s="244">
        <f t="shared" si="3"/>
        <v>930.7584</v>
      </c>
      <c r="AE502" s="245">
        <f t="shared" si="4"/>
        <v>0</v>
      </c>
      <c r="AF502" s="238">
        <f>'Raw Data'!U501</f>
        <v>6</v>
      </c>
      <c r="AG502" s="235">
        <f>'Raw Data'!T501</f>
        <v>6</v>
      </c>
      <c r="AH502" s="235"/>
      <c r="AI502" s="235">
        <f>IF('Raw Data'!AJ501="YES", 1, 0)</f>
        <v>1</v>
      </c>
      <c r="AJ502" s="235">
        <f>('Power Usage Consumption'!$B$15)*D502*AI502</f>
        <v>6130.08</v>
      </c>
      <c r="AK502" s="235">
        <f>IF('Raw Data'!AK501="YES", 1, 0)</f>
        <v>0</v>
      </c>
      <c r="AL502" s="239">
        <f>'Power Usage Consumption'!$B$16</f>
        <v>18</v>
      </c>
      <c r="AM502" s="235">
        <f>IF('Raw Data'!AL501="YES", 1, 0)</f>
        <v>0</v>
      </c>
      <c r="AN502" s="239">
        <f>'Power Usage Consumption'!$B$17</f>
        <v>1.5</v>
      </c>
      <c r="AO502" s="235">
        <f>IF('Raw Data'!AM501="YES", 1, 0)</f>
        <v>1</v>
      </c>
      <c r="AP502" s="239">
        <f>'Power Usage Consumption'!$B$18</f>
        <v>1.2</v>
      </c>
      <c r="AQ502" s="235">
        <f>IF('Raw Data'!AN501="YES", 1, 0)</f>
        <v>0</v>
      </c>
      <c r="AR502" s="239">
        <f>'Power Usage Consumption'!$B$19</f>
        <v>2</v>
      </c>
      <c r="AS502" s="239">
        <f t="shared" si="5"/>
        <v>6152.78</v>
      </c>
      <c r="AT502" s="241">
        <f t="shared" si="6"/>
        <v>6</v>
      </c>
      <c r="AU502" s="241"/>
      <c r="AV502" s="235">
        <f>IF('Raw Data'!AO501="YES", 1, 0)</f>
        <v>0</v>
      </c>
      <c r="AW502" s="241">
        <f>('Power Usage Consumption'!$B$22)*D502*AV502</f>
        <v>0</v>
      </c>
      <c r="AX502" s="235">
        <f>IF('Raw Data'!AP501="YES", 1, 0)</f>
        <v>0</v>
      </c>
      <c r="AY502" s="241">
        <f>('Power Usage Consumption'!$B$23)*D502*AX502</f>
        <v>0</v>
      </c>
      <c r="AZ502" s="235">
        <f>IF('Raw Data'!AQ501="YES", 1, 0)</f>
        <v>1</v>
      </c>
      <c r="BA502" s="241">
        <f>('Power Usage Consumption'!$B$24)*D502*AZ502</f>
        <v>85.536</v>
      </c>
      <c r="BB502" s="235">
        <f>IF('Raw Data'!AR501="YES", 1, 0)</f>
        <v>0</v>
      </c>
      <c r="BC502" s="241">
        <f>('Power Usage Consumption'!$B$25)*D502*BB502</f>
        <v>0</v>
      </c>
      <c r="BD502" s="235">
        <f>IF('Raw Data'!AS501="YES", 1, 0)</f>
        <v>1</v>
      </c>
      <c r="BE502" s="235">
        <f>('Power Usage Consumption'!$B$26)*D502*BD502</f>
        <v>443.52</v>
      </c>
      <c r="BF502" s="241">
        <f t="shared" si="7"/>
        <v>529.056</v>
      </c>
    </row>
    <row r="503" ht="20.25" customHeight="1">
      <c r="A503" s="233" t="str">
        <f>'Raw Data'!R502</f>
        <v>United States of America</v>
      </c>
      <c r="B503" s="234">
        <f>'Raw Data'!S502</f>
        <v>4</v>
      </c>
      <c r="C503" s="235">
        <f>'Raw Data'!W502</f>
        <v>2</v>
      </c>
      <c r="D503" s="236">
        <f t="shared" si="1"/>
        <v>32</v>
      </c>
      <c r="E503" s="237"/>
      <c r="F503" s="238">
        <f>'Raw Data'!X502</f>
        <v>0</v>
      </c>
      <c r="G503" s="239">
        <f>(F503*'Power Usage Consumption'!$B$2)*D503</f>
        <v>0</v>
      </c>
      <c r="H503" s="235">
        <f>'Raw Data'!Y502</f>
        <v>2</v>
      </c>
      <c r="I503" s="239">
        <f>(H503*'Power Usage Consumption'!$B$3)*D503</f>
        <v>4.4544</v>
      </c>
      <c r="J503" s="235">
        <f>'Raw Data'!Z502</f>
        <v>1</v>
      </c>
      <c r="K503" s="240">
        <f>(J503*'Power Usage Consumption'!$B$4)*D503</f>
        <v>1.824</v>
      </c>
      <c r="L503" s="241">
        <f>'Raw Data'!AA502</f>
        <v>0</v>
      </c>
      <c r="M503" s="241">
        <f>(L503*'Power Usage Consumption'!$B$5)*D503</f>
        <v>0</v>
      </c>
      <c r="N503" s="241">
        <f>'Raw Data'!AB502</f>
        <v>0</v>
      </c>
      <c r="O503" s="241">
        <f>(N503*'Power Usage Consumption'!$B$7)*D503</f>
        <v>0</v>
      </c>
      <c r="P503" s="241">
        <f>'Raw Data'!AC502</f>
        <v>0</v>
      </c>
      <c r="Q503" s="241">
        <f>(P503*'Power Usage Consumption'!$B$8)*D503</f>
        <v>0</v>
      </c>
      <c r="R503" s="241">
        <f>'Raw Data'!AD502</f>
        <v>1</v>
      </c>
      <c r="S503" s="241">
        <f>(R503*'Power Usage Consumption'!$B$9)*D503</f>
        <v>0.192</v>
      </c>
      <c r="T503" s="235">
        <f>'Raw Data'!AE502</f>
        <v>0</v>
      </c>
      <c r="U503" s="241">
        <f>(T503*'Power Usage Consumption'!$B$6)*D503</f>
        <v>0</v>
      </c>
      <c r="V503" s="235">
        <f>'Raw Data'!AF502</f>
        <v>2</v>
      </c>
      <c r="W503" s="241">
        <f>(V503*'Power Usage Consumption'!$B$11)*D503</f>
        <v>0.768</v>
      </c>
      <c r="X503" s="235">
        <f>'Raw Data'!AG502</f>
        <v>1</v>
      </c>
      <c r="Y503" s="241">
        <f>(X503*'Power Usage Consumption'!$B$12)*D503</f>
        <v>0.384</v>
      </c>
      <c r="Z503" s="235">
        <f>'Raw Data'!AH502</f>
        <v>1</v>
      </c>
      <c r="AA503" s="241">
        <f>(Z503*'Power Usage Consumption'!$B$12)*D503</f>
        <v>0.384</v>
      </c>
      <c r="AB503" s="242">
        <f t="shared" si="2"/>
        <v>8.0064</v>
      </c>
      <c r="AC503" s="243" t="str">
        <f>'Raw Data'!AI502</f>
        <v>Non-renewable Energy (Grid electricity, Gasoline, etc.)</v>
      </c>
      <c r="AD503" s="244">
        <f t="shared" si="3"/>
        <v>8.0064</v>
      </c>
      <c r="AE503" s="245">
        <f t="shared" si="4"/>
        <v>0</v>
      </c>
      <c r="AF503" s="238">
        <f>'Raw Data'!U502</f>
        <v>2</v>
      </c>
      <c r="AG503" s="235">
        <f>'Raw Data'!T502</f>
        <v>2</v>
      </c>
      <c r="AH503" s="235"/>
      <c r="AI503" s="235">
        <f>IF('Raw Data'!AJ502="YES", 1, 0)</f>
        <v>0</v>
      </c>
      <c r="AJ503" s="235">
        <f>('Power Usage Consumption'!$B$15)*D503*AI503</f>
        <v>0</v>
      </c>
      <c r="AK503" s="235">
        <f>IF('Raw Data'!AK502="YES", 1, 0)</f>
        <v>0</v>
      </c>
      <c r="AL503" s="239">
        <f>'Power Usage Consumption'!$B$16</f>
        <v>18</v>
      </c>
      <c r="AM503" s="235">
        <f>IF('Raw Data'!AL502="YES", 1, 0)</f>
        <v>0</v>
      </c>
      <c r="AN503" s="239">
        <f>'Power Usage Consumption'!$B$17</f>
        <v>1.5</v>
      </c>
      <c r="AO503" s="235">
        <f>IF('Raw Data'!AM502="YES", 1, 0)</f>
        <v>0</v>
      </c>
      <c r="AP503" s="239">
        <f>'Power Usage Consumption'!$B$18</f>
        <v>1.2</v>
      </c>
      <c r="AQ503" s="235">
        <f>IF('Raw Data'!AN502="YES", 1, 0)</f>
        <v>1</v>
      </c>
      <c r="AR503" s="239">
        <f>'Power Usage Consumption'!$B$19</f>
        <v>2</v>
      </c>
      <c r="AS503" s="239">
        <f t="shared" si="5"/>
        <v>22.7</v>
      </c>
      <c r="AT503" s="241">
        <f t="shared" si="6"/>
        <v>2</v>
      </c>
      <c r="AU503" s="241"/>
      <c r="AV503" s="235">
        <f>IF('Raw Data'!AO502="YES", 1, 0)</f>
        <v>0</v>
      </c>
      <c r="AW503" s="241">
        <f>('Power Usage Consumption'!$B$22)*D503*AV503</f>
        <v>0</v>
      </c>
      <c r="AX503" s="235">
        <f>IF('Raw Data'!AP502="YES", 1, 0)</f>
        <v>1</v>
      </c>
      <c r="AY503" s="241">
        <f>('Power Usage Consumption'!$B$23)*D503*AX503</f>
        <v>20.8</v>
      </c>
      <c r="AZ503" s="235">
        <f>IF('Raw Data'!AQ502="YES", 1, 0)</f>
        <v>0</v>
      </c>
      <c r="BA503" s="241">
        <f>('Power Usage Consumption'!$B$24)*D503*AZ503</f>
        <v>0</v>
      </c>
      <c r="BB503" s="235">
        <f>IF('Raw Data'!AR502="YES", 1, 0)</f>
        <v>1</v>
      </c>
      <c r="BC503" s="241">
        <f>('Power Usage Consumption'!$B$25)*D503*BB503</f>
        <v>0.5552</v>
      </c>
      <c r="BD503" s="235">
        <f>IF('Raw Data'!AS502="YES", 1, 0)</f>
        <v>1</v>
      </c>
      <c r="BE503" s="235">
        <f>('Power Usage Consumption'!$B$26)*D503*BD503</f>
        <v>8.96</v>
      </c>
      <c r="BF503" s="241">
        <f t="shared" si="7"/>
        <v>30.3152</v>
      </c>
    </row>
    <row r="504" ht="20.25" customHeight="1">
      <c r="A504" s="233" t="str">
        <f>'Raw Data'!R503</f>
        <v>France</v>
      </c>
      <c r="B504" s="234">
        <f>'Raw Data'!S503</f>
        <v>6</v>
      </c>
      <c r="C504" s="235">
        <f>'Raw Data'!W503</f>
        <v>10</v>
      </c>
      <c r="D504" s="236">
        <f t="shared" si="1"/>
        <v>240</v>
      </c>
      <c r="E504" s="237"/>
      <c r="F504" s="238">
        <f>'Raw Data'!X503</f>
        <v>3</v>
      </c>
      <c r="G504" s="239">
        <f>(F504*'Power Usage Consumption'!$B$2)*D504</f>
        <v>43.2</v>
      </c>
      <c r="H504" s="235">
        <f>'Raw Data'!Y503</f>
        <v>3</v>
      </c>
      <c r="I504" s="239">
        <f>(H504*'Power Usage Consumption'!$B$3)*D504</f>
        <v>50.112</v>
      </c>
      <c r="J504" s="235">
        <f>'Raw Data'!Z503</f>
        <v>1</v>
      </c>
      <c r="K504" s="240">
        <f>(J504*'Power Usage Consumption'!$B$4)*D504</f>
        <v>13.68</v>
      </c>
      <c r="L504" s="241">
        <f>'Raw Data'!AA503</f>
        <v>2</v>
      </c>
      <c r="M504" s="241">
        <f>(L504*'Power Usage Consumption'!$B$5)*D504</f>
        <v>96</v>
      </c>
      <c r="N504" s="241">
        <f>'Raw Data'!AB503</f>
        <v>2</v>
      </c>
      <c r="O504" s="241">
        <f>(N504*'Power Usage Consumption'!$B$7)*D504</f>
        <v>0.96</v>
      </c>
      <c r="P504" s="241">
        <f>'Raw Data'!AC503</f>
        <v>3</v>
      </c>
      <c r="Q504" s="241">
        <f>(P504*'Power Usage Consumption'!$B$8)*D504</f>
        <v>28.8</v>
      </c>
      <c r="R504" s="241">
        <f>'Raw Data'!AD503</f>
        <v>1</v>
      </c>
      <c r="S504" s="241">
        <f>(R504*'Power Usage Consumption'!$B$9)*D504</f>
        <v>1.44</v>
      </c>
      <c r="T504" s="235">
        <f>'Raw Data'!AE503</f>
        <v>3</v>
      </c>
      <c r="U504" s="241">
        <f>(T504*'Power Usage Consumption'!$B$6)*D504</f>
        <v>3.6</v>
      </c>
      <c r="V504" s="235">
        <f>'Raw Data'!AF503</f>
        <v>1</v>
      </c>
      <c r="W504" s="241">
        <f>(V504*'Power Usage Consumption'!$B$11)*D504</f>
        <v>2.88</v>
      </c>
      <c r="X504" s="235">
        <f>'Raw Data'!AG503</f>
        <v>0</v>
      </c>
      <c r="Y504" s="241">
        <f>(X504*'Power Usage Consumption'!$B$12)*D504</f>
        <v>0</v>
      </c>
      <c r="Z504" s="235">
        <f>'Raw Data'!AH503</f>
        <v>3</v>
      </c>
      <c r="AA504" s="241">
        <f>(Z504*'Power Usage Consumption'!$B$12)*D504</f>
        <v>8.64</v>
      </c>
      <c r="AB504" s="242">
        <f t="shared" si="2"/>
        <v>249.312</v>
      </c>
      <c r="AC504" s="243" t="str">
        <f>'Raw Data'!AI503</f>
        <v>Non-renewable Energy (Grid electricity, Gasoline, etc.)</v>
      </c>
      <c r="AD504" s="244">
        <f t="shared" si="3"/>
        <v>249.312</v>
      </c>
      <c r="AE504" s="245">
        <f t="shared" si="4"/>
        <v>0</v>
      </c>
      <c r="AF504" s="238">
        <f>'Raw Data'!U503</f>
        <v>5</v>
      </c>
      <c r="AG504" s="235">
        <f>'Raw Data'!T503</f>
        <v>1</v>
      </c>
      <c r="AH504" s="235"/>
      <c r="AI504" s="235">
        <f>IF('Raw Data'!AJ503="YES", 1, 0)</f>
        <v>0</v>
      </c>
      <c r="AJ504" s="235">
        <f>('Power Usage Consumption'!$B$15)*D504*AI504</f>
        <v>0</v>
      </c>
      <c r="AK504" s="235">
        <f>IF('Raw Data'!AK503="YES", 1, 0)</f>
        <v>0</v>
      </c>
      <c r="AL504" s="239">
        <f>'Power Usage Consumption'!$B$16</f>
        <v>18</v>
      </c>
      <c r="AM504" s="235">
        <f>IF('Raw Data'!AL503="YES", 1, 0)</f>
        <v>1</v>
      </c>
      <c r="AN504" s="239">
        <f>'Power Usage Consumption'!$B$17</f>
        <v>1.5</v>
      </c>
      <c r="AO504" s="235">
        <f>IF('Raw Data'!AM503="YES", 1, 0)</f>
        <v>1</v>
      </c>
      <c r="AP504" s="239">
        <f>'Power Usage Consumption'!$B$18</f>
        <v>1.2</v>
      </c>
      <c r="AQ504" s="235">
        <f>IF('Raw Data'!AN503="YES", 1, 0)</f>
        <v>1</v>
      </c>
      <c r="AR504" s="239">
        <f>'Power Usage Consumption'!$B$19</f>
        <v>2</v>
      </c>
      <c r="AS504" s="239">
        <f t="shared" si="5"/>
        <v>22.7</v>
      </c>
      <c r="AT504" s="241">
        <f t="shared" si="6"/>
        <v>1</v>
      </c>
      <c r="AU504" s="241"/>
      <c r="AV504" s="235">
        <f>IF('Raw Data'!AO503="YES", 1, 0)</f>
        <v>0</v>
      </c>
      <c r="AW504" s="241">
        <f>('Power Usage Consumption'!$B$22)*D504*AV504</f>
        <v>0</v>
      </c>
      <c r="AX504" s="235">
        <f>IF('Raw Data'!AP503="YES", 1, 0)</f>
        <v>1</v>
      </c>
      <c r="AY504" s="241">
        <f>('Power Usage Consumption'!$B$23)*D504*AX504</f>
        <v>156</v>
      </c>
      <c r="AZ504" s="235">
        <f>IF('Raw Data'!AQ503="YES", 1, 0)</f>
        <v>1</v>
      </c>
      <c r="BA504" s="241">
        <f>('Power Usage Consumption'!$B$24)*D504*AZ504</f>
        <v>12.96</v>
      </c>
      <c r="BB504" s="235">
        <f>IF('Raw Data'!AR503="YES", 1, 0)</f>
        <v>1</v>
      </c>
      <c r="BC504" s="241">
        <f>('Power Usage Consumption'!$B$25)*D504*BB504</f>
        <v>4.164</v>
      </c>
      <c r="BD504" s="235">
        <f>IF('Raw Data'!AS503="YES", 1, 0)</f>
        <v>0</v>
      </c>
      <c r="BE504" s="235">
        <f>('Power Usage Consumption'!$B$26)*D504*BD504</f>
        <v>0</v>
      </c>
      <c r="BF504" s="241">
        <f t="shared" si="7"/>
        <v>173.124</v>
      </c>
    </row>
    <row r="505" ht="20.25" customHeight="1">
      <c r="A505" s="233" t="str">
        <f>'Raw Data'!R504</f>
        <v>Austria</v>
      </c>
      <c r="B505" s="234">
        <f>'Raw Data'!S504</f>
        <v>7</v>
      </c>
      <c r="C505" s="235">
        <f>'Raw Data'!W504</f>
        <v>17</v>
      </c>
      <c r="D505" s="236">
        <f t="shared" si="1"/>
        <v>476</v>
      </c>
      <c r="E505" s="237"/>
      <c r="F505" s="238">
        <f>'Raw Data'!X504</f>
        <v>2</v>
      </c>
      <c r="G505" s="239">
        <f>(F505*'Power Usage Consumption'!$B$2)*D505</f>
        <v>57.12</v>
      </c>
      <c r="H505" s="235">
        <f>'Raw Data'!Y504</f>
        <v>1</v>
      </c>
      <c r="I505" s="239">
        <f>(H505*'Power Usage Consumption'!$B$3)*D505</f>
        <v>33.1296</v>
      </c>
      <c r="J505" s="235">
        <f>'Raw Data'!Z504</f>
        <v>3</v>
      </c>
      <c r="K505" s="240">
        <f>(J505*'Power Usage Consumption'!$B$4)*D505</f>
        <v>81.396</v>
      </c>
      <c r="L505" s="241">
        <f>'Raw Data'!AA504</f>
        <v>0</v>
      </c>
      <c r="M505" s="241">
        <f>(L505*'Power Usage Consumption'!$B$5)*D505</f>
        <v>0</v>
      </c>
      <c r="N505" s="241">
        <f>'Raw Data'!AB504</f>
        <v>0</v>
      </c>
      <c r="O505" s="241">
        <f>(N505*'Power Usage Consumption'!$B$7)*D505</f>
        <v>0</v>
      </c>
      <c r="P505" s="241">
        <f>'Raw Data'!AC504</f>
        <v>1</v>
      </c>
      <c r="Q505" s="241">
        <f>(P505*'Power Usage Consumption'!$B$8)*D505</f>
        <v>19.04</v>
      </c>
      <c r="R505" s="241">
        <f>'Raw Data'!AD504</f>
        <v>0</v>
      </c>
      <c r="S505" s="241">
        <f>(R505*'Power Usage Consumption'!$B$9)*D505</f>
        <v>0</v>
      </c>
      <c r="T505" s="235">
        <f>'Raw Data'!AE504</f>
        <v>1</v>
      </c>
      <c r="U505" s="241">
        <f>(T505*'Power Usage Consumption'!$B$6)*D505</f>
        <v>2.38</v>
      </c>
      <c r="V505" s="235">
        <f>'Raw Data'!AF504</f>
        <v>2</v>
      </c>
      <c r="W505" s="241">
        <f>(V505*'Power Usage Consumption'!$B$11)*D505</f>
        <v>11.424</v>
      </c>
      <c r="X505" s="235">
        <f>'Raw Data'!AG504</f>
        <v>0</v>
      </c>
      <c r="Y505" s="241">
        <f>(X505*'Power Usage Consumption'!$B$12)*D505</f>
        <v>0</v>
      </c>
      <c r="Z505" s="235">
        <f>'Raw Data'!AH504</f>
        <v>3</v>
      </c>
      <c r="AA505" s="241">
        <f>(Z505*'Power Usage Consumption'!$B$12)*D505</f>
        <v>17.136</v>
      </c>
      <c r="AB505" s="242">
        <f t="shared" si="2"/>
        <v>221.6256</v>
      </c>
      <c r="AC505" s="243" t="str">
        <f>'Raw Data'!AI504</f>
        <v>Renewable Energy (Solar, Wind, etc.)</v>
      </c>
      <c r="AD505" s="244">
        <f t="shared" si="3"/>
        <v>0</v>
      </c>
      <c r="AE505" s="245">
        <f t="shared" si="4"/>
        <v>221.6256</v>
      </c>
      <c r="AF505" s="238">
        <f>'Raw Data'!U504</f>
        <v>2</v>
      </c>
      <c r="AG505" s="235">
        <f>'Raw Data'!T504</f>
        <v>5</v>
      </c>
      <c r="AH505" s="235"/>
      <c r="AI505" s="235">
        <f>IF('Raw Data'!AJ504="YES", 1, 0)</f>
        <v>1</v>
      </c>
      <c r="AJ505" s="235">
        <f>('Power Usage Consumption'!$B$15)*D505*AI505</f>
        <v>1842.12</v>
      </c>
      <c r="AK505" s="235">
        <f>IF('Raw Data'!AK504="YES", 1, 0)</f>
        <v>0</v>
      </c>
      <c r="AL505" s="239">
        <f>'Power Usage Consumption'!$B$16</f>
        <v>18</v>
      </c>
      <c r="AM505" s="235">
        <f>IF('Raw Data'!AL504="YES", 1, 0)</f>
        <v>0</v>
      </c>
      <c r="AN505" s="239">
        <f>'Power Usage Consumption'!$B$17</f>
        <v>1.5</v>
      </c>
      <c r="AO505" s="235">
        <f>IF('Raw Data'!AM504="YES", 1, 0)</f>
        <v>0</v>
      </c>
      <c r="AP505" s="239">
        <f>'Power Usage Consumption'!$B$18</f>
        <v>1.2</v>
      </c>
      <c r="AQ505" s="235">
        <f>IF('Raw Data'!AN504="YES", 1, 0)</f>
        <v>0</v>
      </c>
      <c r="AR505" s="239">
        <f>'Power Usage Consumption'!$B$19</f>
        <v>2</v>
      </c>
      <c r="AS505" s="239">
        <f t="shared" si="5"/>
        <v>1864.82</v>
      </c>
      <c r="AT505" s="241">
        <f t="shared" si="6"/>
        <v>5</v>
      </c>
      <c r="AU505" s="241"/>
      <c r="AV505" s="235">
        <f>IF('Raw Data'!AO504="YES", 1, 0)</f>
        <v>1</v>
      </c>
      <c r="AW505" s="241">
        <f>('Power Usage Consumption'!$B$22)*D505*AV505</f>
        <v>1082.9</v>
      </c>
      <c r="AX505" s="235">
        <f>IF('Raw Data'!AP504="YES", 1, 0)</f>
        <v>1</v>
      </c>
      <c r="AY505" s="241">
        <f>('Power Usage Consumption'!$B$23)*D505*AX505</f>
        <v>309.4</v>
      </c>
      <c r="AZ505" s="235">
        <f>IF('Raw Data'!AQ504="YES", 1, 0)</f>
        <v>0</v>
      </c>
      <c r="BA505" s="241">
        <f>('Power Usage Consumption'!$B$24)*D505*AZ505</f>
        <v>0</v>
      </c>
      <c r="BB505" s="235">
        <f>IF('Raw Data'!AR504="YES", 1, 0)</f>
        <v>1</v>
      </c>
      <c r="BC505" s="241">
        <f>('Power Usage Consumption'!$B$25)*D505*BB505</f>
        <v>8.2586</v>
      </c>
      <c r="BD505" s="235">
        <f>IF('Raw Data'!AS504="YES", 1, 0)</f>
        <v>0</v>
      </c>
      <c r="BE505" s="235">
        <f>('Power Usage Consumption'!$B$26)*D505*BD505</f>
        <v>0</v>
      </c>
      <c r="BF505" s="241">
        <f t="shared" si="7"/>
        <v>1400.5586</v>
      </c>
    </row>
    <row r="506" ht="20.25" customHeight="1">
      <c r="A506" s="233" t="str">
        <f>'Raw Data'!R505</f>
        <v>Norway</v>
      </c>
      <c r="B506" s="234">
        <f>'Raw Data'!S505</f>
        <v>3</v>
      </c>
      <c r="C506" s="235">
        <f>'Raw Data'!W505</f>
        <v>10</v>
      </c>
      <c r="D506" s="236">
        <f t="shared" si="1"/>
        <v>120</v>
      </c>
      <c r="E506" s="237"/>
      <c r="F506" s="238">
        <f>'Raw Data'!X505</f>
        <v>0</v>
      </c>
      <c r="G506" s="239">
        <f>(F506*'Power Usage Consumption'!$B$2)*D506</f>
        <v>0</v>
      </c>
      <c r="H506" s="235">
        <f>'Raw Data'!Y505</f>
        <v>2</v>
      </c>
      <c r="I506" s="239">
        <f>(H506*'Power Usage Consumption'!$B$3)*D506</f>
        <v>16.704</v>
      </c>
      <c r="J506" s="235">
        <f>'Raw Data'!Z505</f>
        <v>0</v>
      </c>
      <c r="K506" s="240">
        <f>(J506*'Power Usage Consumption'!$B$4)*D506</f>
        <v>0</v>
      </c>
      <c r="L506" s="241">
        <f>'Raw Data'!AA505</f>
        <v>0</v>
      </c>
      <c r="M506" s="241">
        <f>(L506*'Power Usage Consumption'!$B$5)*D506</f>
        <v>0</v>
      </c>
      <c r="N506" s="241">
        <f>'Raw Data'!AB505</f>
        <v>3</v>
      </c>
      <c r="O506" s="241">
        <f>(N506*'Power Usage Consumption'!$B$7)*D506</f>
        <v>0.72</v>
      </c>
      <c r="P506" s="241">
        <f>'Raw Data'!AC505</f>
        <v>3</v>
      </c>
      <c r="Q506" s="241">
        <f>(P506*'Power Usage Consumption'!$B$8)*D506</f>
        <v>14.4</v>
      </c>
      <c r="R506" s="241">
        <f>'Raw Data'!AD505</f>
        <v>2</v>
      </c>
      <c r="S506" s="241">
        <f>(R506*'Power Usage Consumption'!$B$9)*D506</f>
        <v>1.44</v>
      </c>
      <c r="T506" s="235">
        <f>'Raw Data'!AE505</f>
        <v>3</v>
      </c>
      <c r="U506" s="241">
        <f>(T506*'Power Usage Consumption'!$B$6)*D506</f>
        <v>1.8</v>
      </c>
      <c r="V506" s="235">
        <f>'Raw Data'!AF505</f>
        <v>1</v>
      </c>
      <c r="W506" s="241">
        <f>(V506*'Power Usage Consumption'!$B$11)*D506</f>
        <v>1.44</v>
      </c>
      <c r="X506" s="235">
        <f>'Raw Data'!AG505</f>
        <v>1</v>
      </c>
      <c r="Y506" s="241">
        <f>(X506*'Power Usage Consumption'!$B$12)*D506</f>
        <v>1.44</v>
      </c>
      <c r="Z506" s="235">
        <f>'Raw Data'!AH505</f>
        <v>0</v>
      </c>
      <c r="AA506" s="241">
        <f>(Z506*'Power Usage Consumption'!$B$12)*D506</f>
        <v>0</v>
      </c>
      <c r="AB506" s="242">
        <f t="shared" si="2"/>
        <v>37.944</v>
      </c>
      <c r="AC506" s="243" t="str">
        <f>'Raw Data'!AI505</f>
        <v>Non-renewable Energy (Grid electricity, Gasoline, etc.)</v>
      </c>
      <c r="AD506" s="244">
        <f t="shared" si="3"/>
        <v>37.944</v>
      </c>
      <c r="AE506" s="245">
        <f t="shared" si="4"/>
        <v>0</v>
      </c>
      <c r="AF506" s="238">
        <f>'Raw Data'!U505</f>
        <v>2</v>
      </c>
      <c r="AG506" s="235">
        <f>'Raw Data'!T505</f>
        <v>1</v>
      </c>
      <c r="AH506" s="235"/>
      <c r="AI506" s="235">
        <f>IF('Raw Data'!AJ505="YES", 1, 0)</f>
        <v>0</v>
      </c>
      <c r="AJ506" s="235">
        <f>('Power Usage Consumption'!$B$15)*D506*AI506</f>
        <v>0</v>
      </c>
      <c r="AK506" s="235">
        <f>IF('Raw Data'!AK505="YES", 1, 0)</f>
        <v>0</v>
      </c>
      <c r="AL506" s="239">
        <f>'Power Usage Consumption'!$B$16</f>
        <v>18</v>
      </c>
      <c r="AM506" s="235">
        <f>IF('Raw Data'!AL505="YES", 1, 0)</f>
        <v>1</v>
      </c>
      <c r="AN506" s="239">
        <f>'Power Usage Consumption'!$B$17</f>
        <v>1.5</v>
      </c>
      <c r="AO506" s="235">
        <f>IF('Raw Data'!AM505="YES", 1, 0)</f>
        <v>0</v>
      </c>
      <c r="AP506" s="239">
        <f>'Power Usage Consumption'!$B$18</f>
        <v>1.2</v>
      </c>
      <c r="AQ506" s="235">
        <f>IF('Raw Data'!AN505="YES", 1, 0)</f>
        <v>0</v>
      </c>
      <c r="AR506" s="239">
        <f>'Power Usage Consumption'!$B$19</f>
        <v>2</v>
      </c>
      <c r="AS506" s="239">
        <f t="shared" si="5"/>
        <v>22.7</v>
      </c>
      <c r="AT506" s="241">
        <f t="shared" si="6"/>
        <v>1</v>
      </c>
      <c r="AU506" s="241"/>
      <c r="AV506" s="235">
        <f>IF('Raw Data'!AO505="YES", 1, 0)</f>
        <v>1</v>
      </c>
      <c r="AW506" s="241">
        <f>('Power Usage Consumption'!$B$22)*D506*AV506</f>
        <v>273</v>
      </c>
      <c r="AX506" s="235">
        <f>IF('Raw Data'!AP505="YES", 1, 0)</f>
        <v>0</v>
      </c>
      <c r="AY506" s="241">
        <f>('Power Usage Consumption'!$B$23)*D506*AX506</f>
        <v>0</v>
      </c>
      <c r="AZ506" s="235">
        <f>IF('Raw Data'!AQ505="YES", 1, 0)</f>
        <v>1</v>
      </c>
      <c r="BA506" s="241">
        <f>('Power Usage Consumption'!$B$24)*D506*AZ506</f>
        <v>6.48</v>
      </c>
      <c r="BB506" s="235">
        <f>IF('Raw Data'!AR505="YES", 1, 0)</f>
        <v>1</v>
      </c>
      <c r="BC506" s="241">
        <f>('Power Usage Consumption'!$B$25)*D506*BB506</f>
        <v>2.082</v>
      </c>
      <c r="BD506" s="235">
        <f>IF('Raw Data'!AS505="YES", 1, 0)</f>
        <v>1</v>
      </c>
      <c r="BE506" s="235">
        <f>('Power Usage Consumption'!$B$26)*D506*BD506</f>
        <v>33.6</v>
      </c>
      <c r="BF506" s="241">
        <f t="shared" si="7"/>
        <v>315.162</v>
      </c>
    </row>
    <row r="507" ht="20.25" customHeight="1">
      <c r="A507" s="233" t="str">
        <f>'Raw Data'!R506</f>
        <v>Denmark</v>
      </c>
      <c r="B507" s="234">
        <f>'Raw Data'!S506</f>
        <v>8</v>
      </c>
      <c r="C507" s="235">
        <f>'Raw Data'!W506</f>
        <v>24</v>
      </c>
      <c r="D507" s="236">
        <f t="shared" si="1"/>
        <v>768</v>
      </c>
      <c r="E507" s="237"/>
      <c r="F507" s="238">
        <f>'Raw Data'!X506</f>
        <v>1</v>
      </c>
      <c r="G507" s="239">
        <f>(F507*'Power Usage Consumption'!$B$2)*D507</f>
        <v>46.08</v>
      </c>
      <c r="H507" s="235">
        <f>'Raw Data'!Y506</f>
        <v>1</v>
      </c>
      <c r="I507" s="239">
        <f>(H507*'Power Usage Consumption'!$B$3)*D507</f>
        <v>53.4528</v>
      </c>
      <c r="J507" s="235">
        <f>'Raw Data'!Z506</f>
        <v>2</v>
      </c>
      <c r="K507" s="240">
        <f>(J507*'Power Usage Consumption'!$B$4)*D507</f>
        <v>87.552</v>
      </c>
      <c r="L507" s="241">
        <f>'Raw Data'!AA506</f>
        <v>1</v>
      </c>
      <c r="M507" s="241">
        <f>(L507*'Power Usage Consumption'!$B$5)*D507</f>
        <v>153.6</v>
      </c>
      <c r="N507" s="241">
        <f>'Raw Data'!AB506</f>
        <v>1</v>
      </c>
      <c r="O507" s="241">
        <f>(N507*'Power Usage Consumption'!$B$7)*D507</f>
        <v>1.536</v>
      </c>
      <c r="P507" s="241">
        <f>'Raw Data'!AC506</f>
        <v>1</v>
      </c>
      <c r="Q507" s="241">
        <f>(P507*'Power Usage Consumption'!$B$8)*D507</f>
        <v>30.72</v>
      </c>
      <c r="R507" s="241">
        <f>'Raw Data'!AD506</f>
        <v>3</v>
      </c>
      <c r="S507" s="241">
        <f>(R507*'Power Usage Consumption'!$B$9)*D507</f>
        <v>13.824</v>
      </c>
      <c r="T507" s="235">
        <f>'Raw Data'!AE506</f>
        <v>1</v>
      </c>
      <c r="U507" s="241">
        <f>(T507*'Power Usage Consumption'!$B$6)*D507</f>
        <v>3.84</v>
      </c>
      <c r="V507" s="235">
        <f>'Raw Data'!AF506</f>
        <v>2</v>
      </c>
      <c r="W507" s="241">
        <f>(V507*'Power Usage Consumption'!$B$11)*D507</f>
        <v>18.432</v>
      </c>
      <c r="X507" s="235">
        <f>'Raw Data'!AG506</f>
        <v>2</v>
      </c>
      <c r="Y507" s="241">
        <f>(X507*'Power Usage Consumption'!$B$12)*D507</f>
        <v>18.432</v>
      </c>
      <c r="Z507" s="235">
        <f>'Raw Data'!AH506</f>
        <v>2</v>
      </c>
      <c r="AA507" s="241">
        <f>(Z507*'Power Usage Consumption'!$B$12)*D507</f>
        <v>18.432</v>
      </c>
      <c r="AB507" s="242">
        <f t="shared" si="2"/>
        <v>445.9008</v>
      </c>
      <c r="AC507" s="243" t="str">
        <f>'Raw Data'!AI506</f>
        <v>Non-renewable Energy (Grid electricity, Gasoline, etc.)</v>
      </c>
      <c r="AD507" s="244">
        <f t="shared" si="3"/>
        <v>445.9008</v>
      </c>
      <c r="AE507" s="245">
        <f t="shared" si="4"/>
        <v>0</v>
      </c>
      <c r="AF507" s="238">
        <f>'Raw Data'!U506</f>
        <v>4</v>
      </c>
      <c r="AG507" s="235">
        <f>'Raw Data'!T506</f>
        <v>4</v>
      </c>
      <c r="AH507" s="235"/>
      <c r="AI507" s="235">
        <f>IF('Raw Data'!AJ506="YES", 1, 0)</f>
        <v>0</v>
      </c>
      <c r="AJ507" s="235">
        <f>('Power Usage Consumption'!$B$15)*D507*AI507</f>
        <v>0</v>
      </c>
      <c r="AK507" s="235">
        <f>IF('Raw Data'!AK506="YES", 1, 0)</f>
        <v>1</v>
      </c>
      <c r="AL507" s="239">
        <f>'Power Usage Consumption'!$B$16</f>
        <v>18</v>
      </c>
      <c r="AM507" s="235">
        <f>IF('Raw Data'!AL506="YES", 1, 0)</f>
        <v>0</v>
      </c>
      <c r="AN507" s="239">
        <f>'Power Usage Consumption'!$B$17</f>
        <v>1.5</v>
      </c>
      <c r="AO507" s="235">
        <f>IF('Raw Data'!AM506="YES", 1, 0)</f>
        <v>0</v>
      </c>
      <c r="AP507" s="239">
        <f>'Power Usage Consumption'!$B$18</f>
        <v>1.2</v>
      </c>
      <c r="AQ507" s="235">
        <f>IF('Raw Data'!AN506="YES", 1, 0)</f>
        <v>0</v>
      </c>
      <c r="AR507" s="239">
        <f>'Power Usage Consumption'!$B$19</f>
        <v>2</v>
      </c>
      <c r="AS507" s="239">
        <f t="shared" si="5"/>
        <v>22.7</v>
      </c>
      <c r="AT507" s="241">
        <f t="shared" si="6"/>
        <v>4</v>
      </c>
      <c r="AU507" s="241"/>
      <c r="AV507" s="235">
        <f>IF('Raw Data'!AO506="YES", 1, 0)</f>
        <v>0</v>
      </c>
      <c r="AW507" s="241">
        <f>('Power Usage Consumption'!$B$22)*D507*AV507</f>
        <v>0</v>
      </c>
      <c r="AX507" s="235">
        <f>IF('Raw Data'!AP506="YES", 1, 0)</f>
        <v>1</v>
      </c>
      <c r="AY507" s="241">
        <f>('Power Usage Consumption'!$B$23)*D507*AX507</f>
        <v>499.2</v>
      </c>
      <c r="AZ507" s="235">
        <f>IF('Raw Data'!AQ506="YES", 1, 0)</f>
        <v>0</v>
      </c>
      <c r="BA507" s="241">
        <f>('Power Usage Consumption'!$B$24)*D507*AZ507</f>
        <v>0</v>
      </c>
      <c r="BB507" s="235">
        <f>IF('Raw Data'!AR506="YES", 1, 0)</f>
        <v>0</v>
      </c>
      <c r="BC507" s="241">
        <f>('Power Usage Consumption'!$B$25)*D507*BB507</f>
        <v>0</v>
      </c>
      <c r="BD507" s="235">
        <f>IF('Raw Data'!AS506="YES", 1, 0)</f>
        <v>1</v>
      </c>
      <c r="BE507" s="235">
        <f>('Power Usage Consumption'!$B$26)*D507*BD507</f>
        <v>215.04</v>
      </c>
      <c r="BF507" s="241">
        <f t="shared" si="7"/>
        <v>714.24</v>
      </c>
    </row>
    <row r="508" ht="20.25" customHeight="1">
      <c r="A508" s="233" t="str">
        <f>'Raw Data'!R507</f>
        <v>Singapore</v>
      </c>
      <c r="B508" s="234">
        <f>'Raw Data'!S507</f>
        <v>1</v>
      </c>
      <c r="C508" s="235">
        <f>'Raw Data'!W507</f>
        <v>21</v>
      </c>
      <c r="D508" s="236">
        <f t="shared" si="1"/>
        <v>84</v>
      </c>
      <c r="E508" s="237"/>
      <c r="F508" s="238">
        <f>'Raw Data'!X507</f>
        <v>0</v>
      </c>
      <c r="G508" s="239">
        <f>(F508*'Power Usage Consumption'!$B$2)*D508</f>
        <v>0</v>
      </c>
      <c r="H508" s="235">
        <f>'Raw Data'!Y507</f>
        <v>1</v>
      </c>
      <c r="I508" s="239">
        <f>(H508*'Power Usage Consumption'!$B$3)*D508</f>
        <v>5.8464</v>
      </c>
      <c r="J508" s="235">
        <f>'Raw Data'!Z507</f>
        <v>0</v>
      </c>
      <c r="K508" s="240">
        <f>(J508*'Power Usage Consumption'!$B$4)*D508</f>
        <v>0</v>
      </c>
      <c r="L508" s="241">
        <f>'Raw Data'!AA507</f>
        <v>3</v>
      </c>
      <c r="M508" s="241">
        <f>(L508*'Power Usage Consumption'!$B$5)*D508</f>
        <v>50.4</v>
      </c>
      <c r="N508" s="241">
        <f>'Raw Data'!AB507</f>
        <v>1</v>
      </c>
      <c r="O508" s="241">
        <f>(N508*'Power Usage Consumption'!$B$7)*D508</f>
        <v>0.168</v>
      </c>
      <c r="P508" s="241">
        <f>'Raw Data'!AC507</f>
        <v>1</v>
      </c>
      <c r="Q508" s="241">
        <f>(P508*'Power Usage Consumption'!$B$8)*D508</f>
        <v>3.36</v>
      </c>
      <c r="R508" s="241">
        <f>'Raw Data'!AD507</f>
        <v>3</v>
      </c>
      <c r="S508" s="241">
        <f>(R508*'Power Usage Consumption'!$B$9)*D508</f>
        <v>1.512</v>
      </c>
      <c r="T508" s="235">
        <f>'Raw Data'!AE507</f>
        <v>0</v>
      </c>
      <c r="U508" s="241">
        <f>(T508*'Power Usage Consumption'!$B$6)*D508</f>
        <v>0</v>
      </c>
      <c r="V508" s="235">
        <f>'Raw Data'!AF507</f>
        <v>3</v>
      </c>
      <c r="W508" s="241">
        <f>(V508*'Power Usage Consumption'!$B$11)*D508</f>
        <v>3.024</v>
      </c>
      <c r="X508" s="235">
        <f>'Raw Data'!AG507</f>
        <v>2</v>
      </c>
      <c r="Y508" s="241">
        <f>(X508*'Power Usage Consumption'!$B$12)*D508</f>
        <v>2.016</v>
      </c>
      <c r="Z508" s="235">
        <f>'Raw Data'!AH507</f>
        <v>1</v>
      </c>
      <c r="AA508" s="241">
        <f>(Z508*'Power Usage Consumption'!$B$12)*D508</f>
        <v>1.008</v>
      </c>
      <c r="AB508" s="242">
        <f t="shared" si="2"/>
        <v>67.3344</v>
      </c>
      <c r="AC508" s="243" t="str">
        <f>'Raw Data'!AI507</f>
        <v>Non-renewable Energy (Grid electricity, Gasoline, etc.)</v>
      </c>
      <c r="AD508" s="244">
        <f t="shared" si="3"/>
        <v>67.3344</v>
      </c>
      <c r="AE508" s="245">
        <f t="shared" si="4"/>
        <v>0</v>
      </c>
      <c r="AF508" s="238">
        <f>'Raw Data'!U507</f>
        <v>0</v>
      </c>
      <c r="AG508" s="235">
        <f>'Raw Data'!T507</f>
        <v>1</v>
      </c>
      <c r="AH508" s="235"/>
      <c r="AI508" s="235">
        <f>IF('Raw Data'!AJ507="YES", 1, 0)</f>
        <v>1</v>
      </c>
      <c r="AJ508" s="235">
        <f>('Power Usage Consumption'!$B$15)*D508*AI508</f>
        <v>325.08</v>
      </c>
      <c r="AK508" s="235">
        <f>IF('Raw Data'!AK507="YES", 1, 0)</f>
        <v>1</v>
      </c>
      <c r="AL508" s="239">
        <f>'Power Usage Consumption'!$B$16</f>
        <v>18</v>
      </c>
      <c r="AM508" s="235">
        <f>IF('Raw Data'!AL507="YES", 1, 0)</f>
        <v>1</v>
      </c>
      <c r="AN508" s="239">
        <f>'Power Usage Consumption'!$B$17</f>
        <v>1.5</v>
      </c>
      <c r="AO508" s="235">
        <f>IF('Raw Data'!AM507="YES", 1, 0)</f>
        <v>0</v>
      </c>
      <c r="AP508" s="239">
        <f>'Power Usage Consumption'!$B$18</f>
        <v>1.2</v>
      </c>
      <c r="AQ508" s="235">
        <f>IF('Raw Data'!AN507="YES", 1, 0)</f>
        <v>1</v>
      </c>
      <c r="AR508" s="239">
        <f>'Power Usage Consumption'!$B$19</f>
        <v>2</v>
      </c>
      <c r="AS508" s="239">
        <f t="shared" si="5"/>
        <v>347.78</v>
      </c>
      <c r="AT508" s="241">
        <f t="shared" si="6"/>
        <v>1</v>
      </c>
      <c r="AU508" s="241"/>
      <c r="AV508" s="235">
        <f>IF('Raw Data'!AO507="YES", 1, 0)</f>
        <v>0</v>
      </c>
      <c r="AW508" s="241">
        <f>('Power Usage Consumption'!$B$22)*D508*AV508</f>
        <v>0</v>
      </c>
      <c r="AX508" s="235">
        <f>IF('Raw Data'!AP507="YES", 1, 0)</f>
        <v>0</v>
      </c>
      <c r="AY508" s="241">
        <f>('Power Usage Consumption'!$B$23)*D508*AX508</f>
        <v>0</v>
      </c>
      <c r="AZ508" s="235">
        <f>IF('Raw Data'!AQ507="YES", 1, 0)</f>
        <v>1</v>
      </c>
      <c r="BA508" s="241">
        <f>('Power Usage Consumption'!$B$24)*D508*AZ508</f>
        <v>4.536</v>
      </c>
      <c r="BB508" s="235">
        <f>IF('Raw Data'!AR507="YES", 1, 0)</f>
        <v>1</v>
      </c>
      <c r="BC508" s="241">
        <f>('Power Usage Consumption'!$B$25)*D508*BB508</f>
        <v>1.4574</v>
      </c>
      <c r="BD508" s="235">
        <f>IF('Raw Data'!AS507="YES", 1, 0)</f>
        <v>1</v>
      </c>
      <c r="BE508" s="235">
        <f>('Power Usage Consumption'!$B$26)*D508*BD508</f>
        <v>23.52</v>
      </c>
      <c r="BF508" s="241">
        <f t="shared" si="7"/>
        <v>29.5134</v>
      </c>
    </row>
    <row r="509" ht="20.25" customHeight="1">
      <c r="A509" s="233" t="str">
        <f>'Raw Data'!R508</f>
        <v>New Zealand</v>
      </c>
      <c r="B509" s="234">
        <f>'Raw Data'!S508</f>
        <v>7</v>
      </c>
      <c r="C509" s="235">
        <f>'Raw Data'!W508</f>
        <v>39</v>
      </c>
      <c r="D509" s="236">
        <f t="shared" si="1"/>
        <v>1092</v>
      </c>
      <c r="E509" s="237"/>
      <c r="F509" s="238">
        <f>'Raw Data'!X508</f>
        <v>2</v>
      </c>
      <c r="G509" s="239">
        <f>(F509*'Power Usage Consumption'!$B$2)*D509</f>
        <v>131.04</v>
      </c>
      <c r="H509" s="235">
        <f>'Raw Data'!Y508</f>
        <v>3</v>
      </c>
      <c r="I509" s="239">
        <f>(H509*'Power Usage Consumption'!$B$3)*D509</f>
        <v>228.0096</v>
      </c>
      <c r="J509" s="235">
        <f>'Raw Data'!Z508</f>
        <v>0</v>
      </c>
      <c r="K509" s="240">
        <f>(J509*'Power Usage Consumption'!$B$4)*D509</f>
        <v>0</v>
      </c>
      <c r="L509" s="241">
        <f>'Raw Data'!AA508</f>
        <v>2</v>
      </c>
      <c r="M509" s="241">
        <f>(L509*'Power Usage Consumption'!$B$5)*D509</f>
        <v>436.8</v>
      </c>
      <c r="N509" s="241">
        <f>'Raw Data'!AB508</f>
        <v>3</v>
      </c>
      <c r="O509" s="241">
        <f>(N509*'Power Usage Consumption'!$B$7)*D509</f>
        <v>6.552</v>
      </c>
      <c r="P509" s="241">
        <f>'Raw Data'!AC508</f>
        <v>1</v>
      </c>
      <c r="Q509" s="241">
        <f>(P509*'Power Usage Consumption'!$B$8)*D509</f>
        <v>43.68</v>
      </c>
      <c r="R509" s="241">
        <f>'Raw Data'!AD508</f>
        <v>3</v>
      </c>
      <c r="S509" s="241">
        <f>(R509*'Power Usage Consumption'!$B$9)*D509</f>
        <v>19.656</v>
      </c>
      <c r="T509" s="235">
        <f>'Raw Data'!AE508</f>
        <v>3</v>
      </c>
      <c r="U509" s="241">
        <f>(T509*'Power Usage Consumption'!$B$6)*D509</f>
        <v>16.38</v>
      </c>
      <c r="V509" s="235">
        <f>'Raw Data'!AF508</f>
        <v>1</v>
      </c>
      <c r="W509" s="241">
        <f>(V509*'Power Usage Consumption'!$B$11)*D509</f>
        <v>13.104</v>
      </c>
      <c r="X509" s="235">
        <f>'Raw Data'!AG508</f>
        <v>3</v>
      </c>
      <c r="Y509" s="241">
        <f>(X509*'Power Usage Consumption'!$B$12)*D509</f>
        <v>39.312</v>
      </c>
      <c r="Z509" s="235">
        <f>'Raw Data'!AH508</f>
        <v>2</v>
      </c>
      <c r="AA509" s="241">
        <f>(Z509*'Power Usage Consumption'!$B$12)*D509</f>
        <v>26.208</v>
      </c>
      <c r="AB509" s="242">
        <f t="shared" si="2"/>
        <v>960.7416</v>
      </c>
      <c r="AC509" s="243" t="str">
        <f>'Raw Data'!AI508</f>
        <v>Non-renewable Energy (Grid electricity, Gasoline, etc.)</v>
      </c>
      <c r="AD509" s="244">
        <f t="shared" si="3"/>
        <v>960.7416</v>
      </c>
      <c r="AE509" s="245">
        <f t="shared" si="4"/>
        <v>0</v>
      </c>
      <c r="AF509" s="238">
        <f>'Raw Data'!U508</f>
        <v>2</v>
      </c>
      <c r="AG509" s="235">
        <f>'Raw Data'!T508</f>
        <v>5</v>
      </c>
      <c r="AH509" s="235"/>
      <c r="AI509" s="235">
        <f>IF('Raw Data'!AJ508="YES", 1, 0)</f>
        <v>0</v>
      </c>
      <c r="AJ509" s="235">
        <f>('Power Usage Consumption'!$B$15)*D509*AI509</f>
        <v>0</v>
      </c>
      <c r="AK509" s="235">
        <f>IF('Raw Data'!AK508="YES", 1, 0)</f>
        <v>0</v>
      </c>
      <c r="AL509" s="239">
        <f>'Power Usage Consumption'!$B$16</f>
        <v>18</v>
      </c>
      <c r="AM509" s="235">
        <f>IF('Raw Data'!AL508="YES", 1, 0)</f>
        <v>0</v>
      </c>
      <c r="AN509" s="239">
        <f>'Power Usage Consumption'!$B$17</f>
        <v>1.5</v>
      </c>
      <c r="AO509" s="235">
        <f>IF('Raw Data'!AM508="YES", 1, 0)</f>
        <v>0</v>
      </c>
      <c r="AP509" s="239">
        <f>'Power Usage Consumption'!$B$18</f>
        <v>1.2</v>
      </c>
      <c r="AQ509" s="235">
        <f>IF('Raw Data'!AN508="YES", 1, 0)</f>
        <v>1</v>
      </c>
      <c r="AR509" s="239">
        <f>'Power Usage Consumption'!$B$19</f>
        <v>2</v>
      </c>
      <c r="AS509" s="239">
        <f t="shared" si="5"/>
        <v>22.7</v>
      </c>
      <c r="AT509" s="241">
        <f t="shared" si="6"/>
        <v>5</v>
      </c>
      <c r="AU509" s="241"/>
      <c r="AV509" s="235">
        <f>IF('Raw Data'!AO508="YES", 1, 0)</f>
        <v>1</v>
      </c>
      <c r="AW509" s="241">
        <f>('Power Usage Consumption'!$B$22)*D509*AV509</f>
        <v>2484.3</v>
      </c>
      <c r="AX509" s="235">
        <f>IF('Raw Data'!AP508="YES", 1, 0)</f>
        <v>1</v>
      </c>
      <c r="AY509" s="241">
        <f>('Power Usage Consumption'!$B$23)*D509*AX509</f>
        <v>709.8</v>
      </c>
      <c r="AZ509" s="235">
        <f>IF('Raw Data'!AQ508="YES", 1, 0)</f>
        <v>1</v>
      </c>
      <c r="BA509" s="241">
        <f>('Power Usage Consumption'!$B$24)*D509*AZ509</f>
        <v>58.968</v>
      </c>
      <c r="BB509" s="235">
        <f>IF('Raw Data'!AR508="YES", 1, 0)</f>
        <v>1</v>
      </c>
      <c r="BC509" s="241">
        <f>('Power Usage Consumption'!$B$25)*D509*BB509</f>
        <v>18.9462</v>
      </c>
      <c r="BD509" s="235">
        <f>IF('Raw Data'!AS508="YES", 1, 0)</f>
        <v>1</v>
      </c>
      <c r="BE509" s="235">
        <f>('Power Usage Consumption'!$B$26)*D509*BD509</f>
        <v>305.76</v>
      </c>
      <c r="BF509" s="241">
        <f t="shared" si="7"/>
        <v>3577.7742</v>
      </c>
    </row>
    <row r="510" ht="20.25" customHeight="1">
      <c r="A510" s="233" t="str">
        <f>'Raw Data'!R509</f>
        <v>Jordan</v>
      </c>
      <c r="B510" s="234">
        <f>'Raw Data'!S509</f>
        <v>11</v>
      </c>
      <c r="C510" s="235">
        <f>'Raw Data'!W509</f>
        <v>36</v>
      </c>
      <c r="D510" s="236">
        <f t="shared" si="1"/>
        <v>1584</v>
      </c>
      <c r="E510" s="237"/>
      <c r="F510" s="238">
        <f>'Raw Data'!X509</f>
        <v>1</v>
      </c>
      <c r="G510" s="239">
        <f>(F510*'Power Usage Consumption'!$B$2)*D510</f>
        <v>95.04</v>
      </c>
      <c r="H510" s="235">
        <f>'Raw Data'!Y509</f>
        <v>2</v>
      </c>
      <c r="I510" s="239">
        <f>(H510*'Power Usage Consumption'!$B$3)*D510</f>
        <v>220.4928</v>
      </c>
      <c r="J510" s="235">
        <f>'Raw Data'!Z509</f>
        <v>0</v>
      </c>
      <c r="K510" s="240">
        <f>(J510*'Power Usage Consumption'!$B$4)*D510</f>
        <v>0</v>
      </c>
      <c r="L510" s="241">
        <f>'Raw Data'!AA509</f>
        <v>1</v>
      </c>
      <c r="M510" s="241">
        <f>(L510*'Power Usage Consumption'!$B$5)*D510</f>
        <v>316.8</v>
      </c>
      <c r="N510" s="241">
        <f>'Raw Data'!AB509</f>
        <v>2</v>
      </c>
      <c r="O510" s="241">
        <f>(N510*'Power Usage Consumption'!$B$7)*D510</f>
        <v>6.336</v>
      </c>
      <c r="P510" s="241">
        <f>'Raw Data'!AC509</f>
        <v>2</v>
      </c>
      <c r="Q510" s="241">
        <f>(P510*'Power Usage Consumption'!$B$8)*D510</f>
        <v>126.72</v>
      </c>
      <c r="R510" s="241">
        <f>'Raw Data'!AD509</f>
        <v>3</v>
      </c>
      <c r="S510" s="241">
        <f>(R510*'Power Usage Consumption'!$B$9)*D510</f>
        <v>28.512</v>
      </c>
      <c r="T510" s="235">
        <f>'Raw Data'!AE509</f>
        <v>2</v>
      </c>
      <c r="U510" s="241">
        <f>(T510*'Power Usage Consumption'!$B$6)*D510</f>
        <v>15.84</v>
      </c>
      <c r="V510" s="235">
        <f>'Raw Data'!AF509</f>
        <v>3</v>
      </c>
      <c r="W510" s="241">
        <f>(V510*'Power Usage Consumption'!$B$11)*D510</f>
        <v>57.024</v>
      </c>
      <c r="X510" s="235">
        <f>'Raw Data'!AG509</f>
        <v>1</v>
      </c>
      <c r="Y510" s="241">
        <f>(X510*'Power Usage Consumption'!$B$12)*D510</f>
        <v>19.008</v>
      </c>
      <c r="Z510" s="235">
        <f>'Raw Data'!AH509</f>
        <v>1</v>
      </c>
      <c r="AA510" s="241">
        <f>(Z510*'Power Usage Consumption'!$B$12)*D510</f>
        <v>19.008</v>
      </c>
      <c r="AB510" s="242">
        <f t="shared" si="2"/>
        <v>904.7808</v>
      </c>
      <c r="AC510" s="243" t="str">
        <f>'Raw Data'!AI509</f>
        <v>Renewable Energy (Solar, Wind, etc.)</v>
      </c>
      <c r="AD510" s="244">
        <f t="shared" si="3"/>
        <v>0</v>
      </c>
      <c r="AE510" s="245">
        <f t="shared" si="4"/>
        <v>904.7808</v>
      </c>
      <c r="AF510" s="238">
        <f>'Raw Data'!U509</f>
        <v>6</v>
      </c>
      <c r="AG510" s="235">
        <f>'Raw Data'!T509</f>
        <v>5</v>
      </c>
      <c r="AH510" s="235"/>
      <c r="AI510" s="235">
        <f>IF('Raw Data'!AJ509="YES", 1, 0)</f>
        <v>1</v>
      </c>
      <c r="AJ510" s="235">
        <f>('Power Usage Consumption'!$B$15)*D510*AI510</f>
        <v>6130.08</v>
      </c>
      <c r="AK510" s="235">
        <f>IF('Raw Data'!AK509="YES", 1, 0)</f>
        <v>1</v>
      </c>
      <c r="AL510" s="239">
        <f>'Power Usage Consumption'!$B$16</f>
        <v>18</v>
      </c>
      <c r="AM510" s="235">
        <f>IF('Raw Data'!AL509="YES", 1, 0)</f>
        <v>0</v>
      </c>
      <c r="AN510" s="239">
        <f>'Power Usage Consumption'!$B$17</f>
        <v>1.5</v>
      </c>
      <c r="AO510" s="235">
        <f>IF('Raw Data'!AM509="YES", 1, 0)</f>
        <v>1</v>
      </c>
      <c r="AP510" s="239">
        <f>'Power Usage Consumption'!$B$18</f>
        <v>1.2</v>
      </c>
      <c r="AQ510" s="235">
        <f>IF('Raw Data'!AN509="YES", 1, 0)</f>
        <v>1</v>
      </c>
      <c r="AR510" s="239">
        <f>'Power Usage Consumption'!$B$19</f>
        <v>2</v>
      </c>
      <c r="AS510" s="239">
        <f t="shared" si="5"/>
        <v>6152.78</v>
      </c>
      <c r="AT510" s="241">
        <f t="shared" si="6"/>
        <v>5</v>
      </c>
      <c r="AU510" s="241"/>
      <c r="AV510" s="235">
        <f>IF('Raw Data'!AO509="YES", 1, 0)</f>
        <v>1</v>
      </c>
      <c r="AW510" s="241">
        <f>('Power Usage Consumption'!$B$22)*D510*AV510</f>
        <v>3603.6</v>
      </c>
      <c r="AX510" s="235">
        <f>IF('Raw Data'!AP509="YES", 1, 0)</f>
        <v>0</v>
      </c>
      <c r="AY510" s="241">
        <f>('Power Usage Consumption'!$B$23)*D510*AX510</f>
        <v>0</v>
      </c>
      <c r="AZ510" s="235">
        <f>IF('Raw Data'!AQ509="YES", 1, 0)</f>
        <v>0</v>
      </c>
      <c r="BA510" s="241">
        <f>('Power Usage Consumption'!$B$24)*D510*AZ510</f>
        <v>0</v>
      </c>
      <c r="BB510" s="235">
        <f>IF('Raw Data'!AR509="YES", 1, 0)</f>
        <v>0</v>
      </c>
      <c r="BC510" s="241">
        <f>('Power Usage Consumption'!$B$25)*D510*BB510</f>
        <v>0</v>
      </c>
      <c r="BD510" s="235">
        <f>IF('Raw Data'!AS509="YES", 1, 0)</f>
        <v>0</v>
      </c>
      <c r="BE510" s="235">
        <f>('Power Usage Consumption'!$B$26)*D510*BD510</f>
        <v>0</v>
      </c>
      <c r="BF510" s="241">
        <f t="shared" si="7"/>
        <v>3603.6</v>
      </c>
    </row>
    <row r="511" ht="20.25" customHeight="1">
      <c r="A511" s="233" t="str">
        <f>'Raw Data'!R510</f>
        <v>United States of America</v>
      </c>
      <c r="B511" s="234">
        <f>'Raw Data'!S510</f>
        <v>9</v>
      </c>
      <c r="C511" s="235">
        <f>'Raw Data'!W510</f>
        <v>24</v>
      </c>
      <c r="D511" s="236">
        <f t="shared" si="1"/>
        <v>864</v>
      </c>
      <c r="E511" s="237"/>
      <c r="F511" s="238">
        <f>'Raw Data'!X510</f>
        <v>0</v>
      </c>
      <c r="G511" s="239">
        <f>(F511*'Power Usage Consumption'!$B$2)*D511</f>
        <v>0</v>
      </c>
      <c r="H511" s="235">
        <f>'Raw Data'!Y510</f>
        <v>0</v>
      </c>
      <c r="I511" s="239">
        <f>(H511*'Power Usage Consumption'!$B$3)*D511</f>
        <v>0</v>
      </c>
      <c r="J511" s="235">
        <f>'Raw Data'!Z510</f>
        <v>1</v>
      </c>
      <c r="K511" s="240">
        <f>(J511*'Power Usage Consumption'!$B$4)*D511</f>
        <v>49.248</v>
      </c>
      <c r="L511" s="241">
        <f>'Raw Data'!AA510</f>
        <v>2</v>
      </c>
      <c r="M511" s="241">
        <f>(L511*'Power Usage Consumption'!$B$5)*D511</f>
        <v>345.6</v>
      </c>
      <c r="N511" s="241">
        <f>'Raw Data'!AB510</f>
        <v>3</v>
      </c>
      <c r="O511" s="241">
        <f>(N511*'Power Usage Consumption'!$B$7)*D511</f>
        <v>5.184</v>
      </c>
      <c r="P511" s="241">
        <f>'Raw Data'!AC510</f>
        <v>3</v>
      </c>
      <c r="Q511" s="241">
        <f>(P511*'Power Usage Consumption'!$B$8)*D511</f>
        <v>103.68</v>
      </c>
      <c r="R511" s="241">
        <f>'Raw Data'!AD510</f>
        <v>1</v>
      </c>
      <c r="S511" s="241">
        <f>(R511*'Power Usage Consumption'!$B$9)*D511</f>
        <v>5.184</v>
      </c>
      <c r="T511" s="235">
        <f>'Raw Data'!AE510</f>
        <v>2</v>
      </c>
      <c r="U511" s="241">
        <f>(T511*'Power Usage Consumption'!$B$6)*D511</f>
        <v>8.64</v>
      </c>
      <c r="V511" s="235">
        <f>'Raw Data'!AF510</f>
        <v>2</v>
      </c>
      <c r="W511" s="241">
        <f>(V511*'Power Usage Consumption'!$B$11)*D511</f>
        <v>20.736</v>
      </c>
      <c r="X511" s="235">
        <f>'Raw Data'!AG510</f>
        <v>0</v>
      </c>
      <c r="Y511" s="241">
        <f>(X511*'Power Usage Consumption'!$B$12)*D511</f>
        <v>0</v>
      </c>
      <c r="Z511" s="235">
        <f>'Raw Data'!AH510</f>
        <v>2</v>
      </c>
      <c r="AA511" s="241">
        <f>(Z511*'Power Usage Consumption'!$B$12)*D511</f>
        <v>20.736</v>
      </c>
      <c r="AB511" s="242">
        <f t="shared" si="2"/>
        <v>559.008</v>
      </c>
      <c r="AC511" s="243" t="str">
        <f>'Raw Data'!AI510</f>
        <v>Renewable Energy (Solar, Wind, etc.)</v>
      </c>
      <c r="AD511" s="244">
        <f t="shared" si="3"/>
        <v>0</v>
      </c>
      <c r="AE511" s="245">
        <f t="shared" si="4"/>
        <v>559.008</v>
      </c>
      <c r="AF511" s="238">
        <f>'Raw Data'!U510</f>
        <v>3</v>
      </c>
      <c r="AG511" s="235">
        <f>'Raw Data'!T510</f>
        <v>6</v>
      </c>
      <c r="AH511" s="235"/>
      <c r="AI511" s="235">
        <f>IF('Raw Data'!AJ510="YES", 1, 0)</f>
        <v>1</v>
      </c>
      <c r="AJ511" s="235">
        <f>('Power Usage Consumption'!$B$15)*D511*AI511</f>
        <v>3343.68</v>
      </c>
      <c r="AK511" s="235">
        <f>IF('Raw Data'!AK510="YES", 1, 0)</f>
        <v>1</v>
      </c>
      <c r="AL511" s="239">
        <f>'Power Usage Consumption'!$B$16</f>
        <v>18</v>
      </c>
      <c r="AM511" s="235">
        <f>IF('Raw Data'!AL510="YES", 1, 0)</f>
        <v>1</v>
      </c>
      <c r="AN511" s="239">
        <f>'Power Usage Consumption'!$B$17</f>
        <v>1.5</v>
      </c>
      <c r="AO511" s="235">
        <f>IF('Raw Data'!AM510="YES", 1, 0)</f>
        <v>0</v>
      </c>
      <c r="AP511" s="239">
        <f>'Power Usage Consumption'!$B$18</f>
        <v>1.2</v>
      </c>
      <c r="AQ511" s="235">
        <f>IF('Raw Data'!AN510="YES", 1, 0)</f>
        <v>1</v>
      </c>
      <c r="AR511" s="239">
        <f>'Power Usage Consumption'!$B$19</f>
        <v>2</v>
      </c>
      <c r="AS511" s="239">
        <f t="shared" si="5"/>
        <v>3366.38</v>
      </c>
      <c r="AT511" s="241">
        <f t="shared" si="6"/>
        <v>6</v>
      </c>
      <c r="AU511" s="241"/>
      <c r="AV511" s="235">
        <f>IF('Raw Data'!AO510="YES", 1, 0)</f>
        <v>0</v>
      </c>
      <c r="AW511" s="241">
        <f>('Power Usage Consumption'!$B$22)*D511*AV511</f>
        <v>0</v>
      </c>
      <c r="AX511" s="235">
        <f>IF('Raw Data'!AP510="YES", 1, 0)</f>
        <v>0</v>
      </c>
      <c r="AY511" s="241">
        <f>('Power Usage Consumption'!$B$23)*D511*AX511</f>
        <v>0</v>
      </c>
      <c r="AZ511" s="235">
        <f>IF('Raw Data'!AQ510="YES", 1, 0)</f>
        <v>0</v>
      </c>
      <c r="BA511" s="241">
        <f>('Power Usage Consumption'!$B$24)*D511*AZ511</f>
        <v>0</v>
      </c>
      <c r="BB511" s="235">
        <f>IF('Raw Data'!AR510="YES", 1, 0)</f>
        <v>1</v>
      </c>
      <c r="BC511" s="241">
        <f>('Power Usage Consumption'!$B$25)*D511*BB511</f>
        <v>14.9904</v>
      </c>
      <c r="BD511" s="235">
        <f>IF('Raw Data'!AS510="YES", 1, 0)</f>
        <v>0</v>
      </c>
      <c r="BE511" s="235">
        <f>('Power Usage Consumption'!$B$26)*D511*BD511</f>
        <v>0</v>
      </c>
      <c r="BF511" s="241">
        <f t="shared" si="7"/>
        <v>14.9904</v>
      </c>
    </row>
    <row r="512" ht="20.25" customHeight="1">
      <c r="A512" s="233" t="str">
        <f>'Raw Data'!R511</f>
        <v>Italy</v>
      </c>
      <c r="B512" s="234">
        <f>'Raw Data'!S511</f>
        <v>3</v>
      </c>
      <c r="C512" s="235">
        <f>'Raw Data'!W511</f>
        <v>40</v>
      </c>
      <c r="D512" s="236">
        <f t="shared" si="1"/>
        <v>480</v>
      </c>
      <c r="E512" s="237"/>
      <c r="F512" s="238">
        <f>'Raw Data'!X511</f>
        <v>1</v>
      </c>
      <c r="G512" s="239">
        <f>(F512*'Power Usage Consumption'!$B$2)*D512</f>
        <v>28.8</v>
      </c>
      <c r="H512" s="235">
        <f>'Raw Data'!Y511</f>
        <v>1</v>
      </c>
      <c r="I512" s="239">
        <f>(H512*'Power Usage Consumption'!$B$3)*D512</f>
        <v>33.408</v>
      </c>
      <c r="J512" s="235">
        <f>'Raw Data'!Z511</f>
        <v>0</v>
      </c>
      <c r="K512" s="240">
        <f>(J512*'Power Usage Consumption'!$B$4)*D512</f>
        <v>0</v>
      </c>
      <c r="L512" s="241">
        <f>'Raw Data'!AA511</f>
        <v>2</v>
      </c>
      <c r="M512" s="241">
        <f>(L512*'Power Usage Consumption'!$B$5)*D512</f>
        <v>192</v>
      </c>
      <c r="N512" s="241">
        <f>'Raw Data'!AB511</f>
        <v>2</v>
      </c>
      <c r="O512" s="241">
        <f>(N512*'Power Usage Consumption'!$B$7)*D512</f>
        <v>1.92</v>
      </c>
      <c r="P512" s="241">
        <f>'Raw Data'!AC511</f>
        <v>2</v>
      </c>
      <c r="Q512" s="241">
        <f>(P512*'Power Usage Consumption'!$B$8)*D512</f>
        <v>38.4</v>
      </c>
      <c r="R512" s="241">
        <f>'Raw Data'!AD511</f>
        <v>2</v>
      </c>
      <c r="S512" s="241">
        <f>(R512*'Power Usage Consumption'!$B$9)*D512</f>
        <v>5.76</v>
      </c>
      <c r="T512" s="235">
        <f>'Raw Data'!AE511</f>
        <v>2</v>
      </c>
      <c r="U512" s="241">
        <f>(T512*'Power Usage Consumption'!$B$6)*D512</f>
        <v>4.8</v>
      </c>
      <c r="V512" s="235">
        <f>'Raw Data'!AF511</f>
        <v>3</v>
      </c>
      <c r="W512" s="241">
        <f>(V512*'Power Usage Consumption'!$B$11)*D512</f>
        <v>17.28</v>
      </c>
      <c r="X512" s="235">
        <f>'Raw Data'!AG511</f>
        <v>3</v>
      </c>
      <c r="Y512" s="241">
        <f>(X512*'Power Usage Consumption'!$B$12)*D512</f>
        <v>17.28</v>
      </c>
      <c r="Z512" s="235">
        <f>'Raw Data'!AH511</f>
        <v>1</v>
      </c>
      <c r="AA512" s="241">
        <f>(Z512*'Power Usage Consumption'!$B$12)*D512</f>
        <v>5.76</v>
      </c>
      <c r="AB512" s="242">
        <f t="shared" si="2"/>
        <v>345.408</v>
      </c>
      <c r="AC512" s="243" t="str">
        <f>'Raw Data'!AI511</f>
        <v>Renewable Energy (Solar, Wind, etc.)</v>
      </c>
      <c r="AD512" s="244">
        <f t="shared" si="3"/>
        <v>0</v>
      </c>
      <c r="AE512" s="245">
        <f t="shared" si="4"/>
        <v>345.408</v>
      </c>
      <c r="AF512" s="238">
        <f>'Raw Data'!U511</f>
        <v>2</v>
      </c>
      <c r="AG512" s="235">
        <f>'Raw Data'!T511</f>
        <v>1</v>
      </c>
      <c r="AH512" s="235"/>
      <c r="AI512" s="235">
        <f>IF('Raw Data'!AJ511="YES", 1, 0)</f>
        <v>1</v>
      </c>
      <c r="AJ512" s="235">
        <f>('Power Usage Consumption'!$B$15)*D512*AI512</f>
        <v>1857.6</v>
      </c>
      <c r="AK512" s="235">
        <f>IF('Raw Data'!AK511="YES", 1, 0)</f>
        <v>1</v>
      </c>
      <c r="AL512" s="239">
        <f>'Power Usage Consumption'!$B$16</f>
        <v>18</v>
      </c>
      <c r="AM512" s="235">
        <f>IF('Raw Data'!AL511="YES", 1, 0)</f>
        <v>1</v>
      </c>
      <c r="AN512" s="239">
        <f>'Power Usage Consumption'!$B$17</f>
        <v>1.5</v>
      </c>
      <c r="AO512" s="235">
        <f>IF('Raw Data'!AM511="YES", 1, 0)</f>
        <v>0</v>
      </c>
      <c r="AP512" s="239">
        <f>'Power Usage Consumption'!$B$18</f>
        <v>1.2</v>
      </c>
      <c r="AQ512" s="235">
        <f>IF('Raw Data'!AN511="YES", 1, 0)</f>
        <v>0</v>
      </c>
      <c r="AR512" s="239">
        <f>'Power Usage Consumption'!$B$19</f>
        <v>2</v>
      </c>
      <c r="AS512" s="239">
        <f t="shared" si="5"/>
        <v>1880.3</v>
      </c>
      <c r="AT512" s="241">
        <f t="shared" si="6"/>
        <v>1</v>
      </c>
      <c r="AU512" s="241"/>
      <c r="AV512" s="235">
        <f>IF('Raw Data'!AO511="YES", 1, 0)</f>
        <v>1</v>
      </c>
      <c r="AW512" s="241">
        <f>('Power Usage Consumption'!$B$22)*D512*AV512</f>
        <v>1092</v>
      </c>
      <c r="AX512" s="235">
        <f>IF('Raw Data'!AP511="YES", 1, 0)</f>
        <v>0</v>
      </c>
      <c r="AY512" s="241">
        <f>('Power Usage Consumption'!$B$23)*D512*AX512</f>
        <v>0</v>
      </c>
      <c r="AZ512" s="235">
        <f>IF('Raw Data'!AQ511="YES", 1, 0)</f>
        <v>0</v>
      </c>
      <c r="BA512" s="241">
        <f>('Power Usage Consumption'!$B$24)*D512*AZ512</f>
        <v>0</v>
      </c>
      <c r="BB512" s="235">
        <f>IF('Raw Data'!AR511="YES", 1, 0)</f>
        <v>0</v>
      </c>
      <c r="BC512" s="241">
        <f>('Power Usage Consumption'!$B$25)*D512*BB512</f>
        <v>0</v>
      </c>
      <c r="BD512" s="235">
        <f>IF('Raw Data'!AS511="YES", 1, 0)</f>
        <v>0</v>
      </c>
      <c r="BE512" s="235">
        <f>('Power Usage Consumption'!$B$26)*D512*BD512</f>
        <v>0</v>
      </c>
      <c r="BF512" s="241">
        <f t="shared" si="7"/>
        <v>1092</v>
      </c>
    </row>
    <row r="513" ht="20.25" customHeight="1">
      <c r="A513" s="233" t="str">
        <f>'Raw Data'!R512</f>
        <v>Pakistan</v>
      </c>
      <c r="B513" s="234">
        <f>'Raw Data'!S512</f>
        <v>4</v>
      </c>
      <c r="C513" s="235">
        <f>'Raw Data'!W512</f>
        <v>12</v>
      </c>
      <c r="D513" s="236">
        <f t="shared" si="1"/>
        <v>192</v>
      </c>
      <c r="E513" s="237"/>
      <c r="F513" s="238">
        <f>'Raw Data'!X512</f>
        <v>0</v>
      </c>
      <c r="G513" s="239">
        <f>(F513*'Power Usage Consumption'!$B$2)*D513</f>
        <v>0</v>
      </c>
      <c r="H513" s="235">
        <f>'Raw Data'!Y512</f>
        <v>0</v>
      </c>
      <c r="I513" s="239">
        <f>(H513*'Power Usage Consumption'!$B$3)*D513</f>
        <v>0</v>
      </c>
      <c r="J513" s="235">
        <f>'Raw Data'!Z512</f>
        <v>2</v>
      </c>
      <c r="K513" s="240">
        <f>(J513*'Power Usage Consumption'!$B$4)*D513</f>
        <v>21.888</v>
      </c>
      <c r="L513" s="241">
        <f>'Raw Data'!AA512</f>
        <v>3</v>
      </c>
      <c r="M513" s="241">
        <f>(L513*'Power Usage Consumption'!$B$5)*D513</f>
        <v>115.2</v>
      </c>
      <c r="N513" s="241">
        <f>'Raw Data'!AB512</f>
        <v>1</v>
      </c>
      <c r="O513" s="241">
        <f>(N513*'Power Usage Consumption'!$B$7)*D513</f>
        <v>0.384</v>
      </c>
      <c r="P513" s="241">
        <f>'Raw Data'!AC512</f>
        <v>0</v>
      </c>
      <c r="Q513" s="241">
        <f>(P513*'Power Usage Consumption'!$B$8)*D513</f>
        <v>0</v>
      </c>
      <c r="R513" s="241">
        <f>'Raw Data'!AD512</f>
        <v>1</v>
      </c>
      <c r="S513" s="241">
        <f>(R513*'Power Usage Consumption'!$B$9)*D513</f>
        <v>1.152</v>
      </c>
      <c r="T513" s="235">
        <f>'Raw Data'!AE512</f>
        <v>1</v>
      </c>
      <c r="U513" s="241">
        <f>(T513*'Power Usage Consumption'!$B$6)*D513</f>
        <v>0.96</v>
      </c>
      <c r="V513" s="235">
        <f>'Raw Data'!AF512</f>
        <v>0</v>
      </c>
      <c r="W513" s="241">
        <f>(V513*'Power Usage Consumption'!$B$11)*D513</f>
        <v>0</v>
      </c>
      <c r="X513" s="235">
        <f>'Raw Data'!AG512</f>
        <v>0</v>
      </c>
      <c r="Y513" s="241">
        <f>(X513*'Power Usage Consumption'!$B$12)*D513</f>
        <v>0</v>
      </c>
      <c r="Z513" s="235">
        <f>'Raw Data'!AH512</f>
        <v>3</v>
      </c>
      <c r="AA513" s="241">
        <f>(Z513*'Power Usage Consumption'!$B$12)*D513</f>
        <v>6.912</v>
      </c>
      <c r="AB513" s="242">
        <f t="shared" si="2"/>
        <v>146.496</v>
      </c>
      <c r="AC513" s="243" t="str">
        <f>'Raw Data'!AI512</f>
        <v>Non-renewable Energy (Grid electricity, Gasoline, etc.)</v>
      </c>
      <c r="AD513" s="244">
        <f t="shared" si="3"/>
        <v>146.496</v>
      </c>
      <c r="AE513" s="245">
        <f t="shared" si="4"/>
        <v>0</v>
      </c>
      <c r="AF513" s="238">
        <f>'Raw Data'!U512</f>
        <v>1</v>
      </c>
      <c r="AG513" s="235">
        <f>'Raw Data'!T512</f>
        <v>3</v>
      </c>
      <c r="AH513" s="235"/>
      <c r="AI513" s="235">
        <f>IF('Raw Data'!AJ512="YES", 1, 0)</f>
        <v>0</v>
      </c>
      <c r="AJ513" s="235">
        <f>('Power Usage Consumption'!$B$15)*D513*AI513</f>
        <v>0</v>
      </c>
      <c r="AK513" s="235">
        <f>IF('Raw Data'!AK512="YES", 1, 0)</f>
        <v>1</v>
      </c>
      <c r="AL513" s="239">
        <f>'Power Usage Consumption'!$B$16</f>
        <v>18</v>
      </c>
      <c r="AM513" s="235">
        <f>IF('Raw Data'!AL512="YES", 1, 0)</f>
        <v>0</v>
      </c>
      <c r="AN513" s="239">
        <f>'Power Usage Consumption'!$B$17</f>
        <v>1.5</v>
      </c>
      <c r="AO513" s="235">
        <f>IF('Raw Data'!AM512="YES", 1, 0)</f>
        <v>1</v>
      </c>
      <c r="AP513" s="239">
        <f>'Power Usage Consumption'!$B$18</f>
        <v>1.2</v>
      </c>
      <c r="AQ513" s="235">
        <f>IF('Raw Data'!AN512="YES", 1, 0)</f>
        <v>1</v>
      </c>
      <c r="AR513" s="239">
        <f>'Power Usage Consumption'!$B$19</f>
        <v>2</v>
      </c>
      <c r="AS513" s="239">
        <f t="shared" si="5"/>
        <v>22.7</v>
      </c>
      <c r="AT513" s="241">
        <f t="shared" si="6"/>
        <v>3</v>
      </c>
      <c r="AU513" s="241"/>
      <c r="AV513" s="235">
        <f>IF('Raw Data'!AO512="YES", 1, 0)</f>
        <v>1</v>
      </c>
      <c r="AW513" s="241">
        <f>('Power Usage Consumption'!$B$22)*D513*AV513</f>
        <v>436.8</v>
      </c>
      <c r="AX513" s="235">
        <f>IF('Raw Data'!AP512="YES", 1, 0)</f>
        <v>1</v>
      </c>
      <c r="AY513" s="241">
        <f>('Power Usage Consumption'!$B$23)*D513*AX513</f>
        <v>124.8</v>
      </c>
      <c r="AZ513" s="235">
        <f>IF('Raw Data'!AQ512="YES", 1, 0)</f>
        <v>1</v>
      </c>
      <c r="BA513" s="241">
        <f>('Power Usage Consumption'!$B$24)*D513*AZ513</f>
        <v>10.368</v>
      </c>
      <c r="BB513" s="235">
        <f>IF('Raw Data'!AR512="YES", 1, 0)</f>
        <v>1</v>
      </c>
      <c r="BC513" s="241">
        <f>('Power Usage Consumption'!$B$25)*D513*BB513</f>
        <v>3.3312</v>
      </c>
      <c r="BD513" s="235">
        <f>IF('Raw Data'!AS512="YES", 1, 0)</f>
        <v>1</v>
      </c>
      <c r="BE513" s="235">
        <f>('Power Usage Consumption'!$B$26)*D513*BD513</f>
        <v>53.76</v>
      </c>
      <c r="BF513" s="241">
        <f t="shared" si="7"/>
        <v>629.0592</v>
      </c>
    </row>
    <row r="514" ht="20.25" customHeight="1">
      <c r="A514" s="233" t="str">
        <f>'Raw Data'!R513</f>
        <v>Czech Republic</v>
      </c>
      <c r="B514" s="234">
        <f>'Raw Data'!S513</f>
        <v>8</v>
      </c>
      <c r="C514" s="235">
        <f>'Raw Data'!W513</f>
        <v>27</v>
      </c>
      <c r="D514" s="236">
        <f t="shared" si="1"/>
        <v>864</v>
      </c>
      <c r="E514" s="237"/>
      <c r="F514" s="238">
        <f>'Raw Data'!X513</f>
        <v>0</v>
      </c>
      <c r="G514" s="239">
        <f>(F514*'Power Usage Consumption'!$B$2)*D514</f>
        <v>0</v>
      </c>
      <c r="H514" s="235">
        <f>'Raw Data'!Y513</f>
        <v>3</v>
      </c>
      <c r="I514" s="239">
        <f>(H514*'Power Usage Consumption'!$B$3)*D514</f>
        <v>180.4032</v>
      </c>
      <c r="J514" s="235">
        <f>'Raw Data'!Z513</f>
        <v>0</v>
      </c>
      <c r="K514" s="240">
        <f>(J514*'Power Usage Consumption'!$B$4)*D514</f>
        <v>0</v>
      </c>
      <c r="L514" s="241">
        <f>'Raw Data'!AA513</f>
        <v>2</v>
      </c>
      <c r="M514" s="241">
        <f>(L514*'Power Usage Consumption'!$B$5)*D514</f>
        <v>345.6</v>
      </c>
      <c r="N514" s="241">
        <f>'Raw Data'!AB513</f>
        <v>2</v>
      </c>
      <c r="O514" s="241">
        <f>(N514*'Power Usage Consumption'!$B$7)*D514</f>
        <v>3.456</v>
      </c>
      <c r="P514" s="241">
        <f>'Raw Data'!AC513</f>
        <v>1</v>
      </c>
      <c r="Q514" s="241">
        <f>(P514*'Power Usage Consumption'!$B$8)*D514</f>
        <v>34.56</v>
      </c>
      <c r="R514" s="241">
        <f>'Raw Data'!AD513</f>
        <v>3</v>
      </c>
      <c r="S514" s="241">
        <f>(R514*'Power Usage Consumption'!$B$9)*D514</f>
        <v>15.552</v>
      </c>
      <c r="T514" s="235">
        <f>'Raw Data'!AE513</f>
        <v>3</v>
      </c>
      <c r="U514" s="241">
        <f>(T514*'Power Usage Consumption'!$B$6)*D514</f>
        <v>12.96</v>
      </c>
      <c r="V514" s="235">
        <f>'Raw Data'!AF513</f>
        <v>3</v>
      </c>
      <c r="W514" s="241">
        <f>(V514*'Power Usage Consumption'!$B$11)*D514</f>
        <v>31.104</v>
      </c>
      <c r="X514" s="235">
        <f>'Raw Data'!AG513</f>
        <v>3</v>
      </c>
      <c r="Y514" s="241">
        <f>(X514*'Power Usage Consumption'!$B$12)*D514</f>
        <v>31.104</v>
      </c>
      <c r="Z514" s="235">
        <f>'Raw Data'!AH513</f>
        <v>0</v>
      </c>
      <c r="AA514" s="241">
        <f>(Z514*'Power Usage Consumption'!$B$12)*D514</f>
        <v>0</v>
      </c>
      <c r="AB514" s="242">
        <f t="shared" si="2"/>
        <v>654.7392</v>
      </c>
      <c r="AC514" s="243" t="str">
        <f>'Raw Data'!AI513</f>
        <v>Renewable Energy (Solar, Wind, etc.)</v>
      </c>
      <c r="AD514" s="244">
        <f t="shared" si="3"/>
        <v>0</v>
      </c>
      <c r="AE514" s="245">
        <f t="shared" si="4"/>
        <v>654.7392</v>
      </c>
      <c r="AF514" s="238">
        <f>'Raw Data'!U513</f>
        <v>1</v>
      </c>
      <c r="AG514" s="235">
        <f>'Raw Data'!T513</f>
        <v>7</v>
      </c>
      <c r="AH514" s="235"/>
      <c r="AI514" s="235">
        <f>IF('Raw Data'!AJ513="YES", 1, 0)</f>
        <v>0</v>
      </c>
      <c r="AJ514" s="235">
        <f>('Power Usage Consumption'!$B$15)*D514*AI514</f>
        <v>0</v>
      </c>
      <c r="AK514" s="235">
        <f>IF('Raw Data'!AK513="YES", 1, 0)</f>
        <v>1</v>
      </c>
      <c r="AL514" s="239">
        <f>'Power Usage Consumption'!$B$16</f>
        <v>18</v>
      </c>
      <c r="AM514" s="235">
        <f>IF('Raw Data'!AL513="YES", 1, 0)</f>
        <v>1</v>
      </c>
      <c r="AN514" s="239">
        <f>'Power Usage Consumption'!$B$17</f>
        <v>1.5</v>
      </c>
      <c r="AO514" s="235">
        <f>IF('Raw Data'!AM513="YES", 1, 0)</f>
        <v>0</v>
      </c>
      <c r="AP514" s="239">
        <f>'Power Usage Consumption'!$B$18</f>
        <v>1.2</v>
      </c>
      <c r="AQ514" s="235">
        <f>IF('Raw Data'!AN513="YES", 1, 0)</f>
        <v>1</v>
      </c>
      <c r="AR514" s="239">
        <f>'Power Usage Consumption'!$B$19</f>
        <v>2</v>
      </c>
      <c r="AS514" s="239">
        <f t="shared" si="5"/>
        <v>22.7</v>
      </c>
      <c r="AT514" s="241">
        <f t="shared" si="6"/>
        <v>7</v>
      </c>
      <c r="AU514" s="241"/>
      <c r="AV514" s="235">
        <f>IF('Raw Data'!AO513="YES", 1, 0)</f>
        <v>1</v>
      </c>
      <c r="AW514" s="241">
        <f>('Power Usage Consumption'!$B$22)*D514*AV514</f>
        <v>1965.6</v>
      </c>
      <c r="AX514" s="235">
        <f>IF('Raw Data'!AP513="YES", 1, 0)</f>
        <v>0</v>
      </c>
      <c r="AY514" s="241">
        <f>('Power Usage Consumption'!$B$23)*D514*AX514</f>
        <v>0</v>
      </c>
      <c r="AZ514" s="235">
        <f>IF('Raw Data'!AQ513="YES", 1, 0)</f>
        <v>0</v>
      </c>
      <c r="BA514" s="241">
        <f>('Power Usage Consumption'!$B$24)*D514*AZ514</f>
        <v>0</v>
      </c>
      <c r="BB514" s="235">
        <f>IF('Raw Data'!AR513="YES", 1, 0)</f>
        <v>1</v>
      </c>
      <c r="BC514" s="241">
        <f>('Power Usage Consumption'!$B$25)*D514*BB514</f>
        <v>14.9904</v>
      </c>
      <c r="BD514" s="235">
        <f>IF('Raw Data'!AS513="YES", 1, 0)</f>
        <v>1</v>
      </c>
      <c r="BE514" s="235">
        <f>('Power Usage Consumption'!$B$26)*D514*BD514</f>
        <v>241.92</v>
      </c>
      <c r="BF514" s="241">
        <f t="shared" si="7"/>
        <v>2222.5104</v>
      </c>
    </row>
    <row r="515" ht="20.25" customHeight="1">
      <c r="A515" s="233" t="str">
        <f>'Raw Data'!R514</f>
        <v>Greece</v>
      </c>
      <c r="B515" s="234">
        <f>'Raw Data'!S514</f>
        <v>7</v>
      </c>
      <c r="C515" s="235">
        <f>'Raw Data'!W514</f>
        <v>38</v>
      </c>
      <c r="D515" s="236">
        <f t="shared" si="1"/>
        <v>1064</v>
      </c>
      <c r="E515" s="237"/>
      <c r="F515" s="238">
        <f>'Raw Data'!X514</f>
        <v>2</v>
      </c>
      <c r="G515" s="239">
        <f>(F515*'Power Usage Consumption'!$B$2)*D515</f>
        <v>127.68</v>
      </c>
      <c r="H515" s="235">
        <f>'Raw Data'!Y514</f>
        <v>0</v>
      </c>
      <c r="I515" s="239">
        <f>(H515*'Power Usage Consumption'!$B$3)*D515</f>
        <v>0</v>
      </c>
      <c r="J515" s="235">
        <f>'Raw Data'!Z514</f>
        <v>1</v>
      </c>
      <c r="K515" s="240">
        <f>(J515*'Power Usage Consumption'!$B$4)*D515</f>
        <v>60.648</v>
      </c>
      <c r="L515" s="241">
        <f>'Raw Data'!AA514</f>
        <v>1</v>
      </c>
      <c r="M515" s="241">
        <f>(L515*'Power Usage Consumption'!$B$5)*D515</f>
        <v>212.8</v>
      </c>
      <c r="N515" s="241">
        <f>'Raw Data'!AB514</f>
        <v>3</v>
      </c>
      <c r="O515" s="241">
        <f>(N515*'Power Usage Consumption'!$B$7)*D515</f>
        <v>6.384</v>
      </c>
      <c r="P515" s="241">
        <f>'Raw Data'!AC514</f>
        <v>3</v>
      </c>
      <c r="Q515" s="241">
        <f>(P515*'Power Usage Consumption'!$B$8)*D515</f>
        <v>127.68</v>
      </c>
      <c r="R515" s="241">
        <f>'Raw Data'!AD514</f>
        <v>1</v>
      </c>
      <c r="S515" s="241">
        <f>(R515*'Power Usage Consumption'!$B$9)*D515</f>
        <v>6.384</v>
      </c>
      <c r="T515" s="235">
        <f>'Raw Data'!AE514</f>
        <v>2</v>
      </c>
      <c r="U515" s="241">
        <f>(T515*'Power Usage Consumption'!$B$6)*D515</f>
        <v>10.64</v>
      </c>
      <c r="V515" s="235">
        <f>'Raw Data'!AF514</f>
        <v>0</v>
      </c>
      <c r="W515" s="241">
        <f>(V515*'Power Usage Consumption'!$B$11)*D515</f>
        <v>0</v>
      </c>
      <c r="X515" s="235">
        <f>'Raw Data'!AG514</f>
        <v>2</v>
      </c>
      <c r="Y515" s="241">
        <f>(X515*'Power Usage Consumption'!$B$12)*D515</f>
        <v>25.536</v>
      </c>
      <c r="Z515" s="235">
        <f>'Raw Data'!AH514</f>
        <v>2</v>
      </c>
      <c r="AA515" s="241">
        <f>(Z515*'Power Usage Consumption'!$B$12)*D515</f>
        <v>25.536</v>
      </c>
      <c r="AB515" s="242">
        <f t="shared" si="2"/>
        <v>603.288</v>
      </c>
      <c r="AC515" s="243" t="str">
        <f>'Raw Data'!AI514</f>
        <v>Renewable Energy (Solar, Wind, etc.)</v>
      </c>
      <c r="AD515" s="244">
        <f t="shared" si="3"/>
        <v>0</v>
      </c>
      <c r="AE515" s="245">
        <f t="shared" si="4"/>
        <v>603.288</v>
      </c>
      <c r="AF515" s="238">
        <f>'Raw Data'!U514</f>
        <v>4</v>
      </c>
      <c r="AG515" s="235">
        <f>'Raw Data'!T514</f>
        <v>3</v>
      </c>
      <c r="AH515" s="235"/>
      <c r="AI515" s="235">
        <f>IF('Raw Data'!AJ514="YES", 1, 0)</f>
        <v>1</v>
      </c>
      <c r="AJ515" s="235">
        <f>('Power Usage Consumption'!$B$15)*D515*AI515</f>
        <v>4117.68</v>
      </c>
      <c r="AK515" s="235">
        <f>IF('Raw Data'!AK514="YES", 1, 0)</f>
        <v>1</v>
      </c>
      <c r="AL515" s="239">
        <f>'Power Usage Consumption'!$B$16</f>
        <v>18</v>
      </c>
      <c r="AM515" s="235">
        <f>IF('Raw Data'!AL514="YES", 1, 0)</f>
        <v>1</v>
      </c>
      <c r="AN515" s="239">
        <f>'Power Usage Consumption'!$B$17</f>
        <v>1.5</v>
      </c>
      <c r="AO515" s="235">
        <f>IF('Raw Data'!AM514="YES", 1, 0)</f>
        <v>0</v>
      </c>
      <c r="AP515" s="239">
        <f>'Power Usage Consumption'!$B$18</f>
        <v>1.2</v>
      </c>
      <c r="AQ515" s="235">
        <f>IF('Raw Data'!AN514="YES", 1, 0)</f>
        <v>1</v>
      </c>
      <c r="AR515" s="239">
        <f>'Power Usage Consumption'!$B$19</f>
        <v>2</v>
      </c>
      <c r="AS515" s="239">
        <f t="shared" si="5"/>
        <v>4140.38</v>
      </c>
      <c r="AT515" s="241">
        <f t="shared" si="6"/>
        <v>3</v>
      </c>
      <c r="AU515" s="241"/>
      <c r="AV515" s="235">
        <f>IF('Raw Data'!AO514="YES", 1, 0)</f>
        <v>0</v>
      </c>
      <c r="AW515" s="241">
        <f>('Power Usage Consumption'!$B$22)*D515*AV515</f>
        <v>0</v>
      </c>
      <c r="AX515" s="235">
        <f>IF('Raw Data'!AP514="YES", 1, 0)</f>
        <v>0</v>
      </c>
      <c r="AY515" s="241">
        <f>('Power Usage Consumption'!$B$23)*D515*AX515</f>
        <v>0</v>
      </c>
      <c r="AZ515" s="235">
        <f>IF('Raw Data'!AQ514="YES", 1, 0)</f>
        <v>1</v>
      </c>
      <c r="BA515" s="241">
        <f>('Power Usage Consumption'!$B$24)*D515*AZ515</f>
        <v>57.456</v>
      </c>
      <c r="BB515" s="235">
        <f>IF('Raw Data'!AR514="YES", 1, 0)</f>
        <v>0</v>
      </c>
      <c r="BC515" s="241">
        <f>('Power Usage Consumption'!$B$25)*D515*BB515</f>
        <v>0</v>
      </c>
      <c r="BD515" s="235">
        <f>IF('Raw Data'!AS514="YES", 1, 0)</f>
        <v>0</v>
      </c>
      <c r="BE515" s="235">
        <f>('Power Usage Consumption'!$B$26)*D515*BD515</f>
        <v>0</v>
      </c>
      <c r="BF515" s="241">
        <f t="shared" si="7"/>
        <v>57.456</v>
      </c>
    </row>
    <row r="516" ht="20.25" customHeight="1">
      <c r="A516" s="233" t="str">
        <f>'Raw Data'!R515</f>
        <v>United Arab Emirates</v>
      </c>
      <c r="B516" s="234">
        <f>'Raw Data'!S515</f>
        <v>2</v>
      </c>
      <c r="C516" s="235">
        <f>'Raw Data'!W515</f>
        <v>34</v>
      </c>
      <c r="D516" s="236">
        <f t="shared" si="1"/>
        <v>272</v>
      </c>
      <c r="E516" s="237"/>
      <c r="F516" s="238">
        <f>'Raw Data'!X515</f>
        <v>1</v>
      </c>
      <c r="G516" s="239">
        <f>(F516*'Power Usage Consumption'!$B$2)*D516</f>
        <v>16.32</v>
      </c>
      <c r="H516" s="235">
        <f>'Raw Data'!Y515</f>
        <v>1</v>
      </c>
      <c r="I516" s="239">
        <f>(H516*'Power Usage Consumption'!$B$3)*D516</f>
        <v>18.9312</v>
      </c>
      <c r="J516" s="235">
        <f>'Raw Data'!Z515</f>
        <v>1</v>
      </c>
      <c r="K516" s="240">
        <f>(J516*'Power Usage Consumption'!$B$4)*D516</f>
        <v>15.504</v>
      </c>
      <c r="L516" s="241">
        <f>'Raw Data'!AA515</f>
        <v>0</v>
      </c>
      <c r="M516" s="241">
        <f>(L516*'Power Usage Consumption'!$B$5)*D516</f>
        <v>0</v>
      </c>
      <c r="N516" s="241">
        <f>'Raw Data'!AB515</f>
        <v>1</v>
      </c>
      <c r="O516" s="241">
        <f>(N516*'Power Usage Consumption'!$B$7)*D516</f>
        <v>0.544</v>
      </c>
      <c r="P516" s="241">
        <f>'Raw Data'!AC515</f>
        <v>3</v>
      </c>
      <c r="Q516" s="241">
        <f>(P516*'Power Usage Consumption'!$B$8)*D516</f>
        <v>32.64</v>
      </c>
      <c r="R516" s="241">
        <f>'Raw Data'!AD515</f>
        <v>0</v>
      </c>
      <c r="S516" s="241">
        <f>(R516*'Power Usage Consumption'!$B$9)*D516</f>
        <v>0</v>
      </c>
      <c r="T516" s="235">
        <f>'Raw Data'!AE515</f>
        <v>3</v>
      </c>
      <c r="U516" s="241">
        <f>(T516*'Power Usage Consumption'!$B$6)*D516</f>
        <v>4.08</v>
      </c>
      <c r="V516" s="235">
        <f>'Raw Data'!AF515</f>
        <v>1</v>
      </c>
      <c r="W516" s="241">
        <f>(V516*'Power Usage Consumption'!$B$11)*D516</f>
        <v>3.264</v>
      </c>
      <c r="X516" s="235">
        <f>'Raw Data'!AG515</f>
        <v>2</v>
      </c>
      <c r="Y516" s="241">
        <f>(X516*'Power Usage Consumption'!$B$12)*D516</f>
        <v>6.528</v>
      </c>
      <c r="Z516" s="235">
        <f>'Raw Data'!AH515</f>
        <v>0</v>
      </c>
      <c r="AA516" s="241">
        <f>(Z516*'Power Usage Consumption'!$B$12)*D516</f>
        <v>0</v>
      </c>
      <c r="AB516" s="242">
        <f t="shared" si="2"/>
        <v>97.8112</v>
      </c>
      <c r="AC516" s="243" t="str">
        <f>'Raw Data'!AI515</f>
        <v>Non-renewable Energy (Grid electricity, Gasoline, etc.)</v>
      </c>
      <c r="AD516" s="244">
        <f t="shared" si="3"/>
        <v>97.8112</v>
      </c>
      <c r="AE516" s="245">
        <f t="shared" si="4"/>
        <v>0</v>
      </c>
      <c r="AF516" s="238">
        <f>'Raw Data'!U515</f>
        <v>1</v>
      </c>
      <c r="AG516" s="235">
        <f>'Raw Data'!T515</f>
        <v>1</v>
      </c>
      <c r="AH516" s="235"/>
      <c r="AI516" s="235">
        <f>IF('Raw Data'!AJ515="YES", 1, 0)</f>
        <v>1</v>
      </c>
      <c r="AJ516" s="235">
        <f>('Power Usage Consumption'!$B$15)*D516*AI516</f>
        <v>1052.64</v>
      </c>
      <c r="AK516" s="235">
        <f>IF('Raw Data'!AK515="YES", 1, 0)</f>
        <v>0</v>
      </c>
      <c r="AL516" s="239">
        <f>'Power Usage Consumption'!$B$16</f>
        <v>18</v>
      </c>
      <c r="AM516" s="235">
        <f>IF('Raw Data'!AL515="YES", 1, 0)</f>
        <v>1</v>
      </c>
      <c r="AN516" s="239">
        <f>'Power Usage Consumption'!$B$17</f>
        <v>1.5</v>
      </c>
      <c r="AO516" s="235">
        <f>IF('Raw Data'!AM515="YES", 1, 0)</f>
        <v>1</v>
      </c>
      <c r="AP516" s="239">
        <f>'Power Usage Consumption'!$B$18</f>
        <v>1.2</v>
      </c>
      <c r="AQ516" s="235">
        <f>IF('Raw Data'!AN515="YES", 1, 0)</f>
        <v>0</v>
      </c>
      <c r="AR516" s="239">
        <f>'Power Usage Consumption'!$B$19</f>
        <v>2</v>
      </c>
      <c r="AS516" s="239">
        <f t="shared" si="5"/>
        <v>1075.34</v>
      </c>
      <c r="AT516" s="241">
        <f t="shared" si="6"/>
        <v>1</v>
      </c>
      <c r="AU516" s="241"/>
      <c r="AV516" s="235">
        <f>IF('Raw Data'!AO515="YES", 1, 0)</f>
        <v>1</v>
      </c>
      <c r="AW516" s="241">
        <f>('Power Usage Consumption'!$B$22)*D516*AV516</f>
        <v>618.8</v>
      </c>
      <c r="AX516" s="235">
        <f>IF('Raw Data'!AP515="YES", 1, 0)</f>
        <v>0</v>
      </c>
      <c r="AY516" s="241">
        <f>('Power Usage Consumption'!$B$23)*D516*AX516</f>
        <v>0</v>
      </c>
      <c r="AZ516" s="235">
        <f>IF('Raw Data'!AQ515="YES", 1, 0)</f>
        <v>1</v>
      </c>
      <c r="BA516" s="241">
        <f>('Power Usage Consumption'!$B$24)*D516*AZ516</f>
        <v>14.688</v>
      </c>
      <c r="BB516" s="235">
        <f>IF('Raw Data'!AR515="YES", 1, 0)</f>
        <v>1</v>
      </c>
      <c r="BC516" s="241">
        <f>('Power Usage Consumption'!$B$25)*D516*BB516</f>
        <v>4.7192</v>
      </c>
      <c r="BD516" s="235">
        <f>IF('Raw Data'!AS515="YES", 1, 0)</f>
        <v>1</v>
      </c>
      <c r="BE516" s="235">
        <f>('Power Usage Consumption'!$B$26)*D516*BD516</f>
        <v>76.16</v>
      </c>
      <c r="BF516" s="241">
        <f t="shared" si="7"/>
        <v>714.3672</v>
      </c>
    </row>
    <row r="517" ht="20.25" customHeight="1">
      <c r="A517" s="233" t="str">
        <f>'Raw Data'!R516</f>
        <v>United States of America</v>
      </c>
      <c r="B517" s="234">
        <f>'Raw Data'!S516</f>
        <v>9</v>
      </c>
      <c r="C517" s="235">
        <f>'Raw Data'!W516</f>
        <v>12</v>
      </c>
      <c r="D517" s="236">
        <f t="shared" si="1"/>
        <v>432</v>
      </c>
      <c r="E517" s="237"/>
      <c r="F517" s="238">
        <f>'Raw Data'!X516</f>
        <v>2</v>
      </c>
      <c r="G517" s="239">
        <f>(F517*'Power Usage Consumption'!$B$2)*D517</f>
        <v>51.84</v>
      </c>
      <c r="H517" s="235">
        <f>'Raw Data'!Y516</f>
        <v>1</v>
      </c>
      <c r="I517" s="239">
        <f>(H517*'Power Usage Consumption'!$B$3)*D517</f>
        <v>30.0672</v>
      </c>
      <c r="J517" s="235">
        <f>'Raw Data'!Z516</f>
        <v>0</v>
      </c>
      <c r="K517" s="240">
        <f>(J517*'Power Usage Consumption'!$B$4)*D517</f>
        <v>0</v>
      </c>
      <c r="L517" s="241">
        <f>'Raw Data'!AA516</f>
        <v>3</v>
      </c>
      <c r="M517" s="241">
        <f>(L517*'Power Usage Consumption'!$B$5)*D517</f>
        <v>259.2</v>
      </c>
      <c r="N517" s="241">
        <f>'Raw Data'!AB516</f>
        <v>1</v>
      </c>
      <c r="O517" s="241">
        <f>(N517*'Power Usage Consumption'!$B$7)*D517</f>
        <v>0.864</v>
      </c>
      <c r="P517" s="241">
        <f>'Raw Data'!AC516</f>
        <v>0</v>
      </c>
      <c r="Q517" s="241">
        <f>(P517*'Power Usage Consumption'!$B$8)*D517</f>
        <v>0</v>
      </c>
      <c r="R517" s="241">
        <f>'Raw Data'!AD516</f>
        <v>2</v>
      </c>
      <c r="S517" s="241">
        <f>(R517*'Power Usage Consumption'!$B$9)*D517</f>
        <v>5.184</v>
      </c>
      <c r="T517" s="235">
        <f>'Raw Data'!AE516</f>
        <v>2</v>
      </c>
      <c r="U517" s="241">
        <f>(T517*'Power Usage Consumption'!$B$6)*D517</f>
        <v>4.32</v>
      </c>
      <c r="V517" s="235">
        <f>'Raw Data'!AF516</f>
        <v>1</v>
      </c>
      <c r="W517" s="241">
        <f>(V517*'Power Usage Consumption'!$B$11)*D517</f>
        <v>5.184</v>
      </c>
      <c r="X517" s="235">
        <f>'Raw Data'!AG516</f>
        <v>0</v>
      </c>
      <c r="Y517" s="241">
        <f>(X517*'Power Usage Consumption'!$B$12)*D517</f>
        <v>0</v>
      </c>
      <c r="Z517" s="235">
        <f>'Raw Data'!AH516</f>
        <v>0</v>
      </c>
      <c r="AA517" s="241">
        <f>(Z517*'Power Usage Consumption'!$B$12)*D517</f>
        <v>0</v>
      </c>
      <c r="AB517" s="242">
        <f t="shared" si="2"/>
        <v>356.6592</v>
      </c>
      <c r="AC517" s="243" t="str">
        <f>'Raw Data'!AI516</f>
        <v>Non-renewable Energy (Grid electricity, Gasoline, etc.)</v>
      </c>
      <c r="AD517" s="244">
        <f t="shared" si="3"/>
        <v>356.6592</v>
      </c>
      <c r="AE517" s="245">
        <f t="shared" si="4"/>
        <v>0</v>
      </c>
      <c r="AF517" s="238">
        <f>'Raw Data'!U516</f>
        <v>0</v>
      </c>
      <c r="AG517" s="235">
        <f>'Raw Data'!T516</f>
        <v>9</v>
      </c>
      <c r="AH517" s="235"/>
      <c r="AI517" s="235">
        <f>IF('Raw Data'!AJ516="YES", 1, 0)</f>
        <v>0</v>
      </c>
      <c r="AJ517" s="235">
        <f>('Power Usage Consumption'!$B$15)*D517*AI517</f>
        <v>0</v>
      </c>
      <c r="AK517" s="235">
        <f>IF('Raw Data'!AK516="YES", 1, 0)</f>
        <v>1</v>
      </c>
      <c r="AL517" s="239">
        <f>'Power Usage Consumption'!$B$16</f>
        <v>18</v>
      </c>
      <c r="AM517" s="235">
        <f>IF('Raw Data'!AL516="YES", 1, 0)</f>
        <v>0</v>
      </c>
      <c r="AN517" s="239">
        <f>'Power Usage Consumption'!$B$17</f>
        <v>1.5</v>
      </c>
      <c r="AO517" s="235">
        <f>IF('Raw Data'!AM516="YES", 1, 0)</f>
        <v>0</v>
      </c>
      <c r="AP517" s="239">
        <f>'Power Usage Consumption'!$B$18</f>
        <v>1.2</v>
      </c>
      <c r="AQ517" s="235">
        <f>IF('Raw Data'!AN516="YES", 1, 0)</f>
        <v>1</v>
      </c>
      <c r="AR517" s="239">
        <f>'Power Usage Consumption'!$B$19</f>
        <v>2</v>
      </c>
      <c r="AS517" s="239">
        <f t="shared" si="5"/>
        <v>22.7</v>
      </c>
      <c r="AT517" s="241">
        <f t="shared" si="6"/>
        <v>9</v>
      </c>
      <c r="AU517" s="241"/>
      <c r="AV517" s="235">
        <f>IF('Raw Data'!AO516="YES", 1, 0)</f>
        <v>0</v>
      </c>
      <c r="AW517" s="241">
        <f>('Power Usage Consumption'!$B$22)*D517*AV517</f>
        <v>0</v>
      </c>
      <c r="AX517" s="235">
        <f>IF('Raw Data'!AP516="YES", 1, 0)</f>
        <v>0</v>
      </c>
      <c r="AY517" s="241">
        <f>('Power Usage Consumption'!$B$23)*D517*AX517</f>
        <v>0</v>
      </c>
      <c r="AZ517" s="235">
        <f>IF('Raw Data'!AQ516="YES", 1, 0)</f>
        <v>1</v>
      </c>
      <c r="BA517" s="241">
        <f>('Power Usage Consumption'!$B$24)*D517*AZ517</f>
        <v>23.328</v>
      </c>
      <c r="BB517" s="235">
        <f>IF('Raw Data'!AR516="YES", 1, 0)</f>
        <v>0</v>
      </c>
      <c r="BC517" s="241">
        <f>('Power Usage Consumption'!$B$25)*D517*BB517</f>
        <v>0</v>
      </c>
      <c r="BD517" s="235">
        <f>IF('Raw Data'!AS516="YES", 1, 0)</f>
        <v>1</v>
      </c>
      <c r="BE517" s="235">
        <f>('Power Usage Consumption'!$B$26)*D517*BD517</f>
        <v>120.96</v>
      </c>
      <c r="BF517" s="241">
        <f t="shared" si="7"/>
        <v>144.288</v>
      </c>
    </row>
    <row r="518" ht="20.25" customHeight="1">
      <c r="A518" s="233" t="str">
        <f>'Raw Data'!R517</f>
        <v>United States of America</v>
      </c>
      <c r="B518" s="234">
        <f>'Raw Data'!S517</f>
        <v>11</v>
      </c>
      <c r="C518" s="235">
        <f>'Raw Data'!W517</f>
        <v>6</v>
      </c>
      <c r="D518" s="236">
        <f t="shared" si="1"/>
        <v>264</v>
      </c>
      <c r="E518" s="237"/>
      <c r="F518" s="238">
        <f>'Raw Data'!X517</f>
        <v>0</v>
      </c>
      <c r="G518" s="239">
        <f>(F518*'Power Usage Consumption'!$B$2)*D518</f>
        <v>0</v>
      </c>
      <c r="H518" s="235">
        <f>'Raw Data'!Y517</f>
        <v>3</v>
      </c>
      <c r="I518" s="239">
        <f>(H518*'Power Usage Consumption'!$B$3)*D518</f>
        <v>55.1232</v>
      </c>
      <c r="J518" s="235">
        <f>'Raw Data'!Z517</f>
        <v>3</v>
      </c>
      <c r="K518" s="240">
        <f>(J518*'Power Usage Consumption'!$B$4)*D518</f>
        <v>45.144</v>
      </c>
      <c r="L518" s="241">
        <f>'Raw Data'!AA517</f>
        <v>2</v>
      </c>
      <c r="M518" s="241">
        <f>(L518*'Power Usage Consumption'!$B$5)*D518</f>
        <v>105.6</v>
      </c>
      <c r="N518" s="241">
        <f>'Raw Data'!AB517</f>
        <v>0</v>
      </c>
      <c r="O518" s="241">
        <f>(N518*'Power Usage Consumption'!$B$7)*D518</f>
        <v>0</v>
      </c>
      <c r="P518" s="241">
        <f>'Raw Data'!AC517</f>
        <v>3</v>
      </c>
      <c r="Q518" s="241">
        <f>(P518*'Power Usage Consumption'!$B$8)*D518</f>
        <v>31.68</v>
      </c>
      <c r="R518" s="241">
        <f>'Raw Data'!AD517</f>
        <v>2</v>
      </c>
      <c r="S518" s="241">
        <f>(R518*'Power Usage Consumption'!$B$9)*D518</f>
        <v>3.168</v>
      </c>
      <c r="T518" s="235">
        <f>'Raw Data'!AE517</f>
        <v>2</v>
      </c>
      <c r="U518" s="241">
        <f>(T518*'Power Usage Consumption'!$B$6)*D518</f>
        <v>2.64</v>
      </c>
      <c r="V518" s="235">
        <f>'Raw Data'!AF517</f>
        <v>1</v>
      </c>
      <c r="W518" s="241">
        <f>(V518*'Power Usage Consumption'!$B$11)*D518</f>
        <v>3.168</v>
      </c>
      <c r="X518" s="235">
        <f>'Raw Data'!AG517</f>
        <v>2</v>
      </c>
      <c r="Y518" s="241">
        <f>(X518*'Power Usage Consumption'!$B$12)*D518</f>
        <v>6.336</v>
      </c>
      <c r="Z518" s="235">
        <f>'Raw Data'!AH517</f>
        <v>1</v>
      </c>
      <c r="AA518" s="241">
        <f>(Z518*'Power Usage Consumption'!$B$12)*D518</f>
        <v>3.168</v>
      </c>
      <c r="AB518" s="242">
        <f t="shared" si="2"/>
        <v>256.0272</v>
      </c>
      <c r="AC518" s="243" t="str">
        <f>'Raw Data'!AI517</f>
        <v>Renewable Energy (Solar, Wind, etc.)</v>
      </c>
      <c r="AD518" s="244">
        <f t="shared" si="3"/>
        <v>0</v>
      </c>
      <c r="AE518" s="245">
        <f t="shared" si="4"/>
        <v>256.0272</v>
      </c>
      <c r="AF518" s="238">
        <f>'Raw Data'!U517</f>
        <v>10</v>
      </c>
      <c r="AG518" s="235">
        <f>'Raw Data'!T517</f>
        <v>1</v>
      </c>
      <c r="AH518" s="235"/>
      <c r="AI518" s="235">
        <f>IF('Raw Data'!AJ517="YES", 1, 0)</f>
        <v>0</v>
      </c>
      <c r="AJ518" s="235">
        <f>('Power Usage Consumption'!$B$15)*D518*AI518</f>
        <v>0</v>
      </c>
      <c r="AK518" s="235">
        <f>IF('Raw Data'!AK517="YES", 1, 0)</f>
        <v>0</v>
      </c>
      <c r="AL518" s="239">
        <f>'Power Usage Consumption'!$B$16</f>
        <v>18</v>
      </c>
      <c r="AM518" s="235">
        <f>IF('Raw Data'!AL517="YES", 1, 0)</f>
        <v>1</v>
      </c>
      <c r="AN518" s="239">
        <f>'Power Usage Consumption'!$B$17</f>
        <v>1.5</v>
      </c>
      <c r="AO518" s="235">
        <f>IF('Raw Data'!AM517="YES", 1, 0)</f>
        <v>1</v>
      </c>
      <c r="AP518" s="239">
        <f>'Power Usage Consumption'!$B$18</f>
        <v>1.2</v>
      </c>
      <c r="AQ518" s="235">
        <f>IF('Raw Data'!AN517="YES", 1, 0)</f>
        <v>1</v>
      </c>
      <c r="AR518" s="239">
        <f>'Power Usage Consumption'!$B$19</f>
        <v>2</v>
      </c>
      <c r="AS518" s="239">
        <f t="shared" si="5"/>
        <v>22.7</v>
      </c>
      <c r="AT518" s="241">
        <f t="shared" si="6"/>
        <v>1</v>
      </c>
      <c r="AU518" s="241"/>
      <c r="AV518" s="235">
        <f>IF('Raw Data'!AO517="YES", 1, 0)</f>
        <v>1</v>
      </c>
      <c r="AW518" s="241">
        <f>('Power Usage Consumption'!$B$22)*D518*AV518</f>
        <v>600.6</v>
      </c>
      <c r="AX518" s="235">
        <f>IF('Raw Data'!AP517="YES", 1, 0)</f>
        <v>1</v>
      </c>
      <c r="AY518" s="241">
        <f>('Power Usage Consumption'!$B$23)*D518*AX518</f>
        <v>171.6</v>
      </c>
      <c r="AZ518" s="235">
        <f>IF('Raw Data'!AQ517="YES", 1, 0)</f>
        <v>1</v>
      </c>
      <c r="BA518" s="241">
        <f>('Power Usage Consumption'!$B$24)*D518*AZ518</f>
        <v>14.256</v>
      </c>
      <c r="BB518" s="235">
        <f>IF('Raw Data'!AR517="YES", 1, 0)</f>
        <v>1</v>
      </c>
      <c r="BC518" s="241">
        <f>('Power Usage Consumption'!$B$25)*D518*BB518</f>
        <v>4.5804</v>
      </c>
      <c r="BD518" s="235">
        <f>IF('Raw Data'!AS517="YES", 1, 0)</f>
        <v>0</v>
      </c>
      <c r="BE518" s="235">
        <f>('Power Usage Consumption'!$B$26)*D518*BD518</f>
        <v>0</v>
      </c>
      <c r="BF518" s="241">
        <f t="shared" si="7"/>
        <v>791.0364</v>
      </c>
    </row>
    <row r="519" ht="20.25" customHeight="1">
      <c r="A519" s="233" t="str">
        <f>'Raw Data'!R518</f>
        <v>Unspecified</v>
      </c>
      <c r="B519" s="234">
        <f>'Raw Data'!S518</f>
        <v>2</v>
      </c>
      <c r="C519" s="235">
        <f>'Raw Data'!W518</f>
        <v>17</v>
      </c>
      <c r="D519" s="236">
        <f t="shared" si="1"/>
        <v>136</v>
      </c>
      <c r="E519" s="237"/>
      <c r="F519" s="238">
        <f>'Raw Data'!X518</f>
        <v>3</v>
      </c>
      <c r="G519" s="239">
        <f>(F519*'Power Usage Consumption'!$B$2)*D519</f>
        <v>24.48</v>
      </c>
      <c r="H519" s="235">
        <f>'Raw Data'!Y518</f>
        <v>3</v>
      </c>
      <c r="I519" s="239">
        <f>(H519*'Power Usage Consumption'!$B$3)*D519</f>
        <v>28.3968</v>
      </c>
      <c r="J519" s="235">
        <f>'Raw Data'!Z518</f>
        <v>0</v>
      </c>
      <c r="K519" s="240">
        <f>(J519*'Power Usage Consumption'!$B$4)*D519</f>
        <v>0</v>
      </c>
      <c r="L519" s="241">
        <f>'Raw Data'!AA518</f>
        <v>2</v>
      </c>
      <c r="M519" s="241">
        <f>(L519*'Power Usage Consumption'!$B$5)*D519</f>
        <v>54.4</v>
      </c>
      <c r="N519" s="241">
        <f>'Raw Data'!AB518</f>
        <v>0</v>
      </c>
      <c r="O519" s="241">
        <f>(N519*'Power Usage Consumption'!$B$7)*D519</f>
        <v>0</v>
      </c>
      <c r="P519" s="241">
        <f>'Raw Data'!AC518</f>
        <v>2</v>
      </c>
      <c r="Q519" s="241">
        <f>(P519*'Power Usage Consumption'!$B$8)*D519</f>
        <v>10.88</v>
      </c>
      <c r="R519" s="241">
        <f>'Raw Data'!AD518</f>
        <v>0</v>
      </c>
      <c r="S519" s="241">
        <f>(R519*'Power Usage Consumption'!$B$9)*D519</f>
        <v>0</v>
      </c>
      <c r="T519" s="235">
        <f>'Raw Data'!AE518</f>
        <v>0</v>
      </c>
      <c r="U519" s="241">
        <f>(T519*'Power Usage Consumption'!$B$6)*D519</f>
        <v>0</v>
      </c>
      <c r="V519" s="235">
        <f>'Raw Data'!AF518</f>
        <v>2</v>
      </c>
      <c r="W519" s="241">
        <f>(V519*'Power Usage Consumption'!$B$11)*D519</f>
        <v>3.264</v>
      </c>
      <c r="X519" s="235">
        <f>'Raw Data'!AG518</f>
        <v>0</v>
      </c>
      <c r="Y519" s="241">
        <f>(X519*'Power Usage Consumption'!$B$12)*D519</f>
        <v>0</v>
      </c>
      <c r="Z519" s="235">
        <f>'Raw Data'!AH518</f>
        <v>2</v>
      </c>
      <c r="AA519" s="241">
        <f>(Z519*'Power Usage Consumption'!$B$12)*D519</f>
        <v>3.264</v>
      </c>
      <c r="AB519" s="242">
        <f t="shared" si="2"/>
        <v>124.6848</v>
      </c>
      <c r="AC519" s="243" t="str">
        <f>'Raw Data'!AI518</f>
        <v>Non-renewable Energy (Grid electricity, Gasoline, etc.)</v>
      </c>
      <c r="AD519" s="244">
        <f t="shared" si="3"/>
        <v>124.6848</v>
      </c>
      <c r="AE519" s="245">
        <f t="shared" si="4"/>
        <v>0</v>
      </c>
      <c r="AF519" s="238">
        <f>'Raw Data'!U518</f>
        <v>1</v>
      </c>
      <c r="AG519" s="235">
        <f>'Raw Data'!T518</f>
        <v>1</v>
      </c>
      <c r="AH519" s="235"/>
      <c r="AI519" s="235">
        <f>IF('Raw Data'!AJ518="YES", 1, 0)</f>
        <v>1</v>
      </c>
      <c r="AJ519" s="235">
        <f>('Power Usage Consumption'!$B$15)*D519*AI519</f>
        <v>526.32</v>
      </c>
      <c r="AK519" s="235">
        <f>IF('Raw Data'!AK518="YES", 1, 0)</f>
        <v>1</v>
      </c>
      <c r="AL519" s="239">
        <f>'Power Usage Consumption'!$B$16</f>
        <v>18</v>
      </c>
      <c r="AM519" s="235">
        <f>IF('Raw Data'!AL518="YES", 1, 0)</f>
        <v>0</v>
      </c>
      <c r="AN519" s="239">
        <f>'Power Usage Consumption'!$B$17</f>
        <v>1.5</v>
      </c>
      <c r="AO519" s="235">
        <f>IF('Raw Data'!AM518="YES", 1, 0)</f>
        <v>0</v>
      </c>
      <c r="AP519" s="239">
        <f>'Power Usage Consumption'!$B$18</f>
        <v>1.2</v>
      </c>
      <c r="AQ519" s="235">
        <f>IF('Raw Data'!AN518="YES", 1, 0)</f>
        <v>1</v>
      </c>
      <c r="AR519" s="239">
        <f>'Power Usage Consumption'!$B$19</f>
        <v>2</v>
      </c>
      <c r="AS519" s="239">
        <f t="shared" si="5"/>
        <v>549.02</v>
      </c>
      <c r="AT519" s="241">
        <f t="shared" si="6"/>
        <v>1</v>
      </c>
      <c r="AU519" s="241"/>
      <c r="AV519" s="235">
        <f>IF('Raw Data'!AO518="YES", 1, 0)</f>
        <v>0</v>
      </c>
      <c r="AW519" s="241">
        <f>('Power Usage Consumption'!$B$22)*D519*AV519</f>
        <v>0</v>
      </c>
      <c r="AX519" s="235">
        <f>IF('Raw Data'!AP518="YES", 1, 0)</f>
        <v>1</v>
      </c>
      <c r="AY519" s="241">
        <f>('Power Usage Consumption'!$B$23)*D519*AX519</f>
        <v>88.4</v>
      </c>
      <c r="AZ519" s="235">
        <f>IF('Raw Data'!AQ518="YES", 1, 0)</f>
        <v>0</v>
      </c>
      <c r="BA519" s="241">
        <f>('Power Usage Consumption'!$B$24)*D519*AZ519</f>
        <v>0</v>
      </c>
      <c r="BB519" s="235">
        <f>IF('Raw Data'!AR518="YES", 1, 0)</f>
        <v>1</v>
      </c>
      <c r="BC519" s="241">
        <f>('Power Usage Consumption'!$B$25)*D519*BB519</f>
        <v>2.3596</v>
      </c>
      <c r="BD519" s="235">
        <f>IF('Raw Data'!AS518="YES", 1, 0)</f>
        <v>1</v>
      </c>
      <c r="BE519" s="235">
        <f>('Power Usage Consumption'!$B$26)*D519*BD519</f>
        <v>38.08</v>
      </c>
      <c r="BF519" s="241">
        <f t="shared" si="7"/>
        <v>128.8396</v>
      </c>
    </row>
    <row r="520" ht="20.25" customHeight="1">
      <c r="A520" s="233" t="str">
        <f>'Raw Data'!R519</f>
        <v>Australia</v>
      </c>
      <c r="B520" s="234">
        <f>'Raw Data'!S519</f>
        <v>6</v>
      </c>
      <c r="C520" s="235">
        <f>'Raw Data'!W519</f>
        <v>33</v>
      </c>
      <c r="D520" s="236">
        <f t="shared" si="1"/>
        <v>792</v>
      </c>
      <c r="E520" s="237"/>
      <c r="F520" s="238">
        <f>'Raw Data'!X519</f>
        <v>0</v>
      </c>
      <c r="G520" s="239">
        <f>(F520*'Power Usage Consumption'!$B$2)*D520</f>
        <v>0</v>
      </c>
      <c r="H520" s="235">
        <f>'Raw Data'!Y519</f>
        <v>3</v>
      </c>
      <c r="I520" s="239">
        <f>(H520*'Power Usage Consumption'!$B$3)*D520</f>
        <v>165.3696</v>
      </c>
      <c r="J520" s="235">
        <f>'Raw Data'!Z519</f>
        <v>2</v>
      </c>
      <c r="K520" s="240">
        <f>(J520*'Power Usage Consumption'!$B$4)*D520</f>
        <v>90.288</v>
      </c>
      <c r="L520" s="241">
        <f>'Raw Data'!AA519</f>
        <v>3</v>
      </c>
      <c r="M520" s="241">
        <f>(L520*'Power Usage Consumption'!$B$5)*D520</f>
        <v>475.2</v>
      </c>
      <c r="N520" s="241">
        <f>'Raw Data'!AB519</f>
        <v>3</v>
      </c>
      <c r="O520" s="241">
        <f>(N520*'Power Usage Consumption'!$B$7)*D520</f>
        <v>4.752</v>
      </c>
      <c r="P520" s="241">
        <f>'Raw Data'!AC519</f>
        <v>3</v>
      </c>
      <c r="Q520" s="241">
        <f>(P520*'Power Usage Consumption'!$B$8)*D520</f>
        <v>95.04</v>
      </c>
      <c r="R520" s="241">
        <f>'Raw Data'!AD519</f>
        <v>1</v>
      </c>
      <c r="S520" s="241">
        <f>(R520*'Power Usage Consumption'!$B$9)*D520</f>
        <v>4.752</v>
      </c>
      <c r="T520" s="235">
        <f>'Raw Data'!AE519</f>
        <v>3</v>
      </c>
      <c r="U520" s="241">
        <f>(T520*'Power Usage Consumption'!$B$6)*D520</f>
        <v>11.88</v>
      </c>
      <c r="V520" s="235">
        <f>'Raw Data'!AF519</f>
        <v>0</v>
      </c>
      <c r="W520" s="241">
        <f>(V520*'Power Usage Consumption'!$B$11)*D520</f>
        <v>0</v>
      </c>
      <c r="X520" s="235">
        <f>'Raw Data'!AG519</f>
        <v>2</v>
      </c>
      <c r="Y520" s="241">
        <f>(X520*'Power Usage Consumption'!$B$12)*D520</f>
        <v>19.008</v>
      </c>
      <c r="Z520" s="235">
        <f>'Raw Data'!AH519</f>
        <v>3</v>
      </c>
      <c r="AA520" s="241">
        <f>(Z520*'Power Usage Consumption'!$B$12)*D520</f>
        <v>28.512</v>
      </c>
      <c r="AB520" s="242">
        <f t="shared" si="2"/>
        <v>894.8016</v>
      </c>
      <c r="AC520" s="243" t="str">
        <f>'Raw Data'!AI519</f>
        <v>Renewable Energy (Solar, Wind, etc.)</v>
      </c>
      <c r="AD520" s="244">
        <f t="shared" si="3"/>
        <v>0</v>
      </c>
      <c r="AE520" s="245">
        <f t="shared" si="4"/>
        <v>894.8016</v>
      </c>
      <c r="AF520" s="238">
        <f>'Raw Data'!U519</f>
        <v>1</v>
      </c>
      <c r="AG520" s="235">
        <f>'Raw Data'!T519</f>
        <v>5</v>
      </c>
      <c r="AH520" s="235"/>
      <c r="AI520" s="235">
        <f>IF('Raw Data'!AJ519="YES", 1, 0)</f>
        <v>1</v>
      </c>
      <c r="AJ520" s="235">
        <f>('Power Usage Consumption'!$B$15)*D520*AI520</f>
        <v>3065.04</v>
      </c>
      <c r="AK520" s="235">
        <f>IF('Raw Data'!AK519="YES", 1, 0)</f>
        <v>0</v>
      </c>
      <c r="AL520" s="239">
        <f>'Power Usage Consumption'!$B$16</f>
        <v>18</v>
      </c>
      <c r="AM520" s="235">
        <f>IF('Raw Data'!AL519="YES", 1, 0)</f>
        <v>1</v>
      </c>
      <c r="AN520" s="239">
        <f>'Power Usage Consumption'!$B$17</f>
        <v>1.5</v>
      </c>
      <c r="AO520" s="235">
        <f>IF('Raw Data'!AM519="YES", 1, 0)</f>
        <v>0</v>
      </c>
      <c r="AP520" s="239">
        <f>'Power Usage Consumption'!$B$18</f>
        <v>1.2</v>
      </c>
      <c r="AQ520" s="235">
        <f>IF('Raw Data'!AN519="YES", 1, 0)</f>
        <v>0</v>
      </c>
      <c r="AR520" s="239">
        <f>'Power Usage Consumption'!$B$19</f>
        <v>2</v>
      </c>
      <c r="AS520" s="239">
        <f t="shared" si="5"/>
        <v>3087.74</v>
      </c>
      <c r="AT520" s="241">
        <f t="shared" si="6"/>
        <v>5</v>
      </c>
      <c r="AU520" s="241"/>
      <c r="AV520" s="235">
        <f>IF('Raw Data'!AO519="YES", 1, 0)</f>
        <v>0</v>
      </c>
      <c r="AW520" s="241">
        <f>('Power Usage Consumption'!$B$22)*D520*AV520</f>
        <v>0</v>
      </c>
      <c r="AX520" s="235">
        <f>IF('Raw Data'!AP519="YES", 1, 0)</f>
        <v>1</v>
      </c>
      <c r="AY520" s="241">
        <f>('Power Usage Consumption'!$B$23)*D520*AX520</f>
        <v>514.8</v>
      </c>
      <c r="AZ520" s="235">
        <f>IF('Raw Data'!AQ519="YES", 1, 0)</f>
        <v>1</v>
      </c>
      <c r="BA520" s="241">
        <f>('Power Usage Consumption'!$B$24)*D520*AZ520</f>
        <v>42.768</v>
      </c>
      <c r="BB520" s="235">
        <f>IF('Raw Data'!AR519="YES", 1, 0)</f>
        <v>1</v>
      </c>
      <c r="BC520" s="241">
        <f>('Power Usage Consumption'!$B$25)*D520*BB520</f>
        <v>13.7412</v>
      </c>
      <c r="BD520" s="235">
        <f>IF('Raw Data'!AS519="YES", 1, 0)</f>
        <v>0</v>
      </c>
      <c r="BE520" s="235">
        <f>('Power Usage Consumption'!$B$26)*D520*BD520</f>
        <v>0</v>
      </c>
      <c r="BF520" s="241">
        <f t="shared" si="7"/>
        <v>571.3092</v>
      </c>
    </row>
    <row r="521" ht="20.25" customHeight="1">
      <c r="A521" s="233" t="str">
        <f>'Raw Data'!R520</f>
        <v>Hong Kong</v>
      </c>
      <c r="B521" s="234">
        <f>'Raw Data'!S520</f>
        <v>4</v>
      </c>
      <c r="C521" s="235">
        <f>'Raw Data'!W520</f>
        <v>11</v>
      </c>
      <c r="D521" s="236">
        <f t="shared" si="1"/>
        <v>176</v>
      </c>
      <c r="E521" s="237"/>
      <c r="F521" s="238">
        <f>'Raw Data'!X520</f>
        <v>0</v>
      </c>
      <c r="G521" s="239">
        <f>(F521*'Power Usage Consumption'!$B$2)*D521</f>
        <v>0</v>
      </c>
      <c r="H521" s="235">
        <f>'Raw Data'!Y520</f>
        <v>3</v>
      </c>
      <c r="I521" s="239">
        <f>(H521*'Power Usage Consumption'!$B$3)*D521</f>
        <v>36.7488</v>
      </c>
      <c r="J521" s="235">
        <f>'Raw Data'!Z520</f>
        <v>0</v>
      </c>
      <c r="K521" s="240">
        <f>(J521*'Power Usage Consumption'!$B$4)*D521</f>
        <v>0</v>
      </c>
      <c r="L521" s="241">
        <f>'Raw Data'!AA520</f>
        <v>3</v>
      </c>
      <c r="M521" s="241">
        <f>(L521*'Power Usage Consumption'!$B$5)*D521</f>
        <v>105.6</v>
      </c>
      <c r="N521" s="241">
        <f>'Raw Data'!AB520</f>
        <v>1</v>
      </c>
      <c r="O521" s="241">
        <f>(N521*'Power Usage Consumption'!$B$7)*D521</f>
        <v>0.352</v>
      </c>
      <c r="P521" s="241">
        <f>'Raw Data'!AC520</f>
        <v>2</v>
      </c>
      <c r="Q521" s="241">
        <f>(P521*'Power Usage Consumption'!$B$8)*D521</f>
        <v>14.08</v>
      </c>
      <c r="R521" s="241">
        <f>'Raw Data'!AD520</f>
        <v>0</v>
      </c>
      <c r="S521" s="241">
        <f>(R521*'Power Usage Consumption'!$B$9)*D521</f>
        <v>0</v>
      </c>
      <c r="T521" s="235">
        <f>'Raw Data'!AE520</f>
        <v>1</v>
      </c>
      <c r="U521" s="241">
        <f>(T521*'Power Usage Consumption'!$B$6)*D521</f>
        <v>0.88</v>
      </c>
      <c r="V521" s="235">
        <f>'Raw Data'!AF520</f>
        <v>0</v>
      </c>
      <c r="W521" s="241">
        <f>(V521*'Power Usage Consumption'!$B$11)*D521</f>
        <v>0</v>
      </c>
      <c r="X521" s="235">
        <f>'Raw Data'!AG520</f>
        <v>2</v>
      </c>
      <c r="Y521" s="241">
        <f>(X521*'Power Usage Consumption'!$B$12)*D521</f>
        <v>4.224</v>
      </c>
      <c r="Z521" s="235">
        <f>'Raw Data'!AH520</f>
        <v>0</v>
      </c>
      <c r="AA521" s="241">
        <f>(Z521*'Power Usage Consumption'!$B$12)*D521</f>
        <v>0</v>
      </c>
      <c r="AB521" s="242">
        <f t="shared" si="2"/>
        <v>161.8848</v>
      </c>
      <c r="AC521" s="243" t="str">
        <f>'Raw Data'!AI520</f>
        <v>Non-renewable Energy (Grid electricity, Gasoline, etc.)</v>
      </c>
      <c r="AD521" s="244">
        <f t="shared" si="3"/>
        <v>161.8848</v>
      </c>
      <c r="AE521" s="245">
        <f t="shared" si="4"/>
        <v>0</v>
      </c>
      <c r="AF521" s="238">
        <f>'Raw Data'!U520</f>
        <v>3</v>
      </c>
      <c r="AG521" s="235">
        <f>'Raw Data'!T520</f>
        <v>1</v>
      </c>
      <c r="AH521" s="235"/>
      <c r="AI521" s="235">
        <f>IF('Raw Data'!AJ520="YES", 1, 0)</f>
        <v>1</v>
      </c>
      <c r="AJ521" s="235">
        <f>('Power Usage Consumption'!$B$15)*D521*AI521</f>
        <v>681.12</v>
      </c>
      <c r="AK521" s="235">
        <f>IF('Raw Data'!AK520="YES", 1, 0)</f>
        <v>1</v>
      </c>
      <c r="AL521" s="239">
        <f>'Power Usage Consumption'!$B$16</f>
        <v>18</v>
      </c>
      <c r="AM521" s="235">
        <f>IF('Raw Data'!AL520="YES", 1, 0)</f>
        <v>1</v>
      </c>
      <c r="AN521" s="239">
        <f>'Power Usage Consumption'!$B$17</f>
        <v>1.5</v>
      </c>
      <c r="AO521" s="235">
        <f>IF('Raw Data'!AM520="YES", 1, 0)</f>
        <v>1</v>
      </c>
      <c r="AP521" s="239">
        <f>'Power Usage Consumption'!$B$18</f>
        <v>1.2</v>
      </c>
      <c r="AQ521" s="235">
        <f>IF('Raw Data'!AN520="YES", 1, 0)</f>
        <v>1</v>
      </c>
      <c r="AR521" s="239">
        <f>'Power Usage Consumption'!$B$19</f>
        <v>2</v>
      </c>
      <c r="AS521" s="239">
        <f t="shared" si="5"/>
        <v>703.82</v>
      </c>
      <c r="AT521" s="241">
        <f t="shared" si="6"/>
        <v>1</v>
      </c>
      <c r="AU521" s="241"/>
      <c r="AV521" s="235">
        <f>IF('Raw Data'!AO520="YES", 1, 0)</f>
        <v>1</v>
      </c>
      <c r="AW521" s="241">
        <f>('Power Usage Consumption'!$B$22)*D521*AV521</f>
        <v>400.4</v>
      </c>
      <c r="AX521" s="235">
        <f>IF('Raw Data'!AP520="YES", 1, 0)</f>
        <v>0</v>
      </c>
      <c r="AY521" s="241">
        <f>('Power Usage Consumption'!$B$23)*D521*AX521</f>
        <v>0</v>
      </c>
      <c r="AZ521" s="235">
        <f>IF('Raw Data'!AQ520="YES", 1, 0)</f>
        <v>0</v>
      </c>
      <c r="BA521" s="241">
        <f>('Power Usage Consumption'!$B$24)*D521*AZ521</f>
        <v>0</v>
      </c>
      <c r="BB521" s="235">
        <f>IF('Raw Data'!AR520="YES", 1, 0)</f>
        <v>1</v>
      </c>
      <c r="BC521" s="241">
        <f>('Power Usage Consumption'!$B$25)*D521*BB521</f>
        <v>3.0536</v>
      </c>
      <c r="BD521" s="235">
        <f>IF('Raw Data'!AS520="YES", 1, 0)</f>
        <v>1</v>
      </c>
      <c r="BE521" s="235">
        <f>('Power Usage Consumption'!$B$26)*D521*BD521</f>
        <v>49.28</v>
      </c>
      <c r="BF521" s="241">
        <f t="shared" si="7"/>
        <v>452.7336</v>
      </c>
    </row>
    <row r="522" ht="20.25" customHeight="1">
      <c r="A522" s="233" t="str">
        <f>'Raw Data'!R521</f>
        <v>Sweden</v>
      </c>
      <c r="B522" s="234">
        <f>'Raw Data'!S521</f>
        <v>2</v>
      </c>
      <c r="C522" s="235">
        <f>'Raw Data'!W521</f>
        <v>19</v>
      </c>
      <c r="D522" s="236">
        <f t="shared" si="1"/>
        <v>152</v>
      </c>
      <c r="E522" s="237"/>
      <c r="F522" s="238">
        <f>'Raw Data'!X521</f>
        <v>3</v>
      </c>
      <c r="G522" s="239">
        <f>(F522*'Power Usage Consumption'!$B$2)*D522</f>
        <v>27.36</v>
      </c>
      <c r="H522" s="235">
        <f>'Raw Data'!Y521</f>
        <v>1</v>
      </c>
      <c r="I522" s="239">
        <f>(H522*'Power Usage Consumption'!$B$3)*D522</f>
        <v>10.5792</v>
      </c>
      <c r="J522" s="235">
        <f>'Raw Data'!Z521</f>
        <v>2</v>
      </c>
      <c r="K522" s="240">
        <f>(J522*'Power Usage Consumption'!$B$4)*D522</f>
        <v>17.328</v>
      </c>
      <c r="L522" s="241">
        <f>'Raw Data'!AA521</f>
        <v>2</v>
      </c>
      <c r="M522" s="241">
        <f>(L522*'Power Usage Consumption'!$B$5)*D522</f>
        <v>60.8</v>
      </c>
      <c r="N522" s="241">
        <f>'Raw Data'!AB521</f>
        <v>3</v>
      </c>
      <c r="O522" s="241">
        <f>(N522*'Power Usage Consumption'!$B$7)*D522</f>
        <v>0.912</v>
      </c>
      <c r="P522" s="241">
        <f>'Raw Data'!AC521</f>
        <v>1</v>
      </c>
      <c r="Q522" s="241">
        <f>(P522*'Power Usage Consumption'!$B$8)*D522</f>
        <v>6.08</v>
      </c>
      <c r="R522" s="241">
        <f>'Raw Data'!AD521</f>
        <v>2</v>
      </c>
      <c r="S522" s="241">
        <f>(R522*'Power Usage Consumption'!$B$9)*D522</f>
        <v>1.824</v>
      </c>
      <c r="T522" s="235">
        <f>'Raw Data'!AE521</f>
        <v>2</v>
      </c>
      <c r="U522" s="241">
        <f>(T522*'Power Usage Consumption'!$B$6)*D522</f>
        <v>1.52</v>
      </c>
      <c r="V522" s="235">
        <f>'Raw Data'!AF521</f>
        <v>2</v>
      </c>
      <c r="W522" s="241">
        <f>(V522*'Power Usage Consumption'!$B$11)*D522</f>
        <v>3.648</v>
      </c>
      <c r="X522" s="235">
        <f>'Raw Data'!AG521</f>
        <v>2</v>
      </c>
      <c r="Y522" s="241">
        <f>(X522*'Power Usage Consumption'!$B$12)*D522</f>
        <v>3.648</v>
      </c>
      <c r="Z522" s="235">
        <f>'Raw Data'!AH521</f>
        <v>3</v>
      </c>
      <c r="AA522" s="241">
        <f>(Z522*'Power Usage Consumption'!$B$12)*D522</f>
        <v>5.472</v>
      </c>
      <c r="AB522" s="242">
        <f t="shared" si="2"/>
        <v>139.1712</v>
      </c>
      <c r="AC522" s="243" t="str">
        <f>'Raw Data'!AI521</f>
        <v>Renewable Energy (Solar, Wind, etc.)</v>
      </c>
      <c r="AD522" s="244">
        <f t="shared" si="3"/>
        <v>0</v>
      </c>
      <c r="AE522" s="245">
        <f t="shared" si="4"/>
        <v>139.1712</v>
      </c>
      <c r="AF522" s="238">
        <f>'Raw Data'!U521</f>
        <v>1</v>
      </c>
      <c r="AG522" s="235">
        <f>'Raw Data'!T521</f>
        <v>1</v>
      </c>
      <c r="AH522" s="235"/>
      <c r="AI522" s="235">
        <f>IF('Raw Data'!AJ521="YES", 1, 0)</f>
        <v>1</v>
      </c>
      <c r="AJ522" s="235">
        <f>('Power Usage Consumption'!$B$15)*D522*AI522</f>
        <v>588.24</v>
      </c>
      <c r="AK522" s="235">
        <f>IF('Raw Data'!AK521="YES", 1, 0)</f>
        <v>1</v>
      </c>
      <c r="AL522" s="239">
        <f>'Power Usage Consumption'!$B$16</f>
        <v>18</v>
      </c>
      <c r="AM522" s="235">
        <f>IF('Raw Data'!AL521="YES", 1, 0)</f>
        <v>1</v>
      </c>
      <c r="AN522" s="239">
        <f>'Power Usage Consumption'!$B$17</f>
        <v>1.5</v>
      </c>
      <c r="AO522" s="235">
        <f>IF('Raw Data'!AM521="YES", 1, 0)</f>
        <v>1</v>
      </c>
      <c r="AP522" s="239">
        <f>'Power Usage Consumption'!$B$18</f>
        <v>1.2</v>
      </c>
      <c r="AQ522" s="235">
        <f>IF('Raw Data'!AN521="YES", 1, 0)</f>
        <v>1</v>
      </c>
      <c r="AR522" s="239">
        <f>'Power Usage Consumption'!$B$19</f>
        <v>2</v>
      </c>
      <c r="AS522" s="239">
        <f t="shared" si="5"/>
        <v>610.94</v>
      </c>
      <c r="AT522" s="241">
        <f t="shared" si="6"/>
        <v>1</v>
      </c>
      <c r="AU522" s="241"/>
      <c r="AV522" s="235">
        <f>IF('Raw Data'!AO521="YES", 1, 0)</f>
        <v>1</v>
      </c>
      <c r="AW522" s="241">
        <f>('Power Usage Consumption'!$B$22)*D522*AV522</f>
        <v>345.8</v>
      </c>
      <c r="AX522" s="235">
        <f>IF('Raw Data'!AP521="YES", 1, 0)</f>
        <v>0</v>
      </c>
      <c r="AY522" s="241">
        <f>('Power Usage Consumption'!$B$23)*D522*AX522</f>
        <v>0</v>
      </c>
      <c r="AZ522" s="235">
        <f>IF('Raw Data'!AQ521="YES", 1, 0)</f>
        <v>0</v>
      </c>
      <c r="BA522" s="241">
        <f>('Power Usage Consumption'!$B$24)*D522*AZ522</f>
        <v>0</v>
      </c>
      <c r="BB522" s="235">
        <f>IF('Raw Data'!AR521="YES", 1, 0)</f>
        <v>0</v>
      </c>
      <c r="BC522" s="241">
        <f>('Power Usage Consumption'!$B$25)*D522*BB522</f>
        <v>0</v>
      </c>
      <c r="BD522" s="235">
        <f>IF('Raw Data'!AS521="YES", 1, 0)</f>
        <v>1</v>
      </c>
      <c r="BE522" s="235">
        <f>('Power Usage Consumption'!$B$26)*D522*BD522</f>
        <v>42.56</v>
      </c>
      <c r="BF522" s="241">
        <f t="shared" si="7"/>
        <v>388.36</v>
      </c>
    </row>
    <row r="523" ht="20.25" customHeight="1">
      <c r="A523" s="233" t="str">
        <f>'Raw Data'!R522</f>
        <v>Switzerland</v>
      </c>
      <c r="B523" s="234">
        <f>'Raw Data'!S522</f>
        <v>10</v>
      </c>
      <c r="C523" s="235">
        <f>'Raw Data'!W522</f>
        <v>1</v>
      </c>
      <c r="D523" s="236">
        <f t="shared" si="1"/>
        <v>40</v>
      </c>
      <c r="E523" s="237"/>
      <c r="F523" s="238">
        <f>'Raw Data'!X522</f>
        <v>2</v>
      </c>
      <c r="G523" s="239">
        <f>(F523*'Power Usage Consumption'!$B$2)*D523</f>
        <v>4.8</v>
      </c>
      <c r="H523" s="235">
        <f>'Raw Data'!Y522</f>
        <v>2</v>
      </c>
      <c r="I523" s="239">
        <f>(H523*'Power Usage Consumption'!$B$3)*D523</f>
        <v>5.568</v>
      </c>
      <c r="J523" s="235">
        <f>'Raw Data'!Z522</f>
        <v>1</v>
      </c>
      <c r="K523" s="240">
        <f>(J523*'Power Usage Consumption'!$B$4)*D523</f>
        <v>2.28</v>
      </c>
      <c r="L523" s="241">
        <f>'Raw Data'!AA522</f>
        <v>2</v>
      </c>
      <c r="M523" s="241">
        <f>(L523*'Power Usage Consumption'!$B$5)*D523</f>
        <v>16</v>
      </c>
      <c r="N523" s="241">
        <f>'Raw Data'!AB522</f>
        <v>0</v>
      </c>
      <c r="O523" s="241">
        <f>(N523*'Power Usage Consumption'!$B$7)*D523</f>
        <v>0</v>
      </c>
      <c r="P523" s="241">
        <f>'Raw Data'!AC522</f>
        <v>1</v>
      </c>
      <c r="Q523" s="241">
        <f>(P523*'Power Usage Consumption'!$B$8)*D523</f>
        <v>1.6</v>
      </c>
      <c r="R523" s="241">
        <f>'Raw Data'!AD522</f>
        <v>3</v>
      </c>
      <c r="S523" s="241">
        <f>(R523*'Power Usage Consumption'!$B$9)*D523</f>
        <v>0.72</v>
      </c>
      <c r="T523" s="235">
        <f>'Raw Data'!AE522</f>
        <v>1</v>
      </c>
      <c r="U523" s="241">
        <f>(T523*'Power Usage Consumption'!$B$6)*D523</f>
        <v>0.2</v>
      </c>
      <c r="V523" s="235">
        <f>'Raw Data'!AF522</f>
        <v>1</v>
      </c>
      <c r="W523" s="241">
        <f>(V523*'Power Usage Consumption'!$B$11)*D523</f>
        <v>0.48</v>
      </c>
      <c r="X523" s="235">
        <f>'Raw Data'!AG522</f>
        <v>0</v>
      </c>
      <c r="Y523" s="241">
        <f>(X523*'Power Usage Consumption'!$B$12)*D523</f>
        <v>0</v>
      </c>
      <c r="Z523" s="235">
        <f>'Raw Data'!AH522</f>
        <v>2</v>
      </c>
      <c r="AA523" s="241">
        <f>(Z523*'Power Usage Consumption'!$B$12)*D523</f>
        <v>0.96</v>
      </c>
      <c r="AB523" s="242">
        <f t="shared" si="2"/>
        <v>32.608</v>
      </c>
      <c r="AC523" s="243" t="str">
        <f>'Raw Data'!AI522</f>
        <v>Non-renewable Energy (Grid electricity, Gasoline, etc.)</v>
      </c>
      <c r="AD523" s="244">
        <f t="shared" si="3"/>
        <v>32.608</v>
      </c>
      <c r="AE523" s="245">
        <f t="shared" si="4"/>
        <v>0</v>
      </c>
      <c r="AF523" s="238">
        <f>'Raw Data'!U522</f>
        <v>6</v>
      </c>
      <c r="AG523" s="235">
        <f>'Raw Data'!T522</f>
        <v>4</v>
      </c>
      <c r="AH523" s="235"/>
      <c r="AI523" s="235">
        <f>IF('Raw Data'!AJ522="YES", 1, 0)</f>
        <v>0</v>
      </c>
      <c r="AJ523" s="235">
        <f>('Power Usage Consumption'!$B$15)*D523*AI523</f>
        <v>0</v>
      </c>
      <c r="AK523" s="235">
        <f>IF('Raw Data'!AK522="YES", 1, 0)</f>
        <v>1</v>
      </c>
      <c r="AL523" s="239">
        <f>'Power Usage Consumption'!$B$16</f>
        <v>18</v>
      </c>
      <c r="AM523" s="235">
        <f>IF('Raw Data'!AL522="YES", 1, 0)</f>
        <v>1</v>
      </c>
      <c r="AN523" s="239">
        <f>'Power Usage Consumption'!$B$17</f>
        <v>1.5</v>
      </c>
      <c r="AO523" s="235">
        <f>IF('Raw Data'!AM522="YES", 1, 0)</f>
        <v>0</v>
      </c>
      <c r="AP523" s="239">
        <f>'Power Usage Consumption'!$B$18</f>
        <v>1.2</v>
      </c>
      <c r="AQ523" s="235">
        <f>IF('Raw Data'!AN522="YES", 1, 0)</f>
        <v>0</v>
      </c>
      <c r="AR523" s="239">
        <f>'Power Usage Consumption'!$B$19</f>
        <v>2</v>
      </c>
      <c r="AS523" s="239">
        <f t="shared" si="5"/>
        <v>22.7</v>
      </c>
      <c r="AT523" s="241">
        <f t="shared" si="6"/>
        <v>4</v>
      </c>
      <c r="AU523" s="241"/>
      <c r="AV523" s="235">
        <f>IF('Raw Data'!AO522="YES", 1, 0)</f>
        <v>0</v>
      </c>
      <c r="AW523" s="241">
        <f>('Power Usage Consumption'!$B$22)*D523*AV523</f>
        <v>0</v>
      </c>
      <c r="AX523" s="235">
        <f>IF('Raw Data'!AP522="YES", 1, 0)</f>
        <v>0</v>
      </c>
      <c r="AY523" s="241">
        <f>('Power Usage Consumption'!$B$23)*D523*AX523</f>
        <v>0</v>
      </c>
      <c r="AZ523" s="235">
        <f>IF('Raw Data'!AQ522="YES", 1, 0)</f>
        <v>0</v>
      </c>
      <c r="BA523" s="241">
        <f>('Power Usage Consumption'!$B$24)*D523*AZ523</f>
        <v>0</v>
      </c>
      <c r="BB523" s="235">
        <f>IF('Raw Data'!AR522="YES", 1, 0)</f>
        <v>0</v>
      </c>
      <c r="BC523" s="241">
        <f>('Power Usage Consumption'!$B$25)*D523*BB523</f>
        <v>0</v>
      </c>
      <c r="BD523" s="235">
        <f>IF('Raw Data'!AS522="YES", 1, 0)</f>
        <v>0</v>
      </c>
      <c r="BE523" s="235">
        <f>('Power Usage Consumption'!$B$26)*D523*BD523</f>
        <v>0</v>
      </c>
      <c r="BF523" s="241">
        <f t="shared" si="7"/>
        <v>0</v>
      </c>
    </row>
    <row r="524" ht="20.25" customHeight="1">
      <c r="A524" s="233" t="str">
        <f>'Raw Data'!R523</f>
        <v>United States of America</v>
      </c>
      <c r="B524" s="234">
        <f>'Raw Data'!S523</f>
        <v>11</v>
      </c>
      <c r="C524" s="235">
        <f>'Raw Data'!W523</f>
        <v>28</v>
      </c>
      <c r="D524" s="236">
        <f t="shared" si="1"/>
        <v>1232</v>
      </c>
      <c r="E524" s="237"/>
      <c r="F524" s="238">
        <f>'Raw Data'!X523</f>
        <v>1</v>
      </c>
      <c r="G524" s="239">
        <f>(F524*'Power Usage Consumption'!$B$2)*D524</f>
        <v>73.92</v>
      </c>
      <c r="H524" s="235">
        <f>'Raw Data'!Y523</f>
        <v>0</v>
      </c>
      <c r="I524" s="239">
        <f>(H524*'Power Usage Consumption'!$B$3)*D524</f>
        <v>0</v>
      </c>
      <c r="J524" s="235">
        <f>'Raw Data'!Z523</f>
        <v>0</v>
      </c>
      <c r="K524" s="240">
        <f>(J524*'Power Usage Consumption'!$B$4)*D524</f>
        <v>0</v>
      </c>
      <c r="L524" s="241">
        <f>'Raw Data'!AA523</f>
        <v>0</v>
      </c>
      <c r="M524" s="241">
        <f>(L524*'Power Usage Consumption'!$B$5)*D524</f>
        <v>0</v>
      </c>
      <c r="N524" s="241">
        <f>'Raw Data'!AB523</f>
        <v>0</v>
      </c>
      <c r="O524" s="241">
        <f>(N524*'Power Usage Consumption'!$B$7)*D524</f>
        <v>0</v>
      </c>
      <c r="P524" s="241">
        <f>'Raw Data'!AC523</f>
        <v>2</v>
      </c>
      <c r="Q524" s="241">
        <f>(P524*'Power Usage Consumption'!$B$8)*D524</f>
        <v>98.56</v>
      </c>
      <c r="R524" s="241">
        <f>'Raw Data'!AD523</f>
        <v>1</v>
      </c>
      <c r="S524" s="241">
        <f>(R524*'Power Usage Consumption'!$B$9)*D524</f>
        <v>7.392</v>
      </c>
      <c r="T524" s="235">
        <f>'Raw Data'!AE523</f>
        <v>1</v>
      </c>
      <c r="U524" s="241">
        <f>(T524*'Power Usage Consumption'!$B$6)*D524</f>
        <v>6.16</v>
      </c>
      <c r="V524" s="235">
        <f>'Raw Data'!AF523</f>
        <v>3</v>
      </c>
      <c r="W524" s="241">
        <f>(V524*'Power Usage Consumption'!$B$11)*D524</f>
        <v>44.352</v>
      </c>
      <c r="X524" s="235">
        <f>'Raw Data'!AG523</f>
        <v>1</v>
      </c>
      <c r="Y524" s="241">
        <f>(X524*'Power Usage Consumption'!$B$12)*D524</f>
        <v>14.784</v>
      </c>
      <c r="Z524" s="235">
        <f>'Raw Data'!AH523</f>
        <v>0</v>
      </c>
      <c r="AA524" s="241">
        <f>(Z524*'Power Usage Consumption'!$B$12)*D524</f>
        <v>0</v>
      </c>
      <c r="AB524" s="242">
        <f t="shared" si="2"/>
        <v>245.168</v>
      </c>
      <c r="AC524" s="243" t="str">
        <f>'Raw Data'!AI523</f>
        <v>Renewable Energy (Solar, Wind, etc.)</v>
      </c>
      <c r="AD524" s="244">
        <f t="shared" si="3"/>
        <v>0</v>
      </c>
      <c r="AE524" s="245">
        <f t="shared" si="4"/>
        <v>245.168</v>
      </c>
      <c r="AF524" s="238">
        <f>'Raw Data'!U523</f>
        <v>0</v>
      </c>
      <c r="AG524" s="235">
        <f>'Raw Data'!T523</f>
        <v>11</v>
      </c>
      <c r="AH524" s="235"/>
      <c r="AI524" s="235">
        <f>IF('Raw Data'!AJ523="YES", 1, 0)</f>
        <v>0</v>
      </c>
      <c r="AJ524" s="235">
        <f>('Power Usage Consumption'!$B$15)*D524*AI524</f>
        <v>0</v>
      </c>
      <c r="AK524" s="235">
        <f>IF('Raw Data'!AK523="YES", 1, 0)</f>
        <v>1</v>
      </c>
      <c r="AL524" s="239">
        <f>'Power Usage Consumption'!$B$16</f>
        <v>18</v>
      </c>
      <c r="AM524" s="235">
        <f>IF('Raw Data'!AL523="YES", 1, 0)</f>
        <v>1</v>
      </c>
      <c r="AN524" s="239">
        <f>'Power Usage Consumption'!$B$17</f>
        <v>1.5</v>
      </c>
      <c r="AO524" s="235">
        <f>IF('Raw Data'!AM523="YES", 1, 0)</f>
        <v>0</v>
      </c>
      <c r="AP524" s="239">
        <f>'Power Usage Consumption'!$B$18</f>
        <v>1.2</v>
      </c>
      <c r="AQ524" s="235">
        <f>IF('Raw Data'!AN523="YES", 1, 0)</f>
        <v>1</v>
      </c>
      <c r="AR524" s="239">
        <f>'Power Usage Consumption'!$B$19</f>
        <v>2</v>
      </c>
      <c r="AS524" s="239">
        <f t="shared" si="5"/>
        <v>22.7</v>
      </c>
      <c r="AT524" s="241">
        <f t="shared" si="6"/>
        <v>11</v>
      </c>
      <c r="AU524" s="241"/>
      <c r="AV524" s="235">
        <f>IF('Raw Data'!AO523="YES", 1, 0)</f>
        <v>1</v>
      </c>
      <c r="AW524" s="241">
        <f>('Power Usage Consumption'!$B$22)*D524*AV524</f>
        <v>2802.8</v>
      </c>
      <c r="AX524" s="235">
        <f>IF('Raw Data'!AP523="YES", 1, 0)</f>
        <v>1</v>
      </c>
      <c r="AY524" s="241">
        <f>('Power Usage Consumption'!$B$23)*D524*AX524</f>
        <v>800.8</v>
      </c>
      <c r="AZ524" s="235">
        <f>IF('Raw Data'!AQ523="YES", 1, 0)</f>
        <v>0</v>
      </c>
      <c r="BA524" s="241">
        <f>('Power Usage Consumption'!$B$24)*D524*AZ524</f>
        <v>0</v>
      </c>
      <c r="BB524" s="235">
        <f>IF('Raw Data'!AR523="YES", 1, 0)</f>
        <v>1</v>
      </c>
      <c r="BC524" s="241">
        <f>('Power Usage Consumption'!$B$25)*D524*BB524</f>
        <v>21.3752</v>
      </c>
      <c r="BD524" s="235">
        <f>IF('Raw Data'!AS523="YES", 1, 0)</f>
        <v>1</v>
      </c>
      <c r="BE524" s="235">
        <f>('Power Usage Consumption'!$B$26)*D524*BD524</f>
        <v>344.96</v>
      </c>
      <c r="BF524" s="241">
        <f t="shared" si="7"/>
        <v>3969.9352</v>
      </c>
    </row>
    <row r="525" ht="20.25" customHeight="1">
      <c r="A525" s="233" t="str">
        <f>'Raw Data'!R524</f>
        <v>Lebanon</v>
      </c>
      <c r="B525" s="234">
        <f>'Raw Data'!S524</f>
        <v>5</v>
      </c>
      <c r="C525" s="235">
        <f>'Raw Data'!W524</f>
        <v>16</v>
      </c>
      <c r="D525" s="236">
        <f t="shared" si="1"/>
        <v>320</v>
      </c>
      <c r="E525" s="237"/>
      <c r="F525" s="238">
        <f>'Raw Data'!X524</f>
        <v>0</v>
      </c>
      <c r="G525" s="239">
        <f>(F525*'Power Usage Consumption'!$B$2)*D525</f>
        <v>0</v>
      </c>
      <c r="H525" s="235">
        <f>'Raw Data'!Y524</f>
        <v>0</v>
      </c>
      <c r="I525" s="239">
        <f>(H525*'Power Usage Consumption'!$B$3)*D525</f>
        <v>0</v>
      </c>
      <c r="J525" s="235">
        <f>'Raw Data'!Z524</f>
        <v>2</v>
      </c>
      <c r="K525" s="240">
        <f>(J525*'Power Usage Consumption'!$B$4)*D525</f>
        <v>36.48</v>
      </c>
      <c r="L525" s="241">
        <f>'Raw Data'!AA524</f>
        <v>2</v>
      </c>
      <c r="M525" s="241">
        <f>(L525*'Power Usage Consumption'!$B$5)*D525</f>
        <v>128</v>
      </c>
      <c r="N525" s="241">
        <f>'Raw Data'!AB524</f>
        <v>3</v>
      </c>
      <c r="O525" s="241">
        <f>(N525*'Power Usage Consumption'!$B$7)*D525</f>
        <v>1.92</v>
      </c>
      <c r="P525" s="241">
        <f>'Raw Data'!AC524</f>
        <v>1</v>
      </c>
      <c r="Q525" s="241">
        <f>(P525*'Power Usage Consumption'!$B$8)*D525</f>
        <v>12.8</v>
      </c>
      <c r="R525" s="241">
        <f>'Raw Data'!AD524</f>
        <v>2</v>
      </c>
      <c r="S525" s="241">
        <f>(R525*'Power Usage Consumption'!$B$9)*D525</f>
        <v>3.84</v>
      </c>
      <c r="T525" s="235">
        <f>'Raw Data'!AE524</f>
        <v>2</v>
      </c>
      <c r="U525" s="241">
        <f>(T525*'Power Usage Consumption'!$B$6)*D525</f>
        <v>3.2</v>
      </c>
      <c r="V525" s="235">
        <f>'Raw Data'!AF524</f>
        <v>2</v>
      </c>
      <c r="W525" s="241">
        <f>(V525*'Power Usage Consumption'!$B$11)*D525</f>
        <v>7.68</v>
      </c>
      <c r="X525" s="235">
        <f>'Raw Data'!AG524</f>
        <v>0</v>
      </c>
      <c r="Y525" s="241">
        <f>(X525*'Power Usage Consumption'!$B$12)*D525</f>
        <v>0</v>
      </c>
      <c r="Z525" s="235">
        <f>'Raw Data'!AH524</f>
        <v>0</v>
      </c>
      <c r="AA525" s="241">
        <f>(Z525*'Power Usage Consumption'!$B$12)*D525</f>
        <v>0</v>
      </c>
      <c r="AB525" s="242">
        <f t="shared" si="2"/>
        <v>193.92</v>
      </c>
      <c r="AC525" s="243" t="str">
        <f>'Raw Data'!AI524</f>
        <v>Renewable Energy (Solar, Wind, etc.)</v>
      </c>
      <c r="AD525" s="244">
        <f t="shared" si="3"/>
        <v>0</v>
      </c>
      <c r="AE525" s="245">
        <f t="shared" si="4"/>
        <v>193.92</v>
      </c>
      <c r="AF525" s="238">
        <f>'Raw Data'!U524</f>
        <v>2</v>
      </c>
      <c r="AG525" s="235">
        <f>'Raw Data'!T524</f>
        <v>3</v>
      </c>
      <c r="AH525" s="235"/>
      <c r="AI525" s="235">
        <f>IF('Raw Data'!AJ524="YES", 1, 0)</f>
        <v>1</v>
      </c>
      <c r="AJ525" s="235">
        <f>('Power Usage Consumption'!$B$15)*D525*AI525</f>
        <v>1238.4</v>
      </c>
      <c r="AK525" s="235">
        <f>IF('Raw Data'!AK524="YES", 1, 0)</f>
        <v>1</v>
      </c>
      <c r="AL525" s="239">
        <f>'Power Usage Consumption'!$B$16</f>
        <v>18</v>
      </c>
      <c r="AM525" s="235">
        <f>IF('Raw Data'!AL524="YES", 1, 0)</f>
        <v>0</v>
      </c>
      <c r="AN525" s="239">
        <f>'Power Usage Consumption'!$B$17</f>
        <v>1.5</v>
      </c>
      <c r="AO525" s="235">
        <f>IF('Raw Data'!AM524="YES", 1, 0)</f>
        <v>1</v>
      </c>
      <c r="AP525" s="239">
        <f>'Power Usage Consumption'!$B$18</f>
        <v>1.2</v>
      </c>
      <c r="AQ525" s="235">
        <f>IF('Raw Data'!AN524="YES", 1, 0)</f>
        <v>0</v>
      </c>
      <c r="AR525" s="239">
        <f>'Power Usage Consumption'!$B$19</f>
        <v>2</v>
      </c>
      <c r="AS525" s="239">
        <f t="shared" si="5"/>
        <v>1261.1</v>
      </c>
      <c r="AT525" s="241">
        <f t="shared" si="6"/>
        <v>3</v>
      </c>
      <c r="AU525" s="241"/>
      <c r="AV525" s="235">
        <f>IF('Raw Data'!AO524="YES", 1, 0)</f>
        <v>1</v>
      </c>
      <c r="AW525" s="241">
        <f>('Power Usage Consumption'!$B$22)*D525*AV525</f>
        <v>728</v>
      </c>
      <c r="AX525" s="235">
        <f>IF('Raw Data'!AP524="YES", 1, 0)</f>
        <v>0</v>
      </c>
      <c r="AY525" s="241">
        <f>('Power Usage Consumption'!$B$23)*D525*AX525</f>
        <v>0</v>
      </c>
      <c r="AZ525" s="235">
        <f>IF('Raw Data'!AQ524="YES", 1, 0)</f>
        <v>1</v>
      </c>
      <c r="BA525" s="241">
        <f>('Power Usage Consumption'!$B$24)*D525*AZ525</f>
        <v>17.28</v>
      </c>
      <c r="BB525" s="235">
        <f>IF('Raw Data'!AR524="YES", 1, 0)</f>
        <v>1</v>
      </c>
      <c r="BC525" s="241">
        <f>('Power Usage Consumption'!$B$25)*D525*BB525</f>
        <v>5.552</v>
      </c>
      <c r="BD525" s="235">
        <f>IF('Raw Data'!AS524="YES", 1, 0)</f>
        <v>0</v>
      </c>
      <c r="BE525" s="235">
        <f>('Power Usage Consumption'!$B$26)*D525*BD525</f>
        <v>0</v>
      </c>
      <c r="BF525" s="241">
        <f t="shared" si="7"/>
        <v>750.832</v>
      </c>
    </row>
    <row r="526" ht="20.25" customHeight="1">
      <c r="A526" s="233" t="str">
        <f>'Raw Data'!R525</f>
        <v>Netherlands</v>
      </c>
      <c r="B526" s="234">
        <f>'Raw Data'!S525</f>
        <v>11</v>
      </c>
      <c r="C526" s="235">
        <f>'Raw Data'!W525</f>
        <v>9</v>
      </c>
      <c r="D526" s="236">
        <f t="shared" si="1"/>
        <v>396</v>
      </c>
      <c r="E526" s="237"/>
      <c r="F526" s="238">
        <f>'Raw Data'!X525</f>
        <v>0</v>
      </c>
      <c r="G526" s="239">
        <f>(F526*'Power Usage Consumption'!$B$2)*D526</f>
        <v>0</v>
      </c>
      <c r="H526" s="235">
        <f>'Raw Data'!Y525</f>
        <v>3</v>
      </c>
      <c r="I526" s="239">
        <f>(H526*'Power Usage Consumption'!$B$3)*D526</f>
        <v>82.6848</v>
      </c>
      <c r="J526" s="235">
        <f>'Raw Data'!Z525</f>
        <v>3</v>
      </c>
      <c r="K526" s="240">
        <f>(J526*'Power Usage Consumption'!$B$4)*D526</f>
        <v>67.716</v>
      </c>
      <c r="L526" s="241">
        <f>'Raw Data'!AA525</f>
        <v>2</v>
      </c>
      <c r="M526" s="241">
        <f>(L526*'Power Usage Consumption'!$B$5)*D526</f>
        <v>158.4</v>
      </c>
      <c r="N526" s="241">
        <f>'Raw Data'!AB525</f>
        <v>3</v>
      </c>
      <c r="O526" s="241">
        <f>(N526*'Power Usage Consumption'!$B$7)*D526</f>
        <v>2.376</v>
      </c>
      <c r="P526" s="241">
        <f>'Raw Data'!AC525</f>
        <v>0</v>
      </c>
      <c r="Q526" s="241">
        <f>(P526*'Power Usage Consumption'!$B$8)*D526</f>
        <v>0</v>
      </c>
      <c r="R526" s="241">
        <f>'Raw Data'!AD525</f>
        <v>0</v>
      </c>
      <c r="S526" s="241">
        <f>(R526*'Power Usage Consumption'!$B$9)*D526</f>
        <v>0</v>
      </c>
      <c r="T526" s="235">
        <f>'Raw Data'!AE525</f>
        <v>1</v>
      </c>
      <c r="U526" s="241">
        <f>(T526*'Power Usage Consumption'!$B$6)*D526</f>
        <v>1.98</v>
      </c>
      <c r="V526" s="235">
        <f>'Raw Data'!AF525</f>
        <v>3</v>
      </c>
      <c r="W526" s="241">
        <f>(V526*'Power Usage Consumption'!$B$11)*D526</f>
        <v>14.256</v>
      </c>
      <c r="X526" s="235">
        <f>'Raw Data'!AG525</f>
        <v>0</v>
      </c>
      <c r="Y526" s="241">
        <f>(X526*'Power Usage Consumption'!$B$12)*D526</f>
        <v>0</v>
      </c>
      <c r="Z526" s="235">
        <f>'Raw Data'!AH525</f>
        <v>0</v>
      </c>
      <c r="AA526" s="241">
        <f>(Z526*'Power Usage Consumption'!$B$12)*D526</f>
        <v>0</v>
      </c>
      <c r="AB526" s="242">
        <f t="shared" si="2"/>
        <v>327.4128</v>
      </c>
      <c r="AC526" s="243" t="str">
        <f>'Raw Data'!AI525</f>
        <v>Non-renewable Energy (Grid electricity, Gasoline, etc.)</v>
      </c>
      <c r="AD526" s="244">
        <f t="shared" si="3"/>
        <v>327.4128</v>
      </c>
      <c r="AE526" s="245">
        <f t="shared" si="4"/>
        <v>0</v>
      </c>
      <c r="AF526" s="238">
        <f>'Raw Data'!U525</f>
        <v>10</v>
      </c>
      <c r="AG526" s="235">
        <f>'Raw Data'!T525</f>
        <v>1</v>
      </c>
      <c r="AH526" s="235"/>
      <c r="AI526" s="235">
        <f>IF('Raw Data'!AJ525="YES", 1, 0)</f>
        <v>1</v>
      </c>
      <c r="AJ526" s="235">
        <f>('Power Usage Consumption'!$B$15)*D526*AI526</f>
        <v>1532.52</v>
      </c>
      <c r="AK526" s="235">
        <f>IF('Raw Data'!AK525="YES", 1, 0)</f>
        <v>1</v>
      </c>
      <c r="AL526" s="239">
        <f>'Power Usage Consumption'!$B$16</f>
        <v>18</v>
      </c>
      <c r="AM526" s="235">
        <f>IF('Raw Data'!AL525="YES", 1, 0)</f>
        <v>1</v>
      </c>
      <c r="AN526" s="239">
        <f>'Power Usage Consumption'!$B$17</f>
        <v>1.5</v>
      </c>
      <c r="AO526" s="235">
        <f>IF('Raw Data'!AM525="YES", 1, 0)</f>
        <v>0</v>
      </c>
      <c r="AP526" s="239">
        <f>'Power Usage Consumption'!$B$18</f>
        <v>1.2</v>
      </c>
      <c r="AQ526" s="235">
        <f>IF('Raw Data'!AN525="YES", 1, 0)</f>
        <v>1</v>
      </c>
      <c r="AR526" s="239">
        <f>'Power Usage Consumption'!$B$19</f>
        <v>2</v>
      </c>
      <c r="AS526" s="239">
        <f t="shared" si="5"/>
        <v>1555.22</v>
      </c>
      <c r="AT526" s="241">
        <f t="shared" si="6"/>
        <v>1</v>
      </c>
      <c r="AU526" s="241"/>
      <c r="AV526" s="235">
        <f>IF('Raw Data'!AO525="YES", 1, 0)</f>
        <v>0</v>
      </c>
      <c r="AW526" s="241">
        <f>('Power Usage Consumption'!$B$22)*D526*AV526</f>
        <v>0</v>
      </c>
      <c r="AX526" s="235">
        <f>IF('Raw Data'!AP525="YES", 1, 0)</f>
        <v>1</v>
      </c>
      <c r="AY526" s="241">
        <f>('Power Usage Consumption'!$B$23)*D526*AX526</f>
        <v>257.4</v>
      </c>
      <c r="AZ526" s="235">
        <f>IF('Raw Data'!AQ525="YES", 1, 0)</f>
        <v>0</v>
      </c>
      <c r="BA526" s="241">
        <f>('Power Usage Consumption'!$B$24)*D526*AZ526</f>
        <v>0</v>
      </c>
      <c r="BB526" s="235">
        <f>IF('Raw Data'!AR525="YES", 1, 0)</f>
        <v>0</v>
      </c>
      <c r="BC526" s="241">
        <f>('Power Usage Consumption'!$B$25)*D526*BB526</f>
        <v>0</v>
      </c>
      <c r="BD526" s="235">
        <f>IF('Raw Data'!AS525="YES", 1, 0)</f>
        <v>0</v>
      </c>
      <c r="BE526" s="235">
        <f>('Power Usage Consumption'!$B$26)*D526*BD526</f>
        <v>0</v>
      </c>
      <c r="BF526" s="241">
        <f t="shared" si="7"/>
        <v>257.4</v>
      </c>
    </row>
    <row r="527" ht="20.25" customHeight="1">
      <c r="A527" s="233" t="str">
        <f>'Raw Data'!R526</f>
        <v>Brazil</v>
      </c>
      <c r="B527" s="234">
        <f>'Raw Data'!S526</f>
        <v>7</v>
      </c>
      <c r="C527" s="235">
        <f>'Raw Data'!W526</f>
        <v>15</v>
      </c>
      <c r="D527" s="236">
        <f t="shared" si="1"/>
        <v>420</v>
      </c>
      <c r="E527" s="237"/>
      <c r="F527" s="238">
        <f>'Raw Data'!X526</f>
        <v>2</v>
      </c>
      <c r="G527" s="239">
        <f>(F527*'Power Usage Consumption'!$B$2)*D527</f>
        <v>50.4</v>
      </c>
      <c r="H527" s="235">
        <f>'Raw Data'!Y526</f>
        <v>3</v>
      </c>
      <c r="I527" s="239">
        <f>(H527*'Power Usage Consumption'!$B$3)*D527</f>
        <v>87.696</v>
      </c>
      <c r="J527" s="235">
        <f>'Raw Data'!Z526</f>
        <v>1</v>
      </c>
      <c r="K527" s="240">
        <f>(J527*'Power Usage Consumption'!$B$4)*D527</f>
        <v>23.94</v>
      </c>
      <c r="L527" s="241">
        <f>'Raw Data'!AA526</f>
        <v>0</v>
      </c>
      <c r="M527" s="241">
        <f>(L527*'Power Usage Consumption'!$B$5)*D527</f>
        <v>0</v>
      </c>
      <c r="N527" s="241">
        <f>'Raw Data'!AB526</f>
        <v>0</v>
      </c>
      <c r="O527" s="241">
        <f>(N527*'Power Usage Consumption'!$B$7)*D527</f>
        <v>0</v>
      </c>
      <c r="P527" s="241">
        <f>'Raw Data'!AC526</f>
        <v>0</v>
      </c>
      <c r="Q527" s="241">
        <f>(P527*'Power Usage Consumption'!$B$8)*D527</f>
        <v>0</v>
      </c>
      <c r="R527" s="241">
        <f>'Raw Data'!AD526</f>
        <v>0</v>
      </c>
      <c r="S527" s="241">
        <f>(R527*'Power Usage Consumption'!$B$9)*D527</f>
        <v>0</v>
      </c>
      <c r="T527" s="235">
        <f>'Raw Data'!AE526</f>
        <v>3</v>
      </c>
      <c r="U527" s="241">
        <f>(T527*'Power Usage Consumption'!$B$6)*D527</f>
        <v>6.3</v>
      </c>
      <c r="V527" s="235">
        <f>'Raw Data'!AF526</f>
        <v>2</v>
      </c>
      <c r="W527" s="241">
        <f>(V527*'Power Usage Consumption'!$B$11)*D527</f>
        <v>10.08</v>
      </c>
      <c r="X527" s="235">
        <f>'Raw Data'!AG526</f>
        <v>0</v>
      </c>
      <c r="Y527" s="241">
        <f>(X527*'Power Usage Consumption'!$B$12)*D527</f>
        <v>0</v>
      </c>
      <c r="Z527" s="235">
        <f>'Raw Data'!AH526</f>
        <v>2</v>
      </c>
      <c r="AA527" s="241">
        <f>(Z527*'Power Usage Consumption'!$B$12)*D527</f>
        <v>10.08</v>
      </c>
      <c r="AB527" s="242">
        <f t="shared" si="2"/>
        <v>188.496</v>
      </c>
      <c r="AC527" s="243" t="str">
        <f>'Raw Data'!AI526</f>
        <v>Non-renewable Energy (Grid electricity, Gasoline, etc.)</v>
      </c>
      <c r="AD527" s="244">
        <f t="shared" si="3"/>
        <v>188.496</v>
      </c>
      <c r="AE527" s="245">
        <f t="shared" si="4"/>
        <v>0</v>
      </c>
      <c r="AF527" s="238">
        <f>'Raw Data'!U526</f>
        <v>4</v>
      </c>
      <c r="AG527" s="235">
        <f>'Raw Data'!T526</f>
        <v>3</v>
      </c>
      <c r="AH527" s="235"/>
      <c r="AI527" s="235">
        <f>IF('Raw Data'!AJ526="YES", 1, 0)</f>
        <v>1</v>
      </c>
      <c r="AJ527" s="235">
        <f>('Power Usage Consumption'!$B$15)*D527*AI527</f>
        <v>1625.4</v>
      </c>
      <c r="AK527" s="235">
        <f>IF('Raw Data'!AK526="YES", 1, 0)</f>
        <v>0</v>
      </c>
      <c r="AL527" s="239">
        <f>'Power Usage Consumption'!$B$16</f>
        <v>18</v>
      </c>
      <c r="AM527" s="235">
        <f>IF('Raw Data'!AL526="YES", 1, 0)</f>
        <v>1</v>
      </c>
      <c r="AN527" s="239">
        <f>'Power Usage Consumption'!$B$17</f>
        <v>1.5</v>
      </c>
      <c r="AO527" s="235">
        <f>IF('Raw Data'!AM526="YES", 1, 0)</f>
        <v>0</v>
      </c>
      <c r="AP527" s="239">
        <f>'Power Usage Consumption'!$B$18</f>
        <v>1.2</v>
      </c>
      <c r="AQ527" s="235">
        <f>IF('Raw Data'!AN526="YES", 1, 0)</f>
        <v>1</v>
      </c>
      <c r="AR527" s="239">
        <f>'Power Usage Consumption'!$B$19</f>
        <v>2</v>
      </c>
      <c r="AS527" s="239">
        <f t="shared" si="5"/>
        <v>1648.1</v>
      </c>
      <c r="AT527" s="241">
        <f t="shared" si="6"/>
        <v>3</v>
      </c>
      <c r="AU527" s="241"/>
      <c r="AV527" s="235">
        <f>IF('Raw Data'!AO526="YES", 1, 0)</f>
        <v>1</v>
      </c>
      <c r="AW527" s="241">
        <f>('Power Usage Consumption'!$B$22)*D527*AV527</f>
        <v>955.5</v>
      </c>
      <c r="AX527" s="235">
        <f>IF('Raw Data'!AP526="YES", 1, 0)</f>
        <v>1</v>
      </c>
      <c r="AY527" s="241">
        <f>('Power Usage Consumption'!$B$23)*D527*AX527</f>
        <v>273</v>
      </c>
      <c r="AZ527" s="235">
        <f>IF('Raw Data'!AQ526="YES", 1, 0)</f>
        <v>1</v>
      </c>
      <c r="BA527" s="241">
        <f>('Power Usage Consumption'!$B$24)*D527*AZ527</f>
        <v>22.68</v>
      </c>
      <c r="BB527" s="235">
        <f>IF('Raw Data'!AR526="YES", 1, 0)</f>
        <v>0</v>
      </c>
      <c r="BC527" s="241">
        <f>('Power Usage Consumption'!$B$25)*D527*BB527</f>
        <v>0</v>
      </c>
      <c r="BD527" s="235">
        <f>IF('Raw Data'!AS526="YES", 1, 0)</f>
        <v>0</v>
      </c>
      <c r="BE527" s="235">
        <f>('Power Usage Consumption'!$B$26)*D527*BD527</f>
        <v>0</v>
      </c>
      <c r="BF527" s="241">
        <f t="shared" si="7"/>
        <v>1251.18</v>
      </c>
    </row>
    <row r="528" ht="20.25" customHeight="1">
      <c r="A528" s="233" t="str">
        <f>'Raw Data'!R527</f>
        <v>Australia</v>
      </c>
      <c r="B528" s="234">
        <f>'Raw Data'!S527</f>
        <v>8</v>
      </c>
      <c r="C528" s="235">
        <f>'Raw Data'!W527</f>
        <v>4</v>
      </c>
      <c r="D528" s="236">
        <f t="shared" si="1"/>
        <v>128</v>
      </c>
      <c r="E528" s="237"/>
      <c r="F528" s="238">
        <f>'Raw Data'!X527</f>
        <v>1</v>
      </c>
      <c r="G528" s="239">
        <f>(F528*'Power Usage Consumption'!$B$2)*D528</f>
        <v>7.68</v>
      </c>
      <c r="H528" s="235">
        <f>'Raw Data'!Y527</f>
        <v>3</v>
      </c>
      <c r="I528" s="239">
        <f>(H528*'Power Usage Consumption'!$B$3)*D528</f>
        <v>26.7264</v>
      </c>
      <c r="J528" s="235">
        <f>'Raw Data'!Z527</f>
        <v>2</v>
      </c>
      <c r="K528" s="240">
        <f>(J528*'Power Usage Consumption'!$B$4)*D528</f>
        <v>14.592</v>
      </c>
      <c r="L528" s="241">
        <f>'Raw Data'!AA527</f>
        <v>2</v>
      </c>
      <c r="M528" s="241">
        <f>(L528*'Power Usage Consumption'!$B$5)*D528</f>
        <v>51.2</v>
      </c>
      <c r="N528" s="241">
        <f>'Raw Data'!AB527</f>
        <v>0</v>
      </c>
      <c r="O528" s="241">
        <f>(N528*'Power Usage Consumption'!$B$7)*D528</f>
        <v>0</v>
      </c>
      <c r="P528" s="241">
        <f>'Raw Data'!AC527</f>
        <v>1</v>
      </c>
      <c r="Q528" s="241">
        <f>(P528*'Power Usage Consumption'!$B$8)*D528</f>
        <v>5.12</v>
      </c>
      <c r="R528" s="241">
        <f>'Raw Data'!AD527</f>
        <v>0</v>
      </c>
      <c r="S528" s="241">
        <f>(R528*'Power Usage Consumption'!$B$9)*D528</f>
        <v>0</v>
      </c>
      <c r="T528" s="235">
        <f>'Raw Data'!AE527</f>
        <v>2</v>
      </c>
      <c r="U528" s="241">
        <f>(T528*'Power Usage Consumption'!$B$6)*D528</f>
        <v>1.28</v>
      </c>
      <c r="V528" s="235">
        <f>'Raw Data'!AF527</f>
        <v>2</v>
      </c>
      <c r="W528" s="241">
        <f>(V528*'Power Usage Consumption'!$B$11)*D528</f>
        <v>3.072</v>
      </c>
      <c r="X528" s="235">
        <f>'Raw Data'!AG527</f>
        <v>3</v>
      </c>
      <c r="Y528" s="241">
        <f>(X528*'Power Usage Consumption'!$B$12)*D528</f>
        <v>4.608</v>
      </c>
      <c r="Z528" s="235">
        <f>'Raw Data'!AH527</f>
        <v>3</v>
      </c>
      <c r="AA528" s="241">
        <f>(Z528*'Power Usage Consumption'!$B$12)*D528</f>
        <v>4.608</v>
      </c>
      <c r="AB528" s="242">
        <f t="shared" si="2"/>
        <v>118.8864</v>
      </c>
      <c r="AC528" s="243" t="str">
        <f>'Raw Data'!AI527</f>
        <v>Renewable Energy (Solar, Wind, etc.)</v>
      </c>
      <c r="AD528" s="244">
        <f t="shared" si="3"/>
        <v>0</v>
      </c>
      <c r="AE528" s="245">
        <f t="shared" si="4"/>
        <v>118.8864</v>
      </c>
      <c r="AF528" s="238">
        <f>'Raw Data'!U527</f>
        <v>2</v>
      </c>
      <c r="AG528" s="235">
        <f>'Raw Data'!T527</f>
        <v>6</v>
      </c>
      <c r="AH528" s="235"/>
      <c r="AI528" s="235">
        <f>IF('Raw Data'!AJ527="YES", 1, 0)</f>
        <v>0</v>
      </c>
      <c r="AJ528" s="235">
        <f>('Power Usage Consumption'!$B$15)*D528*AI528</f>
        <v>0</v>
      </c>
      <c r="AK528" s="235">
        <f>IF('Raw Data'!AK527="YES", 1, 0)</f>
        <v>0</v>
      </c>
      <c r="AL528" s="239">
        <f>'Power Usage Consumption'!$B$16</f>
        <v>18</v>
      </c>
      <c r="AM528" s="235">
        <f>IF('Raw Data'!AL527="YES", 1, 0)</f>
        <v>1</v>
      </c>
      <c r="AN528" s="239">
        <f>'Power Usage Consumption'!$B$17</f>
        <v>1.5</v>
      </c>
      <c r="AO528" s="235">
        <f>IF('Raw Data'!AM527="YES", 1, 0)</f>
        <v>0</v>
      </c>
      <c r="AP528" s="239">
        <f>'Power Usage Consumption'!$B$18</f>
        <v>1.2</v>
      </c>
      <c r="AQ528" s="235">
        <f>IF('Raw Data'!AN527="YES", 1, 0)</f>
        <v>0</v>
      </c>
      <c r="AR528" s="239">
        <f>'Power Usage Consumption'!$B$19</f>
        <v>2</v>
      </c>
      <c r="AS528" s="239">
        <f t="shared" si="5"/>
        <v>22.7</v>
      </c>
      <c r="AT528" s="241">
        <f t="shared" si="6"/>
        <v>6</v>
      </c>
      <c r="AU528" s="241"/>
      <c r="AV528" s="235">
        <f>IF('Raw Data'!AO527="YES", 1, 0)</f>
        <v>1</v>
      </c>
      <c r="AW528" s="241">
        <f>('Power Usage Consumption'!$B$22)*D528*AV528</f>
        <v>291.2</v>
      </c>
      <c r="AX528" s="235">
        <f>IF('Raw Data'!AP527="YES", 1, 0)</f>
        <v>1</v>
      </c>
      <c r="AY528" s="241">
        <f>('Power Usage Consumption'!$B$23)*D528*AX528</f>
        <v>83.2</v>
      </c>
      <c r="AZ528" s="235">
        <f>IF('Raw Data'!AQ527="YES", 1, 0)</f>
        <v>0</v>
      </c>
      <c r="BA528" s="241">
        <f>('Power Usage Consumption'!$B$24)*D528*AZ528</f>
        <v>0</v>
      </c>
      <c r="BB528" s="235">
        <f>IF('Raw Data'!AR527="YES", 1, 0)</f>
        <v>1</v>
      </c>
      <c r="BC528" s="241">
        <f>('Power Usage Consumption'!$B$25)*D528*BB528</f>
        <v>2.2208</v>
      </c>
      <c r="BD528" s="235">
        <f>IF('Raw Data'!AS527="YES", 1, 0)</f>
        <v>0</v>
      </c>
      <c r="BE528" s="235">
        <f>('Power Usage Consumption'!$B$26)*D528*BD528</f>
        <v>0</v>
      </c>
      <c r="BF528" s="241">
        <f t="shared" si="7"/>
        <v>376.6208</v>
      </c>
    </row>
    <row r="529" ht="20.25" customHeight="1">
      <c r="A529" s="233" t="str">
        <f>'Raw Data'!R528</f>
        <v>Unspecified</v>
      </c>
      <c r="B529" s="234">
        <f>'Raw Data'!S528</f>
        <v>9</v>
      </c>
      <c r="C529" s="235">
        <f>'Raw Data'!W528</f>
        <v>20</v>
      </c>
      <c r="D529" s="236">
        <f t="shared" si="1"/>
        <v>720</v>
      </c>
      <c r="E529" s="237"/>
      <c r="F529" s="238">
        <f>'Raw Data'!X528</f>
        <v>0</v>
      </c>
      <c r="G529" s="239">
        <f>(F529*'Power Usage Consumption'!$B$2)*D529</f>
        <v>0</v>
      </c>
      <c r="H529" s="235">
        <f>'Raw Data'!Y528</f>
        <v>0</v>
      </c>
      <c r="I529" s="239">
        <f>(H529*'Power Usage Consumption'!$B$3)*D529</f>
        <v>0</v>
      </c>
      <c r="J529" s="235">
        <f>'Raw Data'!Z528</f>
        <v>2</v>
      </c>
      <c r="K529" s="240">
        <f>(J529*'Power Usage Consumption'!$B$4)*D529</f>
        <v>82.08</v>
      </c>
      <c r="L529" s="241">
        <f>'Raw Data'!AA528</f>
        <v>0</v>
      </c>
      <c r="M529" s="241">
        <f>(L529*'Power Usage Consumption'!$B$5)*D529</f>
        <v>0</v>
      </c>
      <c r="N529" s="241">
        <f>'Raw Data'!AB528</f>
        <v>3</v>
      </c>
      <c r="O529" s="241">
        <f>(N529*'Power Usage Consumption'!$B$7)*D529</f>
        <v>4.32</v>
      </c>
      <c r="P529" s="241">
        <f>'Raw Data'!AC528</f>
        <v>1</v>
      </c>
      <c r="Q529" s="241">
        <f>(P529*'Power Usage Consumption'!$B$8)*D529</f>
        <v>28.8</v>
      </c>
      <c r="R529" s="241">
        <f>'Raw Data'!AD528</f>
        <v>1</v>
      </c>
      <c r="S529" s="241">
        <f>(R529*'Power Usage Consumption'!$B$9)*D529</f>
        <v>4.32</v>
      </c>
      <c r="T529" s="235">
        <f>'Raw Data'!AE528</f>
        <v>0</v>
      </c>
      <c r="U529" s="241">
        <f>(T529*'Power Usage Consumption'!$B$6)*D529</f>
        <v>0</v>
      </c>
      <c r="V529" s="235">
        <f>'Raw Data'!AF528</f>
        <v>3</v>
      </c>
      <c r="W529" s="241">
        <f>(V529*'Power Usage Consumption'!$B$11)*D529</f>
        <v>25.92</v>
      </c>
      <c r="X529" s="235">
        <f>'Raw Data'!AG528</f>
        <v>2</v>
      </c>
      <c r="Y529" s="241">
        <f>(X529*'Power Usage Consumption'!$B$12)*D529</f>
        <v>17.28</v>
      </c>
      <c r="Z529" s="235">
        <f>'Raw Data'!AH528</f>
        <v>0</v>
      </c>
      <c r="AA529" s="241">
        <f>(Z529*'Power Usage Consumption'!$B$12)*D529</f>
        <v>0</v>
      </c>
      <c r="AB529" s="242">
        <f t="shared" si="2"/>
        <v>162.72</v>
      </c>
      <c r="AC529" s="243" t="str">
        <f>'Raw Data'!AI528</f>
        <v>Non-renewable Energy (Grid electricity, Gasoline, etc.)</v>
      </c>
      <c r="AD529" s="244">
        <f t="shared" si="3"/>
        <v>162.72</v>
      </c>
      <c r="AE529" s="245">
        <f t="shared" si="4"/>
        <v>0</v>
      </c>
      <c r="AF529" s="238">
        <f>'Raw Data'!U528</f>
        <v>0</v>
      </c>
      <c r="AG529" s="235">
        <f>'Raw Data'!T528</f>
        <v>9</v>
      </c>
      <c r="AH529" s="235"/>
      <c r="AI529" s="235">
        <f>IF('Raw Data'!AJ528="YES", 1, 0)</f>
        <v>1</v>
      </c>
      <c r="AJ529" s="235">
        <f>('Power Usage Consumption'!$B$15)*D529*AI529</f>
        <v>2786.4</v>
      </c>
      <c r="AK529" s="235">
        <f>IF('Raw Data'!AK528="YES", 1, 0)</f>
        <v>1</v>
      </c>
      <c r="AL529" s="239">
        <f>'Power Usage Consumption'!$B$16</f>
        <v>18</v>
      </c>
      <c r="AM529" s="235">
        <f>IF('Raw Data'!AL528="YES", 1, 0)</f>
        <v>1</v>
      </c>
      <c r="AN529" s="239">
        <f>'Power Usage Consumption'!$B$17</f>
        <v>1.5</v>
      </c>
      <c r="AO529" s="235">
        <f>IF('Raw Data'!AM528="YES", 1, 0)</f>
        <v>1</v>
      </c>
      <c r="AP529" s="239">
        <f>'Power Usage Consumption'!$B$18</f>
        <v>1.2</v>
      </c>
      <c r="AQ529" s="235">
        <f>IF('Raw Data'!AN528="YES", 1, 0)</f>
        <v>0</v>
      </c>
      <c r="AR529" s="239">
        <f>'Power Usage Consumption'!$B$19</f>
        <v>2</v>
      </c>
      <c r="AS529" s="239">
        <f t="shared" si="5"/>
        <v>2809.1</v>
      </c>
      <c r="AT529" s="241">
        <f t="shared" si="6"/>
        <v>9</v>
      </c>
      <c r="AU529" s="241"/>
      <c r="AV529" s="235">
        <f>IF('Raw Data'!AO528="YES", 1, 0)</f>
        <v>1</v>
      </c>
      <c r="AW529" s="241">
        <f>('Power Usage Consumption'!$B$22)*D529*AV529</f>
        <v>1638</v>
      </c>
      <c r="AX529" s="235">
        <f>IF('Raw Data'!AP528="YES", 1, 0)</f>
        <v>0</v>
      </c>
      <c r="AY529" s="241">
        <f>('Power Usage Consumption'!$B$23)*D529*AX529</f>
        <v>0</v>
      </c>
      <c r="AZ529" s="235">
        <f>IF('Raw Data'!AQ528="YES", 1, 0)</f>
        <v>0</v>
      </c>
      <c r="BA529" s="241">
        <f>('Power Usage Consumption'!$B$24)*D529*AZ529</f>
        <v>0</v>
      </c>
      <c r="BB529" s="235">
        <f>IF('Raw Data'!AR528="YES", 1, 0)</f>
        <v>0</v>
      </c>
      <c r="BC529" s="241">
        <f>('Power Usage Consumption'!$B$25)*D529*BB529</f>
        <v>0</v>
      </c>
      <c r="BD529" s="235">
        <f>IF('Raw Data'!AS528="YES", 1, 0)</f>
        <v>1</v>
      </c>
      <c r="BE529" s="235">
        <f>('Power Usage Consumption'!$B$26)*D529*BD529</f>
        <v>201.6</v>
      </c>
      <c r="BF529" s="241">
        <f t="shared" si="7"/>
        <v>1839.6</v>
      </c>
    </row>
    <row r="530" ht="20.25" customHeight="1">
      <c r="A530" s="233" t="str">
        <f>'Raw Data'!R529</f>
        <v>Poland</v>
      </c>
      <c r="B530" s="234">
        <f>'Raw Data'!S529</f>
        <v>9</v>
      </c>
      <c r="C530" s="235">
        <f>'Raw Data'!W529</f>
        <v>31</v>
      </c>
      <c r="D530" s="236">
        <f t="shared" si="1"/>
        <v>1116</v>
      </c>
      <c r="E530" s="237"/>
      <c r="F530" s="238">
        <f>'Raw Data'!X529</f>
        <v>2</v>
      </c>
      <c r="G530" s="239">
        <f>(F530*'Power Usage Consumption'!$B$2)*D530</f>
        <v>133.92</v>
      </c>
      <c r="H530" s="235">
        <f>'Raw Data'!Y529</f>
        <v>1</v>
      </c>
      <c r="I530" s="239">
        <f>(H530*'Power Usage Consumption'!$B$3)*D530</f>
        <v>77.6736</v>
      </c>
      <c r="J530" s="235">
        <f>'Raw Data'!Z529</f>
        <v>1</v>
      </c>
      <c r="K530" s="240">
        <f>(J530*'Power Usage Consumption'!$B$4)*D530</f>
        <v>63.612</v>
      </c>
      <c r="L530" s="241">
        <f>'Raw Data'!AA529</f>
        <v>2</v>
      </c>
      <c r="M530" s="241">
        <f>(L530*'Power Usage Consumption'!$B$5)*D530</f>
        <v>446.4</v>
      </c>
      <c r="N530" s="241">
        <f>'Raw Data'!AB529</f>
        <v>0</v>
      </c>
      <c r="O530" s="241">
        <f>(N530*'Power Usage Consumption'!$B$7)*D530</f>
        <v>0</v>
      </c>
      <c r="P530" s="241">
        <f>'Raw Data'!AC529</f>
        <v>3</v>
      </c>
      <c r="Q530" s="241">
        <f>(P530*'Power Usage Consumption'!$B$8)*D530</f>
        <v>133.92</v>
      </c>
      <c r="R530" s="241">
        <f>'Raw Data'!AD529</f>
        <v>1</v>
      </c>
      <c r="S530" s="241">
        <f>(R530*'Power Usage Consumption'!$B$9)*D530</f>
        <v>6.696</v>
      </c>
      <c r="T530" s="235">
        <f>'Raw Data'!AE529</f>
        <v>0</v>
      </c>
      <c r="U530" s="241">
        <f>(T530*'Power Usage Consumption'!$B$6)*D530</f>
        <v>0</v>
      </c>
      <c r="V530" s="235">
        <f>'Raw Data'!AF529</f>
        <v>0</v>
      </c>
      <c r="W530" s="241">
        <f>(V530*'Power Usage Consumption'!$B$11)*D530</f>
        <v>0</v>
      </c>
      <c r="X530" s="235">
        <f>'Raw Data'!AG529</f>
        <v>3</v>
      </c>
      <c r="Y530" s="241">
        <f>(X530*'Power Usage Consumption'!$B$12)*D530</f>
        <v>40.176</v>
      </c>
      <c r="Z530" s="235">
        <f>'Raw Data'!AH529</f>
        <v>1</v>
      </c>
      <c r="AA530" s="241">
        <f>(Z530*'Power Usage Consumption'!$B$12)*D530</f>
        <v>13.392</v>
      </c>
      <c r="AB530" s="242">
        <f t="shared" si="2"/>
        <v>915.7896</v>
      </c>
      <c r="AC530" s="243" t="str">
        <f>'Raw Data'!AI529</f>
        <v>Non-renewable Energy (Grid electricity, Gasoline, etc.)</v>
      </c>
      <c r="AD530" s="244">
        <f t="shared" si="3"/>
        <v>915.7896</v>
      </c>
      <c r="AE530" s="245">
        <f t="shared" si="4"/>
        <v>0</v>
      </c>
      <c r="AF530" s="238">
        <f>'Raw Data'!U529</f>
        <v>4</v>
      </c>
      <c r="AG530" s="235">
        <f>'Raw Data'!T529</f>
        <v>5</v>
      </c>
      <c r="AH530" s="235"/>
      <c r="AI530" s="235">
        <f>IF('Raw Data'!AJ529="YES", 1, 0)</f>
        <v>1</v>
      </c>
      <c r="AJ530" s="235">
        <f>('Power Usage Consumption'!$B$15)*D530*AI530</f>
        <v>4318.92</v>
      </c>
      <c r="AK530" s="235">
        <f>IF('Raw Data'!AK529="YES", 1, 0)</f>
        <v>1</v>
      </c>
      <c r="AL530" s="239">
        <f>'Power Usage Consumption'!$B$16</f>
        <v>18</v>
      </c>
      <c r="AM530" s="235">
        <f>IF('Raw Data'!AL529="YES", 1, 0)</f>
        <v>0</v>
      </c>
      <c r="AN530" s="239">
        <f>'Power Usage Consumption'!$B$17</f>
        <v>1.5</v>
      </c>
      <c r="AO530" s="235">
        <f>IF('Raw Data'!AM529="YES", 1, 0)</f>
        <v>1</v>
      </c>
      <c r="AP530" s="239">
        <f>'Power Usage Consumption'!$B$18</f>
        <v>1.2</v>
      </c>
      <c r="AQ530" s="235">
        <f>IF('Raw Data'!AN529="YES", 1, 0)</f>
        <v>0</v>
      </c>
      <c r="AR530" s="239">
        <f>'Power Usage Consumption'!$B$19</f>
        <v>2</v>
      </c>
      <c r="AS530" s="239">
        <f t="shared" si="5"/>
        <v>4341.62</v>
      </c>
      <c r="AT530" s="241">
        <f t="shared" si="6"/>
        <v>5</v>
      </c>
      <c r="AU530" s="241"/>
      <c r="AV530" s="235">
        <f>IF('Raw Data'!AO529="YES", 1, 0)</f>
        <v>1</v>
      </c>
      <c r="AW530" s="241">
        <f>('Power Usage Consumption'!$B$22)*D530*AV530</f>
        <v>2538.9</v>
      </c>
      <c r="AX530" s="235">
        <f>IF('Raw Data'!AP529="YES", 1, 0)</f>
        <v>0</v>
      </c>
      <c r="AY530" s="241">
        <f>('Power Usage Consumption'!$B$23)*D530*AX530</f>
        <v>0</v>
      </c>
      <c r="AZ530" s="235">
        <f>IF('Raw Data'!AQ529="YES", 1, 0)</f>
        <v>0</v>
      </c>
      <c r="BA530" s="241">
        <f>('Power Usage Consumption'!$B$24)*D530*AZ530</f>
        <v>0</v>
      </c>
      <c r="BB530" s="235">
        <f>IF('Raw Data'!AR529="YES", 1, 0)</f>
        <v>0</v>
      </c>
      <c r="BC530" s="241">
        <f>('Power Usage Consumption'!$B$25)*D530*BB530</f>
        <v>0</v>
      </c>
      <c r="BD530" s="235">
        <f>IF('Raw Data'!AS529="YES", 1, 0)</f>
        <v>0</v>
      </c>
      <c r="BE530" s="235">
        <f>('Power Usage Consumption'!$B$26)*D530*BD530</f>
        <v>0</v>
      </c>
      <c r="BF530" s="241">
        <f t="shared" si="7"/>
        <v>2538.9</v>
      </c>
    </row>
    <row r="531" ht="20.25" customHeight="1">
      <c r="A531" s="233" t="str">
        <f>'Raw Data'!R530</f>
        <v>Indonesia</v>
      </c>
      <c r="B531" s="234">
        <f>'Raw Data'!S530</f>
        <v>6</v>
      </c>
      <c r="C531" s="235">
        <f>'Raw Data'!W530</f>
        <v>36</v>
      </c>
      <c r="D531" s="236">
        <f t="shared" si="1"/>
        <v>864</v>
      </c>
      <c r="E531" s="237"/>
      <c r="F531" s="238">
        <f>'Raw Data'!X530</f>
        <v>1</v>
      </c>
      <c r="G531" s="239">
        <f>(F531*'Power Usage Consumption'!$B$2)*D531</f>
        <v>51.84</v>
      </c>
      <c r="H531" s="235">
        <f>'Raw Data'!Y530</f>
        <v>0</v>
      </c>
      <c r="I531" s="239">
        <f>(H531*'Power Usage Consumption'!$B$3)*D531</f>
        <v>0</v>
      </c>
      <c r="J531" s="235">
        <f>'Raw Data'!Z530</f>
        <v>2</v>
      </c>
      <c r="K531" s="240">
        <f>(J531*'Power Usage Consumption'!$B$4)*D531</f>
        <v>98.496</v>
      </c>
      <c r="L531" s="241">
        <f>'Raw Data'!AA530</f>
        <v>2</v>
      </c>
      <c r="M531" s="241">
        <f>(L531*'Power Usage Consumption'!$B$5)*D531</f>
        <v>345.6</v>
      </c>
      <c r="N531" s="241">
        <f>'Raw Data'!AB530</f>
        <v>1</v>
      </c>
      <c r="O531" s="241">
        <f>(N531*'Power Usage Consumption'!$B$7)*D531</f>
        <v>1.728</v>
      </c>
      <c r="P531" s="241">
        <f>'Raw Data'!AC530</f>
        <v>1</v>
      </c>
      <c r="Q531" s="241">
        <f>(P531*'Power Usage Consumption'!$B$8)*D531</f>
        <v>34.56</v>
      </c>
      <c r="R531" s="241">
        <f>'Raw Data'!AD530</f>
        <v>1</v>
      </c>
      <c r="S531" s="241">
        <f>(R531*'Power Usage Consumption'!$B$9)*D531</f>
        <v>5.184</v>
      </c>
      <c r="T531" s="235">
        <f>'Raw Data'!AE530</f>
        <v>1</v>
      </c>
      <c r="U531" s="241">
        <f>(T531*'Power Usage Consumption'!$B$6)*D531</f>
        <v>4.32</v>
      </c>
      <c r="V531" s="235">
        <f>'Raw Data'!AF530</f>
        <v>2</v>
      </c>
      <c r="W531" s="241">
        <f>(V531*'Power Usage Consumption'!$B$11)*D531</f>
        <v>20.736</v>
      </c>
      <c r="X531" s="235">
        <f>'Raw Data'!AG530</f>
        <v>2</v>
      </c>
      <c r="Y531" s="241">
        <f>(X531*'Power Usage Consumption'!$B$12)*D531</f>
        <v>20.736</v>
      </c>
      <c r="Z531" s="235">
        <f>'Raw Data'!AH530</f>
        <v>2</v>
      </c>
      <c r="AA531" s="241">
        <f>(Z531*'Power Usage Consumption'!$B$12)*D531</f>
        <v>20.736</v>
      </c>
      <c r="AB531" s="242">
        <f t="shared" si="2"/>
        <v>603.936</v>
      </c>
      <c r="AC531" s="243" t="str">
        <f>'Raw Data'!AI530</f>
        <v>Non-renewable Energy (Grid electricity, Gasoline, etc.)</v>
      </c>
      <c r="AD531" s="244">
        <f t="shared" si="3"/>
        <v>603.936</v>
      </c>
      <c r="AE531" s="245">
        <f t="shared" si="4"/>
        <v>0</v>
      </c>
      <c r="AF531" s="238">
        <f>'Raw Data'!U530</f>
        <v>2</v>
      </c>
      <c r="AG531" s="235">
        <f>'Raw Data'!T530</f>
        <v>4</v>
      </c>
      <c r="AH531" s="235"/>
      <c r="AI531" s="235">
        <f>IF('Raw Data'!AJ530="YES", 1, 0)</f>
        <v>1</v>
      </c>
      <c r="AJ531" s="235">
        <f>('Power Usage Consumption'!$B$15)*D531*AI531</f>
        <v>3343.68</v>
      </c>
      <c r="AK531" s="235">
        <f>IF('Raw Data'!AK530="YES", 1, 0)</f>
        <v>1</v>
      </c>
      <c r="AL531" s="239">
        <f>'Power Usage Consumption'!$B$16</f>
        <v>18</v>
      </c>
      <c r="AM531" s="235">
        <f>IF('Raw Data'!AL530="YES", 1, 0)</f>
        <v>0</v>
      </c>
      <c r="AN531" s="239">
        <f>'Power Usage Consumption'!$B$17</f>
        <v>1.5</v>
      </c>
      <c r="AO531" s="235">
        <f>IF('Raw Data'!AM530="YES", 1, 0)</f>
        <v>1</v>
      </c>
      <c r="AP531" s="239">
        <f>'Power Usage Consumption'!$B$18</f>
        <v>1.2</v>
      </c>
      <c r="AQ531" s="235">
        <f>IF('Raw Data'!AN530="YES", 1, 0)</f>
        <v>1</v>
      </c>
      <c r="AR531" s="239">
        <f>'Power Usage Consumption'!$B$19</f>
        <v>2</v>
      </c>
      <c r="AS531" s="239">
        <f t="shared" si="5"/>
        <v>3366.38</v>
      </c>
      <c r="AT531" s="241">
        <f t="shared" si="6"/>
        <v>4</v>
      </c>
      <c r="AU531" s="241"/>
      <c r="AV531" s="235">
        <f>IF('Raw Data'!AO530="YES", 1, 0)</f>
        <v>0</v>
      </c>
      <c r="AW531" s="241">
        <f>('Power Usage Consumption'!$B$22)*D531*AV531</f>
        <v>0</v>
      </c>
      <c r="AX531" s="235">
        <f>IF('Raw Data'!AP530="YES", 1, 0)</f>
        <v>0</v>
      </c>
      <c r="AY531" s="241">
        <f>('Power Usage Consumption'!$B$23)*D531*AX531</f>
        <v>0</v>
      </c>
      <c r="AZ531" s="235">
        <f>IF('Raw Data'!AQ530="YES", 1, 0)</f>
        <v>0</v>
      </c>
      <c r="BA531" s="241">
        <f>('Power Usage Consumption'!$B$24)*D531*AZ531</f>
        <v>0</v>
      </c>
      <c r="BB531" s="235">
        <f>IF('Raw Data'!AR530="YES", 1, 0)</f>
        <v>1</v>
      </c>
      <c r="BC531" s="241">
        <f>('Power Usage Consumption'!$B$25)*D531*BB531</f>
        <v>14.9904</v>
      </c>
      <c r="BD531" s="235">
        <f>IF('Raw Data'!AS530="YES", 1, 0)</f>
        <v>1</v>
      </c>
      <c r="BE531" s="235">
        <f>('Power Usage Consumption'!$B$26)*D531*BD531</f>
        <v>241.92</v>
      </c>
      <c r="BF531" s="241">
        <f t="shared" si="7"/>
        <v>256.9104</v>
      </c>
    </row>
    <row r="532" ht="20.25" customHeight="1">
      <c r="A532" s="233" t="str">
        <f>'Raw Data'!R531</f>
        <v>South Africa</v>
      </c>
      <c r="B532" s="234">
        <f>'Raw Data'!S531</f>
        <v>4</v>
      </c>
      <c r="C532" s="235">
        <f>'Raw Data'!W531</f>
        <v>31</v>
      </c>
      <c r="D532" s="236">
        <f t="shared" si="1"/>
        <v>496</v>
      </c>
      <c r="E532" s="237"/>
      <c r="F532" s="238">
        <f>'Raw Data'!X531</f>
        <v>0</v>
      </c>
      <c r="G532" s="239">
        <f>(F532*'Power Usage Consumption'!$B$2)*D532</f>
        <v>0</v>
      </c>
      <c r="H532" s="235">
        <f>'Raw Data'!Y531</f>
        <v>1</v>
      </c>
      <c r="I532" s="239">
        <f>(H532*'Power Usage Consumption'!$B$3)*D532</f>
        <v>34.5216</v>
      </c>
      <c r="J532" s="235">
        <f>'Raw Data'!Z531</f>
        <v>2</v>
      </c>
      <c r="K532" s="240">
        <f>(J532*'Power Usage Consumption'!$B$4)*D532</f>
        <v>56.544</v>
      </c>
      <c r="L532" s="241">
        <f>'Raw Data'!AA531</f>
        <v>1</v>
      </c>
      <c r="M532" s="241">
        <f>(L532*'Power Usage Consumption'!$B$5)*D532</f>
        <v>99.2</v>
      </c>
      <c r="N532" s="241">
        <f>'Raw Data'!AB531</f>
        <v>0</v>
      </c>
      <c r="O532" s="241">
        <f>(N532*'Power Usage Consumption'!$B$7)*D532</f>
        <v>0</v>
      </c>
      <c r="P532" s="241">
        <f>'Raw Data'!AC531</f>
        <v>0</v>
      </c>
      <c r="Q532" s="241">
        <f>(P532*'Power Usage Consumption'!$B$8)*D532</f>
        <v>0</v>
      </c>
      <c r="R532" s="241">
        <f>'Raw Data'!AD531</f>
        <v>3</v>
      </c>
      <c r="S532" s="241">
        <f>(R532*'Power Usage Consumption'!$B$9)*D532</f>
        <v>8.928</v>
      </c>
      <c r="T532" s="235">
        <f>'Raw Data'!AE531</f>
        <v>3</v>
      </c>
      <c r="U532" s="241">
        <f>(T532*'Power Usage Consumption'!$B$6)*D532</f>
        <v>7.44</v>
      </c>
      <c r="V532" s="235">
        <f>'Raw Data'!AF531</f>
        <v>0</v>
      </c>
      <c r="W532" s="241">
        <f>(V532*'Power Usage Consumption'!$B$11)*D532</f>
        <v>0</v>
      </c>
      <c r="X532" s="235">
        <f>'Raw Data'!AG531</f>
        <v>3</v>
      </c>
      <c r="Y532" s="241">
        <f>(X532*'Power Usage Consumption'!$B$12)*D532</f>
        <v>17.856</v>
      </c>
      <c r="Z532" s="235">
        <f>'Raw Data'!AH531</f>
        <v>2</v>
      </c>
      <c r="AA532" s="241">
        <f>(Z532*'Power Usage Consumption'!$B$12)*D532</f>
        <v>11.904</v>
      </c>
      <c r="AB532" s="242">
        <f t="shared" si="2"/>
        <v>236.3936</v>
      </c>
      <c r="AC532" s="243" t="str">
        <f>'Raw Data'!AI531</f>
        <v>Renewable Energy (Solar, Wind, etc.)</v>
      </c>
      <c r="AD532" s="244">
        <f t="shared" si="3"/>
        <v>0</v>
      </c>
      <c r="AE532" s="245">
        <f t="shared" si="4"/>
        <v>236.3936</v>
      </c>
      <c r="AF532" s="238">
        <f>'Raw Data'!U531</f>
        <v>3</v>
      </c>
      <c r="AG532" s="235">
        <f>'Raw Data'!T531</f>
        <v>1</v>
      </c>
      <c r="AH532" s="235"/>
      <c r="AI532" s="235">
        <f>IF('Raw Data'!AJ531="YES", 1, 0)</f>
        <v>0</v>
      </c>
      <c r="AJ532" s="235">
        <f>('Power Usage Consumption'!$B$15)*D532*AI532</f>
        <v>0</v>
      </c>
      <c r="AK532" s="235">
        <f>IF('Raw Data'!AK531="YES", 1, 0)</f>
        <v>0</v>
      </c>
      <c r="AL532" s="239">
        <f>'Power Usage Consumption'!$B$16</f>
        <v>18</v>
      </c>
      <c r="AM532" s="235">
        <f>IF('Raw Data'!AL531="YES", 1, 0)</f>
        <v>0</v>
      </c>
      <c r="AN532" s="239">
        <f>'Power Usage Consumption'!$B$17</f>
        <v>1.5</v>
      </c>
      <c r="AO532" s="235">
        <f>IF('Raw Data'!AM531="YES", 1, 0)</f>
        <v>1</v>
      </c>
      <c r="AP532" s="239">
        <f>'Power Usage Consumption'!$B$18</f>
        <v>1.2</v>
      </c>
      <c r="AQ532" s="235">
        <f>IF('Raw Data'!AN531="YES", 1, 0)</f>
        <v>0</v>
      </c>
      <c r="AR532" s="239">
        <f>'Power Usage Consumption'!$B$19</f>
        <v>2</v>
      </c>
      <c r="AS532" s="239">
        <f t="shared" si="5"/>
        <v>22.7</v>
      </c>
      <c r="AT532" s="241">
        <f t="shared" si="6"/>
        <v>1</v>
      </c>
      <c r="AU532" s="241"/>
      <c r="AV532" s="235">
        <f>IF('Raw Data'!AO531="YES", 1, 0)</f>
        <v>1</v>
      </c>
      <c r="AW532" s="241">
        <f>('Power Usage Consumption'!$B$22)*D532*AV532</f>
        <v>1128.4</v>
      </c>
      <c r="AX532" s="235">
        <f>IF('Raw Data'!AP531="YES", 1, 0)</f>
        <v>0</v>
      </c>
      <c r="AY532" s="241">
        <f>('Power Usage Consumption'!$B$23)*D532*AX532</f>
        <v>0</v>
      </c>
      <c r="AZ532" s="235">
        <f>IF('Raw Data'!AQ531="YES", 1, 0)</f>
        <v>1</v>
      </c>
      <c r="BA532" s="241">
        <f>('Power Usage Consumption'!$B$24)*D532*AZ532</f>
        <v>26.784</v>
      </c>
      <c r="BB532" s="235">
        <f>IF('Raw Data'!AR531="YES", 1, 0)</f>
        <v>0</v>
      </c>
      <c r="BC532" s="241">
        <f>('Power Usage Consumption'!$B$25)*D532*BB532</f>
        <v>0</v>
      </c>
      <c r="BD532" s="235">
        <f>IF('Raw Data'!AS531="YES", 1, 0)</f>
        <v>0</v>
      </c>
      <c r="BE532" s="235">
        <f>('Power Usage Consumption'!$B$26)*D532*BD532</f>
        <v>0</v>
      </c>
      <c r="BF532" s="241">
        <f t="shared" si="7"/>
        <v>1155.184</v>
      </c>
    </row>
    <row r="533" ht="20.25" customHeight="1">
      <c r="A533" s="233" t="str">
        <f>'Raw Data'!R532</f>
        <v>Netherlands</v>
      </c>
      <c r="B533" s="234">
        <f>'Raw Data'!S532</f>
        <v>12</v>
      </c>
      <c r="C533" s="235">
        <f>'Raw Data'!W532</f>
        <v>32</v>
      </c>
      <c r="D533" s="236">
        <f t="shared" si="1"/>
        <v>1536</v>
      </c>
      <c r="E533" s="237"/>
      <c r="F533" s="238">
        <f>'Raw Data'!X532</f>
        <v>2</v>
      </c>
      <c r="G533" s="239">
        <f>(F533*'Power Usage Consumption'!$B$2)*D533</f>
        <v>184.32</v>
      </c>
      <c r="H533" s="235">
        <f>'Raw Data'!Y532</f>
        <v>1</v>
      </c>
      <c r="I533" s="239">
        <f>(H533*'Power Usage Consumption'!$B$3)*D533</f>
        <v>106.9056</v>
      </c>
      <c r="J533" s="235">
        <f>'Raw Data'!Z532</f>
        <v>0</v>
      </c>
      <c r="K533" s="240">
        <f>(J533*'Power Usage Consumption'!$B$4)*D533</f>
        <v>0</v>
      </c>
      <c r="L533" s="241">
        <f>'Raw Data'!AA532</f>
        <v>3</v>
      </c>
      <c r="M533" s="241">
        <f>(L533*'Power Usage Consumption'!$B$5)*D533</f>
        <v>921.6</v>
      </c>
      <c r="N533" s="241">
        <f>'Raw Data'!AB532</f>
        <v>1</v>
      </c>
      <c r="O533" s="241">
        <f>(N533*'Power Usage Consumption'!$B$7)*D533</f>
        <v>3.072</v>
      </c>
      <c r="P533" s="241">
        <f>'Raw Data'!AC532</f>
        <v>2</v>
      </c>
      <c r="Q533" s="241">
        <f>(P533*'Power Usage Consumption'!$B$8)*D533</f>
        <v>122.88</v>
      </c>
      <c r="R533" s="241">
        <f>'Raw Data'!AD532</f>
        <v>3</v>
      </c>
      <c r="S533" s="241">
        <f>(R533*'Power Usage Consumption'!$B$9)*D533</f>
        <v>27.648</v>
      </c>
      <c r="T533" s="235">
        <f>'Raw Data'!AE532</f>
        <v>2</v>
      </c>
      <c r="U533" s="241">
        <f>(T533*'Power Usage Consumption'!$B$6)*D533</f>
        <v>15.36</v>
      </c>
      <c r="V533" s="235">
        <f>'Raw Data'!AF532</f>
        <v>2</v>
      </c>
      <c r="W533" s="241">
        <f>(V533*'Power Usage Consumption'!$B$11)*D533</f>
        <v>36.864</v>
      </c>
      <c r="X533" s="235">
        <f>'Raw Data'!AG532</f>
        <v>3</v>
      </c>
      <c r="Y533" s="241">
        <f>(X533*'Power Usage Consumption'!$B$12)*D533</f>
        <v>55.296</v>
      </c>
      <c r="Z533" s="235">
        <f>'Raw Data'!AH532</f>
        <v>3</v>
      </c>
      <c r="AA533" s="241">
        <f>(Z533*'Power Usage Consumption'!$B$12)*D533</f>
        <v>55.296</v>
      </c>
      <c r="AB533" s="242">
        <f t="shared" si="2"/>
        <v>1529.2416</v>
      </c>
      <c r="AC533" s="243" t="str">
        <f>'Raw Data'!AI532</f>
        <v>Renewable Energy (Solar, Wind, etc.)</v>
      </c>
      <c r="AD533" s="244">
        <f t="shared" si="3"/>
        <v>0</v>
      </c>
      <c r="AE533" s="245">
        <f t="shared" si="4"/>
        <v>1529.2416</v>
      </c>
      <c r="AF533" s="238">
        <f>'Raw Data'!U532</f>
        <v>4</v>
      </c>
      <c r="AG533" s="235">
        <f>'Raw Data'!T532</f>
        <v>8</v>
      </c>
      <c r="AH533" s="235"/>
      <c r="AI533" s="235">
        <f>IF('Raw Data'!AJ532="YES", 1, 0)</f>
        <v>0</v>
      </c>
      <c r="AJ533" s="235">
        <f>('Power Usage Consumption'!$B$15)*D533*AI533</f>
        <v>0</v>
      </c>
      <c r="AK533" s="235">
        <f>IF('Raw Data'!AK532="YES", 1, 0)</f>
        <v>1</v>
      </c>
      <c r="AL533" s="239">
        <f>'Power Usage Consumption'!$B$16</f>
        <v>18</v>
      </c>
      <c r="AM533" s="235">
        <f>IF('Raw Data'!AL532="YES", 1, 0)</f>
        <v>0</v>
      </c>
      <c r="AN533" s="239">
        <f>'Power Usage Consumption'!$B$17</f>
        <v>1.5</v>
      </c>
      <c r="AO533" s="235">
        <f>IF('Raw Data'!AM532="YES", 1, 0)</f>
        <v>0</v>
      </c>
      <c r="AP533" s="239">
        <f>'Power Usage Consumption'!$B$18</f>
        <v>1.2</v>
      </c>
      <c r="AQ533" s="235">
        <f>IF('Raw Data'!AN532="YES", 1, 0)</f>
        <v>0</v>
      </c>
      <c r="AR533" s="239">
        <f>'Power Usage Consumption'!$B$19</f>
        <v>2</v>
      </c>
      <c r="AS533" s="239">
        <f t="shared" si="5"/>
        <v>22.7</v>
      </c>
      <c r="AT533" s="241">
        <f t="shared" si="6"/>
        <v>8</v>
      </c>
      <c r="AU533" s="241"/>
      <c r="AV533" s="235">
        <f>IF('Raw Data'!AO532="YES", 1, 0)</f>
        <v>0</v>
      </c>
      <c r="AW533" s="241">
        <f>('Power Usage Consumption'!$B$22)*D533*AV533</f>
        <v>0</v>
      </c>
      <c r="AX533" s="235">
        <f>IF('Raw Data'!AP532="YES", 1, 0)</f>
        <v>1</v>
      </c>
      <c r="AY533" s="241">
        <f>('Power Usage Consumption'!$B$23)*D533*AX533</f>
        <v>998.4</v>
      </c>
      <c r="AZ533" s="235">
        <f>IF('Raw Data'!AQ532="YES", 1, 0)</f>
        <v>0</v>
      </c>
      <c r="BA533" s="241">
        <f>('Power Usage Consumption'!$B$24)*D533*AZ533</f>
        <v>0</v>
      </c>
      <c r="BB533" s="235">
        <f>IF('Raw Data'!AR532="YES", 1, 0)</f>
        <v>1</v>
      </c>
      <c r="BC533" s="241">
        <f>('Power Usage Consumption'!$B$25)*D533*BB533</f>
        <v>26.6496</v>
      </c>
      <c r="BD533" s="235">
        <f>IF('Raw Data'!AS532="YES", 1, 0)</f>
        <v>1</v>
      </c>
      <c r="BE533" s="235">
        <f>('Power Usage Consumption'!$B$26)*D533*BD533</f>
        <v>430.08</v>
      </c>
      <c r="BF533" s="241">
        <f t="shared" si="7"/>
        <v>1455.1296</v>
      </c>
    </row>
    <row r="534" ht="20.25" customHeight="1">
      <c r="A534" s="233" t="str">
        <f>'Raw Data'!R533</f>
        <v>Czech Republic</v>
      </c>
      <c r="B534" s="234">
        <f>'Raw Data'!S533</f>
        <v>5</v>
      </c>
      <c r="C534" s="235">
        <f>'Raw Data'!W533</f>
        <v>40</v>
      </c>
      <c r="D534" s="236">
        <f t="shared" si="1"/>
        <v>800</v>
      </c>
      <c r="E534" s="237"/>
      <c r="F534" s="238">
        <f>'Raw Data'!X533</f>
        <v>1</v>
      </c>
      <c r="G534" s="239">
        <f>(F534*'Power Usage Consumption'!$B$2)*D534</f>
        <v>48</v>
      </c>
      <c r="H534" s="235">
        <f>'Raw Data'!Y533</f>
        <v>3</v>
      </c>
      <c r="I534" s="239">
        <f>(H534*'Power Usage Consumption'!$B$3)*D534</f>
        <v>167.04</v>
      </c>
      <c r="J534" s="235">
        <f>'Raw Data'!Z533</f>
        <v>2</v>
      </c>
      <c r="K534" s="240">
        <f>(J534*'Power Usage Consumption'!$B$4)*D534</f>
        <v>91.2</v>
      </c>
      <c r="L534" s="241">
        <f>'Raw Data'!AA533</f>
        <v>0</v>
      </c>
      <c r="M534" s="241">
        <f>(L534*'Power Usage Consumption'!$B$5)*D534</f>
        <v>0</v>
      </c>
      <c r="N534" s="241">
        <f>'Raw Data'!AB533</f>
        <v>2</v>
      </c>
      <c r="O534" s="241">
        <f>(N534*'Power Usage Consumption'!$B$7)*D534</f>
        <v>3.2</v>
      </c>
      <c r="P534" s="241">
        <f>'Raw Data'!AC533</f>
        <v>2</v>
      </c>
      <c r="Q534" s="241">
        <f>(P534*'Power Usage Consumption'!$B$8)*D534</f>
        <v>64</v>
      </c>
      <c r="R534" s="241">
        <f>'Raw Data'!AD533</f>
        <v>2</v>
      </c>
      <c r="S534" s="241">
        <f>(R534*'Power Usage Consumption'!$B$9)*D534</f>
        <v>9.6</v>
      </c>
      <c r="T534" s="235">
        <f>'Raw Data'!AE533</f>
        <v>3</v>
      </c>
      <c r="U534" s="241">
        <f>(T534*'Power Usage Consumption'!$B$6)*D534</f>
        <v>12</v>
      </c>
      <c r="V534" s="235">
        <f>'Raw Data'!AF533</f>
        <v>1</v>
      </c>
      <c r="W534" s="241">
        <f>(V534*'Power Usage Consumption'!$B$11)*D534</f>
        <v>9.6</v>
      </c>
      <c r="X534" s="235">
        <f>'Raw Data'!AG533</f>
        <v>2</v>
      </c>
      <c r="Y534" s="241">
        <f>(X534*'Power Usage Consumption'!$B$12)*D534</f>
        <v>19.2</v>
      </c>
      <c r="Z534" s="235">
        <f>'Raw Data'!AH533</f>
        <v>3</v>
      </c>
      <c r="AA534" s="241">
        <f>(Z534*'Power Usage Consumption'!$B$12)*D534</f>
        <v>28.8</v>
      </c>
      <c r="AB534" s="242">
        <f t="shared" si="2"/>
        <v>452.64</v>
      </c>
      <c r="AC534" s="243" t="str">
        <f>'Raw Data'!AI533</f>
        <v>Renewable Energy (Solar, Wind, etc.)</v>
      </c>
      <c r="AD534" s="244">
        <f t="shared" si="3"/>
        <v>0</v>
      </c>
      <c r="AE534" s="245">
        <f t="shared" si="4"/>
        <v>452.64</v>
      </c>
      <c r="AF534" s="238">
        <f>'Raw Data'!U533</f>
        <v>3</v>
      </c>
      <c r="AG534" s="235">
        <f>'Raw Data'!T533</f>
        <v>2</v>
      </c>
      <c r="AH534" s="235"/>
      <c r="AI534" s="235">
        <f>IF('Raw Data'!AJ533="YES", 1, 0)</f>
        <v>0</v>
      </c>
      <c r="AJ534" s="235">
        <f>('Power Usage Consumption'!$B$15)*D534*AI534</f>
        <v>0</v>
      </c>
      <c r="AK534" s="235">
        <f>IF('Raw Data'!AK533="YES", 1, 0)</f>
        <v>1</v>
      </c>
      <c r="AL534" s="239">
        <f>'Power Usage Consumption'!$B$16</f>
        <v>18</v>
      </c>
      <c r="AM534" s="235">
        <f>IF('Raw Data'!AL533="YES", 1, 0)</f>
        <v>1</v>
      </c>
      <c r="AN534" s="239">
        <f>'Power Usage Consumption'!$B$17</f>
        <v>1.5</v>
      </c>
      <c r="AO534" s="235">
        <f>IF('Raw Data'!AM533="YES", 1, 0)</f>
        <v>1</v>
      </c>
      <c r="AP534" s="239">
        <f>'Power Usage Consumption'!$B$18</f>
        <v>1.2</v>
      </c>
      <c r="AQ534" s="235">
        <f>IF('Raw Data'!AN533="YES", 1, 0)</f>
        <v>1</v>
      </c>
      <c r="AR534" s="239">
        <f>'Power Usage Consumption'!$B$19</f>
        <v>2</v>
      </c>
      <c r="AS534" s="239">
        <f t="shared" si="5"/>
        <v>22.7</v>
      </c>
      <c r="AT534" s="241">
        <f t="shared" si="6"/>
        <v>2</v>
      </c>
      <c r="AU534" s="241"/>
      <c r="AV534" s="235">
        <f>IF('Raw Data'!AO533="YES", 1, 0)</f>
        <v>1</v>
      </c>
      <c r="AW534" s="241">
        <f>('Power Usage Consumption'!$B$22)*D534*AV534</f>
        <v>1820</v>
      </c>
      <c r="AX534" s="235">
        <f>IF('Raw Data'!AP533="YES", 1, 0)</f>
        <v>0</v>
      </c>
      <c r="AY534" s="241">
        <f>('Power Usage Consumption'!$B$23)*D534*AX534</f>
        <v>0</v>
      </c>
      <c r="AZ534" s="235">
        <f>IF('Raw Data'!AQ533="YES", 1, 0)</f>
        <v>1</v>
      </c>
      <c r="BA534" s="241">
        <f>('Power Usage Consumption'!$B$24)*D534*AZ534</f>
        <v>43.2</v>
      </c>
      <c r="BB534" s="235">
        <f>IF('Raw Data'!AR533="YES", 1, 0)</f>
        <v>1</v>
      </c>
      <c r="BC534" s="241">
        <f>('Power Usage Consumption'!$B$25)*D534*BB534</f>
        <v>13.88</v>
      </c>
      <c r="BD534" s="235">
        <f>IF('Raw Data'!AS533="YES", 1, 0)</f>
        <v>0</v>
      </c>
      <c r="BE534" s="235">
        <f>('Power Usage Consumption'!$B$26)*D534*BD534</f>
        <v>0</v>
      </c>
      <c r="BF534" s="241">
        <f t="shared" si="7"/>
        <v>1877.08</v>
      </c>
    </row>
    <row r="535" ht="20.25" customHeight="1">
      <c r="A535" s="233" t="str">
        <f>'Raw Data'!R534</f>
        <v>United States of America</v>
      </c>
      <c r="B535" s="234">
        <f>'Raw Data'!S534</f>
        <v>11</v>
      </c>
      <c r="C535" s="235">
        <f>'Raw Data'!W534</f>
        <v>13</v>
      </c>
      <c r="D535" s="236">
        <f t="shared" si="1"/>
        <v>572</v>
      </c>
      <c r="E535" s="237"/>
      <c r="F535" s="238">
        <f>'Raw Data'!X534</f>
        <v>1</v>
      </c>
      <c r="G535" s="239">
        <f>(F535*'Power Usage Consumption'!$B$2)*D535</f>
        <v>34.32</v>
      </c>
      <c r="H535" s="235">
        <f>'Raw Data'!Y534</f>
        <v>2</v>
      </c>
      <c r="I535" s="239">
        <f>(H535*'Power Usage Consumption'!$B$3)*D535</f>
        <v>79.6224</v>
      </c>
      <c r="J535" s="235">
        <f>'Raw Data'!Z534</f>
        <v>1</v>
      </c>
      <c r="K535" s="240">
        <f>(J535*'Power Usage Consumption'!$B$4)*D535</f>
        <v>32.604</v>
      </c>
      <c r="L535" s="241">
        <f>'Raw Data'!AA534</f>
        <v>1</v>
      </c>
      <c r="M535" s="241">
        <f>(L535*'Power Usage Consumption'!$B$5)*D535</f>
        <v>114.4</v>
      </c>
      <c r="N535" s="241">
        <f>'Raw Data'!AB534</f>
        <v>1</v>
      </c>
      <c r="O535" s="241">
        <f>(N535*'Power Usage Consumption'!$B$7)*D535</f>
        <v>1.144</v>
      </c>
      <c r="P535" s="241">
        <f>'Raw Data'!AC534</f>
        <v>1</v>
      </c>
      <c r="Q535" s="241">
        <f>(P535*'Power Usage Consumption'!$B$8)*D535</f>
        <v>22.88</v>
      </c>
      <c r="R535" s="241">
        <f>'Raw Data'!AD534</f>
        <v>2</v>
      </c>
      <c r="S535" s="241">
        <f>(R535*'Power Usage Consumption'!$B$9)*D535</f>
        <v>6.864</v>
      </c>
      <c r="T535" s="235">
        <f>'Raw Data'!AE534</f>
        <v>2</v>
      </c>
      <c r="U535" s="241">
        <f>(T535*'Power Usage Consumption'!$B$6)*D535</f>
        <v>5.72</v>
      </c>
      <c r="V535" s="235">
        <f>'Raw Data'!AF534</f>
        <v>3</v>
      </c>
      <c r="W535" s="241">
        <f>(V535*'Power Usage Consumption'!$B$11)*D535</f>
        <v>20.592</v>
      </c>
      <c r="X535" s="235">
        <f>'Raw Data'!AG534</f>
        <v>3</v>
      </c>
      <c r="Y535" s="241">
        <f>(X535*'Power Usage Consumption'!$B$12)*D535</f>
        <v>20.592</v>
      </c>
      <c r="Z535" s="235">
        <f>'Raw Data'!AH534</f>
        <v>2</v>
      </c>
      <c r="AA535" s="241">
        <f>(Z535*'Power Usage Consumption'!$B$12)*D535</f>
        <v>13.728</v>
      </c>
      <c r="AB535" s="242">
        <f t="shared" si="2"/>
        <v>352.4664</v>
      </c>
      <c r="AC535" s="243" t="str">
        <f>'Raw Data'!AI534</f>
        <v>Renewable Energy (Solar, Wind, etc.)</v>
      </c>
      <c r="AD535" s="244">
        <f t="shared" si="3"/>
        <v>0</v>
      </c>
      <c r="AE535" s="245">
        <f t="shared" si="4"/>
        <v>352.4664</v>
      </c>
      <c r="AF535" s="238">
        <f>'Raw Data'!U534</f>
        <v>6</v>
      </c>
      <c r="AG535" s="235">
        <f>'Raw Data'!T534</f>
        <v>5</v>
      </c>
      <c r="AH535" s="235"/>
      <c r="AI535" s="235">
        <f>IF('Raw Data'!AJ534="YES", 1, 0)</f>
        <v>0</v>
      </c>
      <c r="AJ535" s="235">
        <f>('Power Usage Consumption'!$B$15)*D535*AI535</f>
        <v>0</v>
      </c>
      <c r="AK535" s="235">
        <f>IF('Raw Data'!AK534="YES", 1, 0)</f>
        <v>1</v>
      </c>
      <c r="AL535" s="239">
        <f>'Power Usage Consumption'!$B$16</f>
        <v>18</v>
      </c>
      <c r="AM535" s="235">
        <f>IF('Raw Data'!AL534="YES", 1, 0)</f>
        <v>1</v>
      </c>
      <c r="AN535" s="239">
        <f>'Power Usage Consumption'!$B$17</f>
        <v>1.5</v>
      </c>
      <c r="AO535" s="235">
        <f>IF('Raw Data'!AM534="YES", 1, 0)</f>
        <v>0</v>
      </c>
      <c r="AP535" s="239">
        <f>'Power Usage Consumption'!$B$18</f>
        <v>1.2</v>
      </c>
      <c r="AQ535" s="235">
        <f>IF('Raw Data'!AN534="YES", 1, 0)</f>
        <v>1</v>
      </c>
      <c r="AR535" s="239">
        <f>'Power Usage Consumption'!$B$19</f>
        <v>2</v>
      </c>
      <c r="AS535" s="239">
        <f t="shared" si="5"/>
        <v>22.7</v>
      </c>
      <c r="AT535" s="241">
        <f t="shared" si="6"/>
        <v>5</v>
      </c>
      <c r="AU535" s="241"/>
      <c r="AV535" s="235">
        <f>IF('Raw Data'!AO534="YES", 1, 0)</f>
        <v>0</v>
      </c>
      <c r="AW535" s="241">
        <f>('Power Usage Consumption'!$B$22)*D535*AV535</f>
        <v>0</v>
      </c>
      <c r="AX535" s="235">
        <f>IF('Raw Data'!AP534="YES", 1, 0)</f>
        <v>0</v>
      </c>
      <c r="AY535" s="241">
        <f>('Power Usage Consumption'!$B$23)*D535*AX535</f>
        <v>0</v>
      </c>
      <c r="AZ535" s="235">
        <f>IF('Raw Data'!AQ534="YES", 1, 0)</f>
        <v>0</v>
      </c>
      <c r="BA535" s="241">
        <f>('Power Usage Consumption'!$B$24)*D535*AZ535</f>
        <v>0</v>
      </c>
      <c r="BB535" s="235">
        <f>IF('Raw Data'!AR534="YES", 1, 0)</f>
        <v>1</v>
      </c>
      <c r="BC535" s="241">
        <f>('Power Usage Consumption'!$B$25)*D535*BB535</f>
        <v>9.9242</v>
      </c>
      <c r="BD535" s="235">
        <f>IF('Raw Data'!AS534="YES", 1, 0)</f>
        <v>0</v>
      </c>
      <c r="BE535" s="235">
        <f>('Power Usage Consumption'!$B$26)*D535*BD535</f>
        <v>0</v>
      </c>
      <c r="BF535" s="241">
        <f t="shared" si="7"/>
        <v>9.9242</v>
      </c>
    </row>
    <row r="536" ht="20.25" customHeight="1">
      <c r="A536" s="233" t="str">
        <f>'Raw Data'!R535</f>
        <v>United States of America</v>
      </c>
      <c r="B536" s="234">
        <f>'Raw Data'!S535</f>
        <v>1</v>
      </c>
      <c r="C536" s="235">
        <f>'Raw Data'!W535</f>
        <v>35</v>
      </c>
      <c r="D536" s="236">
        <f t="shared" si="1"/>
        <v>140</v>
      </c>
      <c r="E536" s="237"/>
      <c r="F536" s="238">
        <f>'Raw Data'!X535</f>
        <v>1</v>
      </c>
      <c r="G536" s="239">
        <f>(F536*'Power Usage Consumption'!$B$2)*D536</f>
        <v>8.4</v>
      </c>
      <c r="H536" s="235">
        <f>'Raw Data'!Y535</f>
        <v>1</v>
      </c>
      <c r="I536" s="239">
        <f>(H536*'Power Usage Consumption'!$B$3)*D536</f>
        <v>9.744</v>
      </c>
      <c r="J536" s="235">
        <f>'Raw Data'!Z535</f>
        <v>2</v>
      </c>
      <c r="K536" s="240">
        <f>(J536*'Power Usage Consumption'!$B$4)*D536</f>
        <v>15.96</v>
      </c>
      <c r="L536" s="241">
        <f>'Raw Data'!AA535</f>
        <v>3</v>
      </c>
      <c r="M536" s="241">
        <f>(L536*'Power Usage Consumption'!$B$5)*D536</f>
        <v>84</v>
      </c>
      <c r="N536" s="241">
        <f>'Raw Data'!AB535</f>
        <v>1</v>
      </c>
      <c r="O536" s="241">
        <f>(N536*'Power Usage Consumption'!$B$7)*D536</f>
        <v>0.28</v>
      </c>
      <c r="P536" s="241">
        <f>'Raw Data'!AC535</f>
        <v>3</v>
      </c>
      <c r="Q536" s="241">
        <f>(P536*'Power Usage Consumption'!$B$8)*D536</f>
        <v>16.8</v>
      </c>
      <c r="R536" s="241">
        <f>'Raw Data'!AD535</f>
        <v>3</v>
      </c>
      <c r="S536" s="241">
        <f>(R536*'Power Usage Consumption'!$B$9)*D536</f>
        <v>2.52</v>
      </c>
      <c r="T536" s="235">
        <f>'Raw Data'!AE535</f>
        <v>1</v>
      </c>
      <c r="U536" s="241">
        <f>(T536*'Power Usage Consumption'!$B$6)*D536</f>
        <v>0.7</v>
      </c>
      <c r="V536" s="235">
        <f>'Raw Data'!AF535</f>
        <v>1</v>
      </c>
      <c r="W536" s="241">
        <f>(V536*'Power Usage Consumption'!$B$11)*D536</f>
        <v>1.68</v>
      </c>
      <c r="X536" s="235">
        <f>'Raw Data'!AG535</f>
        <v>1</v>
      </c>
      <c r="Y536" s="241">
        <f>(X536*'Power Usage Consumption'!$B$12)*D536</f>
        <v>1.68</v>
      </c>
      <c r="Z536" s="235">
        <f>'Raw Data'!AH535</f>
        <v>1</v>
      </c>
      <c r="AA536" s="241">
        <f>(Z536*'Power Usage Consumption'!$B$12)*D536</f>
        <v>1.68</v>
      </c>
      <c r="AB536" s="242">
        <f t="shared" si="2"/>
        <v>143.444</v>
      </c>
      <c r="AC536" s="243" t="str">
        <f>'Raw Data'!AI535</f>
        <v>Renewable Energy (Solar, Wind, etc.)</v>
      </c>
      <c r="AD536" s="244">
        <f t="shared" si="3"/>
        <v>0</v>
      </c>
      <c r="AE536" s="245">
        <f t="shared" si="4"/>
        <v>143.444</v>
      </c>
      <c r="AF536" s="238">
        <f>'Raw Data'!U535</f>
        <v>0</v>
      </c>
      <c r="AG536" s="235">
        <f>'Raw Data'!T535</f>
        <v>1</v>
      </c>
      <c r="AH536" s="235"/>
      <c r="AI536" s="235">
        <f>IF('Raw Data'!AJ535="YES", 1, 0)</f>
        <v>0</v>
      </c>
      <c r="AJ536" s="235">
        <f>('Power Usage Consumption'!$B$15)*D536*AI536</f>
        <v>0</v>
      </c>
      <c r="AK536" s="235">
        <f>IF('Raw Data'!AK535="YES", 1, 0)</f>
        <v>1</v>
      </c>
      <c r="AL536" s="239">
        <f>'Power Usage Consumption'!$B$16</f>
        <v>18</v>
      </c>
      <c r="AM536" s="235">
        <f>IF('Raw Data'!AL535="YES", 1, 0)</f>
        <v>0</v>
      </c>
      <c r="AN536" s="239">
        <f>'Power Usage Consumption'!$B$17</f>
        <v>1.5</v>
      </c>
      <c r="AO536" s="235">
        <f>IF('Raw Data'!AM535="YES", 1, 0)</f>
        <v>1</v>
      </c>
      <c r="AP536" s="239">
        <f>'Power Usage Consumption'!$B$18</f>
        <v>1.2</v>
      </c>
      <c r="AQ536" s="235">
        <f>IF('Raw Data'!AN535="YES", 1, 0)</f>
        <v>1</v>
      </c>
      <c r="AR536" s="239">
        <f>'Power Usage Consumption'!$B$19</f>
        <v>2</v>
      </c>
      <c r="AS536" s="239">
        <f t="shared" si="5"/>
        <v>22.7</v>
      </c>
      <c r="AT536" s="241">
        <f t="shared" si="6"/>
        <v>1</v>
      </c>
      <c r="AU536" s="241"/>
      <c r="AV536" s="235">
        <f>IF('Raw Data'!AO535="YES", 1, 0)</f>
        <v>0</v>
      </c>
      <c r="AW536" s="241">
        <f>('Power Usage Consumption'!$B$22)*D536*AV536</f>
        <v>0</v>
      </c>
      <c r="AX536" s="235">
        <f>IF('Raw Data'!AP535="YES", 1, 0)</f>
        <v>1</v>
      </c>
      <c r="AY536" s="241">
        <f>('Power Usage Consumption'!$B$23)*D536*AX536</f>
        <v>91</v>
      </c>
      <c r="AZ536" s="235">
        <f>IF('Raw Data'!AQ535="YES", 1, 0)</f>
        <v>1</v>
      </c>
      <c r="BA536" s="241">
        <f>('Power Usage Consumption'!$B$24)*D536*AZ536</f>
        <v>7.56</v>
      </c>
      <c r="BB536" s="235">
        <f>IF('Raw Data'!AR535="YES", 1, 0)</f>
        <v>0</v>
      </c>
      <c r="BC536" s="241">
        <f>('Power Usage Consumption'!$B$25)*D536*BB536</f>
        <v>0</v>
      </c>
      <c r="BD536" s="235">
        <f>IF('Raw Data'!AS535="YES", 1, 0)</f>
        <v>1</v>
      </c>
      <c r="BE536" s="235">
        <f>('Power Usage Consumption'!$B$26)*D536*BD536</f>
        <v>39.2</v>
      </c>
      <c r="BF536" s="241">
        <f t="shared" si="7"/>
        <v>137.76</v>
      </c>
    </row>
    <row r="537" ht="20.25" customHeight="1">
      <c r="A537" s="233" t="str">
        <f>'Raw Data'!R536</f>
        <v>United States of America</v>
      </c>
      <c r="B537" s="234">
        <f>'Raw Data'!S536</f>
        <v>11</v>
      </c>
      <c r="C537" s="235">
        <f>'Raw Data'!W536</f>
        <v>26</v>
      </c>
      <c r="D537" s="236">
        <f t="shared" si="1"/>
        <v>1144</v>
      </c>
      <c r="E537" s="237"/>
      <c r="F537" s="238">
        <f>'Raw Data'!X536</f>
        <v>0</v>
      </c>
      <c r="G537" s="239">
        <f>(F537*'Power Usage Consumption'!$B$2)*D537</f>
        <v>0</v>
      </c>
      <c r="H537" s="235">
        <f>'Raw Data'!Y536</f>
        <v>2</v>
      </c>
      <c r="I537" s="239">
        <f>(H537*'Power Usage Consumption'!$B$3)*D537</f>
        <v>159.2448</v>
      </c>
      <c r="J537" s="235">
        <f>'Raw Data'!Z536</f>
        <v>1</v>
      </c>
      <c r="K537" s="240">
        <f>(J537*'Power Usage Consumption'!$B$4)*D537</f>
        <v>65.208</v>
      </c>
      <c r="L537" s="241">
        <f>'Raw Data'!AA536</f>
        <v>0</v>
      </c>
      <c r="M537" s="241">
        <f>(L537*'Power Usage Consumption'!$B$5)*D537</f>
        <v>0</v>
      </c>
      <c r="N537" s="241">
        <f>'Raw Data'!AB536</f>
        <v>3</v>
      </c>
      <c r="O537" s="241">
        <f>(N537*'Power Usage Consumption'!$B$7)*D537</f>
        <v>6.864</v>
      </c>
      <c r="P537" s="241">
        <f>'Raw Data'!AC536</f>
        <v>1</v>
      </c>
      <c r="Q537" s="241">
        <f>(P537*'Power Usage Consumption'!$B$8)*D537</f>
        <v>45.76</v>
      </c>
      <c r="R537" s="241">
        <f>'Raw Data'!AD536</f>
        <v>0</v>
      </c>
      <c r="S537" s="241">
        <f>(R537*'Power Usage Consumption'!$B$9)*D537</f>
        <v>0</v>
      </c>
      <c r="T537" s="235">
        <f>'Raw Data'!AE536</f>
        <v>2</v>
      </c>
      <c r="U537" s="241">
        <f>(T537*'Power Usage Consumption'!$B$6)*D537</f>
        <v>11.44</v>
      </c>
      <c r="V537" s="235">
        <f>'Raw Data'!AF536</f>
        <v>1</v>
      </c>
      <c r="W537" s="241">
        <f>(V537*'Power Usage Consumption'!$B$11)*D537</f>
        <v>13.728</v>
      </c>
      <c r="X537" s="235">
        <f>'Raw Data'!AG536</f>
        <v>2</v>
      </c>
      <c r="Y537" s="241">
        <f>(X537*'Power Usage Consumption'!$B$12)*D537</f>
        <v>27.456</v>
      </c>
      <c r="Z537" s="235">
        <f>'Raw Data'!AH536</f>
        <v>0</v>
      </c>
      <c r="AA537" s="241">
        <f>(Z537*'Power Usage Consumption'!$B$12)*D537</f>
        <v>0</v>
      </c>
      <c r="AB537" s="242">
        <f t="shared" si="2"/>
        <v>329.7008</v>
      </c>
      <c r="AC537" s="243" t="str">
        <f>'Raw Data'!AI536</f>
        <v>Renewable Energy (Solar, Wind, etc.)</v>
      </c>
      <c r="AD537" s="244">
        <f t="shared" si="3"/>
        <v>0</v>
      </c>
      <c r="AE537" s="245">
        <f t="shared" si="4"/>
        <v>329.7008</v>
      </c>
      <c r="AF537" s="238">
        <f>'Raw Data'!U536</f>
        <v>3</v>
      </c>
      <c r="AG537" s="235">
        <f>'Raw Data'!T536</f>
        <v>8</v>
      </c>
      <c r="AH537" s="235"/>
      <c r="AI537" s="235">
        <f>IF('Raw Data'!AJ536="YES", 1, 0)</f>
        <v>0</v>
      </c>
      <c r="AJ537" s="235">
        <f>('Power Usage Consumption'!$B$15)*D537*AI537</f>
        <v>0</v>
      </c>
      <c r="AK537" s="235">
        <f>IF('Raw Data'!AK536="YES", 1, 0)</f>
        <v>1</v>
      </c>
      <c r="AL537" s="239">
        <f>'Power Usage Consumption'!$B$16</f>
        <v>18</v>
      </c>
      <c r="AM537" s="235">
        <f>IF('Raw Data'!AL536="YES", 1, 0)</f>
        <v>0</v>
      </c>
      <c r="AN537" s="239">
        <f>'Power Usage Consumption'!$B$17</f>
        <v>1.5</v>
      </c>
      <c r="AO537" s="235">
        <f>IF('Raw Data'!AM536="YES", 1, 0)</f>
        <v>0</v>
      </c>
      <c r="AP537" s="239">
        <f>'Power Usage Consumption'!$B$18</f>
        <v>1.2</v>
      </c>
      <c r="AQ537" s="235">
        <f>IF('Raw Data'!AN536="YES", 1, 0)</f>
        <v>1</v>
      </c>
      <c r="AR537" s="239">
        <f>'Power Usage Consumption'!$B$19</f>
        <v>2</v>
      </c>
      <c r="AS537" s="239">
        <f t="shared" si="5"/>
        <v>22.7</v>
      </c>
      <c r="AT537" s="241">
        <f t="shared" si="6"/>
        <v>8</v>
      </c>
      <c r="AU537" s="241"/>
      <c r="AV537" s="235">
        <f>IF('Raw Data'!AO536="YES", 1, 0)</f>
        <v>1</v>
      </c>
      <c r="AW537" s="241">
        <f>('Power Usage Consumption'!$B$22)*D537*AV537</f>
        <v>2602.6</v>
      </c>
      <c r="AX537" s="235">
        <f>IF('Raw Data'!AP536="YES", 1, 0)</f>
        <v>0</v>
      </c>
      <c r="AY537" s="241">
        <f>('Power Usage Consumption'!$B$23)*D537*AX537</f>
        <v>0</v>
      </c>
      <c r="AZ537" s="235">
        <f>IF('Raw Data'!AQ536="YES", 1, 0)</f>
        <v>0</v>
      </c>
      <c r="BA537" s="241">
        <f>('Power Usage Consumption'!$B$24)*D537*AZ537</f>
        <v>0</v>
      </c>
      <c r="BB537" s="235">
        <f>IF('Raw Data'!AR536="YES", 1, 0)</f>
        <v>0</v>
      </c>
      <c r="BC537" s="241">
        <f>('Power Usage Consumption'!$B$25)*D537*BB537</f>
        <v>0</v>
      </c>
      <c r="BD537" s="235">
        <f>IF('Raw Data'!AS536="YES", 1, 0)</f>
        <v>1</v>
      </c>
      <c r="BE537" s="235">
        <f>('Power Usage Consumption'!$B$26)*D537*BD537</f>
        <v>320.32</v>
      </c>
      <c r="BF537" s="241">
        <f t="shared" si="7"/>
        <v>2922.92</v>
      </c>
    </row>
    <row r="538" ht="20.25" customHeight="1">
      <c r="A538" s="233" t="str">
        <f>'Raw Data'!R537</f>
        <v>Thailand</v>
      </c>
      <c r="B538" s="234">
        <f>'Raw Data'!S537</f>
        <v>5</v>
      </c>
      <c r="C538" s="235">
        <f>'Raw Data'!W537</f>
        <v>27</v>
      </c>
      <c r="D538" s="236">
        <f t="shared" si="1"/>
        <v>540</v>
      </c>
      <c r="E538" s="237"/>
      <c r="F538" s="238">
        <f>'Raw Data'!X537</f>
        <v>0</v>
      </c>
      <c r="G538" s="239">
        <f>(F538*'Power Usage Consumption'!$B$2)*D538</f>
        <v>0</v>
      </c>
      <c r="H538" s="235">
        <f>'Raw Data'!Y537</f>
        <v>2</v>
      </c>
      <c r="I538" s="239">
        <f>(H538*'Power Usage Consumption'!$B$3)*D538</f>
        <v>75.168</v>
      </c>
      <c r="J538" s="235">
        <f>'Raw Data'!Z537</f>
        <v>1</v>
      </c>
      <c r="K538" s="240">
        <f>(J538*'Power Usage Consumption'!$B$4)*D538</f>
        <v>30.78</v>
      </c>
      <c r="L538" s="241">
        <f>'Raw Data'!AA537</f>
        <v>2</v>
      </c>
      <c r="M538" s="241">
        <f>(L538*'Power Usage Consumption'!$B$5)*D538</f>
        <v>216</v>
      </c>
      <c r="N538" s="241">
        <f>'Raw Data'!AB537</f>
        <v>1</v>
      </c>
      <c r="O538" s="241">
        <f>(N538*'Power Usage Consumption'!$B$7)*D538</f>
        <v>1.08</v>
      </c>
      <c r="P538" s="241">
        <f>'Raw Data'!AC537</f>
        <v>3</v>
      </c>
      <c r="Q538" s="241">
        <f>(P538*'Power Usage Consumption'!$B$8)*D538</f>
        <v>64.8</v>
      </c>
      <c r="R538" s="241">
        <f>'Raw Data'!AD537</f>
        <v>2</v>
      </c>
      <c r="S538" s="241">
        <f>(R538*'Power Usage Consumption'!$B$9)*D538</f>
        <v>6.48</v>
      </c>
      <c r="T538" s="235">
        <f>'Raw Data'!AE537</f>
        <v>1</v>
      </c>
      <c r="U538" s="241">
        <f>(T538*'Power Usage Consumption'!$B$6)*D538</f>
        <v>2.7</v>
      </c>
      <c r="V538" s="235">
        <f>'Raw Data'!AF537</f>
        <v>3</v>
      </c>
      <c r="W538" s="241">
        <f>(V538*'Power Usage Consumption'!$B$11)*D538</f>
        <v>19.44</v>
      </c>
      <c r="X538" s="235">
        <f>'Raw Data'!AG537</f>
        <v>0</v>
      </c>
      <c r="Y538" s="241">
        <f>(X538*'Power Usage Consumption'!$B$12)*D538</f>
        <v>0</v>
      </c>
      <c r="Z538" s="235">
        <f>'Raw Data'!AH537</f>
        <v>1</v>
      </c>
      <c r="AA538" s="241">
        <f>(Z538*'Power Usage Consumption'!$B$12)*D538</f>
        <v>6.48</v>
      </c>
      <c r="AB538" s="242">
        <f t="shared" si="2"/>
        <v>422.928</v>
      </c>
      <c r="AC538" s="243" t="str">
        <f>'Raw Data'!AI537</f>
        <v>Non-renewable Energy (Grid electricity, Gasoline, etc.)</v>
      </c>
      <c r="AD538" s="244">
        <f t="shared" si="3"/>
        <v>422.928</v>
      </c>
      <c r="AE538" s="245">
        <f t="shared" si="4"/>
        <v>0</v>
      </c>
      <c r="AF538" s="238">
        <f>'Raw Data'!U537</f>
        <v>0</v>
      </c>
      <c r="AG538" s="235">
        <f>'Raw Data'!T537</f>
        <v>5</v>
      </c>
      <c r="AH538" s="235"/>
      <c r="AI538" s="235">
        <f>IF('Raw Data'!AJ537="YES", 1, 0)</f>
        <v>1</v>
      </c>
      <c r="AJ538" s="235">
        <f>('Power Usage Consumption'!$B$15)*D538*AI538</f>
        <v>2089.8</v>
      </c>
      <c r="AK538" s="235">
        <f>IF('Raw Data'!AK537="YES", 1, 0)</f>
        <v>0</v>
      </c>
      <c r="AL538" s="239">
        <f>'Power Usage Consumption'!$B$16</f>
        <v>18</v>
      </c>
      <c r="AM538" s="235">
        <f>IF('Raw Data'!AL537="YES", 1, 0)</f>
        <v>0</v>
      </c>
      <c r="AN538" s="239">
        <f>'Power Usage Consumption'!$B$17</f>
        <v>1.5</v>
      </c>
      <c r="AO538" s="235">
        <f>IF('Raw Data'!AM537="YES", 1, 0)</f>
        <v>0</v>
      </c>
      <c r="AP538" s="239">
        <f>'Power Usage Consumption'!$B$18</f>
        <v>1.2</v>
      </c>
      <c r="AQ538" s="235">
        <f>IF('Raw Data'!AN537="YES", 1, 0)</f>
        <v>0</v>
      </c>
      <c r="AR538" s="239">
        <f>'Power Usage Consumption'!$B$19</f>
        <v>2</v>
      </c>
      <c r="AS538" s="239">
        <f t="shared" si="5"/>
        <v>2112.5</v>
      </c>
      <c r="AT538" s="241">
        <f t="shared" si="6"/>
        <v>5</v>
      </c>
      <c r="AU538" s="241"/>
      <c r="AV538" s="235">
        <f>IF('Raw Data'!AO537="YES", 1, 0)</f>
        <v>0</v>
      </c>
      <c r="AW538" s="241">
        <f>('Power Usage Consumption'!$B$22)*D538*AV538</f>
        <v>0</v>
      </c>
      <c r="AX538" s="235">
        <f>IF('Raw Data'!AP537="YES", 1, 0)</f>
        <v>1</v>
      </c>
      <c r="AY538" s="241">
        <f>('Power Usage Consumption'!$B$23)*D538*AX538</f>
        <v>351</v>
      </c>
      <c r="AZ538" s="235">
        <f>IF('Raw Data'!AQ537="YES", 1, 0)</f>
        <v>1</v>
      </c>
      <c r="BA538" s="241">
        <f>('Power Usage Consumption'!$B$24)*D538*AZ538</f>
        <v>29.16</v>
      </c>
      <c r="BB538" s="235">
        <f>IF('Raw Data'!AR537="YES", 1, 0)</f>
        <v>1</v>
      </c>
      <c r="BC538" s="241">
        <f>('Power Usage Consumption'!$B$25)*D538*BB538</f>
        <v>9.369</v>
      </c>
      <c r="BD538" s="235">
        <f>IF('Raw Data'!AS537="YES", 1, 0)</f>
        <v>1</v>
      </c>
      <c r="BE538" s="235">
        <f>('Power Usage Consumption'!$B$26)*D538*BD538</f>
        <v>151.2</v>
      </c>
      <c r="BF538" s="241">
        <f t="shared" si="7"/>
        <v>540.729</v>
      </c>
    </row>
    <row r="539" ht="20.25" customHeight="1">
      <c r="A539" s="233" t="str">
        <f>'Raw Data'!R538</f>
        <v>Kuwait</v>
      </c>
      <c r="B539" s="234">
        <f>'Raw Data'!S538</f>
        <v>7</v>
      </c>
      <c r="C539" s="235">
        <f>'Raw Data'!W538</f>
        <v>40</v>
      </c>
      <c r="D539" s="236">
        <f t="shared" si="1"/>
        <v>1120</v>
      </c>
      <c r="E539" s="237"/>
      <c r="F539" s="238">
        <f>'Raw Data'!X538</f>
        <v>0</v>
      </c>
      <c r="G539" s="239">
        <f>(F539*'Power Usage Consumption'!$B$2)*D539</f>
        <v>0</v>
      </c>
      <c r="H539" s="235">
        <f>'Raw Data'!Y538</f>
        <v>1</v>
      </c>
      <c r="I539" s="239">
        <f>(H539*'Power Usage Consumption'!$B$3)*D539</f>
        <v>77.952</v>
      </c>
      <c r="J539" s="235">
        <f>'Raw Data'!Z538</f>
        <v>3</v>
      </c>
      <c r="K539" s="240">
        <f>(J539*'Power Usage Consumption'!$B$4)*D539</f>
        <v>191.52</v>
      </c>
      <c r="L539" s="241">
        <f>'Raw Data'!AA538</f>
        <v>3</v>
      </c>
      <c r="M539" s="241">
        <f>(L539*'Power Usage Consumption'!$B$5)*D539</f>
        <v>672</v>
      </c>
      <c r="N539" s="241">
        <f>'Raw Data'!AB538</f>
        <v>0</v>
      </c>
      <c r="O539" s="241">
        <f>(N539*'Power Usage Consumption'!$B$7)*D539</f>
        <v>0</v>
      </c>
      <c r="P539" s="241">
        <f>'Raw Data'!AC538</f>
        <v>3</v>
      </c>
      <c r="Q539" s="241">
        <f>(P539*'Power Usage Consumption'!$B$8)*D539</f>
        <v>134.4</v>
      </c>
      <c r="R539" s="241">
        <f>'Raw Data'!AD538</f>
        <v>1</v>
      </c>
      <c r="S539" s="241">
        <f>(R539*'Power Usage Consumption'!$B$9)*D539</f>
        <v>6.72</v>
      </c>
      <c r="T539" s="235">
        <f>'Raw Data'!AE538</f>
        <v>0</v>
      </c>
      <c r="U539" s="241">
        <f>(T539*'Power Usage Consumption'!$B$6)*D539</f>
        <v>0</v>
      </c>
      <c r="V539" s="235">
        <f>'Raw Data'!AF538</f>
        <v>2</v>
      </c>
      <c r="W539" s="241">
        <f>(V539*'Power Usage Consumption'!$B$11)*D539</f>
        <v>26.88</v>
      </c>
      <c r="X539" s="235">
        <f>'Raw Data'!AG538</f>
        <v>2</v>
      </c>
      <c r="Y539" s="241">
        <f>(X539*'Power Usage Consumption'!$B$12)*D539</f>
        <v>26.88</v>
      </c>
      <c r="Z539" s="235">
        <f>'Raw Data'!AH538</f>
        <v>0</v>
      </c>
      <c r="AA539" s="241">
        <f>(Z539*'Power Usage Consumption'!$B$12)*D539</f>
        <v>0</v>
      </c>
      <c r="AB539" s="242">
        <f t="shared" si="2"/>
        <v>1136.352</v>
      </c>
      <c r="AC539" s="243" t="str">
        <f>'Raw Data'!AI538</f>
        <v>Renewable Energy (Solar, Wind, etc.)</v>
      </c>
      <c r="AD539" s="244">
        <f t="shared" si="3"/>
        <v>0</v>
      </c>
      <c r="AE539" s="245">
        <f t="shared" si="4"/>
        <v>1136.352</v>
      </c>
      <c r="AF539" s="238">
        <f>'Raw Data'!U538</f>
        <v>5</v>
      </c>
      <c r="AG539" s="235">
        <f>'Raw Data'!T538</f>
        <v>2</v>
      </c>
      <c r="AH539" s="235"/>
      <c r="AI539" s="235">
        <f>IF('Raw Data'!AJ538="YES", 1, 0)</f>
        <v>1</v>
      </c>
      <c r="AJ539" s="235">
        <f>('Power Usage Consumption'!$B$15)*D539*AI539</f>
        <v>4334.4</v>
      </c>
      <c r="AK539" s="235">
        <f>IF('Raw Data'!AK538="YES", 1, 0)</f>
        <v>1</v>
      </c>
      <c r="AL539" s="239">
        <f>'Power Usage Consumption'!$B$16</f>
        <v>18</v>
      </c>
      <c r="AM539" s="235">
        <f>IF('Raw Data'!AL538="YES", 1, 0)</f>
        <v>0</v>
      </c>
      <c r="AN539" s="239">
        <f>'Power Usage Consumption'!$B$17</f>
        <v>1.5</v>
      </c>
      <c r="AO539" s="235">
        <f>IF('Raw Data'!AM538="YES", 1, 0)</f>
        <v>1</v>
      </c>
      <c r="AP539" s="239">
        <f>'Power Usage Consumption'!$B$18</f>
        <v>1.2</v>
      </c>
      <c r="AQ539" s="235">
        <f>IF('Raw Data'!AN538="YES", 1, 0)</f>
        <v>1</v>
      </c>
      <c r="AR539" s="239">
        <f>'Power Usage Consumption'!$B$19</f>
        <v>2</v>
      </c>
      <c r="AS539" s="239">
        <f t="shared" si="5"/>
        <v>4357.1</v>
      </c>
      <c r="AT539" s="241">
        <f t="shared" si="6"/>
        <v>2</v>
      </c>
      <c r="AU539" s="241"/>
      <c r="AV539" s="235">
        <f>IF('Raw Data'!AO538="YES", 1, 0)</f>
        <v>0</v>
      </c>
      <c r="AW539" s="241">
        <f>('Power Usage Consumption'!$B$22)*D539*AV539</f>
        <v>0</v>
      </c>
      <c r="AX539" s="235">
        <f>IF('Raw Data'!AP538="YES", 1, 0)</f>
        <v>0</v>
      </c>
      <c r="AY539" s="241">
        <f>('Power Usage Consumption'!$B$23)*D539*AX539</f>
        <v>0</v>
      </c>
      <c r="AZ539" s="235">
        <f>IF('Raw Data'!AQ538="YES", 1, 0)</f>
        <v>0</v>
      </c>
      <c r="BA539" s="241">
        <f>('Power Usage Consumption'!$B$24)*D539*AZ539</f>
        <v>0</v>
      </c>
      <c r="BB539" s="235">
        <f>IF('Raw Data'!AR538="YES", 1, 0)</f>
        <v>0</v>
      </c>
      <c r="BC539" s="241">
        <f>('Power Usage Consumption'!$B$25)*D539*BB539</f>
        <v>0</v>
      </c>
      <c r="BD539" s="235">
        <f>IF('Raw Data'!AS538="YES", 1, 0)</f>
        <v>1</v>
      </c>
      <c r="BE539" s="235">
        <f>('Power Usage Consumption'!$B$26)*D539*BD539</f>
        <v>313.6</v>
      </c>
      <c r="BF539" s="241">
        <f t="shared" si="7"/>
        <v>313.6</v>
      </c>
    </row>
    <row r="540" ht="20.25" customHeight="1">
      <c r="A540" s="233" t="str">
        <f>'Raw Data'!R539</f>
        <v>France</v>
      </c>
      <c r="B540" s="234">
        <f>'Raw Data'!S539</f>
        <v>12</v>
      </c>
      <c r="C540" s="235">
        <f>'Raw Data'!W539</f>
        <v>31</v>
      </c>
      <c r="D540" s="236">
        <f t="shared" si="1"/>
        <v>1488</v>
      </c>
      <c r="E540" s="237"/>
      <c r="F540" s="238">
        <f>'Raw Data'!X539</f>
        <v>0</v>
      </c>
      <c r="G540" s="239">
        <f>(F540*'Power Usage Consumption'!$B$2)*D540</f>
        <v>0</v>
      </c>
      <c r="H540" s="235">
        <f>'Raw Data'!Y539</f>
        <v>0</v>
      </c>
      <c r="I540" s="239">
        <f>(H540*'Power Usage Consumption'!$B$3)*D540</f>
        <v>0</v>
      </c>
      <c r="J540" s="235">
        <f>'Raw Data'!Z539</f>
        <v>0</v>
      </c>
      <c r="K540" s="240">
        <f>(J540*'Power Usage Consumption'!$B$4)*D540</f>
        <v>0</v>
      </c>
      <c r="L540" s="241">
        <f>'Raw Data'!AA539</f>
        <v>2</v>
      </c>
      <c r="M540" s="241">
        <f>(L540*'Power Usage Consumption'!$B$5)*D540</f>
        <v>595.2</v>
      </c>
      <c r="N540" s="241">
        <f>'Raw Data'!AB539</f>
        <v>3</v>
      </c>
      <c r="O540" s="241">
        <f>(N540*'Power Usage Consumption'!$B$7)*D540</f>
        <v>8.928</v>
      </c>
      <c r="P540" s="241">
        <f>'Raw Data'!AC539</f>
        <v>2</v>
      </c>
      <c r="Q540" s="241">
        <f>(P540*'Power Usage Consumption'!$B$8)*D540</f>
        <v>119.04</v>
      </c>
      <c r="R540" s="241">
        <f>'Raw Data'!AD539</f>
        <v>2</v>
      </c>
      <c r="S540" s="241">
        <f>(R540*'Power Usage Consumption'!$B$9)*D540</f>
        <v>17.856</v>
      </c>
      <c r="T540" s="235">
        <f>'Raw Data'!AE539</f>
        <v>3</v>
      </c>
      <c r="U540" s="241">
        <f>(T540*'Power Usage Consumption'!$B$6)*D540</f>
        <v>22.32</v>
      </c>
      <c r="V540" s="235">
        <f>'Raw Data'!AF539</f>
        <v>3</v>
      </c>
      <c r="W540" s="241">
        <f>(V540*'Power Usage Consumption'!$B$11)*D540</f>
        <v>53.568</v>
      </c>
      <c r="X540" s="235">
        <f>'Raw Data'!AG539</f>
        <v>3</v>
      </c>
      <c r="Y540" s="241">
        <f>(X540*'Power Usage Consumption'!$B$12)*D540</f>
        <v>53.568</v>
      </c>
      <c r="Z540" s="235">
        <f>'Raw Data'!AH539</f>
        <v>2</v>
      </c>
      <c r="AA540" s="241">
        <f>(Z540*'Power Usage Consumption'!$B$12)*D540</f>
        <v>35.712</v>
      </c>
      <c r="AB540" s="242">
        <f t="shared" si="2"/>
        <v>906.192</v>
      </c>
      <c r="AC540" s="243" t="str">
        <f>'Raw Data'!AI539</f>
        <v>Non-renewable Energy (Grid electricity, Gasoline, etc.)</v>
      </c>
      <c r="AD540" s="244">
        <f t="shared" si="3"/>
        <v>906.192</v>
      </c>
      <c r="AE540" s="245">
        <f t="shared" si="4"/>
        <v>0</v>
      </c>
      <c r="AF540" s="238">
        <f>'Raw Data'!U539</f>
        <v>8</v>
      </c>
      <c r="AG540" s="235">
        <f>'Raw Data'!T539</f>
        <v>4</v>
      </c>
      <c r="AH540" s="235"/>
      <c r="AI540" s="235">
        <f>IF('Raw Data'!AJ539="YES", 1, 0)</f>
        <v>1</v>
      </c>
      <c r="AJ540" s="235">
        <f>('Power Usage Consumption'!$B$15)*D540*AI540</f>
        <v>5758.56</v>
      </c>
      <c r="AK540" s="235">
        <f>IF('Raw Data'!AK539="YES", 1, 0)</f>
        <v>0</v>
      </c>
      <c r="AL540" s="239">
        <f>'Power Usage Consumption'!$B$16</f>
        <v>18</v>
      </c>
      <c r="AM540" s="235">
        <f>IF('Raw Data'!AL539="YES", 1, 0)</f>
        <v>0</v>
      </c>
      <c r="AN540" s="239">
        <f>'Power Usage Consumption'!$B$17</f>
        <v>1.5</v>
      </c>
      <c r="AO540" s="235">
        <f>IF('Raw Data'!AM539="YES", 1, 0)</f>
        <v>0</v>
      </c>
      <c r="AP540" s="239">
        <f>'Power Usage Consumption'!$B$18</f>
        <v>1.2</v>
      </c>
      <c r="AQ540" s="235">
        <f>IF('Raw Data'!AN539="YES", 1, 0)</f>
        <v>1</v>
      </c>
      <c r="AR540" s="239">
        <f>'Power Usage Consumption'!$B$19</f>
        <v>2</v>
      </c>
      <c r="AS540" s="239">
        <f t="shared" si="5"/>
        <v>5781.26</v>
      </c>
      <c r="AT540" s="241">
        <f t="shared" si="6"/>
        <v>4</v>
      </c>
      <c r="AU540" s="241"/>
      <c r="AV540" s="235">
        <f>IF('Raw Data'!AO539="YES", 1, 0)</f>
        <v>1</v>
      </c>
      <c r="AW540" s="241">
        <f>('Power Usage Consumption'!$B$22)*D540*AV540</f>
        <v>3385.2</v>
      </c>
      <c r="AX540" s="235">
        <f>IF('Raw Data'!AP539="YES", 1, 0)</f>
        <v>0</v>
      </c>
      <c r="AY540" s="241">
        <f>('Power Usage Consumption'!$B$23)*D540*AX540</f>
        <v>0</v>
      </c>
      <c r="AZ540" s="235">
        <f>IF('Raw Data'!AQ539="YES", 1, 0)</f>
        <v>0</v>
      </c>
      <c r="BA540" s="241">
        <f>('Power Usage Consumption'!$B$24)*D540*AZ540</f>
        <v>0</v>
      </c>
      <c r="BB540" s="235">
        <f>IF('Raw Data'!AR539="YES", 1, 0)</f>
        <v>1</v>
      </c>
      <c r="BC540" s="241">
        <f>('Power Usage Consumption'!$B$25)*D540*BB540</f>
        <v>25.8168</v>
      </c>
      <c r="BD540" s="235">
        <f>IF('Raw Data'!AS539="YES", 1, 0)</f>
        <v>0</v>
      </c>
      <c r="BE540" s="235">
        <f>('Power Usage Consumption'!$B$26)*D540*BD540</f>
        <v>0</v>
      </c>
      <c r="BF540" s="241">
        <f t="shared" si="7"/>
        <v>3411.0168</v>
      </c>
    </row>
    <row r="541" ht="20.25" customHeight="1">
      <c r="A541" s="233" t="str">
        <f>'Raw Data'!R540</f>
        <v>South Africa</v>
      </c>
      <c r="B541" s="234">
        <f>'Raw Data'!S540</f>
        <v>8</v>
      </c>
      <c r="C541" s="235">
        <f>'Raw Data'!W540</f>
        <v>9</v>
      </c>
      <c r="D541" s="236">
        <f t="shared" si="1"/>
        <v>288</v>
      </c>
      <c r="E541" s="237"/>
      <c r="F541" s="238">
        <f>'Raw Data'!X540</f>
        <v>0</v>
      </c>
      <c r="G541" s="239">
        <f>(F541*'Power Usage Consumption'!$B$2)*D541</f>
        <v>0</v>
      </c>
      <c r="H541" s="235">
        <f>'Raw Data'!Y540</f>
        <v>2</v>
      </c>
      <c r="I541" s="239">
        <f>(H541*'Power Usage Consumption'!$B$3)*D541</f>
        <v>40.0896</v>
      </c>
      <c r="J541" s="235">
        <f>'Raw Data'!Z540</f>
        <v>2</v>
      </c>
      <c r="K541" s="240">
        <f>(J541*'Power Usage Consumption'!$B$4)*D541</f>
        <v>32.832</v>
      </c>
      <c r="L541" s="241">
        <f>'Raw Data'!AA540</f>
        <v>2</v>
      </c>
      <c r="M541" s="241">
        <f>(L541*'Power Usage Consumption'!$B$5)*D541</f>
        <v>115.2</v>
      </c>
      <c r="N541" s="241">
        <f>'Raw Data'!AB540</f>
        <v>2</v>
      </c>
      <c r="O541" s="241">
        <f>(N541*'Power Usage Consumption'!$B$7)*D541</f>
        <v>1.152</v>
      </c>
      <c r="P541" s="241">
        <f>'Raw Data'!AC540</f>
        <v>1</v>
      </c>
      <c r="Q541" s="241">
        <f>(P541*'Power Usage Consumption'!$B$8)*D541</f>
        <v>11.52</v>
      </c>
      <c r="R541" s="241">
        <f>'Raw Data'!AD540</f>
        <v>2</v>
      </c>
      <c r="S541" s="241">
        <f>(R541*'Power Usage Consumption'!$B$9)*D541</f>
        <v>3.456</v>
      </c>
      <c r="T541" s="235">
        <f>'Raw Data'!AE540</f>
        <v>3</v>
      </c>
      <c r="U541" s="241">
        <f>(T541*'Power Usage Consumption'!$B$6)*D541</f>
        <v>4.32</v>
      </c>
      <c r="V541" s="235">
        <f>'Raw Data'!AF540</f>
        <v>1</v>
      </c>
      <c r="W541" s="241">
        <f>(V541*'Power Usage Consumption'!$B$11)*D541</f>
        <v>3.456</v>
      </c>
      <c r="X541" s="235">
        <f>'Raw Data'!AG540</f>
        <v>1</v>
      </c>
      <c r="Y541" s="241">
        <f>(X541*'Power Usage Consumption'!$B$12)*D541</f>
        <v>3.456</v>
      </c>
      <c r="Z541" s="235">
        <f>'Raw Data'!AH540</f>
        <v>1</v>
      </c>
      <c r="AA541" s="241">
        <f>(Z541*'Power Usage Consumption'!$B$12)*D541</f>
        <v>3.456</v>
      </c>
      <c r="AB541" s="242">
        <f t="shared" si="2"/>
        <v>218.9376</v>
      </c>
      <c r="AC541" s="243" t="str">
        <f>'Raw Data'!AI540</f>
        <v>Renewable Energy (Solar, Wind, etc.)</v>
      </c>
      <c r="AD541" s="244">
        <f t="shared" si="3"/>
        <v>0</v>
      </c>
      <c r="AE541" s="245">
        <f t="shared" si="4"/>
        <v>218.9376</v>
      </c>
      <c r="AF541" s="238">
        <f>'Raw Data'!U540</f>
        <v>2</v>
      </c>
      <c r="AG541" s="235">
        <f>'Raw Data'!T540</f>
        <v>6</v>
      </c>
      <c r="AH541" s="235"/>
      <c r="AI541" s="235">
        <f>IF('Raw Data'!AJ540="YES", 1, 0)</f>
        <v>1</v>
      </c>
      <c r="AJ541" s="235">
        <f>('Power Usage Consumption'!$B$15)*D541*AI541</f>
        <v>1114.56</v>
      </c>
      <c r="AK541" s="235">
        <f>IF('Raw Data'!AK540="YES", 1, 0)</f>
        <v>0</v>
      </c>
      <c r="AL541" s="239">
        <f>'Power Usage Consumption'!$B$16</f>
        <v>18</v>
      </c>
      <c r="AM541" s="235">
        <f>IF('Raw Data'!AL540="YES", 1, 0)</f>
        <v>1</v>
      </c>
      <c r="AN541" s="239">
        <f>'Power Usage Consumption'!$B$17</f>
        <v>1.5</v>
      </c>
      <c r="AO541" s="235">
        <f>IF('Raw Data'!AM540="YES", 1, 0)</f>
        <v>1</v>
      </c>
      <c r="AP541" s="239">
        <f>'Power Usage Consumption'!$B$18</f>
        <v>1.2</v>
      </c>
      <c r="AQ541" s="235">
        <f>IF('Raw Data'!AN540="YES", 1, 0)</f>
        <v>1</v>
      </c>
      <c r="AR541" s="239">
        <f>'Power Usage Consumption'!$B$19</f>
        <v>2</v>
      </c>
      <c r="AS541" s="239">
        <f t="shared" si="5"/>
        <v>1137.26</v>
      </c>
      <c r="AT541" s="241">
        <f t="shared" si="6"/>
        <v>6</v>
      </c>
      <c r="AU541" s="241"/>
      <c r="AV541" s="235">
        <f>IF('Raw Data'!AO540="YES", 1, 0)</f>
        <v>1</v>
      </c>
      <c r="AW541" s="241">
        <f>('Power Usage Consumption'!$B$22)*D541*AV541</f>
        <v>655.2</v>
      </c>
      <c r="AX541" s="235">
        <f>IF('Raw Data'!AP540="YES", 1, 0)</f>
        <v>0</v>
      </c>
      <c r="AY541" s="241">
        <f>('Power Usage Consumption'!$B$23)*D541*AX541</f>
        <v>0</v>
      </c>
      <c r="AZ541" s="235">
        <f>IF('Raw Data'!AQ540="YES", 1, 0)</f>
        <v>0</v>
      </c>
      <c r="BA541" s="241">
        <f>('Power Usage Consumption'!$B$24)*D541*AZ541</f>
        <v>0</v>
      </c>
      <c r="BB541" s="235">
        <f>IF('Raw Data'!AR540="YES", 1, 0)</f>
        <v>0</v>
      </c>
      <c r="BC541" s="241">
        <f>('Power Usage Consumption'!$B$25)*D541*BB541</f>
        <v>0</v>
      </c>
      <c r="BD541" s="235">
        <f>IF('Raw Data'!AS540="YES", 1, 0)</f>
        <v>0</v>
      </c>
      <c r="BE541" s="235">
        <f>('Power Usage Consumption'!$B$26)*D541*BD541</f>
        <v>0</v>
      </c>
      <c r="BF541" s="241">
        <f t="shared" si="7"/>
        <v>655.2</v>
      </c>
    </row>
    <row r="542" ht="20.25" customHeight="1">
      <c r="A542" s="233" t="str">
        <f>'Raw Data'!R541</f>
        <v>Canada</v>
      </c>
      <c r="B542" s="234">
        <f>'Raw Data'!S541</f>
        <v>8</v>
      </c>
      <c r="C542" s="235">
        <f>'Raw Data'!W541</f>
        <v>34</v>
      </c>
      <c r="D542" s="236">
        <f t="shared" si="1"/>
        <v>1088</v>
      </c>
      <c r="E542" s="237"/>
      <c r="F542" s="238">
        <f>'Raw Data'!X541</f>
        <v>3</v>
      </c>
      <c r="G542" s="239">
        <f>(F542*'Power Usage Consumption'!$B$2)*D542</f>
        <v>195.84</v>
      </c>
      <c r="H542" s="235">
        <f>'Raw Data'!Y541</f>
        <v>0</v>
      </c>
      <c r="I542" s="239">
        <f>(H542*'Power Usage Consumption'!$B$3)*D542</f>
        <v>0</v>
      </c>
      <c r="J542" s="235">
        <f>'Raw Data'!Z541</f>
        <v>3</v>
      </c>
      <c r="K542" s="240">
        <f>(J542*'Power Usage Consumption'!$B$4)*D542</f>
        <v>186.048</v>
      </c>
      <c r="L542" s="241">
        <f>'Raw Data'!AA541</f>
        <v>0</v>
      </c>
      <c r="M542" s="241">
        <f>(L542*'Power Usage Consumption'!$B$5)*D542</f>
        <v>0</v>
      </c>
      <c r="N542" s="241">
        <f>'Raw Data'!AB541</f>
        <v>0</v>
      </c>
      <c r="O542" s="241">
        <f>(N542*'Power Usage Consumption'!$B$7)*D542</f>
        <v>0</v>
      </c>
      <c r="P542" s="241">
        <f>'Raw Data'!AC541</f>
        <v>0</v>
      </c>
      <c r="Q542" s="241">
        <f>(P542*'Power Usage Consumption'!$B$8)*D542</f>
        <v>0</v>
      </c>
      <c r="R542" s="241">
        <f>'Raw Data'!AD541</f>
        <v>3</v>
      </c>
      <c r="S542" s="241">
        <f>(R542*'Power Usage Consumption'!$B$9)*D542</f>
        <v>19.584</v>
      </c>
      <c r="T542" s="235">
        <f>'Raw Data'!AE541</f>
        <v>1</v>
      </c>
      <c r="U542" s="241">
        <f>(T542*'Power Usage Consumption'!$B$6)*D542</f>
        <v>5.44</v>
      </c>
      <c r="V542" s="235">
        <f>'Raw Data'!AF541</f>
        <v>1</v>
      </c>
      <c r="W542" s="241">
        <f>(V542*'Power Usage Consumption'!$B$11)*D542</f>
        <v>13.056</v>
      </c>
      <c r="X542" s="235">
        <f>'Raw Data'!AG541</f>
        <v>1</v>
      </c>
      <c r="Y542" s="241">
        <f>(X542*'Power Usage Consumption'!$B$12)*D542</f>
        <v>13.056</v>
      </c>
      <c r="Z542" s="235">
        <f>'Raw Data'!AH541</f>
        <v>2</v>
      </c>
      <c r="AA542" s="241">
        <f>(Z542*'Power Usage Consumption'!$B$12)*D542</f>
        <v>26.112</v>
      </c>
      <c r="AB542" s="242">
        <f t="shared" si="2"/>
        <v>459.136</v>
      </c>
      <c r="AC542" s="243" t="str">
        <f>'Raw Data'!AI541</f>
        <v>Renewable Energy (Solar, Wind, etc.)</v>
      </c>
      <c r="AD542" s="244">
        <f t="shared" si="3"/>
        <v>0</v>
      </c>
      <c r="AE542" s="245">
        <f t="shared" si="4"/>
        <v>459.136</v>
      </c>
      <c r="AF542" s="238">
        <f>'Raw Data'!U541</f>
        <v>7</v>
      </c>
      <c r="AG542" s="235">
        <f>'Raw Data'!T541</f>
        <v>1</v>
      </c>
      <c r="AH542" s="235"/>
      <c r="AI542" s="235">
        <f>IF('Raw Data'!AJ541="YES", 1, 0)</f>
        <v>0</v>
      </c>
      <c r="AJ542" s="235">
        <f>('Power Usage Consumption'!$B$15)*D542*AI542</f>
        <v>0</v>
      </c>
      <c r="AK542" s="235">
        <f>IF('Raw Data'!AK541="YES", 1, 0)</f>
        <v>1</v>
      </c>
      <c r="AL542" s="239">
        <f>'Power Usage Consumption'!$B$16</f>
        <v>18</v>
      </c>
      <c r="AM542" s="235">
        <f>IF('Raw Data'!AL541="YES", 1, 0)</f>
        <v>1</v>
      </c>
      <c r="AN542" s="239">
        <f>'Power Usage Consumption'!$B$17</f>
        <v>1.5</v>
      </c>
      <c r="AO542" s="235">
        <f>IF('Raw Data'!AM541="YES", 1, 0)</f>
        <v>0</v>
      </c>
      <c r="AP542" s="239">
        <f>'Power Usage Consumption'!$B$18</f>
        <v>1.2</v>
      </c>
      <c r="AQ542" s="235">
        <f>IF('Raw Data'!AN541="YES", 1, 0)</f>
        <v>0</v>
      </c>
      <c r="AR542" s="239">
        <f>'Power Usage Consumption'!$B$19</f>
        <v>2</v>
      </c>
      <c r="AS542" s="239">
        <f t="shared" si="5"/>
        <v>22.7</v>
      </c>
      <c r="AT542" s="241">
        <f t="shared" si="6"/>
        <v>1</v>
      </c>
      <c r="AU542" s="241"/>
      <c r="AV542" s="235">
        <f>IF('Raw Data'!AO541="YES", 1, 0)</f>
        <v>1</v>
      </c>
      <c r="AW542" s="241">
        <f>('Power Usage Consumption'!$B$22)*D542*AV542</f>
        <v>2475.2</v>
      </c>
      <c r="AX542" s="235">
        <f>IF('Raw Data'!AP541="YES", 1, 0)</f>
        <v>0</v>
      </c>
      <c r="AY542" s="241">
        <f>('Power Usage Consumption'!$B$23)*D542*AX542</f>
        <v>0</v>
      </c>
      <c r="AZ542" s="235">
        <f>IF('Raw Data'!AQ541="YES", 1, 0)</f>
        <v>0</v>
      </c>
      <c r="BA542" s="241">
        <f>('Power Usage Consumption'!$B$24)*D542*AZ542</f>
        <v>0</v>
      </c>
      <c r="BB542" s="235">
        <f>IF('Raw Data'!AR541="YES", 1, 0)</f>
        <v>0</v>
      </c>
      <c r="BC542" s="241">
        <f>('Power Usage Consumption'!$B$25)*D542*BB542</f>
        <v>0</v>
      </c>
      <c r="BD542" s="235">
        <f>IF('Raw Data'!AS541="YES", 1, 0)</f>
        <v>1</v>
      </c>
      <c r="BE542" s="235">
        <f>('Power Usage Consumption'!$B$26)*D542*BD542</f>
        <v>304.64</v>
      </c>
      <c r="BF542" s="241">
        <f t="shared" si="7"/>
        <v>2779.84</v>
      </c>
    </row>
    <row r="543" ht="20.25" customHeight="1">
      <c r="A543" s="233" t="str">
        <f>'Raw Data'!R542</f>
        <v>United States of America</v>
      </c>
      <c r="B543" s="234">
        <f>'Raw Data'!S542</f>
        <v>1</v>
      </c>
      <c r="C543" s="235">
        <f>'Raw Data'!W542</f>
        <v>15</v>
      </c>
      <c r="D543" s="236">
        <f t="shared" si="1"/>
        <v>60</v>
      </c>
      <c r="E543" s="237"/>
      <c r="F543" s="238">
        <f>'Raw Data'!X542</f>
        <v>0</v>
      </c>
      <c r="G543" s="239">
        <f>(F543*'Power Usage Consumption'!$B$2)*D543</f>
        <v>0</v>
      </c>
      <c r="H543" s="235">
        <f>'Raw Data'!Y542</f>
        <v>2</v>
      </c>
      <c r="I543" s="239">
        <f>(H543*'Power Usage Consumption'!$B$3)*D543</f>
        <v>8.352</v>
      </c>
      <c r="J543" s="235">
        <f>'Raw Data'!Z542</f>
        <v>0</v>
      </c>
      <c r="K543" s="240">
        <f>(J543*'Power Usage Consumption'!$B$4)*D543</f>
        <v>0</v>
      </c>
      <c r="L543" s="241">
        <f>'Raw Data'!AA542</f>
        <v>1</v>
      </c>
      <c r="M543" s="241">
        <f>(L543*'Power Usage Consumption'!$B$5)*D543</f>
        <v>12</v>
      </c>
      <c r="N543" s="241">
        <f>'Raw Data'!AB542</f>
        <v>3</v>
      </c>
      <c r="O543" s="241">
        <f>(N543*'Power Usage Consumption'!$B$7)*D543</f>
        <v>0.36</v>
      </c>
      <c r="P543" s="241">
        <f>'Raw Data'!AC542</f>
        <v>3</v>
      </c>
      <c r="Q543" s="241">
        <f>(P543*'Power Usage Consumption'!$B$8)*D543</f>
        <v>7.2</v>
      </c>
      <c r="R543" s="241">
        <f>'Raw Data'!AD542</f>
        <v>3</v>
      </c>
      <c r="S543" s="241">
        <f>(R543*'Power Usage Consumption'!$B$9)*D543</f>
        <v>1.08</v>
      </c>
      <c r="T543" s="235">
        <f>'Raw Data'!AE542</f>
        <v>1</v>
      </c>
      <c r="U543" s="241">
        <f>(T543*'Power Usage Consumption'!$B$6)*D543</f>
        <v>0.3</v>
      </c>
      <c r="V543" s="235">
        <f>'Raw Data'!AF542</f>
        <v>2</v>
      </c>
      <c r="W543" s="241">
        <f>(V543*'Power Usage Consumption'!$B$11)*D543</f>
        <v>1.44</v>
      </c>
      <c r="X543" s="235">
        <f>'Raw Data'!AG542</f>
        <v>2</v>
      </c>
      <c r="Y543" s="241">
        <f>(X543*'Power Usage Consumption'!$B$12)*D543</f>
        <v>1.44</v>
      </c>
      <c r="Z543" s="235">
        <f>'Raw Data'!AH542</f>
        <v>0</v>
      </c>
      <c r="AA543" s="241">
        <f>(Z543*'Power Usage Consumption'!$B$12)*D543</f>
        <v>0</v>
      </c>
      <c r="AB543" s="242">
        <f t="shared" si="2"/>
        <v>32.172</v>
      </c>
      <c r="AC543" s="243" t="str">
        <f>'Raw Data'!AI542</f>
        <v>Renewable Energy (Solar, Wind, etc.)</v>
      </c>
      <c r="AD543" s="244">
        <f t="shared" si="3"/>
        <v>0</v>
      </c>
      <c r="AE543" s="245">
        <f t="shared" si="4"/>
        <v>32.172</v>
      </c>
      <c r="AF543" s="238">
        <f>'Raw Data'!U542</f>
        <v>0</v>
      </c>
      <c r="AG543" s="235">
        <f>'Raw Data'!T542</f>
        <v>1</v>
      </c>
      <c r="AH543" s="235"/>
      <c r="AI543" s="235">
        <f>IF('Raw Data'!AJ542="YES", 1, 0)</f>
        <v>1</v>
      </c>
      <c r="AJ543" s="235">
        <f>('Power Usage Consumption'!$B$15)*D543*AI543</f>
        <v>232.2</v>
      </c>
      <c r="AK543" s="235">
        <f>IF('Raw Data'!AK542="YES", 1, 0)</f>
        <v>1</v>
      </c>
      <c r="AL543" s="239">
        <f>'Power Usage Consumption'!$B$16</f>
        <v>18</v>
      </c>
      <c r="AM543" s="235">
        <f>IF('Raw Data'!AL542="YES", 1, 0)</f>
        <v>1</v>
      </c>
      <c r="AN543" s="239">
        <f>'Power Usage Consumption'!$B$17</f>
        <v>1.5</v>
      </c>
      <c r="AO543" s="235">
        <f>IF('Raw Data'!AM542="YES", 1, 0)</f>
        <v>1</v>
      </c>
      <c r="AP543" s="239">
        <f>'Power Usage Consumption'!$B$18</f>
        <v>1.2</v>
      </c>
      <c r="AQ543" s="235">
        <f>IF('Raw Data'!AN542="YES", 1, 0)</f>
        <v>0</v>
      </c>
      <c r="AR543" s="239">
        <f>'Power Usage Consumption'!$B$19</f>
        <v>2</v>
      </c>
      <c r="AS543" s="239">
        <f t="shared" si="5"/>
        <v>254.9</v>
      </c>
      <c r="AT543" s="241">
        <f t="shared" si="6"/>
        <v>1</v>
      </c>
      <c r="AU543" s="241"/>
      <c r="AV543" s="235">
        <f>IF('Raw Data'!AO542="YES", 1, 0)</f>
        <v>1</v>
      </c>
      <c r="AW543" s="241">
        <f>('Power Usage Consumption'!$B$22)*D543*AV543</f>
        <v>136.5</v>
      </c>
      <c r="AX543" s="235">
        <f>IF('Raw Data'!AP542="YES", 1, 0)</f>
        <v>1</v>
      </c>
      <c r="AY543" s="241">
        <f>('Power Usage Consumption'!$B$23)*D543*AX543</f>
        <v>39</v>
      </c>
      <c r="AZ543" s="235">
        <f>IF('Raw Data'!AQ542="YES", 1, 0)</f>
        <v>1</v>
      </c>
      <c r="BA543" s="241">
        <f>('Power Usage Consumption'!$B$24)*D543*AZ543</f>
        <v>3.24</v>
      </c>
      <c r="BB543" s="235">
        <f>IF('Raw Data'!AR542="YES", 1, 0)</f>
        <v>0</v>
      </c>
      <c r="BC543" s="241">
        <f>('Power Usage Consumption'!$B$25)*D543*BB543</f>
        <v>0</v>
      </c>
      <c r="BD543" s="235">
        <f>IF('Raw Data'!AS542="YES", 1, 0)</f>
        <v>0</v>
      </c>
      <c r="BE543" s="235">
        <f>('Power Usage Consumption'!$B$26)*D543*BD543</f>
        <v>0</v>
      </c>
      <c r="BF543" s="241">
        <f t="shared" si="7"/>
        <v>178.74</v>
      </c>
    </row>
    <row r="544" ht="20.25" customHeight="1">
      <c r="A544" s="233" t="str">
        <f>'Raw Data'!R543</f>
        <v>Israel</v>
      </c>
      <c r="B544" s="234">
        <f>'Raw Data'!S543</f>
        <v>11</v>
      </c>
      <c r="C544" s="235">
        <f>'Raw Data'!W543</f>
        <v>24</v>
      </c>
      <c r="D544" s="236">
        <f t="shared" si="1"/>
        <v>1056</v>
      </c>
      <c r="E544" s="237"/>
      <c r="F544" s="238">
        <f>'Raw Data'!X543</f>
        <v>0</v>
      </c>
      <c r="G544" s="239">
        <f>(F544*'Power Usage Consumption'!$B$2)*D544</f>
        <v>0</v>
      </c>
      <c r="H544" s="235">
        <f>'Raw Data'!Y543</f>
        <v>1</v>
      </c>
      <c r="I544" s="239">
        <f>(H544*'Power Usage Consumption'!$B$3)*D544</f>
        <v>73.4976</v>
      </c>
      <c r="J544" s="235">
        <f>'Raw Data'!Z543</f>
        <v>3</v>
      </c>
      <c r="K544" s="240">
        <f>(J544*'Power Usage Consumption'!$B$4)*D544</f>
        <v>180.576</v>
      </c>
      <c r="L544" s="241">
        <f>'Raw Data'!AA543</f>
        <v>1</v>
      </c>
      <c r="M544" s="241">
        <f>(L544*'Power Usage Consumption'!$B$5)*D544</f>
        <v>211.2</v>
      </c>
      <c r="N544" s="241">
        <f>'Raw Data'!AB543</f>
        <v>2</v>
      </c>
      <c r="O544" s="241">
        <f>(N544*'Power Usage Consumption'!$B$7)*D544</f>
        <v>4.224</v>
      </c>
      <c r="P544" s="241">
        <f>'Raw Data'!AC543</f>
        <v>2</v>
      </c>
      <c r="Q544" s="241">
        <f>(P544*'Power Usage Consumption'!$B$8)*D544</f>
        <v>84.48</v>
      </c>
      <c r="R544" s="241">
        <f>'Raw Data'!AD543</f>
        <v>0</v>
      </c>
      <c r="S544" s="241">
        <f>(R544*'Power Usage Consumption'!$B$9)*D544</f>
        <v>0</v>
      </c>
      <c r="T544" s="235">
        <f>'Raw Data'!AE543</f>
        <v>0</v>
      </c>
      <c r="U544" s="241">
        <f>(T544*'Power Usage Consumption'!$B$6)*D544</f>
        <v>0</v>
      </c>
      <c r="V544" s="235">
        <f>'Raw Data'!AF543</f>
        <v>2</v>
      </c>
      <c r="W544" s="241">
        <f>(V544*'Power Usage Consumption'!$B$11)*D544</f>
        <v>25.344</v>
      </c>
      <c r="X544" s="235">
        <f>'Raw Data'!AG543</f>
        <v>0</v>
      </c>
      <c r="Y544" s="241">
        <f>(X544*'Power Usage Consumption'!$B$12)*D544</f>
        <v>0</v>
      </c>
      <c r="Z544" s="235">
        <f>'Raw Data'!AH543</f>
        <v>0</v>
      </c>
      <c r="AA544" s="241">
        <f>(Z544*'Power Usage Consumption'!$B$12)*D544</f>
        <v>0</v>
      </c>
      <c r="AB544" s="242">
        <f t="shared" si="2"/>
        <v>579.3216</v>
      </c>
      <c r="AC544" s="243" t="str">
        <f>'Raw Data'!AI543</f>
        <v>Non-renewable Energy (Grid electricity, Gasoline, etc.)</v>
      </c>
      <c r="AD544" s="244">
        <f t="shared" si="3"/>
        <v>579.3216</v>
      </c>
      <c r="AE544" s="245">
        <f t="shared" si="4"/>
        <v>0</v>
      </c>
      <c r="AF544" s="238">
        <f>'Raw Data'!U543</f>
        <v>0</v>
      </c>
      <c r="AG544" s="235">
        <f>'Raw Data'!T543</f>
        <v>11</v>
      </c>
      <c r="AH544" s="235"/>
      <c r="AI544" s="235">
        <f>IF('Raw Data'!AJ543="YES", 1, 0)</f>
        <v>0</v>
      </c>
      <c r="AJ544" s="235">
        <f>('Power Usage Consumption'!$B$15)*D544*AI544</f>
        <v>0</v>
      </c>
      <c r="AK544" s="235">
        <f>IF('Raw Data'!AK543="YES", 1, 0)</f>
        <v>0</v>
      </c>
      <c r="AL544" s="239">
        <f>'Power Usage Consumption'!$B$16</f>
        <v>18</v>
      </c>
      <c r="AM544" s="235">
        <f>IF('Raw Data'!AL543="YES", 1, 0)</f>
        <v>1</v>
      </c>
      <c r="AN544" s="239">
        <f>'Power Usage Consumption'!$B$17</f>
        <v>1.5</v>
      </c>
      <c r="AO544" s="235">
        <f>IF('Raw Data'!AM543="YES", 1, 0)</f>
        <v>1</v>
      </c>
      <c r="AP544" s="239">
        <f>'Power Usage Consumption'!$B$18</f>
        <v>1.2</v>
      </c>
      <c r="AQ544" s="235">
        <f>IF('Raw Data'!AN543="YES", 1, 0)</f>
        <v>0</v>
      </c>
      <c r="AR544" s="239">
        <f>'Power Usage Consumption'!$B$19</f>
        <v>2</v>
      </c>
      <c r="AS544" s="239">
        <f t="shared" si="5"/>
        <v>22.7</v>
      </c>
      <c r="AT544" s="241">
        <f t="shared" si="6"/>
        <v>11</v>
      </c>
      <c r="AU544" s="241"/>
      <c r="AV544" s="235">
        <f>IF('Raw Data'!AO543="YES", 1, 0)</f>
        <v>1</v>
      </c>
      <c r="AW544" s="241">
        <f>('Power Usage Consumption'!$B$22)*D544*AV544</f>
        <v>2402.4</v>
      </c>
      <c r="AX544" s="235">
        <f>IF('Raw Data'!AP543="YES", 1, 0)</f>
        <v>0</v>
      </c>
      <c r="AY544" s="241">
        <f>('Power Usage Consumption'!$B$23)*D544*AX544</f>
        <v>0</v>
      </c>
      <c r="AZ544" s="235">
        <f>IF('Raw Data'!AQ543="YES", 1, 0)</f>
        <v>0</v>
      </c>
      <c r="BA544" s="241">
        <f>('Power Usage Consumption'!$B$24)*D544*AZ544</f>
        <v>0</v>
      </c>
      <c r="BB544" s="235">
        <f>IF('Raw Data'!AR543="YES", 1, 0)</f>
        <v>0</v>
      </c>
      <c r="BC544" s="241">
        <f>('Power Usage Consumption'!$B$25)*D544*BB544</f>
        <v>0</v>
      </c>
      <c r="BD544" s="235">
        <f>IF('Raw Data'!AS543="YES", 1, 0)</f>
        <v>0</v>
      </c>
      <c r="BE544" s="235">
        <f>('Power Usage Consumption'!$B$26)*D544*BD544</f>
        <v>0</v>
      </c>
      <c r="BF544" s="241">
        <f t="shared" si="7"/>
        <v>2402.4</v>
      </c>
    </row>
    <row r="545" ht="20.25" customHeight="1">
      <c r="A545" s="233" t="str">
        <f>'Raw Data'!R544</f>
        <v>United States of America</v>
      </c>
      <c r="B545" s="234">
        <f>'Raw Data'!S544</f>
        <v>11</v>
      </c>
      <c r="C545" s="235">
        <f>'Raw Data'!W544</f>
        <v>32</v>
      </c>
      <c r="D545" s="236">
        <f t="shared" si="1"/>
        <v>1408</v>
      </c>
      <c r="E545" s="237"/>
      <c r="F545" s="238">
        <f>'Raw Data'!X544</f>
        <v>0</v>
      </c>
      <c r="G545" s="239">
        <f>(F545*'Power Usage Consumption'!$B$2)*D545</f>
        <v>0</v>
      </c>
      <c r="H545" s="235">
        <f>'Raw Data'!Y544</f>
        <v>0</v>
      </c>
      <c r="I545" s="239">
        <f>(H545*'Power Usage Consumption'!$B$3)*D545</f>
        <v>0</v>
      </c>
      <c r="J545" s="235">
        <f>'Raw Data'!Z544</f>
        <v>0</v>
      </c>
      <c r="K545" s="240">
        <f>(J545*'Power Usage Consumption'!$B$4)*D545</f>
        <v>0</v>
      </c>
      <c r="L545" s="241">
        <f>'Raw Data'!AA544</f>
        <v>3</v>
      </c>
      <c r="M545" s="241">
        <f>(L545*'Power Usage Consumption'!$B$5)*D545</f>
        <v>844.8</v>
      </c>
      <c r="N545" s="241">
        <f>'Raw Data'!AB544</f>
        <v>0</v>
      </c>
      <c r="O545" s="241">
        <f>(N545*'Power Usage Consumption'!$B$7)*D545</f>
        <v>0</v>
      </c>
      <c r="P545" s="241">
        <f>'Raw Data'!AC544</f>
        <v>2</v>
      </c>
      <c r="Q545" s="241">
        <f>(P545*'Power Usage Consumption'!$B$8)*D545</f>
        <v>112.64</v>
      </c>
      <c r="R545" s="241">
        <f>'Raw Data'!AD544</f>
        <v>1</v>
      </c>
      <c r="S545" s="241">
        <f>(R545*'Power Usage Consumption'!$B$9)*D545</f>
        <v>8.448</v>
      </c>
      <c r="T545" s="235">
        <f>'Raw Data'!AE544</f>
        <v>3</v>
      </c>
      <c r="U545" s="241">
        <f>(T545*'Power Usage Consumption'!$B$6)*D545</f>
        <v>21.12</v>
      </c>
      <c r="V545" s="235">
        <f>'Raw Data'!AF544</f>
        <v>1</v>
      </c>
      <c r="W545" s="241">
        <f>(V545*'Power Usage Consumption'!$B$11)*D545</f>
        <v>16.896</v>
      </c>
      <c r="X545" s="235">
        <f>'Raw Data'!AG544</f>
        <v>0</v>
      </c>
      <c r="Y545" s="241">
        <f>(X545*'Power Usage Consumption'!$B$12)*D545</f>
        <v>0</v>
      </c>
      <c r="Z545" s="235">
        <f>'Raw Data'!AH544</f>
        <v>3</v>
      </c>
      <c r="AA545" s="241">
        <f>(Z545*'Power Usage Consumption'!$B$12)*D545</f>
        <v>50.688</v>
      </c>
      <c r="AB545" s="242">
        <f t="shared" si="2"/>
        <v>1054.592</v>
      </c>
      <c r="AC545" s="243" t="str">
        <f>'Raw Data'!AI544</f>
        <v>Renewable Energy (Solar, Wind, etc.)</v>
      </c>
      <c r="AD545" s="244">
        <f t="shared" si="3"/>
        <v>0</v>
      </c>
      <c r="AE545" s="245">
        <f t="shared" si="4"/>
        <v>1054.592</v>
      </c>
      <c r="AF545" s="238">
        <f>'Raw Data'!U544</f>
        <v>6</v>
      </c>
      <c r="AG545" s="235">
        <f>'Raw Data'!T544</f>
        <v>5</v>
      </c>
      <c r="AH545" s="235"/>
      <c r="AI545" s="235">
        <f>IF('Raw Data'!AJ544="YES", 1, 0)</f>
        <v>1</v>
      </c>
      <c r="AJ545" s="235">
        <f>('Power Usage Consumption'!$B$15)*D545*AI545</f>
        <v>5448.96</v>
      </c>
      <c r="AK545" s="235">
        <f>IF('Raw Data'!AK544="YES", 1, 0)</f>
        <v>1</v>
      </c>
      <c r="AL545" s="239">
        <f>'Power Usage Consumption'!$B$16</f>
        <v>18</v>
      </c>
      <c r="AM545" s="235">
        <f>IF('Raw Data'!AL544="YES", 1, 0)</f>
        <v>0</v>
      </c>
      <c r="AN545" s="239">
        <f>'Power Usage Consumption'!$B$17</f>
        <v>1.5</v>
      </c>
      <c r="AO545" s="235">
        <f>IF('Raw Data'!AM544="YES", 1, 0)</f>
        <v>1</v>
      </c>
      <c r="AP545" s="239">
        <f>'Power Usage Consumption'!$B$18</f>
        <v>1.2</v>
      </c>
      <c r="AQ545" s="235">
        <f>IF('Raw Data'!AN544="YES", 1, 0)</f>
        <v>1</v>
      </c>
      <c r="AR545" s="239">
        <f>'Power Usage Consumption'!$B$19</f>
        <v>2</v>
      </c>
      <c r="AS545" s="239">
        <f t="shared" si="5"/>
        <v>5471.66</v>
      </c>
      <c r="AT545" s="241">
        <f t="shared" si="6"/>
        <v>5</v>
      </c>
      <c r="AU545" s="241"/>
      <c r="AV545" s="235">
        <f>IF('Raw Data'!AO544="YES", 1, 0)</f>
        <v>0</v>
      </c>
      <c r="AW545" s="241">
        <f>('Power Usage Consumption'!$B$22)*D545*AV545</f>
        <v>0</v>
      </c>
      <c r="AX545" s="235">
        <f>IF('Raw Data'!AP544="YES", 1, 0)</f>
        <v>0</v>
      </c>
      <c r="AY545" s="241">
        <f>('Power Usage Consumption'!$B$23)*D545*AX545</f>
        <v>0</v>
      </c>
      <c r="AZ545" s="235">
        <f>IF('Raw Data'!AQ544="YES", 1, 0)</f>
        <v>0</v>
      </c>
      <c r="BA545" s="241">
        <f>('Power Usage Consumption'!$B$24)*D545*AZ545</f>
        <v>0</v>
      </c>
      <c r="BB545" s="235">
        <f>IF('Raw Data'!AR544="YES", 1, 0)</f>
        <v>0</v>
      </c>
      <c r="BC545" s="241">
        <f>('Power Usage Consumption'!$B$25)*D545*BB545</f>
        <v>0</v>
      </c>
      <c r="BD545" s="235">
        <f>IF('Raw Data'!AS544="YES", 1, 0)</f>
        <v>1</v>
      </c>
      <c r="BE545" s="235">
        <f>('Power Usage Consumption'!$B$26)*D545*BD545</f>
        <v>394.24</v>
      </c>
      <c r="BF545" s="241">
        <f t="shared" si="7"/>
        <v>394.24</v>
      </c>
    </row>
    <row r="546" ht="20.25" customHeight="1">
      <c r="A546" s="233" t="str">
        <f>'Raw Data'!R545</f>
        <v>Dominican Republic</v>
      </c>
      <c r="B546" s="234">
        <f>'Raw Data'!S545</f>
        <v>3</v>
      </c>
      <c r="C546" s="235">
        <f>'Raw Data'!W545</f>
        <v>16</v>
      </c>
      <c r="D546" s="236">
        <f t="shared" si="1"/>
        <v>192</v>
      </c>
      <c r="E546" s="237"/>
      <c r="F546" s="238">
        <f>'Raw Data'!X545</f>
        <v>0</v>
      </c>
      <c r="G546" s="239">
        <f>(F546*'Power Usage Consumption'!$B$2)*D546</f>
        <v>0</v>
      </c>
      <c r="H546" s="235">
        <f>'Raw Data'!Y545</f>
        <v>3</v>
      </c>
      <c r="I546" s="239">
        <f>(H546*'Power Usage Consumption'!$B$3)*D546</f>
        <v>40.0896</v>
      </c>
      <c r="J546" s="235">
        <f>'Raw Data'!Z545</f>
        <v>2</v>
      </c>
      <c r="K546" s="240">
        <f>(J546*'Power Usage Consumption'!$B$4)*D546</f>
        <v>21.888</v>
      </c>
      <c r="L546" s="241">
        <f>'Raw Data'!AA545</f>
        <v>0</v>
      </c>
      <c r="M546" s="241">
        <f>(L546*'Power Usage Consumption'!$B$5)*D546</f>
        <v>0</v>
      </c>
      <c r="N546" s="241">
        <f>'Raw Data'!AB545</f>
        <v>0</v>
      </c>
      <c r="O546" s="241">
        <f>(N546*'Power Usage Consumption'!$B$7)*D546</f>
        <v>0</v>
      </c>
      <c r="P546" s="241">
        <f>'Raw Data'!AC545</f>
        <v>1</v>
      </c>
      <c r="Q546" s="241">
        <f>(P546*'Power Usage Consumption'!$B$8)*D546</f>
        <v>7.68</v>
      </c>
      <c r="R546" s="241">
        <f>'Raw Data'!AD545</f>
        <v>1</v>
      </c>
      <c r="S546" s="241">
        <f>(R546*'Power Usage Consumption'!$B$9)*D546</f>
        <v>1.152</v>
      </c>
      <c r="T546" s="235">
        <f>'Raw Data'!AE545</f>
        <v>2</v>
      </c>
      <c r="U546" s="241">
        <f>(T546*'Power Usage Consumption'!$B$6)*D546</f>
        <v>1.92</v>
      </c>
      <c r="V546" s="235">
        <f>'Raw Data'!AF545</f>
        <v>0</v>
      </c>
      <c r="W546" s="241">
        <f>(V546*'Power Usage Consumption'!$B$11)*D546</f>
        <v>0</v>
      </c>
      <c r="X546" s="235">
        <f>'Raw Data'!AG545</f>
        <v>0</v>
      </c>
      <c r="Y546" s="241">
        <f>(X546*'Power Usage Consumption'!$B$12)*D546</f>
        <v>0</v>
      </c>
      <c r="Z546" s="235">
        <f>'Raw Data'!AH545</f>
        <v>1</v>
      </c>
      <c r="AA546" s="241">
        <f>(Z546*'Power Usage Consumption'!$B$12)*D546</f>
        <v>2.304</v>
      </c>
      <c r="AB546" s="242">
        <f t="shared" si="2"/>
        <v>75.0336</v>
      </c>
      <c r="AC546" s="243" t="str">
        <f>'Raw Data'!AI545</f>
        <v>Non-renewable Energy (Grid electricity, Gasoline, etc.)</v>
      </c>
      <c r="AD546" s="244">
        <f t="shared" si="3"/>
        <v>75.0336</v>
      </c>
      <c r="AE546" s="245">
        <f t="shared" si="4"/>
        <v>0</v>
      </c>
      <c r="AF546" s="238">
        <f>'Raw Data'!U545</f>
        <v>2</v>
      </c>
      <c r="AG546" s="235">
        <f>'Raw Data'!T545</f>
        <v>1</v>
      </c>
      <c r="AH546" s="235"/>
      <c r="AI546" s="235">
        <f>IF('Raw Data'!AJ545="YES", 1, 0)</f>
        <v>1</v>
      </c>
      <c r="AJ546" s="235">
        <f>('Power Usage Consumption'!$B$15)*D546*AI546</f>
        <v>743.04</v>
      </c>
      <c r="AK546" s="235">
        <f>IF('Raw Data'!AK545="YES", 1, 0)</f>
        <v>0</v>
      </c>
      <c r="AL546" s="239">
        <f>'Power Usage Consumption'!$B$16</f>
        <v>18</v>
      </c>
      <c r="AM546" s="235">
        <f>IF('Raw Data'!AL545="YES", 1, 0)</f>
        <v>0</v>
      </c>
      <c r="AN546" s="239">
        <f>'Power Usage Consumption'!$B$17</f>
        <v>1.5</v>
      </c>
      <c r="AO546" s="235">
        <f>IF('Raw Data'!AM545="YES", 1, 0)</f>
        <v>1</v>
      </c>
      <c r="AP546" s="239">
        <f>'Power Usage Consumption'!$B$18</f>
        <v>1.2</v>
      </c>
      <c r="AQ546" s="235">
        <f>IF('Raw Data'!AN545="YES", 1, 0)</f>
        <v>1</v>
      </c>
      <c r="AR546" s="239">
        <f>'Power Usage Consumption'!$B$19</f>
        <v>2</v>
      </c>
      <c r="AS546" s="239">
        <f t="shared" si="5"/>
        <v>765.74</v>
      </c>
      <c r="AT546" s="241">
        <f t="shared" si="6"/>
        <v>1</v>
      </c>
      <c r="AU546" s="241"/>
      <c r="AV546" s="235">
        <f>IF('Raw Data'!AO545="YES", 1, 0)</f>
        <v>0</v>
      </c>
      <c r="AW546" s="241">
        <f>('Power Usage Consumption'!$B$22)*D546*AV546</f>
        <v>0</v>
      </c>
      <c r="AX546" s="235">
        <f>IF('Raw Data'!AP545="YES", 1, 0)</f>
        <v>0</v>
      </c>
      <c r="AY546" s="241">
        <f>('Power Usage Consumption'!$B$23)*D546*AX546</f>
        <v>0</v>
      </c>
      <c r="AZ546" s="235">
        <f>IF('Raw Data'!AQ545="YES", 1, 0)</f>
        <v>1</v>
      </c>
      <c r="BA546" s="241">
        <f>('Power Usage Consumption'!$B$24)*D546*AZ546</f>
        <v>10.368</v>
      </c>
      <c r="BB546" s="235">
        <f>IF('Raw Data'!AR545="YES", 1, 0)</f>
        <v>1</v>
      </c>
      <c r="BC546" s="241">
        <f>('Power Usage Consumption'!$B$25)*D546*BB546</f>
        <v>3.3312</v>
      </c>
      <c r="BD546" s="235">
        <f>IF('Raw Data'!AS545="YES", 1, 0)</f>
        <v>0</v>
      </c>
      <c r="BE546" s="235">
        <f>('Power Usage Consumption'!$B$26)*D546*BD546</f>
        <v>0</v>
      </c>
      <c r="BF546" s="241">
        <f t="shared" si="7"/>
        <v>13.6992</v>
      </c>
    </row>
    <row r="547" ht="20.25" customHeight="1">
      <c r="A547" s="233" t="str">
        <f>'Raw Data'!R546</f>
        <v>France</v>
      </c>
      <c r="B547" s="234">
        <f>'Raw Data'!S546</f>
        <v>3</v>
      </c>
      <c r="C547" s="235">
        <f>'Raw Data'!W546</f>
        <v>14</v>
      </c>
      <c r="D547" s="236">
        <f t="shared" si="1"/>
        <v>168</v>
      </c>
      <c r="E547" s="237"/>
      <c r="F547" s="238">
        <f>'Raw Data'!X546</f>
        <v>2</v>
      </c>
      <c r="G547" s="239">
        <f>(F547*'Power Usage Consumption'!$B$2)*D547</f>
        <v>20.16</v>
      </c>
      <c r="H547" s="235">
        <f>'Raw Data'!Y546</f>
        <v>1</v>
      </c>
      <c r="I547" s="239">
        <f>(H547*'Power Usage Consumption'!$B$3)*D547</f>
        <v>11.6928</v>
      </c>
      <c r="J547" s="235">
        <f>'Raw Data'!Z546</f>
        <v>0</v>
      </c>
      <c r="K547" s="240">
        <f>(J547*'Power Usage Consumption'!$B$4)*D547</f>
        <v>0</v>
      </c>
      <c r="L547" s="241">
        <f>'Raw Data'!AA546</f>
        <v>1</v>
      </c>
      <c r="M547" s="241">
        <f>(L547*'Power Usage Consumption'!$B$5)*D547</f>
        <v>33.6</v>
      </c>
      <c r="N547" s="241">
        <f>'Raw Data'!AB546</f>
        <v>3</v>
      </c>
      <c r="O547" s="241">
        <f>(N547*'Power Usage Consumption'!$B$7)*D547</f>
        <v>1.008</v>
      </c>
      <c r="P547" s="241">
        <f>'Raw Data'!AC546</f>
        <v>3</v>
      </c>
      <c r="Q547" s="241">
        <f>(P547*'Power Usage Consumption'!$B$8)*D547</f>
        <v>20.16</v>
      </c>
      <c r="R547" s="241">
        <f>'Raw Data'!AD546</f>
        <v>3</v>
      </c>
      <c r="S547" s="241">
        <f>(R547*'Power Usage Consumption'!$B$9)*D547</f>
        <v>3.024</v>
      </c>
      <c r="T547" s="235">
        <f>'Raw Data'!AE546</f>
        <v>2</v>
      </c>
      <c r="U547" s="241">
        <f>(T547*'Power Usage Consumption'!$B$6)*D547</f>
        <v>1.68</v>
      </c>
      <c r="V547" s="235">
        <f>'Raw Data'!AF546</f>
        <v>0</v>
      </c>
      <c r="W547" s="241">
        <f>(V547*'Power Usage Consumption'!$B$11)*D547</f>
        <v>0</v>
      </c>
      <c r="X547" s="235">
        <f>'Raw Data'!AG546</f>
        <v>2</v>
      </c>
      <c r="Y547" s="241">
        <f>(X547*'Power Usage Consumption'!$B$12)*D547</f>
        <v>4.032</v>
      </c>
      <c r="Z547" s="235">
        <f>'Raw Data'!AH546</f>
        <v>2</v>
      </c>
      <c r="AA547" s="241">
        <f>(Z547*'Power Usage Consumption'!$B$12)*D547</f>
        <v>4.032</v>
      </c>
      <c r="AB547" s="242">
        <f t="shared" si="2"/>
        <v>99.3888</v>
      </c>
      <c r="AC547" s="243" t="str">
        <f>'Raw Data'!AI546</f>
        <v>Non-renewable Energy (Grid electricity, Gasoline, etc.)</v>
      </c>
      <c r="AD547" s="244">
        <f t="shared" si="3"/>
        <v>99.3888</v>
      </c>
      <c r="AE547" s="245">
        <f t="shared" si="4"/>
        <v>0</v>
      </c>
      <c r="AF547" s="238">
        <f>'Raw Data'!U546</f>
        <v>2</v>
      </c>
      <c r="AG547" s="235">
        <f>'Raw Data'!T546</f>
        <v>1</v>
      </c>
      <c r="AH547" s="235"/>
      <c r="AI547" s="235">
        <f>IF('Raw Data'!AJ546="YES", 1, 0)</f>
        <v>0</v>
      </c>
      <c r="AJ547" s="235">
        <f>('Power Usage Consumption'!$B$15)*D547*AI547</f>
        <v>0</v>
      </c>
      <c r="AK547" s="235">
        <f>IF('Raw Data'!AK546="YES", 1, 0)</f>
        <v>1</v>
      </c>
      <c r="AL547" s="239">
        <f>'Power Usage Consumption'!$B$16</f>
        <v>18</v>
      </c>
      <c r="AM547" s="235">
        <f>IF('Raw Data'!AL546="YES", 1, 0)</f>
        <v>0</v>
      </c>
      <c r="AN547" s="239">
        <f>'Power Usage Consumption'!$B$17</f>
        <v>1.5</v>
      </c>
      <c r="AO547" s="235">
        <f>IF('Raw Data'!AM546="YES", 1, 0)</f>
        <v>0</v>
      </c>
      <c r="AP547" s="239">
        <f>'Power Usage Consumption'!$B$18</f>
        <v>1.2</v>
      </c>
      <c r="AQ547" s="235">
        <f>IF('Raw Data'!AN546="YES", 1, 0)</f>
        <v>0</v>
      </c>
      <c r="AR547" s="239">
        <f>'Power Usage Consumption'!$B$19</f>
        <v>2</v>
      </c>
      <c r="AS547" s="239">
        <f t="shared" si="5"/>
        <v>22.7</v>
      </c>
      <c r="AT547" s="241">
        <f t="shared" si="6"/>
        <v>1</v>
      </c>
      <c r="AU547" s="241"/>
      <c r="AV547" s="235">
        <f>IF('Raw Data'!AO546="YES", 1, 0)</f>
        <v>0</v>
      </c>
      <c r="AW547" s="241">
        <f>('Power Usage Consumption'!$B$22)*D547*AV547</f>
        <v>0</v>
      </c>
      <c r="AX547" s="235">
        <f>IF('Raw Data'!AP546="YES", 1, 0)</f>
        <v>0</v>
      </c>
      <c r="AY547" s="241">
        <f>('Power Usage Consumption'!$B$23)*D547*AX547</f>
        <v>0</v>
      </c>
      <c r="AZ547" s="235">
        <f>IF('Raw Data'!AQ546="YES", 1, 0)</f>
        <v>0</v>
      </c>
      <c r="BA547" s="241">
        <f>('Power Usage Consumption'!$B$24)*D547*AZ547</f>
        <v>0</v>
      </c>
      <c r="BB547" s="235">
        <f>IF('Raw Data'!AR546="YES", 1, 0)</f>
        <v>1</v>
      </c>
      <c r="BC547" s="241">
        <f>('Power Usage Consumption'!$B$25)*D547*BB547</f>
        <v>2.9148</v>
      </c>
      <c r="BD547" s="235">
        <f>IF('Raw Data'!AS546="YES", 1, 0)</f>
        <v>1</v>
      </c>
      <c r="BE547" s="235">
        <f>('Power Usage Consumption'!$B$26)*D547*BD547</f>
        <v>47.04</v>
      </c>
      <c r="BF547" s="241">
        <f t="shared" si="7"/>
        <v>49.9548</v>
      </c>
    </row>
    <row r="548" ht="20.25" customHeight="1">
      <c r="A548" s="233" t="str">
        <f>'Raw Data'!R547</f>
        <v>Ukraine</v>
      </c>
      <c r="B548" s="234">
        <f>'Raw Data'!S547</f>
        <v>4</v>
      </c>
      <c r="C548" s="235" t="str">
        <f>'Raw Data'!W547</f>
        <v/>
      </c>
      <c r="D548" s="236">
        <f t="shared" si="1"/>
        <v>0</v>
      </c>
      <c r="E548" s="237"/>
      <c r="F548" s="238">
        <f>'Raw Data'!X547</f>
        <v>1</v>
      </c>
      <c r="G548" s="239">
        <f>(F548*'Power Usage Consumption'!$B$2)*D548</f>
        <v>0</v>
      </c>
      <c r="H548" s="235">
        <f>'Raw Data'!Y547</f>
        <v>2</v>
      </c>
      <c r="I548" s="239">
        <f>(H548*'Power Usage Consumption'!$B$3)*D548</f>
        <v>0</v>
      </c>
      <c r="J548" s="235">
        <f>'Raw Data'!Z547</f>
        <v>3</v>
      </c>
      <c r="K548" s="240">
        <f>(J548*'Power Usage Consumption'!$B$4)*D548</f>
        <v>0</v>
      </c>
      <c r="L548" s="241">
        <f>'Raw Data'!AA547</f>
        <v>3</v>
      </c>
      <c r="M548" s="241">
        <f>(L548*'Power Usage Consumption'!$B$5)*D548</f>
        <v>0</v>
      </c>
      <c r="N548" s="241">
        <f>'Raw Data'!AB547</f>
        <v>0</v>
      </c>
      <c r="O548" s="241">
        <f>(N548*'Power Usage Consumption'!$B$7)*D548</f>
        <v>0</v>
      </c>
      <c r="P548" s="241">
        <f>'Raw Data'!AC547</f>
        <v>3</v>
      </c>
      <c r="Q548" s="241">
        <f>(P548*'Power Usage Consumption'!$B$8)*D548</f>
        <v>0</v>
      </c>
      <c r="R548" s="241">
        <f>'Raw Data'!AD547</f>
        <v>1</v>
      </c>
      <c r="S548" s="241">
        <f>(R548*'Power Usage Consumption'!$B$9)*D548</f>
        <v>0</v>
      </c>
      <c r="T548" s="235">
        <f>'Raw Data'!AE547</f>
        <v>2</v>
      </c>
      <c r="U548" s="241">
        <f>(T548*'Power Usage Consumption'!$B$6)*D548</f>
        <v>0</v>
      </c>
      <c r="V548" s="235">
        <f>'Raw Data'!AF547</f>
        <v>3</v>
      </c>
      <c r="W548" s="241">
        <f>(V548*'Power Usage Consumption'!$B$11)*D548</f>
        <v>0</v>
      </c>
      <c r="X548" s="235">
        <f>'Raw Data'!AG547</f>
        <v>0</v>
      </c>
      <c r="Y548" s="241">
        <f>(X548*'Power Usage Consumption'!$B$12)*D548</f>
        <v>0</v>
      </c>
      <c r="Z548" s="235">
        <f>'Raw Data'!AH547</f>
        <v>2</v>
      </c>
      <c r="AA548" s="241">
        <f>(Z548*'Power Usage Consumption'!$B$12)*D548</f>
        <v>0</v>
      </c>
      <c r="AB548" s="242">
        <f t="shared" si="2"/>
        <v>0</v>
      </c>
      <c r="AC548" s="243" t="str">
        <f>'Raw Data'!AI547</f>
        <v>Non-renewable Energy (Grid electricity, Gasoline, etc.)</v>
      </c>
      <c r="AD548" s="244">
        <f t="shared" si="3"/>
        <v>0</v>
      </c>
      <c r="AE548" s="245">
        <f t="shared" si="4"/>
        <v>0</v>
      </c>
      <c r="AF548" s="238">
        <f>'Raw Data'!U547</f>
        <v>1</v>
      </c>
      <c r="AG548" s="235">
        <f>'Raw Data'!T547</f>
        <v>3</v>
      </c>
      <c r="AH548" s="235"/>
      <c r="AI548" s="235">
        <f>IF('Raw Data'!AJ547="YES", 1, 0)</f>
        <v>1</v>
      </c>
      <c r="AJ548" s="235">
        <f>('Power Usage Consumption'!$B$15)*D548*AI548</f>
        <v>0</v>
      </c>
      <c r="AK548" s="235">
        <f>IF('Raw Data'!AK547="YES", 1, 0)</f>
        <v>0</v>
      </c>
      <c r="AL548" s="239">
        <f>'Power Usage Consumption'!$B$16</f>
        <v>18</v>
      </c>
      <c r="AM548" s="235">
        <f>IF('Raw Data'!AL547="YES", 1, 0)</f>
        <v>1</v>
      </c>
      <c r="AN548" s="239">
        <f>'Power Usage Consumption'!$B$17</f>
        <v>1.5</v>
      </c>
      <c r="AO548" s="235">
        <f>IF('Raw Data'!AM547="YES", 1, 0)</f>
        <v>1</v>
      </c>
      <c r="AP548" s="239">
        <f>'Power Usage Consumption'!$B$18</f>
        <v>1.2</v>
      </c>
      <c r="AQ548" s="235">
        <f>IF('Raw Data'!AN547="YES", 1, 0)</f>
        <v>0</v>
      </c>
      <c r="AR548" s="239">
        <f>'Power Usage Consumption'!$B$19</f>
        <v>2</v>
      </c>
      <c r="AS548" s="239">
        <f t="shared" si="5"/>
        <v>22.7</v>
      </c>
      <c r="AT548" s="241">
        <f t="shared" si="6"/>
        <v>3</v>
      </c>
      <c r="AU548" s="241"/>
      <c r="AV548" s="235">
        <f>IF('Raw Data'!AO547="YES", 1, 0)</f>
        <v>1</v>
      </c>
      <c r="AW548" s="241">
        <f>('Power Usage Consumption'!$B$22)*D548*AV548</f>
        <v>0</v>
      </c>
      <c r="AX548" s="235">
        <f>IF('Raw Data'!AP547="YES", 1, 0)</f>
        <v>0</v>
      </c>
      <c r="AY548" s="241">
        <f>('Power Usage Consumption'!$B$23)*D548*AX548</f>
        <v>0</v>
      </c>
      <c r="AZ548" s="235">
        <f>IF('Raw Data'!AQ547="YES", 1, 0)</f>
        <v>1</v>
      </c>
      <c r="BA548" s="241">
        <f>('Power Usage Consumption'!$B$24)*D548*AZ548</f>
        <v>0</v>
      </c>
      <c r="BB548" s="235">
        <f>IF('Raw Data'!AR547="YES", 1, 0)</f>
        <v>1</v>
      </c>
      <c r="BC548" s="241">
        <f>('Power Usage Consumption'!$B$25)*D548*BB548</f>
        <v>0</v>
      </c>
      <c r="BD548" s="235">
        <f>IF('Raw Data'!AS547="YES", 1, 0)</f>
        <v>1</v>
      </c>
      <c r="BE548" s="235">
        <f>('Power Usage Consumption'!$B$26)*D548*BD548</f>
        <v>0</v>
      </c>
      <c r="BF548" s="241">
        <f t="shared" si="7"/>
        <v>0</v>
      </c>
    </row>
    <row r="549" ht="20.25" customHeight="1">
      <c r="A549" s="233" t="str">
        <f>'Raw Data'!R548</f>
        <v>United States of America</v>
      </c>
      <c r="B549" s="234">
        <f>'Raw Data'!S548</f>
        <v>12</v>
      </c>
      <c r="C549" s="235">
        <f>'Raw Data'!W548</f>
        <v>4</v>
      </c>
      <c r="D549" s="236">
        <f t="shared" si="1"/>
        <v>192</v>
      </c>
      <c r="E549" s="237"/>
      <c r="F549" s="238">
        <f>'Raw Data'!X548</f>
        <v>1</v>
      </c>
      <c r="G549" s="239">
        <f>(F549*'Power Usage Consumption'!$B$2)*D549</f>
        <v>11.52</v>
      </c>
      <c r="H549" s="235">
        <f>'Raw Data'!Y548</f>
        <v>1</v>
      </c>
      <c r="I549" s="239">
        <f>(H549*'Power Usage Consumption'!$B$3)*D549</f>
        <v>13.3632</v>
      </c>
      <c r="J549" s="235">
        <f>'Raw Data'!Z548</f>
        <v>0</v>
      </c>
      <c r="K549" s="240">
        <f>(J549*'Power Usage Consumption'!$B$4)*D549</f>
        <v>0</v>
      </c>
      <c r="L549" s="241">
        <f>'Raw Data'!AA548</f>
        <v>3</v>
      </c>
      <c r="M549" s="241">
        <f>(L549*'Power Usage Consumption'!$B$5)*D549</f>
        <v>115.2</v>
      </c>
      <c r="N549" s="241">
        <f>'Raw Data'!AB548</f>
        <v>0</v>
      </c>
      <c r="O549" s="241">
        <f>(N549*'Power Usage Consumption'!$B$7)*D549</f>
        <v>0</v>
      </c>
      <c r="P549" s="241">
        <f>'Raw Data'!AC548</f>
        <v>2</v>
      </c>
      <c r="Q549" s="241">
        <f>(P549*'Power Usage Consumption'!$B$8)*D549</f>
        <v>15.36</v>
      </c>
      <c r="R549" s="241">
        <f>'Raw Data'!AD548</f>
        <v>3</v>
      </c>
      <c r="S549" s="241">
        <f>(R549*'Power Usage Consumption'!$B$9)*D549</f>
        <v>3.456</v>
      </c>
      <c r="T549" s="235">
        <f>'Raw Data'!AE548</f>
        <v>1</v>
      </c>
      <c r="U549" s="241">
        <f>(T549*'Power Usage Consumption'!$B$6)*D549</f>
        <v>0.96</v>
      </c>
      <c r="V549" s="235">
        <f>'Raw Data'!AF548</f>
        <v>3</v>
      </c>
      <c r="W549" s="241">
        <f>(V549*'Power Usage Consumption'!$B$11)*D549</f>
        <v>6.912</v>
      </c>
      <c r="X549" s="235">
        <f>'Raw Data'!AG548</f>
        <v>3</v>
      </c>
      <c r="Y549" s="241">
        <f>(X549*'Power Usage Consumption'!$B$12)*D549</f>
        <v>6.912</v>
      </c>
      <c r="Z549" s="235">
        <f>'Raw Data'!AH548</f>
        <v>0</v>
      </c>
      <c r="AA549" s="241">
        <f>(Z549*'Power Usage Consumption'!$B$12)*D549</f>
        <v>0</v>
      </c>
      <c r="AB549" s="242">
        <f t="shared" si="2"/>
        <v>173.6832</v>
      </c>
      <c r="AC549" s="243" t="str">
        <f>'Raw Data'!AI548</f>
        <v>Renewable Energy (Solar, Wind, etc.)</v>
      </c>
      <c r="AD549" s="244">
        <f t="shared" si="3"/>
        <v>0</v>
      </c>
      <c r="AE549" s="245">
        <f t="shared" si="4"/>
        <v>173.6832</v>
      </c>
      <c r="AF549" s="238">
        <f>'Raw Data'!U548</f>
        <v>3</v>
      </c>
      <c r="AG549" s="235">
        <f>'Raw Data'!T548</f>
        <v>9</v>
      </c>
      <c r="AH549" s="235"/>
      <c r="AI549" s="235">
        <f>IF('Raw Data'!AJ548="YES", 1, 0)</f>
        <v>1</v>
      </c>
      <c r="AJ549" s="235">
        <f>('Power Usage Consumption'!$B$15)*D549*AI549</f>
        <v>743.04</v>
      </c>
      <c r="AK549" s="235">
        <f>IF('Raw Data'!AK548="YES", 1, 0)</f>
        <v>1</v>
      </c>
      <c r="AL549" s="239">
        <f>'Power Usage Consumption'!$B$16</f>
        <v>18</v>
      </c>
      <c r="AM549" s="235">
        <f>IF('Raw Data'!AL548="YES", 1, 0)</f>
        <v>0</v>
      </c>
      <c r="AN549" s="239">
        <f>'Power Usage Consumption'!$B$17</f>
        <v>1.5</v>
      </c>
      <c r="AO549" s="235">
        <f>IF('Raw Data'!AM548="YES", 1, 0)</f>
        <v>0</v>
      </c>
      <c r="AP549" s="239">
        <f>'Power Usage Consumption'!$B$18</f>
        <v>1.2</v>
      </c>
      <c r="AQ549" s="235">
        <f>IF('Raw Data'!AN548="YES", 1, 0)</f>
        <v>0</v>
      </c>
      <c r="AR549" s="239">
        <f>'Power Usage Consumption'!$B$19</f>
        <v>2</v>
      </c>
      <c r="AS549" s="239">
        <f t="shared" si="5"/>
        <v>765.74</v>
      </c>
      <c r="AT549" s="241">
        <f t="shared" si="6"/>
        <v>9</v>
      </c>
      <c r="AU549" s="241"/>
      <c r="AV549" s="235">
        <f>IF('Raw Data'!AO548="YES", 1, 0)</f>
        <v>1</v>
      </c>
      <c r="AW549" s="241">
        <f>('Power Usage Consumption'!$B$22)*D549*AV549</f>
        <v>436.8</v>
      </c>
      <c r="AX549" s="235">
        <f>IF('Raw Data'!AP548="YES", 1, 0)</f>
        <v>1</v>
      </c>
      <c r="AY549" s="241">
        <f>('Power Usage Consumption'!$B$23)*D549*AX549</f>
        <v>124.8</v>
      </c>
      <c r="AZ549" s="235">
        <f>IF('Raw Data'!AQ548="YES", 1, 0)</f>
        <v>0</v>
      </c>
      <c r="BA549" s="241">
        <f>('Power Usage Consumption'!$B$24)*D549*AZ549</f>
        <v>0</v>
      </c>
      <c r="BB549" s="235">
        <f>IF('Raw Data'!AR548="YES", 1, 0)</f>
        <v>0</v>
      </c>
      <c r="BC549" s="241">
        <f>('Power Usage Consumption'!$B$25)*D549*BB549</f>
        <v>0</v>
      </c>
      <c r="BD549" s="235">
        <f>IF('Raw Data'!AS548="YES", 1, 0)</f>
        <v>1</v>
      </c>
      <c r="BE549" s="235">
        <f>('Power Usage Consumption'!$B$26)*D549*BD549</f>
        <v>53.76</v>
      </c>
      <c r="BF549" s="241">
        <f t="shared" si="7"/>
        <v>615.36</v>
      </c>
    </row>
    <row r="550" ht="20.25" customHeight="1">
      <c r="A550" s="233" t="str">
        <f>'Raw Data'!R549</f>
        <v>Hungary</v>
      </c>
      <c r="B550" s="234">
        <f>'Raw Data'!S549</f>
        <v>5</v>
      </c>
      <c r="C550" s="235">
        <f>'Raw Data'!W549</f>
        <v>14</v>
      </c>
      <c r="D550" s="236">
        <f t="shared" si="1"/>
        <v>280</v>
      </c>
      <c r="E550" s="237"/>
      <c r="F550" s="238">
        <f>'Raw Data'!X549</f>
        <v>3</v>
      </c>
      <c r="G550" s="239">
        <f>(F550*'Power Usage Consumption'!$B$2)*D550</f>
        <v>50.4</v>
      </c>
      <c r="H550" s="235">
        <f>'Raw Data'!Y549</f>
        <v>2</v>
      </c>
      <c r="I550" s="239">
        <f>(H550*'Power Usage Consumption'!$B$3)*D550</f>
        <v>38.976</v>
      </c>
      <c r="J550" s="235">
        <f>'Raw Data'!Z549</f>
        <v>2</v>
      </c>
      <c r="K550" s="240">
        <f>(J550*'Power Usage Consumption'!$B$4)*D550</f>
        <v>31.92</v>
      </c>
      <c r="L550" s="241">
        <f>'Raw Data'!AA549</f>
        <v>3</v>
      </c>
      <c r="M550" s="241">
        <f>(L550*'Power Usage Consumption'!$B$5)*D550</f>
        <v>168</v>
      </c>
      <c r="N550" s="241">
        <f>'Raw Data'!AB549</f>
        <v>0</v>
      </c>
      <c r="O550" s="241">
        <f>(N550*'Power Usage Consumption'!$B$7)*D550</f>
        <v>0</v>
      </c>
      <c r="P550" s="241">
        <f>'Raw Data'!AC549</f>
        <v>0</v>
      </c>
      <c r="Q550" s="241">
        <f>(P550*'Power Usage Consumption'!$B$8)*D550</f>
        <v>0</v>
      </c>
      <c r="R550" s="241">
        <f>'Raw Data'!AD549</f>
        <v>1</v>
      </c>
      <c r="S550" s="241">
        <f>(R550*'Power Usage Consumption'!$B$9)*D550</f>
        <v>1.68</v>
      </c>
      <c r="T550" s="235">
        <f>'Raw Data'!AE549</f>
        <v>2</v>
      </c>
      <c r="U550" s="241">
        <f>(T550*'Power Usage Consumption'!$B$6)*D550</f>
        <v>2.8</v>
      </c>
      <c r="V550" s="235">
        <f>'Raw Data'!AF549</f>
        <v>2</v>
      </c>
      <c r="W550" s="241">
        <f>(V550*'Power Usage Consumption'!$B$11)*D550</f>
        <v>6.72</v>
      </c>
      <c r="X550" s="235">
        <f>'Raw Data'!AG549</f>
        <v>0</v>
      </c>
      <c r="Y550" s="241">
        <f>(X550*'Power Usage Consumption'!$B$12)*D550</f>
        <v>0</v>
      </c>
      <c r="Z550" s="235">
        <f>'Raw Data'!AH549</f>
        <v>1</v>
      </c>
      <c r="AA550" s="241">
        <f>(Z550*'Power Usage Consumption'!$B$12)*D550</f>
        <v>3.36</v>
      </c>
      <c r="AB550" s="242">
        <f t="shared" si="2"/>
        <v>303.856</v>
      </c>
      <c r="AC550" s="243" t="str">
        <f>'Raw Data'!AI549</f>
        <v>Non-renewable Energy (Grid electricity, Gasoline, etc.)</v>
      </c>
      <c r="AD550" s="244">
        <f t="shared" si="3"/>
        <v>303.856</v>
      </c>
      <c r="AE550" s="245">
        <f t="shared" si="4"/>
        <v>0</v>
      </c>
      <c r="AF550" s="238">
        <f>'Raw Data'!U549</f>
        <v>0</v>
      </c>
      <c r="AG550" s="235">
        <f>'Raw Data'!T549</f>
        <v>5</v>
      </c>
      <c r="AH550" s="235"/>
      <c r="AI550" s="235">
        <f>IF('Raw Data'!AJ549="YES", 1, 0)</f>
        <v>1</v>
      </c>
      <c r="AJ550" s="235">
        <f>('Power Usage Consumption'!$B$15)*D550*AI550</f>
        <v>1083.6</v>
      </c>
      <c r="AK550" s="235">
        <f>IF('Raw Data'!AK549="YES", 1, 0)</f>
        <v>1</v>
      </c>
      <c r="AL550" s="239">
        <f>'Power Usage Consumption'!$B$16</f>
        <v>18</v>
      </c>
      <c r="AM550" s="235">
        <f>IF('Raw Data'!AL549="YES", 1, 0)</f>
        <v>0</v>
      </c>
      <c r="AN550" s="239">
        <f>'Power Usage Consumption'!$B$17</f>
        <v>1.5</v>
      </c>
      <c r="AO550" s="235">
        <f>IF('Raw Data'!AM549="YES", 1, 0)</f>
        <v>1</v>
      </c>
      <c r="AP550" s="239">
        <f>'Power Usage Consumption'!$B$18</f>
        <v>1.2</v>
      </c>
      <c r="AQ550" s="235">
        <f>IF('Raw Data'!AN549="YES", 1, 0)</f>
        <v>0</v>
      </c>
      <c r="AR550" s="239">
        <f>'Power Usage Consumption'!$B$19</f>
        <v>2</v>
      </c>
      <c r="AS550" s="239">
        <f t="shared" si="5"/>
        <v>1106.3</v>
      </c>
      <c r="AT550" s="241">
        <f t="shared" si="6"/>
        <v>5</v>
      </c>
      <c r="AU550" s="241"/>
      <c r="AV550" s="235">
        <f>IF('Raw Data'!AO549="YES", 1, 0)</f>
        <v>0</v>
      </c>
      <c r="AW550" s="241">
        <f>('Power Usage Consumption'!$B$22)*D550*AV550</f>
        <v>0</v>
      </c>
      <c r="AX550" s="235">
        <f>IF('Raw Data'!AP549="YES", 1, 0)</f>
        <v>1</v>
      </c>
      <c r="AY550" s="241">
        <f>('Power Usage Consumption'!$B$23)*D550*AX550</f>
        <v>182</v>
      </c>
      <c r="AZ550" s="235">
        <f>IF('Raw Data'!AQ549="YES", 1, 0)</f>
        <v>0</v>
      </c>
      <c r="BA550" s="241">
        <f>('Power Usage Consumption'!$B$24)*D550*AZ550</f>
        <v>0</v>
      </c>
      <c r="BB550" s="235">
        <f>IF('Raw Data'!AR549="YES", 1, 0)</f>
        <v>1</v>
      </c>
      <c r="BC550" s="241">
        <f>('Power Usage Consumption'!$B$25)*D550*BB550</f>
        <v>4.858</v>
      </c>
      <c r="BD550" s="235">
        <f>IF('Raw Data'!AS549="YES", 1, 0)</f>
        <v>1</v>
      </c>
      <c r="BE550" s="235">
        <f>('Power Usage Consumption'!$B$26)*D550*BD550</f>
        <v>78.4</v>
      </c>
      <c r="BF550" s="241">
        <f t="shared" si="7"/>
        <v>265.258</v>
      </c>
    </row>
    <row r="551" ht="20.25" customHeight="1">
      <c r="A551" s="233" t="str">
        <f>'Raw Data'!R550</f>
        <v>Denmark</v>
      </c>
      <c r="B551" s="234">
        <f>'Raw Data'!S550</f>
        <v>4</v>
      </c>
      <c r="C551" s="235">
        <f>'Raw Data'!W550</f>
        <v>16</v>
      </c>
      <c r="D551" s="236">
        <f t="shared" si="1"/>
        <v>256</v>
      </c>
      <c r="E551" s="237"/>
      <c r="F551" s="238">
        <f>'Raw Data'!X550</f>
        <v>0</v>
      </c>
      <c r="G551" s="239">
        <f>(F551*'Power Usage Consumption'!$B$2)*D551</f>
        <v>0</v>
      </c>
      <c r="H551" s="235">
        <f>'Raw Data'!Y550</f>
        <v>0</v>
      </c>
      <c r="I551" s="239">
        <f>(H551*'Power Usage Consumption'!$B$3)*D551</f>
        <v>0</v>
      </c>
      <c r="J551" s="235">
        <f>'Raw Data'!Z550</f>
        <v>3</v>
      </c>
      <c r="K551" s="240">
        <f>(J551*'Power Usage Consumption'!$B$4)*D551</f>
        <v>43.776</v>
      </c>
      <c r="L551" s="241">
        <f>'Raw Data'!AA550</f>
        <v>2</v>
      </c>
      <c r="M551" s="241">
        <f>(L551*'Power Usage Consumption'!$B$5)*D551</f>
        <v>102.4</v>
      </c>
      <c r="N551" s="241">
        <f>'Raw Data'!AB550</f>
        <v>1</v>
      </c>
      <c r="O551" s="241">
        <f>(N551*'Power Usage Consumption'!$B$7)*D551</f>
        <v>0.512</v>
      </c>
      <c r="P551" s="241">
        <f>'Raw Data'!AC550</f>
        <v>2</v>
      </c>
      <c r="Q551" s="241">
        <f>(P551*'Power Usage Consumption'!$B$8)*D551</f>
        <v>20.48</v>
      </c>
      <c r="R551" s="241">
        <f>'Raw Data'!AD550</f>
        <v>1</v>
      </c>
      <c r="S551" s="241">
        <f>(R551*'Power Usage Consumption'!$B$9)*D551</f>
        <v>1.536</v>
      </c>
      <c r="T551" s="235">
        <f>'Raw Data'!AE550</f>
        <v>3</v>
      </c>
      <c r="U551" s="241">
        <f>(T551*'Power Usage Consumption'!$B$6)*D551</f>
        <v>3.84</v>
      </c>
      <c r="V551" s="235">
        <f>'Raw Data'!AF550</f>
        <v>2</v>
      </c>
      <c r="W551" s="241">
        <f>(V551*'Power Usage Consumption'!$B$11)*D551</f>
        <v>6.144</v>
      </c>
      <c r="X551" s="235">
        <f>'Raw Data'!AG550</f>
        <v>2</v>
      </c>
      <c r="Y551" s="241">
        <f>(X551*'Power Usage Consumption'!$B$12)*D551</f>
        <v>6.144</v>
      </c>
      <c r="Z551" s="235">
        <f>'Raw Data'!AH550</f>
        <v>0</v>
      </c>
      <c r="AA551" s="241">
        <f>(Z551*'Power Usage Consumption'!$B$12)*D551</f>
        <v>0</v>
      </c>
      <c r="AB551" s="242">
        <f t="shared" si="2"/>
        <v>184.832</v>
      </c>
      <c r="AC551" s="243" t="str">
        <f>'Raw Data'!AI550</f>
        <v>Non-renewable Energy (Grid electricity, Gasoline, etc.)</v>
      </c>
      <c r="AD551" s="244">
        <f t="shared" si="3"/>
        <v>184.832</v>
      </c>
      <c r="AE551" s="245">
        <f t="shared" si="4"/>
        <v>0</v>
      </c>
      <c r="AF551" s="238">
        <f>'Raw Data'!U550</f>
        <v>3</v>
      </c>
      <c r="AG551" s="235">
        <f>'Raw Data'!T550</f>
        <v>1</v>
      </c>
      <c r="AH551" s="235"/>
      <c r="AI551" s="235">
        <f>IF('Raw Data'!AJ550="YES", 1, 0)</f>
        <v>0</v>
      </c>
      <c r="AJ551" s="235">
        <f>('Power Usage Consumption'!$B$15)*D551*AI551</f>
        <v>0</v>
      </c>
      <c r="AK551" s="235">
        <f>IF('Raw Data'!AK550="YES", 1, 0)</f>
        <v>0</v>
      </c>
      <c r="AL551" s="239">
        <f>'Power Usage Consumption'!$B$16</f>
        <v>18</v>
      </c>
      <c r="AM551" s="235">
        <f>IF('Raw Data'!AL550="YES", 1, 0)</f>
        <v>1</v>
      </c>
      <c r="AN551" s="239">
        <f>'Power Usage Consumption'!$B$17</f>
        <v>1.5</v>
      </c>
      <c r="AO551" s="235">
        <f>IF('Raw Data'!AM550="YES", 1, 0)</f>
        <v>1</v>
      </c>
      <c r="AP551" s="239">
        <f>'Power Usage Consumption'!$B$18</f>
        <v>1.2</v>
      </c>
      <c r="AQ551" s="235">
        <f>IF('Raw Data'!AN550="YES", 1, 0)</f>
        <v>0</v>
      </c>
      <c r="AR551" s="239">
        <f>'Power Usage Consumption'!$B$19</f>
        <v>2</v>
      </c>
      <c r="AS551" s="239">
        <f t="shared" si="5"/>
        <v>22.7</v>
      </c>
      <c r="AT551" s="241">
        <f t="shared" si="6"/>
        <v>1</v>
      </c>
      <c r="AU551" s="241"/>
      <c r="AV551" s="235">
        <f>IF('Raw Data'!AO550="YES", 1, 0)</f>
        <v>0</v>
      </c>
      <c r="AW551" s="241">
        <f>('Power Usage Consumption'!$B$22)*D551*AV551</f>
        <v>0</v>
      </c>
      <c r="AX551" s="235">
        <f>IF('Raw Data'!AP550="YES", 1, 0)</f>
        <v>0</v>
      </c>
      <c r="AY551" s="241">
        <f>('Power Usage Consumption'!$B$23)*D551*AX551</f>
        <v>0</v>
      </c>
      <c r="AZ551" s="235">
        <f>IF('Raw Data'!AQ550="YES", 1, 0)</f>
        <v>0</v>
      </c>
      <c r="BA551" s="241">
        <f>('Power Usage Consumption'!$B$24)*D551*AZ551</f>
        <v>0</v>
      </c>
      <c r="BB551" s="235">
        <f>IF('Raw Data'!AR550="YES", 1, 0)</f>
        <v>1</v>
      </c>
      <c r="BC551" s="241">
        <f>('Power Usage Consumption'!$B$25)*D551*BB551</f>
        <v>4.4416</v>
      </c>
      <c r="BD551" s="235">
        <f>IF('Raw Data'!AS550="YES", 1, 0)</f>
        <v>1</v>
      </c>
      <c r="BE551" s="235">
        <f>('Power Usage Consumption'!$B$26)*D551*BD551</f>
        <v>71.68</v>
      </c>
      <c r="BF551" s="241">
        <f t="shared" si="7"/>
        <v>76.1216</v>
      </c>
    </row>
    <row r="552" ht="20.25" customHeight="1">
      <c r="A552" s="233" t="str">
        <f>'Raw Data'!R551</f>
        <v>South Africa</v>
      </c>
      <c r="B552" s="234">
        <f>'Raw Data'!S551</f>
        <v>8</v>
      </c>
      <c r="C552" s="235">
        <f>'Raw Data'!W551</f>
        <v>24</v>
      </c>
      <c r="D552" s="236">
        <f t="shared" si="1"/>
        <v>768</v>
      </c>
      <c r="E552" s="237"/>
      <c r="F552" s="238">
        <f>'Raw Data'!X551</f>
        <v>1</v>
      </c>
      <c r="G552" s="239">
        <f>(F552*'Power Usage Consumption'!$B$2)*D552</f>
        <v>46.08</v>
      </c>
      <c r="H552" s="235">
        <f>'Raw Data'!Y551</f>
        <v>3</v>
      </c>
      <c r="I552" s="239">
        <f>(H552*'Power Usage Consumption'!$B$3)*D552</f>
        <v>160.3584</v>
      </c>
      <c r="J552" s="235">
        <f>'Raw Data'!Z551</f>
        <v>2</v>
      </c>
      <c r="K552" s="240">
        <f>(J552*'Power Usage Consumption'!$B$4)*D552</f>
        <v>87.552</v>
      </c>
      <c r="L552" s="241">
        <f>'Raw Data'!AA551</f>
        <v>1</v>
      </c>
      <c r="M552" s="241">
        <f>(L552*'Power Usage Consumption'!$B$5)*D552</f>
        <v>153.6</v>
      </c>
      <c r="N552" s="241">
        <f>'Raw Data'!AB551</f>
        <v>0</v>
      </c>
      <c r="O552" s="241">
        <f>(N552*'Power Usage Consumption'!$B$7)*D552</f>
        <v>0</v>
      </c>
      <c r="P552" s="241">
        <f>'Raw Data'!AC551</f>
        <v>1</v>
      </c>
      <c r="Q552" s="241">
        <f>(P552*'Power Usage Consumption'!$B$8)*D552</f>
        <v>30.72</v>
      </c>
      <c r="R552" s="241">
        <f>'Raw Data'!AD551</f>
        <v>1</v>
      </c>
      <c r="S552" s="241">
        <f>(R552*'Power Usage Consumption'!$B$9)*D552</f>
        <v>4.608</v>
      </c>
      <c r="T552" s="235">
        <f>'Raw Data'!AE551</f>
        <v>2</v>
      </c>
      <c r="U552" s="241">
        <f>(T552*'Power Usage Consumption'!$B$6)*D552</f>
        <v>7.68</v>
      </c>
      <c r="V552" s="235">
        <f>'Raw Data'!AF551</f>
        <v>3</v>
      </c>
      <c r="W552" s="241">
        <f>(V552*'Power Usage Consumption'!$B$11)*D552</f>
        <v>27.648</v>
      </c>
      <c r="X552" s="235">
        <f>'Raw Data'!AG551</f>
        <v>0</v>
      </c>
      <c r="Y552" s="241">
        <f>(X552*'Power Usage Consumption'!$B$12)*D552</f>
        <v>0</v>
      </c>
      <c r="Z552" s="235">
        <f>'Raw Data'!AH551</f>
        <v>1</v>
      </c>
      <c r="AA552" s="241">
        <f>(Z552*'Power Usage Consumption'!$B$12)*D552</f>
        <v>9.216</v>
      </c>
      <c r="AB552" s="242">
        <f t="shared" si="2"/>
        <v>527.4624</v>
      </c>
      <c r="AC552" s="243" t="str">
        <f>'Raw Data'!AI551</f>
        <v>Renewable Energy (Solar, Wind, etc.)</v>
      </c>
      <c r="AD552" s="244">
        <f t="shared" si="3"/>
        <v>0</v>
      </c>
      <c r="AE552" s="245">
        <f t="shared" si="4"/>
        <v>527.4624</v>
      </c>
      <c r="AF552" s="238">
        <f>'Raw Data'!U551</f>
        <v>4</v>
      </c>
      <c r="AG552" s="235">
        <f>'Raw Data'!T551</f>
        <v>4</v>
      </c>
      <c r="AH552" s="235"/>
      <c r="AI552" s="235">
        <f>IF('Raw Data'!AJ551="YES", 1, 0)</f>
        <v>1</v>
      </c>
      <c r="AJ552" s="235">
        <f>('Power Usage Consumption'!$B$15)*D552*AI552</f>
        <v>2972.16</v>
      </c>
      <c r="AK552" s="235">
        <f>IF('Raw Data'!AK551="YES", 1, 0)</f>
        <v>0</v>
      </c>
      <c r="AL552" s="239">
        <f>'Power Usage Consumption'!$B$16</f>
        <v>18</v>
      </c>
      <c r="AM552" s="235">
        <f>IF('Raw Data'!AL551="YES", 1, 0)</f>
        <v>1</v>
      </c>
      <c r="AN552" s="239">
        <f>'Power Usage Consumption'!$B$17</f>
        <v>1.5</v>
      </c>
      <c r="AO552" s="235">
        <f>IF('Raw Data'!AM551="YES", 1, 0)</f>
        <v>0</v>
      </c>
      <c r="AP552" s="239">
        <f>'Power Usage Consumption'!$B$18</f>
        <v>1.2</v>
      </c>
      <c r="AQ552" s="235">
        <f>IF('Raw Data'!AN551="YES", 1, 0)</f>
        <v>1</v>
      </c>
      <c r="AR552" s="239">
        <f>'Power Usage Consumption'!$B$19</f>
        <v>2</v>
      </c>
      <c r="AS552" s="239">
        <f t="shared" si="5"/>
        <v>2994.86</v>
      </c>
      <c r="AT552" s="241">
        <f t="shared" si="6"/>
        <v>4</v>
      </c>
      <c r="AU552" s="241"/>
      <c r="AV552" s="235">
        <f>IF('Raw Data'!AO551="YES", 1, 0)</f>
        <v>0</v>
      </c>
      <c r="AW552" s="241">
        <f>('Power Usage Consumption'!$B$22)*D552*AV552</f>
        <v>0</v>
      </c>
      <c r="AX552" s="235">
        <f>IF('Raw Data'!AP551="YES", 1, 0)</f>
        <v>0</v>
      </c>
      <c r="AY552" s="241">
        <f>('Power Usage Consumption'!$B$23)*D552*AX552</f>
        <v>0</v>
      </c>
      <c r="AZ552" s="235">
        <f>IF('Raw Data'!AQ551="YES", 1, 0)</f>
        <v>1</v>
      </c>
      <c r="BA552" s="241">
        <f>('Power Usage Consumption'!$B$24)*D552*AZ552</f>
        <v>41.472</v>
      </c>
      <c r="BB552" s="235">
        <f>IF('Raw Data'!AR551="YES", 1, 0)</f>
        <v>0</v>
      </c>
      <c r="BC552" s="241">
        <f>('Power Usage Consumption'!$B$25)*D552*BB552</f>
        <v>0</v>
      </c>
      <c r="BD552" s="235">
        <f>IF('Raw Data'!AS551="YES", 1, 0)</f>
        <v>0</v>
      </c>
      <c r="BE552" s="235">
        <f>('Power Usage Consumption'!$B$26)*D552*BD552</f>
        <v>0</v>
      </c>
      <c r="BF552" s="241">
        <f t="shared" si="7"/>
        <v>41.472</v>
      </c>
    </row>
    <row r="553" ht="20.25" customHeight="1">
      <c r="A553" s="233" t="str">
        <f>'Raw Data'!R552</f>
        <v>United States of America</v>
      </c>
      <c r="B553" s="234">
        <f>'Raw Data'!S552</f>
        <v>1</v>
      </c>
      <c r="C553" s="235">
        <f>'Raw Data'!W552</f>
        <v>18</v>
      </c>
      <c r="D553" s="236">
        <f t="shared" si="1"/>
        <v>72</v>
      </c>
      <c r="E553" s="237"/>
      <c r="F553" s="238">
        <f>'Raw Data'!X552</f>
        <v>2</v>
      </c>
      <c r="G553" s="239">
        <f>(F553*'Power Usage Consumption'!$B$2)*D553</f>
        <v>8.64</v>
      </c>
      <c r="H553" s="235">
        <f>'Raw Data'!Y552</f>
        <v>2</v>
      </c>
      <c r="I553" s="239">
        <f>(H553*'Power Usage Consumption'!$B$3)*D553</f>
        <v>10.0224</v>
      </c>
      <c r="J553" s="235">
        <f>'Raw Data'!Z552</f>
        <v>3</v>
      </c>
      <c r="K553" s="240">
        <f>(J553*'Power Usage Consumption'!$B$4)*D553</f>
        <v>12.312</v>
      </c>
      <c r="L553" s="241">
        <f>'Raw Data'!AA552</f>
        <v>0</v>
      </c>
      <c r="M553" s="241">
        <f>(L553*'Power Usage Consumption'!$B$5)*D553</f>
        <v>0</v>
      </c>
      <c r="N553" s="241">
        <f>'Raw Data'!AB552</f>
        <v>2</v>
      </c>
      <c r="O553" s="241">
        <f>(N553*'Power Usage Consumption'!$B$7)*D553</f>
        <v>0.288</v>
      </c>
      <c r="P553" s="241">
        <f>'Raw Data'!AC552</f>
        <v>1</v>
      </c>
      <c r="Q553" s="241">
        <f>(P553*'Power Usage Consumption'!$B$8)*D553</f>
        <v>2.88</v>
      </c>
      <c r="R553" s="241">
        <f>'Raw Data'!AD552</f>
        <v>0</v>
      </c>
      <c r="S553" s="241">
        <f>(R553*'Power Usage Consumption'!$B$9)*D553</f>
        <v>0</v>
      </c>
      <c r="T553" s="235">
        <f>'Raw Data'!AE552</f>
        <v>1</v>
      </c>
      <c r="U553" s="241">
        <f>(T553*'Power Usage Consumption'!$B$6)*D553</f>
        <v>0.36</v>
      </c>
      <c r="V553" s="235">
        <f>'Raw Data'!AF552</f>
        <v>2</v>
      </c>
      <c r="W553" s="241">
        <f>(V553*'Power Usage Consumption'!$B$11)*D553</f>
        <v>1.728</v>
      </c>
      <c r="X553" s="235">
        <f>'Raw Data'!AG552</f>
        <v>3</v>
      </c>
      <c r="Y553" s="241">
        <f>(X553*'Power Usage Consumption'!$B$12)*D553</f>
        <v>2.592</v>
      </c>
      <c r="Z553" s="235">
        <f>'Raw Data'!AH552</f>
        <v>3</v>
      </c>
      <c r="AA553" s="241">
        <f>(Z553*'Power Usage Consumption'!$B$12)*D553</f>
        <v>2.592</v>
      </c>
      <c r="AB553" s="242">
        <f t="shared" si="2"/>
        <v>41.4144</v>
      </c>
      <c r="AC553" s="243" t="str">
        <f>'Raw Data'!AI552</f>
        <v>Non-renewable Energy (Grid electricity, Gasoline, etc.)</v>
      </c>
      <c r="AD553" s="244">
        <f t="shared" si="3"/>
        <v>41.4144</v>
      </c>
      <c r="AE553" s="245">
        <f t="shared" si="4"/>
        <v>0</v>
      </c>
      <c r="AF553" s="238">
        <f>'Raw Data'!U552</f>
        <v>0</v>
      </c>
      <c r="AG553" s="235">
        <f>'Raw Data'!T552</f>
        <v>1</v>
      </c>
      <c r="AH553" s="235"/>
      <c r="AI553" s="235">
        <f>IF('Raw Data'!AJ552="YES", 1, 0)</f>
        <v>1</v>
      </c>
      <c r="AJ553" s="235">
        <f>('Power Usage Consumption'!$B$15)*D553*AI553</f>
        <v>278.64</v>
      </c>
      <c r="AK553" s="235">
        <f>IF('Raw Data'!AK552="YES", 1, 0)</f>
        <v>0</v>
      </c>
      <c r="AL553" s="239">
        <f>'Power Usage Consumption'!$B$16</f>
        <v>18</v>
      </c>
      <c r="AM553" s="235">
        <f>IF('Raw Data'!AL552="YES", 1, 0)</f>
        <v>1</v>
      </c>
      <c r="AN553" s="239">
        <f>'Power Usage Consumption'!$B$17</f>
        <v>1.5</v>
      </c>
      <c r="AO553" s="235">
        <f>IF('Raw Data'!AM552="YES", 1, 0)</f>
        <v>1</v>
      </c>
      <c r="AP553" s="239">
        <f>'Power Usage Consumption'!$B$18</f>
        <v>1.2</v>
      </c>
      <c r="AQ553" s="235">
        <f>IF('Raw Data'!AN552="YES", 1, 0)</f>
        <v>1</v>
      </c>
      <c r="AR553" s="239">
        <f>'Power Usage Consumption'!$B$19</f>
        <v>2</v>
      </c>
      <c r="AS553" s="239">
        <f t="shared" si="5"/>
        <v>301.34</v>
      </c>
      <c r="AT553" s="241">
        <f t="shared" si="6"/>
        <v>1</v>
      </c>
      <c r="AU553" s="241"/>
      <c r="AV553" s="235">
        <f>IF('Raw Data'!AO552="YES", 1, 0)</f>
        <v>0</v>
      </c>
      <c r="AW553" s="241">
        <f>('Power Usage Consumption'!$B$22)*D553*AV553</f>
        <v>0</v>
      </c>
      <c r="AX553" s="235">
        <f>IF('Raw Data'!AP552="YES", 1, 0)</f>
        <v>1</v>
      </c>
      <c r="AY553" s="241">
        <f>('Power Usage Consumption'!$B$23)*D553*AX553</f>
        <v>46.8</v>
      </c>
      <c r="AZ553" s="235">
        <f>IF('Raw Data'!AQ552="YES", 1, 0)</f>
        <v>1</v>
      </c>
      <c r="BA553" s="241">
        <f>('Power Usage Consumption'!$B$24)*D553*AZ553</f>
        <v>3.888</v>
      </c>
      <c r="BB553" s="235">
        <f>IF('Raw Data'!AR552="YES", 1, 0)</f>
        <v>1</v>
      </c>
      <c r="BC553" s="241">
        <f>('Power Usage Consumption'!$B$25)*D553*BB553</f>
        <v>1.2492</v>
      </c>
      <c r="BD553" s="235">
        <f>IF('Raw Data'!AS552="YES", 1, 0)</f>
        <v>1</v>
      </c>
      <c r="BE553" s="235">
        <f>('Power Usage Consumption'!$B$26)*D553*BD553</f>
        <v>20.16</v>
      </c>
      <c r="BF553" s="241">
        <f t="shared" si="7"/>
        <v>72.0972</v>
      </c>
    </row>
    <row r="554" ht="20.25" customHeight="1">
      <c r="A554" s="233" t="str">
        <f>'Raw Data'!R553</f>
        <v>Nigeria</v>
      </c>
      <c r="B554" s="234">
        <f>'Raw Data'!S553</f>
        <v>10</v>
      </c>
      <c r="C554" s="235">
        <f>'Raw Data'!W553</f>
        <v>8</v>
      </c>
      <c r="D554" s="236">
        <f t="shared" si="1"/>
        <v>320</v>
      </c>
      <c r="E554" s="237"/>
      <c r="F554" s="238">
        <f>'Raw Data'!X553</f>
        <v>1</v>
      </c>
      <c r="G554" s="239">
        <f>(F554*'Power Usage Consumption'!$B$2)*D554</f>
        <v>19.2</v>
      </c>
      <c r="H554" s="235">
        <f>'Raw Data'!Y553</f>
        <v>0</v>
      </c>
      <c r="I554" s="239">
        <f>(H554*'Power Usage Consumption'!$B$3)*D554</f>
        <v>0</v>
      </c>
      <c r="J554" s="235">
        <f>'Raw Data'!Z553</f>
        <v>0</v>
      </c>
      <c r="K554" s="240">
        <f>(J554*'Power Usage Consumption'!$B$4)*D554</f>
        <v>0</v>
      </c>
      <c r="L554" s="241">
        <f>'Raw Data'!AA553</f>
        <v>2</v>
      </c>
      <c r="M554" s="241">
        <f>(L554*'Power Usage Consumption'!$B$5)*D554</f>
        <v>128</v>
      </c>
      <c r="N554" s="241">
        <f>'Raw Data'!AB553</f>
        <v>3</v>
      </c>
      <c r="O554" s="241">
        <f>(N554*'Power Usage Consumption'!$B$7)*D554</f>
        <v>1.92</v>
      </c>
      <c r="P554" s="241">
        <f>'Raw Data'!AC553</f>
        <v>1</v>
      </c>
      <c r="Q554" s="241">
        <f>(P554*'Power Usage Consumption'!$B$8)*D554</f>
        <v>12.8</v>
      </c>
      <c r="R554" s="241">
        <f>'Raw Data'!AD553</f>
        <v>0</v>
      </c>
      <c r="S554" s="241">
        <f>(R554*'Power Usage Consumption'!$B$9)*D554</f>
        <v>0</v>
      </c>
      <c r="T554" s="235">
        <f>'Raw Data'!AE553</f>
        <v>0</v>
      </c>
      <c r="U554" s="241">
        <f>(T554*'Power Usage Consumption'!$B$6)*D554</f>
        <v>0</v>
      </c>
      <c r="V554" s="235">
        <f>'Raw Data'!AF553</f>
        <v>3</v>
      </c>
      <c r="W554" s="241">
        <f>(V554*'Power Usage Consumption'!$B$11)*D554</f>
        <v>11.52</v>
      </c>
      <c r="X554" s="235">
        <f>'Raw Data'!AG553</f>
        <v>1</v>
      </c>
      <c r="Y554" s="241">
        <f>(X554*'Power Usage Consumption'!$B$12)*D554</f>
        <v>3.84</v>
      </c>
      <c r="Z554" s="235">
        <f>'Raw Data'!AH553</f>
        <v>2</v>
      </c>
      <c r="AA554" s="241">
        <f>(Z554*'Power Usage Consumption'!$B$12)*D554</f>
        <v>7.68</v>
      </c>
      <c r="AB554" s="242">
        <f t="shared" si="2"/>
        <v>184.96</v>
      </c>
      <c r="AC554" s="243" t="str">
        <f>'Raw Data'!AI553</f>
        <v>Renewable Energy (Solar, Wind, etc.)</v>
      </c>
      <c r="AD554" s="244">
        <f t="shared" si="3"/>
        <v>0</v>
      </c>
      <c r="AE554" s="245">
        <f t="shared" si="4"/>
        <v>184.96</v>
      </c>
      <c r="AF554" s="238">
        <f>'Raw Data'!U553</f>
        <v>1</v>
      </c>
      <c r="AG554" s="235">
        <f>'Raw Data'!T553</f>
        <v>9</v>
      </c>
      <c r="AH554" s="235"/>
      <c r="AI554" s="235">
        <f>IF('Raw Data'!AJ553="YES", 1, 0)</f>
        <v>0</v>
      </c>
      <c r="AJ554" s="235">
        <f>('Power Usage Consumption'!$B$15)*D554*AI554</f>
        <v>0</v>
      </c>
      <c r="AK554" s="235">
        <f>IF('Raw Data'!AK553="YES", 1, 0)</f>
        <v>1</v>
      </c>
      <c r="AL554" s="239">
        <f>'Power Usage Consumption'!$B$16</f>
        <v>18</v>
      </c>
      <c r="AM554" s="235">
        <f>IF('Raw Data'!AL553="YES", 1, 0)</f>
        <v>1</v>
      </c>
      <c r="AN554" s="239">
        <f>'Power Usage Consumption'!$B$17</f>
        <v>1.5</v>
      </c>
      <c r="AO554" s="235">
        <f>IF('Raw Data'!AM553="YES", 1, 0)</f>
        <v>1</v>
      </c>
      <c r="AP554" s="239">
        <f>'Power Usage Consumption'!$B$18</f>
        <v>1.2</v>
      </c>
      <c r="AQ554" s="235">
        <f>IF('Raw Data'!AN553="YES", 1, 0)</f>
        <v>0</v>
      </c>
      <c r="AR554" s="239">
        <f>'Power Usage Consumption'!$B$19</f>
        <v>2</v>
      </c>
      <c r="AS554" s="239">
        <f t="shared" si="5"/>
        <v>22.7</v>
      </c>
      <c r="AT554" s="241">
        <f t="shared" si="6"/>
        <v>9</v>
      </c>
      <c r="AU554" s="241"/>
      <c r="AV554" s="235">
        <f>IF('Raw Data'!AO553="YES", 1, 0)</f>
        <v>0</v>
      </c>
      <c r="AW554" s="241">
        <f>('Power Usage Consumption'!$B$22)*D554*AV554</f>
        <v>0</v>
      </c>
      <c r="AX554" s="235">
        <f>IF('Raw Data'!AP553="YES", 1, 0)</f>
        <v>0</v>
      </c>
      <c r="AY554" s="241">
        <f>('Power Usage Consumption'!$B$23)*D554*AX554</f>
        <v>0</v>
      </c>
      <c r="AZ554" s="235">
        <f>IF('Raw Data'!AQ553="YES", 1, 0)</f>
        <v>0</v>
      </c>
      <c r="BA554" s="241">
        <f>('Power Usage Consumption'!$B$24)*D554*AZ554</f>
        <v>0</v>
      </c>
      <c r="BB554" s="235">
        <f>IF('Raw Data'!AR553="YES", 1, 0)</f>
        <v>0</v>
      </c>
      <c r="BC554" s="241">
        <f>('Power Usage Consumption'!$B$25)*D554*BB554</f>
        <v>0</v>
      </c>
      <c r="BD554" s="235">
        <f>IF('Raw Data'!AS553="YES", 1, 0)</f>
        <v>0</v>
      </c>
      <c r="BE554" s="235">
        <f>('Power Usage Consumption'!$B$26)*D554*BD554</f>
        <v>0</v>
      </c>
      <c r="BF554" s="241">
        <f t="shared" si="7"/>
        <v>0</v>
      </c>
    </row>
    <row r="555" ht="20.25" customHeight="1">
      <c r="A555" s="233" t="str">
        <f>'Raw Data'!R554</f>
        <v>Oman</v>
      </c>
      <c r="B555" s="234">
        <f>'Raw Data'!S554</f>
        <v>9</v>
      </c>
      <c r="C555" s="235">
        <f>'Raw Data'!W554</f>
        <v>1</v>
      </c>
      <c r="D555" s="236">
        <f t="shared" si="1"/>
        <v>36</v>
      </c>
      <c r="E555" s="237"/>
      <c r="F555" s="238">
        <f>'Raw Data'!X554</f>
        <v>1</v>
      </c>
      <c r="G555" s="239">
        <f>(F555*'Power Usage Consumption'!$B$2)*D555</f>
        <v>2.16</v>
      </c>
      <c r="H555" s="235">
        <f>'Raw Data'!Y554</f>
        <v>1</v>
      </c>
      <c r="I555" s="239">
        <f>(H555*'Power Usage Consumption'!$B$3)*D555</f>
        <v>2.5056</v>
      </c>
      <c r="J555" s="235">
        <f>'Raw Data'!Z554</f>
        <v>3</v>
      </c>
      <c r="K555" s="240">
        <f>(J555*'Power Usage Consumption'!$B$4)*D555</f>
        <v>6.156</v>
      </c>
      <c r="L555" s="241">
        <f>'Raw Data'!AA554</f>
        <v>3</v>
      </c>
      <c r="M555" s="241">
        <f>(L555*'Power Usage Consumption'!$B$5)*D555</f>
        <v>21.6</v>
      </c>
      <c r="N555" s="241">
        <f>'Raw Data'!AB554</f>
        <v>0</v>
      </c>
      <c r="O555" s="241">
        <f>(N555*'Power Usage Consumption'!$B$7)*D555</f>
        <v>0</v>
      </c>
      <c r="P555" s="241">
        <f>'Raw Data'!AC554</f>
        <v>1</v>
      </c>
      <c r="Q555" s="241">
        <f>(P555*'Power Usage Consumption'!$B$8)*D555</f>
        <v>1.44</v>
      </c>
      <c r="R555" s="241">
        <f>'Raw Data'!AD554</f>
        <v>1</v>
      </c>
      <c r="S555" s="241">
        <f>(R555*'Power Usage Consumption'!$B$9)*D555</f>
        <v>0.216</v>
      </c>
      <c r="T555" s="235">
        <f>'Raw Data'!AE554</f>
        <v>1</v>
      </c>
      <c r="U555" s="241">
        <f>(T555*'Power Usage Consumption'!$B$6)*D555</f>
        <v>0.18</v>
      </c>
      <c r="V555" s="235">
        <f>'Raw Data'!AF554</f>
        <v>3</v>
      </c>
      <c r="W555" s="241">
        <f>(V555*'Power Usage Consumption'!$B$11)*D555</f>
        <v>1.296</v>
      </c>
      <c r="X555" s="235">
        <f>'Raw Data'!AG554</f>
        <v>0</v>
      </c>
      <c r="Y555" s="241">
        <f>(X555*'Power Usage Consumption'!$B$12)*D555</f>
        <v>0</v>
      </c>
      <c r="Z555" s="235">
        <f>'Raw Data'!AH554</f>
        <v>1</v>
      </c>
      <c r="AA555" s="241">
        <f>(Z555*'Power Usage Consumption'!$B$12)*D555</f>
        <v>0.432</v>
      </c>
      <c r="AB555" s="242">
        <f t="shared" si="2"/>
        <v>35.9856</v>
      </c>
      <c r="AC555" s="243" t="str">
        <f>'Raw Data'!AI554</f>
        <v>Non-renewable Energy (Grid electricity, Gasoline, etc.)</v>
      </c>
      <c r="AD555" s="244">
        <f t="shared" si="3"/>
        <v>35.9856</v>
      </c>
      <c r="AE555" s="245">
        <f t="shared" si="4"/>
        <v>0</v>
      </c>
      <c r="AF555" s="238">
        <f>'Raw Data'!U554</f>
        <v>1</v>
      </c>
      <c r="AG555" s="235">
        <f>'Raw Data'!T554</f>
        <v>8</v>
      </c>
      <c r="AH555" s="235"/>
      <c r="AI555" s="235">
        <f>IF('Raw Data'!AJ554="YES", 1, 0)</f>
        <v>0</v>
      </c>
      <c r="AJ555" s="235">
        <f>('Power Usage Consumption'!$B$15)*D555*AI555</f>
        <v>0</v>
      </c>
      <c r="AK555" s="235">
        <f>IF('Raw Data'!AK554="YES", 1, 0)</f>
        <v>0</v>
      </c>
      <c r="AL555" s="239">
        <f>'Power Usage Consumption'!$B$16</f>
        <v>18</v>
      </c>
      <c r="AM555" s="235">
        <f>IF('Raw Data'!AL554="YES", 1, 0)</f>
        <v>0</v>
      </c>
      <c r="AN555" s="239">
        <f>'Power Usage Consumption'!$B$17</f>
        <v>1.5</v>
      </c>
      <c r="AO555" s="235">
        <f>IF('Raw Data'!AM554="YES", 1, 0)</f>
        <v>1</v>
      </c>
      <c r="AP555" s="239">
        <f>'Power Usage Consumption'!$B$18</f>
        <v>1.2</v>
      </c>
      <c r="AQ555" s="235">
        <f>IF('Raw Data'!AN554="YES", 1, 0)</f>
        <v>1</v>
      </c>
      <c r="AR555" s="239">
        <f>'Power Usage Consumption'!$B$19</f>
        <v>2</v>
      </c>
      <c r="AS555" s="239">
        <f t="shared" si="5"/>
        <v>22.7</v>
      </c>
      <c r="AT555" s="241">
        <f t="shared" si="6"/>
        <v>8</v>
      </c>
      <c r="AU555" s="241"/>
      <c r="AV555" s="235">
        <f>IF('Raw Data'!AO554="YES", 1, 0)</f>
        <v>1</v>
      </c>
      <c r="AW555" s="241">
        <f>('Power Usage Consumption'!$B$22)*D555*AV555</f>
        <v>81.9</v>
      </c>
      <c r="AX555" s="235">
        <f>IF('Raw Data'!AP554="YES", 1, 0)</f>
        <v>1</v>
      </c>
      <c r="AY555" s="241">
        <f>('Power Usage Consumption'!$B$23)*D555*AX555</f>
        <v>23.4</v>
      </c>
      <c r="AZ555" s="235">
        <f>IF('Raw Data'!AQ554="YES", 1, 0)</f>
        <v>0</v>
      </c>
      <c r="BA555" s="241">
        <f>('Power Usage Consumption'!$B$24)*D555*AZ555</f>
        <v>0</v>
      </c>
      <c r="BB555" s="235">
        <f>IF('Raw Data'!AR554="YES", 1, 0)</f>
        <v>0</v>
      </c>
      <c r="BC555" s="241">
        <f>('Power Usage Consumption'!$B$25)*D555*BB555</f>
        <v>0</v>
      </c>
      <c r="BD555" s="235">
        <f>IF('Raw Data'!AS554="YES", 1, 0)</f>
        <v>1</v>
      </c>
      <c r="BE555" s="235">
        <f>('Power Usage Consumption'!$B$26)*D555*BD555</f>
        <v>10.08</v>
      </c>
      <c r="BF555" s="241">
        <f t="shared" si="7"/>
        <v>115.38</v>
      </c>
    </row>
    <row r="556" ht="20.25" customHeight="1">
      <c r="A556" s="233" t="str">
        <f>'Raw Data'!R555</f>
        <v>Denmark</v>
      </c>
      <c r="B556" s="234">
        <f>'Raw Data'!S555</f>
        <v>10</v>
      </c>
      <c r="C556" s="235">
        <f>'Raw Data'!W555</f>
        <v>22</v>
      </c>
      <c r="D556" s="236">
        <f t="shared" si="1"/>
        <v>880</v>
      </c>
      <c r="E556" s="237"/>
      <c r="F556" s="238">
        <f>'Raw Data'!X555</f>
        <v>1</v>
      </c>
      <c r="G556" s="239">
        <f>(F556*'Power Usage Consumption'!$B$2)*D556</f>
        <v>52.8</v>
      </c>
      <c r="H556" s="235">
        <f>'Raw Data'!Y555</f>
        <v>1</v>
      </c>
      <c r="I556" s="239">
        <f>(H556*'Power Usage Consumption'!$B$3)*D556</f>
        <v>61.248</v>
      </c>
      <c r="J556" s="235">
        <f>'Raw Data'!Z555</f>
        <v>3</v>
      </c>
      <c r="K556" s="240">
        <f>(J556*'Power Usage Consumption'!$B$4)*D556</f>
        <v>150.48</v>
      </c>
      <c r="L556" s="241">
        <f>'Raw Data'!AA555</f>
        <v>1</v>
      </c>
      <c r="M556" s="241">
        <f>(L556*'Power Usage Consumption'!$B$5)*D556</f>
        <v>176</v>
      </c>
      <c r="N556" s="241">
        <f>'Raw Data'!AB555</f>
        <v>1</v>
      </c>
      <c r="O556" s="241">
        <f>(N556*'Power Usage Consumption'!$B$7)*D556</f>
        <v>1.76</v>
      </c>
      <c r="P556" s="241">
        <f>'Raw Data'!AC555</f>
        <v>0</v>
      </c>
      <c r="Q556" s="241">
        <f>(P556*'Power Usage Consumption'!$B$8)*D556</f>
        <v>0</v>
      </c>
      <c r="R556" s="241">
        <f>'Raw Data'!AD555</f>
        <v>3</v>
      </c>
      <c r="S556" s="241">
        <f>(R556*'Power Usage Consumption'!$B$9)*D556</f>
        <v>15.84</v>
      </c>
      <c r="T556" s="235">
        <f>'Raw Data'!AE555</f>
        <v>0</v>
      </c>
      <c r="U556" s="241">
        <f>(T556*'Power Usage Consumption'!$B$6)*D556</f>
        <v>0</v>
      </c>
      <c r="V556" s="235">
        <f>'Raw Data'!AF555</f>
        <v>1</v>
      </c>
      <c r="W556" s="241">
        <f>(V556*'Power Usage Consumption'!$B$11)*D556</f>
        <v>10.56</v>
      </c>
      <c r="X556" s="235">
        <f>'Raw Data'!AG555</f>
        <v>0</v>
      </c>
      <c r="Y556" s="241">
        <f>(X556*'Power Usage Consumption'!$B$12)*D556</f>
        <v>0</v>
      </c>
      <c r="Z556" s="235">
        <f>'Raw Data'!AH555</f>
        <v>1</v>
      </c>
      <c r="AA556" s="241">
        <f>(Z556*'Power Usage Consumption'!$B$12)*D556</f>
        <v>10.56</v>
      </c>
      <c r="AB556" s="242">
        <f t="shared" si="2"/>
        <v>479.248</v>
      </c>
      <c r="AC556" s="243" t="str">
        <f>'Raw Data'!AI555</f>
        <v>Non-renewable Energy (Grid electricity, Gasoline, etc.)</v>
      </c>
      <c r="AD556" s="244">
        <f t="shared" si="3"/>
        <v>479.248</v>
      </c>
      <c r="AE556" s="245">
        <f t="shared" si="4"/>
        <v>0</v>
      </c>
      <c r="AF556" s="238">
        <f>'Raw Data'!U555</f>
        <v>9</v>
      </c>
      <c r="AG556" s="235">
        <f>'Raw Data'!T555</f>
        <v>1</v>
      </c>
      <c r="AH556" s="235"/>
      <c r="AI556" s="235">
        <f>IF('Raw Data'!AJ555="YES", 1, 0)</f>
        <v>0</v>
      </c>
      <c r="AJ556" s="235">
        <f>('Power Usage Consumption'!$B$15)*D556*AI556</f>
        <v>0</v>
      </c>
      <c r="AK556" s="235">
        <f>IF('Raw Data'!AK555="YES", 1, 0)</f>
        <v>0</v>
      </c>
      <c r="AL556" s="239">
        <f>'Power Usage Consumption'!$B$16</f>
        <v>18</v>
      </c>
      <c r="AM556" s="235">
        <f>IF('Raw Data'!AL555="YES", 1, 0)</f>
        <v>1</v>
      </c>
      <c r="AN556" s="239">
        <f>'Power Usage Consumption'!$B$17</f>
        <v>1.5</v>
      </c>
      <c r="AO556" s="235">
        <f>IF('Raw Data'!AM555="YES", 1, 0)</f>
        <v>1</v>
      </c>
      <c r="AP556" s="239">
        <f>'Power Usage Consumption'!$B$18</f>
        <v>1.2</v>
      </c>
      <c r="AQ556" s="235">
        <f>IF('Raw Data'!AN555="YES", 1, 0)</f>
        <v>1</v>
      </c>
      <c r="AR556" s="239">
        <f>'Power Usage Consumption'!$B$19</f>
        <v>2</v>
      </c>
      <c r="AS556" s="239">
        <f t="shared" si="5"/>
        <v>22.7</v>
      </c>
      <c r="AT556" s="241">
        <f t="shared" si="6"/>
        <v>1</v>
      </c>
      <c r="AU556" s="241"/>
      <c r="AV556" s="235">
        <f>IF('Raw Data'!AO555="YES", 1, 0)</f>
        <v>0</v>
      </c>
      <c r="AW556" s="241">
        <f>('Power Usage Consumption'!$B$22)*D556*AV556</f>
        <v>0</v>
      </c>
      <c r="AX556" s="235">
        <f>IF('Raw Data'!AP555="YES", 1, 0)</f>
        <v>0</v>
      </c>
      <c r="AY556" s="241">
        <f>('Power Usage Consumption'!$B$23)*D556*AX556</f>
        <v>0</v>
      </c>
      <c r="AZ556" s="235">
        <f>IF('Raw Data'!AQ555="YES", 1, 0)</f>
        <v>1</v>
      </c>
      <c r="BA556" s="241">
        <f>('Power Usage Consumption'!$B$24)*D556*AZ556</f>
        <v>47.52</v>
      </c>
      <c r="BB556" s="235">
        <f>IF('Raw Data'!AR555="YES", 1, 0)</f>
        <v>0</v>
      </c>
      <c r="BC556" s="241">
        <f>('Power Usage Consumption'!$B$25)*D556*BB556</f>
        <v>0</v>
      </c>
      <c r="BD556" s="235">
        <f>IF('Raw Data'!AS555="YES", 1, 0)</f>
        <v>0</v>
      </c>
      <c r="BE556" s="235">
        <f>('Power Usage Consumption'!$B$26)*D556*BD556</f>
        <v>0</v>
      </c>
      <c r="BF556" s="241">
        <f t="shared" si="7"/>
        <v>47.52</v>
      </c>
    </row>
    <row r="557" ht="20.25" customHeight="1">
      <c r="A557" s="233" t="str">
        <f>'Raw Data'!R556</f>
        <v>United States of America</v>
      </c>
      <c r="B557" s="234">
        <f>'Raw Data'!S556</f>
        <v>5</v>
      </c>
      <c r="C557" s="235">
        <f>'Raw Data'!W556</f>
        <v>35</v>
      </c>
      <c r="D557" s="236">
        <f t="shared" si="1"/>
        <v>700</v>
      </c>
      <c r="E557" s="237"/>
      <c r="F557" s="238">
        <f>'Raw Data'!X556</f>
        <v>2</v>
      </c>
      <c r="G557" s="239">
        <f>(F557*'Power Usage Consumption'!$B$2)*D557</f>
        <v>84</v>
      </c>
      <c r="H557" s="235">
        <f>'Raw Data'!Y556</f>
        <v>1</v>
      </c>
      <c r="I557" s="239">
        <f>(H557*'Power Usage Consumption'!$B$3)*D557</f>
        <v>48.72</v>
      </c>
      <c r="J557" s="235">
        <f>'Raw Data'!Z556</f>
        <v>3</v>
      </c>
      <c r="K557" s="240">
        <f>(J557*'Power Usage Consumption'!$B$4)*D557</f>
        <v>119.7</v>
      </c>
      <c r="L557" s="241">
        <f>'Raw Data'!AA556</f>
        <v>2</v>
      </c>
      <c r="M557" s="241">
        <f>(L557*'Power Usage Consumption'!$B$5)*D557</f>
        <v>280</v>
      </c>
      <c r="N557" s="241">
        <f>'Raw Data'!AB556</f>
        <v>0</v>
      </c>
      <c r="O557" s="241">
        <f>(N557*'Power Usage Consumption'!$B$7)*D557</f>
        <v>0</v>
      </c>
      <c r="P557" s="241">
        <f>'Raw Data'!AC556</f>
        <v>3</v>
      </c>
      <c r="Q557" s="241">
        <f>(P557*'Power Usage Consumption'!$B$8)*D557</f>
        <v>84</v>
      </c>
      <c r="R557" s="241">
        <f>'Raw Data'!AD556</f>
        <v>3</v>
      </c>
      <c r="S557" s="241">
        <f>(R557*'Power Usage Consumption'!$B$9)*D557</f>
        <v>12.6</v>
      </c>
      <c r="T557" s="235">
        <f>'Raw Data'!AE556</f>
        <v>0</v>
      </c>
      <c r="U557" s="241">
        <f>(T557*'Power Usage Consumption'!$B$6)*D557</f>
        <v>0</v>
      </c>
      <c r="V557" s="235">
        <f>'Raw Data'!AF556</f>
        <v>1</v>
      </c>
      <c r="W557" s="241">
        <f>(V557*'Power Usage Consumption'!$B$11)*D557</f>
        <v>8.4</v>
      </c>
      <c r="X557" s="235">
        <f>'Raw Data'!AG556</f>
        <v>3</v>
      </c>
      <c r="Y557" s="241">
        <f>(X557*'Power Usage Consumption'!$B$12)*D557</f>
        <v>25.2</v>
      </c>
      <c r="Z557" s="235">
        <f>'Raw Data'!AH556</f>
        <v>3</v>
      </c>
      <c r="AA557" s="241">
        <f>(Z557*'Power Usage Consumption'!$B$12)*D557</f>
        <v>25.2</v>
      </c>
      <c r="AB557" s="242">
        <f t="shared" si="2"/>
        <v>687.82</v>
      </c>
      <c r="AC557" s="243" t="str">
        <f>'Raw Data'!AI556</f>
        <v>Renewable Energy (Solar, Wind, etc.)</v>
      </c>
      <c r="AD557" s="244">
        <f t="shared" si="3"/>
        <v>0</v>
      </c>
      <c r="AE557" s="245">
        <f t="shared" si="4"/>
        <v>687.82</v>
      </c>
      <c r="AF557" s="238">
        <f>'Raw Data'!U556</f>
        <v>0</v>
      </c>
      <c r="AG557" s="235">
        <f>'Raw Data'!T556</f>
        <v>5</v>
      </c>
      <c r="AH557" s="235"/>
      <c r="AI557" s="235">
        <f>IF('Raw Data'!AJ556="YES", 1, 0)</f>
        <v>0</v>
      </c>
      <c r="AJ557" s="235">
        <f>('Power Usage Consumption'!$B$15)*D557*AI557</f>
        <v>0</v>
      </c>
      <c r="AK557" s="235">
        <f>IF('Raw Data'!AK556="YES", 1, 0)</f>
        <v>1</v>
      </c>
      <c r="AL557" s="239">
        <f>'Power Usage Consumption'!$B$16</f>
        <v>18</v>
      </c>
      <c r="AM557" s="235">
        <f>IF('Raw Data'!AL556="YES", 1, 0)</f>
        <v>0</v>
      </c>
      <c r="AN557" s="239">
        <f>'Power Usage Consumption'!$B$17</f>
        <v>1.5</v>
      </c>
      <c r="AO557" s="235">
        <f>IF('Raw Data'!AM556="YES", 1, 0)</f>
        <v>0</v>
      </c>
      <c r="AP557" s="239">
        <f>'Power Usage Consumption'!$B$18</f>
        <v>1.2</v>
      </c>
      <c r="AQ557" s="235">
        <f>IF('Raw Data'!AN556="YES", 1, 0)</f>
        <v>1</v>
      </c>
      <c r="AR557" s="239">
        <f>'Power Usage Consumption'!$B$19</f>
        <v>2</v>
      </c>
      <c r="AS557" s="239">
        <f t="shared" si="5"/>
        <v>22.7</v>
      </c>
      <c r="AT557" s="241">
        <f t="shared" si="6"/>
        <v>5</v>
      </c>
      <c r="AU557" s="241"/>
      <c r="AV557" s="235">
        <f>IF('Raw Data'!AO556="YES", 1, 0)</f>
        <v>1</v>
      </c>
      <c r="AW557" s="241">
        <f>('Power Usage Consumption'!$B$22)*D557*AV557</f>
        <v>1592.5</v>
      </c>
      <c r="AX557" s="235">
        <f>IF('Raw Data'!AP556="YES", 1, 0)</f>
        <v>0</v>
      </c>
      <c r="AY557" s="241">
        <f>('Power Usage Consumption'!$B$23)*D557*AX557</f>
        <v>0</v>
      </c>
      <c r="AZ557" s="235">
        <f>IF('Raw Data'!AQ556="YES", 1, 0)</f>
        <v>0</v>
      </c>
      <c r="BA557" s="241">
        <f>('Power Usage Consumption'!$B$24)*D557*AZ557</f>
        <v>0</v>
      </c>
      <c r="BB557" s="235">
        <f>IF('Raw Data'!AR556="YES", 1, 0)</f>
        <v>1</v>
      </c>
      <c r="BC557" s="241">
        <f>('Power Usage Consumption'!$B$25)*D557*BB557</f>
        <v>12.145</v>
      </c>
      <c r="BD557" s="235">
        <f>IF('Raw Data'!AS556="YES", 1, 0)</f>
        <v>1</v>
      </c>
      <c r="BE557" s="235">
        <f>('Power Usage Consumption'!$B$26)*D557*BD557</f>
        <v>196</v>
      </c>
      <c r="BF557" s="241">
        <f t="shared" si="7"/>
        <v>1800.645</v>
      </c>
    </row>
    <row r="558" ht="20.25" customHeight="1">
      <c r="A558" s="233" t="str">
        <f>'Raw Data'!R557</f>
        <v>China</v>
      </c>
      <c r="B558" s="234">
        <f>'Raw Data'!S557</f>
        <v>8</v>
      </c>
      <c r="C558" s="235">
        <f>'Raw Data'!W557</f>
        <v>15</v>
      </c>
      <c r="D558" s="236">
        <f t="shared" si="1"/>
        <v>480</v>
      </c>
      <c r="E558" s="237"/>
      <c r="F558" s="238">
        <f>'Raw Data'!X557</f>
        <v>2</v>
      </c>
      <c r="G558" s="239">
        <f>(F558*'Power Usage Consumption'!$B$2)*D558</f>
        <v>57.6</v>
      </c>
      <c r="H558" s="235">
        <f>'Raw Data'!Y557</f>
        <v>2</v>
      </c>
      <c r="I558" s="239">
        <f>(H558*'Power Usage Consumption'!$B$3)*D558</f>
        <v>66.816</v>
      </c>
      <c r="J558" s="235">
        <f>'Raw Data'!Z557</f>
        <v>2</v>
      </c>
      <c r="K558" s="240">
        <f>(J558*'Power Usage Consumption'!$B$4)*D558</f>
        <v>54.72</v>
      </c>
      <c r="L558" s="241">
        <f>'Raw Data'!AA557</f>
        <v>2</v>
      </c>
      <c r="M558" s="241">
        <f>(L558*'Power Usage Consumption'!$B$5)*D558</f>
        <v>192</v>
      </c>
      <c r="N558" s="241">
        <f>'Raw Data'!AB557</f>
        <v>1</v>
      </c>
      <c r="O558" s="241">
        <f>(N558*'Power Usage Consumption'!$B$7)*D558</f>
        <v>0.96</v>
      </c>
      <c r="P558" s="241">
        <f>'Raw Data'!AC557</f>
        <v>2</v>
      </c>
      <c r="Q558" s="241">
        <f>(P558*'Power Usage Consumption'!$B$8)*D558</f>
        <v>38.4</v>
      </c>
      <c r="R558" s="241">
        <f>'Raw Data'!AD557</f>
        <v>2</v>
      </c>
      <c r="S558" s="241">
        <f>(R558*'Power Usage Consumption'!$B$9)*D558</f>
        <v>5.76</v>
      </c>
      <c r="T558" s="235">
        <f>'Raw Data'!AE557</f>
        <v>1</v>
      </c>
      <c r="U558" s="241">
        <f>(T558*'Power Usage Consumption'!$B$6)*D558</f>
        <v>2.4</v>
      </c>
      <c r="V558" s="235">
        <f>'Raw Data'!AF557</f>
        <v>3</v>
      </c>
      <c r="W558" s="241">
        <f>(V558*'Power Usage Consumption'!$B$11)*D558</f>
        <v>17.28</v>
      </c>
      <c r="X558" s="235">
        <f>'Raw Data'!AG557</f>
        <v>3</v>
      </c>
      <c r="Y558" s="241">
        <f>(X558*'Power Usage Consumption'!$B$12)*D558</f>
        <v>17.28</v>
      </c>
      <c r="Z558" s="235">
        <f>'Raw Data'!AH557</f>
        <v>2</v>
      </c>
      <c r="AA558" s="241">
        <f>(Z558*'Power Usage Consumption'!$B$12)*D558</f>
        <v>11.52</v>
      </c>
      <c r="AB558" s="242">
        <f t="shared" si="2"/>
        <v>464.736</v>
      </c>
      <c r="AC558" s="243" t="str">
        <f>'Raw Data'!AI557</f>
        <v>Renewable Energy (Solar, Wind, etc.)</v>
      </c>
      <c r="AD558" s="244">
        <f t="shared" si="3"/>
        <v>0</v>
      </c>
      <c r="AE558" s="245">
        <f t="shared" si="4"/>
        <v>464.736</v>
      </c>
      <c r="AF558" s="238">
        <f>'Raw Data'!U557</f>
        <v>7</v>
      </c>
      <c r="AG558" s="235">
        <f>'Raw Data'!T557</f>
        <v>1</v>
      </c>
      <c r="AH558" s="235"/>
      <c r="AI558" s="235">
        <f>IF('Raw Data'!AJ557="YES", 1, 0)</f>
        <v>1</v>
      </c>
      <c r="AJ558" s="235">
        <f>('Power Usage Consumption'!$B$15)*D558*AI558</f>
        <v>1857.6</v>
      </c>
      <c r="AK558" s="235">
        <f>IF('Raw Data'!AK557="YES", 1, 0)</f>
        <v>1</v>
      </c>
      <c r="AL558" s="239">
        <f>'Power Usage Consumption'!$B$16</f>
        <v>18</v>
      </c>
      <c r="AM558" s="235">
        <f>IF('Raw Data'!AL557="YES", 1, 0)</f>
        <v>1</v>
      </c>
      <c r="AN558" s="239">
        <f>'Power Usage Consumption'!$B$17</f>
        <v>1.5</v>
      </c>
      <c r="AO558" s="235">
        <f>IF('Raw Data'!AM557="YES", 1, 0)</f>
        <v>0</v>
      </c>
      <c r="AP558" s="239">
        <f>'Power Usage Consumption'!$B$18</f>
        <v>1.2</v>
      </c>
      <c r="AQ558" s="235">
        <f>IF('Raw Data'!AN557="YES", 1, 0)</f>
        <v>1</v>
      </c>
      <c r="AR558" s="239">
        <f>'Power Usage Consumption'!$B$19</f>
        <v>2</v>
      </c>
      <c r="AS558" s="239">
        <f t="shared" si="5"/>
        <v>1880.3</v>
      </c>
      <c r="AT558" s="241">
        <f t="shared" si="6"/>
        <v>1</v>
      </c>
      <c r="AU558" s="241"/>
      <c r="AV558" s="235">
        <f>IF('Raw Data'!AO557="YES", 1, 0)</f>
        <v>1</v>
      </c>
      <c r="AW558" s="241">
        <f>('Power Usage Consumption'!$B$22)*D558*AV558</f>
        <v>1092</v>
      </c>
      <c r="AX558" s="235">
        <f>IF('Raw Data'!AP557="YES", 1, 0)</f>
        <v>0</v>
      </c>
      <c r="AY558" s="241">
        <f>('Power Usage Consumption'!$B$23)*D558*AX558</f>
        <v>0</v>
      </c>
      <c r="AZ558" s="235">
        <f>IF('Raw Data'!AQ557="YES", 1, 0)</f>
        <v>0</v>
      </c>
      <c r="BA558" s="241">
        <f>('Power Usage Consumption'!$B$24)*D558*AZ558</f>
        <v>0</v>
      </c>
      <c r="BB558" s="235">
        <f>IF('Raw Data'!AR557="YES", 1, 0)</f>
        <v>0</v>
      </c>
      <c r="BC558" s="241">
        <f>('Power Usage Consumption'!$B$25)*D558*BB558</f>
        <v>0</v>
      </c>
      <c r="BD558" s="235">
        <f>IF('Raw Data'!AS557="YES", 1, 0)</f>
        <v>1</v>
      </c>
      <c r="BE558" s="235">
        <f>('Power Usage Consumption'!$B$26)*D558*BD558</f>
        <v>134.4</v>
      </c>
      <c r="BF558" s="241">
        <f t="shared" si="7"/>
        <v>1226.4</v>
      </c>
    </row>
    <row r="559" ht="20.25" customHeight="1">
      <c r="A559" s="233" t="str">
        <f>'Raw Data'!R558</f>
        <v>United States of America</v>
      </c>
      <c r="B559" s="234">
        <f>'Raw Data'!S558</f>
        <v>7</v>
      </c>
      <c r="C559" s="235">
        <f>'Raw Data'!W558</f>
        <v>11</v>
      </c>
      <c r="D559" s="236">
        <f t="shared" si="1"/>
        <v>308</v>
      </c>
      <c r="E559" s="237"/>
      <c r="F559" s="238">
        <f>'Raw Data'!X558</f>
        <v>1</v>
      </c>
      <c r="G559" s="239">
        <f>(F559*'Power Usage Consumption'!$B$2)*D559</f>
        <v>18.48</v>
      </c>
      <c r="H559" s="235">
        <f>'Raw Data'!Y558</f>
        <v>2</v>
      </c>
      <c r="I559" s="239">
        <f>(H559*'Power Usage Consumption'!$B$3)*D559</f>
        <v>42.8736</v>
      </c>
      <c r="J559" s="235">
        <f>'Raw Data'!Z558</f>
        <v>3</v>
      </c>
      <c r="K559" s="240">
        <f>(J559*'Power Usage Consumption'!$B$4)*D559</f>
        <v>52.668</v>
      </c>
      <c r="L559" s="241">
        <f>'Raw Data'!AA558</f>
        <v>3</v>
      </c>
      <c r="M559" s="241">
        <f>(L559*'Power Usage Consumption'!$B$5)*D559</f>
        <v>184.8</v>
      </c>
      <c r="N559" s="241">
        <f>'Raw Data'!AB558</f>
        <v>3</v>
      </c>
      <c r="O559" s="241">
        <f>(N559*'Power Usage Consumption'!$B$7)*D559</f>
        <v>1.848</v>
      </c>
      <c r="P559" s="241">
        <f>'Raw Data'!AC558</f>
        <v>0</v>
      </c>
      <c r="Q559" s="241">
        <f>(P559*'Power Usage Consumption'!$B$8)*D559</f>
        <v>0</v>
      </c>
      <c r="R559" s="241">
        <f>'Raw Data'!AD558</f>
        <v>2</v>
      </c>
      <c r="S559" s="241">
        <f>(R559*'Power Usage Consumption'!$B$9)*D559</f>
        <v>3.696</v>
      </c>
      <c r="T559" s="235">
        <f>'Raw Data'!AE558</f>
        <v>0</v>
      </c>
      <c r="U559" s="241">
        <f>(T559*'Power Usage Consumption'!$B$6)*D559</f>
        <v>0</v>
      </c>
      <c r="V559" s="235">
        <f>'Raw Data'!AF558</f>
        <v>3</v>
      </c>
      <c r="W559" s="241">
        <f>(V559*'Power Usage Consumption'!$B$11)*D559</f>
        <v>11.088</v>
      </c>
      <c r="X559" s="235">
        <f>'Raw Data'!AG558</f>
        <v>3</v>
      </c>
      <c r="Y559" s="241">
        <f>(X559*'Power Usage Consumption'!$B$12)*D559</f>
        <v>11.088</v>
      </c>
      <c r="Z559" s="235">
        <f>'Raw Data'!AH558</f>
        <v>0</v>
      </c>
      <c r="AA559" s="241">
        <f>(Z559*'Power Usage Consumption'!$B$12)*D559</f>
        <v>0</v>
      </c>
      <c r="AB559" s="242">
        <f t="shared" si="2"/>
        <v>326.5416</v>
      </c>
      <c r="AC559" s="243" t="str">
        <f>'Raw Data'!AI558</f>
        <v>Non-renewable Energy (Grid electricity, Gasoline, etc.)</v>
      </c>
      <c r="AD559" s="244">
        <f t="shared" si="3"/>
        <v>326.5416</v>
      </c>
      <c r="AE559" s="245">
        <f t="shared" si="4"/>
        <v>0</v>
      </c>
      <c r="AF559" s="238">
        <f>'Raw Data'!U558</f>
        <v>2</v>
      </c>
      <c r="AG559" s="235">
        <f>'Raw Data'!T558</f>
        <v>5</v>
      </c>
      <c r="AH559" s="235"/>
      <c r="AI559" s="235">
        <f>IF('Raw Data'!AJ558="YES", 1, 0)</f>
        <v>1</v>
      </c>
      <c r="AJ559" s="235">
        <f>('Power Usage Consumption'!$B$15)*D559*AI559</f>
        <v>1191.96</v>
      </c>
      <c r="AK559" s="235">
        <f>IF('Raw Data'!AK558="YES", 1, 0)</f>
        <v>1</v>
      </c>
      <c r="AL559" s="239">
        <f>'Power Usage Consumption'!$B$16</f>
        <v>18</v>
      </c>
      <c r="AM559" s="235">
        <f>IF('Raw Data'!AL558="YES", 1, 0)</f>
        <v>1</v>
      </c>
      <c r="AN559" s="239">
        <f>'Power Usage Consumption'!$B$17</f>
        <v>1.5</v>
      </c>
      <c r="AO559" s="235">
        <f>IF('Raw Data'!AM558="YES", 1, 0)</f>
        <v>0</v>
      </c>
      <c r="AP559" s="239">
        <f>'Power Usage Consumption'!$B$18</f>
        <v>1.2</v>
      </c>
      <c r="AQ559" s="235">
        <f>IF('Raw Data'!AN558="YES", 1, 0)</f>
        <v>0</v>
      </c>
      <c r="AR559" s="239">
        <f>'Power Usage Consumption'!$B$19</f>
        <v>2</v>
      </c>
      <c r="AS559" s="239">
        <f t="shared" si="5"/>
        <v>1214.66</v>
      </c>
      <c r="AT559" s="241">
        <f t="shared" si="6"/>
        <v>5</v>
      </c>
      <c r="AU559" s="241"/>
      <c r="AV559" s="235">
        <f>IF('Raw Data'!AO558="YES", 1, 0)</f>
        <v>0</v>
      </c>
      <c r="AW559" s="241">
        <f>('Power Usage Consumption'!$B$22)*D559*AV559</f>
        <v>0</v>
      </c>
      <c r="AX559" s="235">
        <f>IF('Raw Data'!AP558="YES", 1, 0)</f>
        <v>0</v>
      </c>
      <c r="AY559" s="241">
        <f>('Power Usage Consumption'!$B$23)*D559*AX559</f>
        <v>0</v>
      </c>
      <c r="AZ559" s="235">
        <f>IF('Raw Data'!AQ558="YES", 1, 0)</f>
        <v>1</v>
      </c>
      <c r="BA559" s="241">
        <f>('Power Usage Consumption'!$B$24)*D559*AZ559</f>
        <v>16.632</v>
      </c>
      <c r="BB559" s="235">
        <f>IF('Raw Data'!AR558="YES", 1, 0)</f>
        <v>1</v>
      </c>
      <c r="BC559" s="241">
        <f>('Power Usage Consumption'!$B$25)*D559*BB559</f>
        <v>5.3438</v>
      </c>
      <c r="BD559" s="235">
        <f>IF('Raw Data'!AS558="YES", 1, 0)</f>
        <v>1</v>
      </c>
      <c r="BE559" s="235">
        <f>('Power Usage Consumption'!$B$26)*D559*BD559</f>
        <v>86.24</v>
      </c>
      <c r="BF559" s="241">
        <f t="shared" si="7"/>
        <v>108.2158</v>
      </c>
    </row>
    <row r="560" ht="20.25" customHeight="1">
      <c r="A560" s="233" t="str">
        <f>'Raw Data'!R559</f>
        <v>Nigeria</v>
      </c>
      <c r="B560" s="234">
        <f>'Raw Data'!S559</f>
        <v>8</v>
      </c>
      <c r="C560" s="235">
        <f>'Raw Data'!W559</f>
        <v>32</v>
      </c>
      <c r="D560" s="236">
        <f t="shared" si="1"/>
        <v>1024</v>
      </c>
      <c r="E560" s="237"/>
      <c r="F560" s="238">
        <f>'Raw Data'!X559</f>
        <v>2</v>
      </c>
      <c r="G560" s="239">
        <f>(F560*'Power Usage Consumption'!$B$2)*D560</f>
        <v>122.88</v>
      </c>
      <c r="H560" s="235">
        <f>'Raw Data'!Y559</f>
        <v>0</v>
      </c>
      <c r="I560" s="239">
        <f>(H560*'Power Usage Consumption'!$B$3)*D560</f>
        <v>0</v>
      </c>
      <c r="J560" s="235">
        <f>'Raw Data'!Z559</f>
        <v>2</v>
      </c>
      <c r="K560" s="240">
        <f>(J560*'Power Usage Consumption'!$B$4)*D560</f>
        <v>116.736</v>
      </c>
      <c r="L560" s="241">
        <f>'Raw Data'!AA559</f>
        <v>0</v>
      </c>
      <c r="M560" s="241">
        <f>(L560*'Power Usage Consumption'!$B$5)*D560</f>
        <v>0</v>
      </c>
      <c r="N560" s="241">
        <f>'Raw Data'!AB559</f>
        <v>3</v>
      </c>
      <c r="O560" s="241">
        <f>(N560*'Power Usage Consumption'!$B$7)*D560</f>
        <v>6.144</v>
      </c>
      <c r="P560" s="241">
        <f>'Raw Data'!AC559</f>
        <v>3</v>
      </c>
      <c r="Q560" s="241">
        <f>(P560*'Power Usage Consumption'!$B$8)*D560</f>
        <v>122.88</v>
      </c>
      <c r="R560" s="241">
        <f>'Raw Data'!AD559</f>
        <v>0</v>
      </c>
      <c r="S560" s="241">
        <f>(R560*'Power Usage Consumption'!$B$9)*D560</f>
        <v>0</v>
      </c>
      <c r="T560" s="235">
        <f>'Raw Data'!AE559</f>
        <v>0</v>
      </c>
      <c r="U560" s="241">
        <f>(T560*'Power Usage Consumption'!$B$6)*D560</f>
        <v>0</v>
      </c>
      <c r="V560" s="235">
        <f>'Raw Data'!AF559</f>
        <v>3</v>
      </c>
      <c r="W560" s="241">
        <f>(V560*'Power Usage Consumption'!$B$11)*D560</f>
        <v>36.864</v>
      </c>
      <c r="X560" s="235">
        <f>'Raw Data'!AG559</f>
        <v>2</v>
      </c>
      <c r="Y560" s="241">
        <f>(X560*'Power Usage Consumption'!$B$12)*D560</f>
        <v>24.576</v>
      </c>
      <c r="Z560" s="235">
        <f>'Raw Data'!AH559</f>
        <v>0</v>
      </c>
      <c r="AA560" s="241">
        <f>(Z560*'Power Usage Consumption'!$B$12)*D560</f>
        <v>0</v>
      </c>
      <c r="AB560" s="242">
        <f t="shared" si="2"/>
        <v>430.08</v>
      </c>
      <c r="AC560" s="243" t="str">
        <f>'Raw Data'!AI559</f>
        <v>Non-renewable Energy (Grid electricity, Gasoline, etc.)</v>
      </c>
      <c r="AD560" s="244">
        <f t="shared" si="3"/>
        <v>430.08</v>
      </c>
      <c r="AE560" s="245">
        <f t="shared" si="4"/>
        <v>0</v>
      </c>
      <c r="AF560" s="238">
        <f>'Raw Data'!U559</f>
        <v>1</v>
      </c>
      <c r="AG560" s="235">
        <f>'Raw Data'!T559</f>
        <v>7</v>
      </c>
      <c r="AH560" s="235"/>
      <c r="AI560" s="235">
        <f>IF('Raw Data'!AJ559="YES", 1, 0)</f>
        <v>0</v>
      </c>
      <c r="AJ560" s="235">
        <f>('Power Usage Consumption'!$B$15)*D560*AI560</f>
        <v>0</v>
      </c>
      <c r="AK560" s="235">
        <f>IF('Raw Data'!AK559="YES", 1, 0)</f>
        <v>0</v>
      </c>
      <c r="AL560" s="239">
        <f>'Power Usage Consumption'!$B$16</f>
        <v>18</v>
      </c>
      <c r="AM560" s="235">
        <f>IF('Raw Data'!AL559="YES", 1, 0)</f>
        <v>1</v>
      </c>
      <c r="AN560" s="239">
        <f>'Power Usage Consumption'!$B$17</f>
        <v>1.5</v>
      </c>
      <c r="AO560" s="235">
        <f>IF('Raw Data'!AM559="YES", 1, 0)</f>
        <v>0</v>
      </c>
      <c r="AP560" s="239">
        <f>'Power Usage Consumption'!$B$18</f>
        <v>1.2</v>
      </c>
      <c r="AQ560" s="235">
        <f>IF('Raw Data'!AN559="YES", 1, 0)</f>
        <v>0</v>
      </c>
      <c r="AR560" s="239">
        <f>'Power Usage Consumption'!$B$19</f>
        <v>2</v>
      </c>
      <c r="AS560" s="239">
        <f t="shared" si="5"/>
        <v>22.7</v>
      </c>
      <c r="AT560" s="241">
        <f t="shared" si="6"/>
        <v>7</v>
      </c>
      <c r="AU560" s="241"/>
      <c r="AV560" s="235">
        <f>IF('Raw Data'!AO559="YES", 1, 0)</f>
        <v>0</v>
      </c>
      <c r="AW560" s="241">
        <f>('Power Usage Consumption'!$B$22)*D560*AV560</f>
        <v>0</v>
      </c>
      <c r="AX560" s="235">
        <f>IF('Raw Data'!AP559="YES", 1, 0)</f>
        <v>1</v>
      </c>
      <c r="AY560" s="241">
        <f>('Power Usage Consumption'!$B$23)*D560*AX560</f>
        <v>665.6</v>
      </c>
      <c r="AZ560" s="235">
        <f>IF('Raw Data'!AQ559="YES", 1, 0)</f>
        <v>1</v>
      </c>
      <c r="BA560" s="241">
        <f>('Power Usage Consumption'!$B$24)*D560*AZ560</f>
        <v>55.296</v>
      </c>
      <c r="BB560" s="235">
        <f>IF('Raw Data'!AR559="YES", 1, 0)</f>
        <v>1</v>
      </c>
      <c r="BC560" s="241">
        <f>('Power Usage Consumption'!$B$25)*D560*BB560</f>
        <v>17.7664</v>
      </c>
      <c r="BD560" s="235">
        <f>IF('Raw Data'!AS559="YES", 1, 0)</f>
        <v>0</v>
      </c>
      <c r="BE560" s="235">
        <f>('Power Usage Consumption'!$B$26)*D560*BD560</f>
        <v>0</v>
      </c>
      <c r="BF560" s="241">
        <f t="shared" si="7"/>
        <v>738.6624</v>
      </c>
    </row>
    <row r="561" ht="20.25" customHeight="1">
      <c r="A561" s="233" t="str">
        <f>'Raw Data'!R560</f>
        <v>United States of America</v>
      </c>
      <c r="B561" s="234">
        <f>'Raw Data'!S560</f>
        <v>2</v>
      </c>
      <c r="C561" s="235">
        <f>'Raw Data'!W560</f>
        <v>36</v>
      </c>
      <c r="D561" s="236">
        <f t="shared" si="1"/>
        <v>288</v>
      </c>
      <c r="E561" s="237"/>
      <c r="F561" s="238">
        <f>'Raw Data'!X560</f>
        <v>2</v>
      </c>
      <c r="G561" s="239">
        <f>(F561*'Power Usage Consumption'!$B$2)*D561</f>
        <v>34.56</v>
      </c>
      <c r="H561" s="235">
        <f>'Raw Data'!Y560</f>
        <v>3</v>
      </c>
      <c r="I561" s="239">
        <f>(H561*'Power Usage Consumption'!$B$3)*D561</f>
        <v>60.1344</v>
      </c>
      <c r="J561" s="235">
        <f>'Raw Data'!Z560</f>
        <v>1</v>
      </c>
      <c r="K561" s="240">
        <f>(J561*'Power Usage Consumption'!$B$4)*D561</f>
        <v>16.416</v>
      </c>
      <c r="L561" s="241">
        <f>'Raw Data'!AA560</f>
        <v>1</v>
      </c>
      <c r="M561" s="241">
        <f>(L561*'Power Usage Consumption'!$B$5)*D561</f>
        <v>57.6</v>
      </c>
      <c r="N561" s="241">
        <f>'Raw Data'!AB560</f>
        <v>0</v>
      </c>
      <c r="O561" s="241">
        <f>(N561*'Power Usage Consumption'!$B$7)*D561</f>
        <v>0</v>
      </c>
      <c r="P561" s="241">
        <f>'Raw Data'!AC560</f>
        <v>1</v>
      </c>
      <c r="Q561" s="241">
        <f>(P561*'Power Usage Consumption'!$B$8)*D561</f>
        <v>11.52</v>
      </c>
      <c r="R561" s="241">
        <f>'Raw Data'!AD560</f>
        <v>1</v>
      </c>
      <c r="S561" s="241">
        <f>(R561*'Power Usage Consumption'!$B$9)*D561</f>
        <v>1.728</v>
      </c>
      <c r="T561" s="235">
        <f>'Raw Data'!AE560</f>
        <v>1</v>
      </c>
      <c r="U561" s="241">
        <f>(T561*'Power Usage Consumption'!$B$6)*D561</f>
        <v>1.44</v>
      </c>
      <c r="V561" s="235">
        <f>'Raw Data'!AF560</f>
        <v>1</v>
      </c>
      <c r="W561" s="241">
        <f>(V561*'Power Usage Consumption'!$B$11)*D561</f>
        <v>3.456</v>
      </c>
      <c r="X561" s="235">
        <f>'Raw Data'!AG560</f>
        <v>3</v>
      </c>
      <c r="Y561" s="241">
        <f>(X561*'Power Usage Consumption'!$B$12)*D561</f>
        <v>10.368</v>
      </c>
      <c r="Z561" s="235">
        <f>'Raw Data'!AH560</f>
        <v>3</v>
      </c>
      <c r="AA561" s="241">
        <f>(Z561*'Power Usage Consumption'!$B$12)*D561</f>
        <v>10.368</v>
      </c>
      <c r="AB561" s="242">
        <f t="shared" si="2"/>
        <v>207.5904</v>
      </c>
      <c r="AC561" s="243" t="str">
        <f>'Raw Data'!AI560</f>
        <v>Non-renewable Energy (Grid electricity, Gasoline, etc.)</v>
      </c>
      <c r="AD561" s="244">
        <f t="shared" si="3"/>
        <v>207.5904</v>
      </c>
      <c r="AE561" s="245">
        <f t="shared" si="4"/>
        <v>0</v>
      </c>
      <c r="AF561" s="238">
        <f>'Raw Data'!U560</f>
        <v>1</v>
      </c>
      <c r="AG561" s="235">
        <f>'Raw Data'!T560</f>
        <v>1</v>
      </c>
      <c r="AH561" s="235"/>
      <c r="AI561" s="235">
        <f>IF('Raw Data'!AJ560="YES", 1, 0)</f>
        <v>0</v>
      </c>
      <c r="AJ561" s="235">
        <f>('Power Usage Consumption'!$B$15)*D561*AI561</f>
        <v>0</v>
      </c>
      <c r="AK561" s="235">
        <f>IF('Raw Data'!AK560="YES", 1, 0)</f>
        <v>0</v>
      </c>
      <c r="AL561" s="239">
        <f>'Power Usage Consumption'!$B$16</f>
        <v>18</v>
      </c>
      <c r="AM561" s="235">
        <f>IF('Raw Data'!AL560="YES", 1, 0)</f>
        <v>0</v>
      </c>
      <c r="AN561" s="239">
        <f>'Power Usage Consumption'!$B$17</f>
        <v>1.5</v>
      </c>
      <c r="AO561" s="235">
        <f>IF('Raw Data'!AM560="YES", 1, 0)</f>
        <v>1</v>
      </c>
      <c r="AP561" s="239">
        <f>'Power Usage Consumption'!$B$18</f>
        <v>1.2</v>
      </c>
      <c r="AQ561" s="235">
        <f>IF('Raw Data'!AN560="YES", 1, 0)</f>
        <v>1</v>
      </c>
      <c r="AR561" s="239">
        <f>'Power Usage Consumption'!$B$19</f>
        <v>2</v>
      </c>
      <c r="AS561" s="239">
        <f t="shared" si="5"/>
        <v>22.7</v>
      </c>
      <c r="AT561" s="241">
        <f t="shared" si="6"/>
        <v>1</v>
      </c>
      <c r="AU561" s="241"/>
      <c r="AV561" s="235">
        <f>IF('Raw Data'!AO560="YES", 1, 0)</f>
        <v>1</v>
      </c>
      <c r="AW561" s="241">
        <f>('Power Usage Consumption'!$B$22)*D561*AV561</f>
        <v>655.2</v>
      </c>
      <c r="AX561" s="235">
        <f>IF('Raw Data'!AP560="YES", 1, 0)</f>
        <v>1</v>
      </c>
      <c r="AY561" s="241">
        <f>('Power Usage Consumption'!$B$23)*D561*AX561</f>
        <v>187.2</v>
      </c>
      <c r="AZ561" s="235">
        <f>IF('Raw Data'!AQ560="YES", 1, 0)</f>
        <v>1</v>
      </c>
      <c r="BA561" s="241">
        <f>('Power Usage Consumption'!$B$24)*D561*AZ561</f>
        <v>15.552</v>
      </c>
      <c r="BB561" s="235">
        <f>IF('Raw Data'!AR560="YES", 1, 0)</f>
        <v>0</v>
      </c>
      <c r="BC561" s="241">
        <f>('Power Usage Consumption'!$B$25)*D561*BB561</f>
        <v>0</v>
      </c>
      <c r="BD561" s="235">
        <f>IF('Raw Data'!AS560="YES", 1, 0)</f>
        <v>1</v>
      </c>
      <c r="BE561" s="235">
        <f>('Power Usage Consumption'!$B$26)*D561*BD561</f>
        <v>80.64</v>
      </c>
      <c r="BF561" s="241">
        <f t="shared" si="7"/>
        <v>938.592</v>
      </c>
    </row>
    <row r="562" ht="20.25" customHeight="1">
      <c r="A562" s="233" t="str">
        <f>'Raw Data'!R561</f>
        <v>Costa Rica</v>
      </c>
      <c r="B562" s="234">
        <f>'Raw Data'!S561</f>
        <v>10</v>
      </c>
      <c r="C562" s="235">
        <f>'Raw Data'!W561</f>
        <v>12</v>
      </c>
      <c r="D562" s="236">
        <f t="shared" si="1"/>
        <v>480</v>
      </c>
      <c r="E562" s="237"/>
      <c r="F562" s="238">
        <f>'Raw Data'!X561</f>
        <v>3</v>
      </c>
      <c r="G562" s="239">
        <f>(F562*'Power Usage Consumption'!$B$2)*D562</f>
        <v>86.4</v>
      </c>
      <c r="H562" s="235">
        <f>'Raw Data'!Y561</f>
        <v>3</v>
      </c>
      <c r="I562" s="239">
        <f>(H562*'Power Usage Consumption'!$B$3)*D562</f>
        <v>100.224</v>
      </c>
      <c r="J562" s="235">
        <f>'Raw Data'!Z561</f>
        <v>2</v>
      </c>
      <c r="K562" s="240">
        <f>(J562*'Power Usage Consumption'!$B$4)*D562</f>
        <v>54.72</v>
      </c>
      <c r="L562" s="241">
        <f>'Raw Data'!AA561</f>
        <v>3</v>
      </c>
      <c r="M562" s="241">
        <f>(L562*'Power Usage Consumption'!$B$5)*D562</f>
        <v>288</v>
      </c>
      <c r="N562" s="241">
        <f>'Raw Data'!AB561</f>
        <v>1</v>
      </c>
      <c r="O562" s="241">
        <f>(N562*'Power Usage Consumption'!$B$7)*D562</f>
        <v>0.96</v>
      </c>
      <c r="P562" s="241">
        <f>'Raw Data'!AC561</f>
        <v>2</v>
      </c>
      <c r="Q562" s="241">
        <f>(P562*'Power Usage Consumption'!$B$8)*D562</f>
        <v>38.4</v>
      </c>
      <c r="R562" s="241">
        <f>'Raw Data'!AD561</f>
        <v>0</v>
      </c>
      <c r="S562" s="241">
        <f>(R562*'Power Usage Consumption'!$B$9)*D562</f>
        <v>0</v>
      </c>
      <c r="T562" s="235">
        <f>'Raw Data'!AE561</f>
        <v>0</v>
      </c>
      <c r="U562" s="241">
        <f>(T562*'Power Usage Consumption'!$B$6)*D562</f>
        <v>0</v>
      </c>
      <c r="V562" s="235">
        <f>'Raw Data'!AF561</f>
        <v>0</v>
      </c>
      <c r="W562" s="241">
        <f>(V562*'Power Usage Consumption'!$B$11)*D562</f>
        <v>0</v>
      </c>
      <c r="X562" s="235">
        <f>'Raw Data'!AG561</f>
        <v>1</v>
      </c>
      <c r="Y562" s="241">
        <f>(X562*'Power Usage Consumption'!$B$12)*D562</f>
        <v>5.76</v>
      </c>
      <c r="Z562" s="235">
        <f>'Raw Data'!AH561</f>
        <v>3</v>
      </c>
      <c r="AA562" s="241">
        <f>(Z562*'Power Usage Consumption'!$B$12)*D562</f>
        <v>17.28</v>
      </c>
      <c r="AB562" s="242">
        <f t="shared" si="2"/>
        <v>591.744</v>
      </c>
      <c r="AC562" s="243" t="str">
        <f>'Raw Data'!AI561</f>
        <v>Renewable Energy (Solar, Wind, etc.)</v>
      </c>
      <c r="AD562" s="244">
        <f t="shared" si="3"/>
        <v>0</v>
      </c>
      <c r="AE562" s="245">
        <f t="shared" si="4"/>
        <v>591.744</v>
      </c>
      <c r="AF562" s="238">
        <f>'Raw Data'!U561</f>
        <v>6</v>
      </c>
      <c r="AG562" s="235">
        <f>'Raw Data'!T561</f>
        <v>4</v>
      </c>
      <c r="AH562" s="235"/>
      <c r="AI562" s="235">
        <f>IF('Raw Data'!AJ561="YES", 1, 0)</f>
        <v>0</v>
      </c>
      <c r="AJ562" s="235">
        <f>('Power Usage Consumption'!$B$15)*D562*AI562</f>
        <v>0</v>
      </c>
      <c r="AK562" s="235">
        <f>IF('Raw Data'!AK561="YES", 1, 0)</f>
        <v>1</v>
      </c>
      <c r="AL562" s="239">
        <f>'Power Usage Consumption'!$B$16</f>
        <v>18</v>
      </c>
      <c r="AM562" s="235">
        <f>IF('Raw Data'!AL561="YES", 1, 0)</f>
        <v>1</v>
      </c>
      <c r="AN562" s="239">
        <f>'Power Usage Consumption'!$B$17</f>
        <v>1.5</v>
      </c>
      <c r="AO562" s="235">
        <f>IF('Raw Data'!AM561="YES", 1, 0)</f>
        <v>1</v>
      </c>
      <c r="AP562" s="239">
        <f>'Power Usage Consumption'!$B$18</f>
        <v>1.2</v>
      </c>
      <c r="AQ562" s="235">
        <f>IF('Raw Data'!AN561="YES", 1, 0)</f>
        <v>0</v>
      </c>
      <c r="AR562" s="239">
        <f>'Power Usage Consumption'!$B$19</f>
        <v>2</v>
      </c>
      <c r="AS562" s="239">
        <f t="shared" si="5"/>
        <v>22.7</v>
      </c>
      <c r="AT562" s="241">
        <f t="shared" si="6"/>
        <v>4</v>
      </c>
      <c r="AU562" s="241"/>
      <c r="AV562" s="235">
        <f>IF('Raw Data'!AO561="YES", 1, 0)</f>
        <v>0</v>
      </c>
      <c r="AW562" s="241">
        <f>('Power Usage Consumption'!$B$22)*D562*AV562</f>
        <v>0</v>
      </c>
      <c r="AX562" s="235">
        <f>IF('Raw Data'!AP561="YES", 1, 0)</f>
        <v>1</v>
      </c>
      <c r="AY562" s="241">
        <f>('Power Usage Consumption'!$B$23)*D562*AX562</f>
        <v>312</v>
      </c>
      <c r="AZ562" s="235">
        <f>IF('Raw Data'!AQ561="YES", 1, 0)</f>
        <v>1</v>
      </c>
      <c r="BA562" s="241">
        <f>('Power Usage Consumption'!$B$24)*D562*AZ562</f>
        <v>25.92</v>
      </c>
      <c r="BB562" s="235">
        <f>IF('Raw Data'!AR561="YES", 1, 0)</f>
        <v>0</v>
      </c>
      <c r="BC562" s="241">
        <f>('Power Usage Consumption'!$B$25)*D562*BB562</f>
        <v>0</v>
      </c>
      <c r="BD562" s="235">
        <f>IF('Raw Data'!AS561="YES", 1, 0)</f>
        <v>0</v>
      </c>
      <c r="BE562" s="235">
        <f>('Power Usage Consumption'!$B$26)*D562*BD562</f>
        <v>0</v>
      </c>
      <c r="BF562" s="241">
        <f t="shared" si="7"/>
        <v>337.92</v>
      </c>
    </row>
    <row r="563" ht="20.25" customHeight="1">
      <c r="A563" s="233" t="str">
        <f>'Raw Data'!R562</f>
        <v>Belgium</v>
      </c>
      <c r="B563" s="234">
        <f>'Raw Data'!S562</f>
        <v>12</v>
      </c>
      <c r="C563" s="235">
        <f>'Raw Data'!W562</f>
        <v>14</v>
      </c>
      <c r="D563" s="236">
        <f t="shared" si="1"/>
        <v>672</v>
      </c>
      <c r="E563" s="237"/>
      <c r="F563" s="238">
        <f>'Raw Data'!X562</f>
        <v>0</v>
      </c>
      <c r="G563" s="239">
        <f>(F563*'Power Usage Consumption'!$B$2)*D563</f>
        <v>0</v>
      </c>
      <c r="H563" s="235">
        <f>'Raw Data'!Y562</f>
        <v>3</v>
      </c>
      <c r="I563" s="239">
        <f>(H563*'Power Usage Consumption'!$B$3)*D563</f>
        <v>140.3136</v>
      </c>
      <c r="J563" s="235">
        <f>'Raw Data'!Z562</f>
        <v>1</v>
      </c>
      <c r="K563" s="240">
        <f>(J563*'Power Usage Consumption'!$B$4)*D563</f>
        <v>38.304</v>
      </c>
      <c r="L563" s="241">
        <f>'Raw Data'!AA562</f>
        <v>0</v>
      </c>
      <c r="M563" s="241">
        <f>(L563*'Power Usage Consumption'!$B$5)*D563</f>
        <v>0</v>
      </c>
      <c r="N563" s="241">
        <f>'Raw Data'!AB562</f>
        <v>1</v>
      </c>
      <c r="O563" s="241">
        <f>(N563*'Power Usage Consumption'!$B$7)*D563</f>
        <v>1.344</v>
      </c>
      <c r="P563" s="241">
        <f>'Raw Data'!AC562</f>
        <v>1</v>
      </c>
      <c r="Q563" s="241">
        <f>(P563*'Power Usage Consumption'!$B$8)*D563</f>
        <v>26.88</v>
      </c>
      <c r="R563" s="241">
        <f>'Raw Data'!AD562</f>
        <v>0</v>
      </c>
      <c r="S563" s="241">
        <f>(R563*'Power Usage Consumption'!$B$9)*D563</f>
        <v>0</v>
      </c>
      <c r="T563" s="235">
        <f>'Raw Data'!AE562</f>
        <v>2</v>
      </c>
      <c r="U563" s="241">
        <f>(T563*'Power Usage Consumption'!$B$6)*D563</f>
        <v>6.72</v>
      </c>
      <c r="V563" s="235">
        <f>'Raw Data'!AF562</f>
        <v>1</v>
      </c>
      <c r="W563" s="241">
        <f>(V563*'Power Usage Consumption'!$B$11)*D563</f>
        <v>8.064</v>
      </c>
      <c r="X563" s="235">
        <f>'Raw Data'!AG562</f>
        <v>3</v>
      </c>
      <c r="Y563" s="241">
        <f>(X563*'Power Usage Consumption'!$B$12)*D563</f>
        <v>24.192</v>
      </c>
      <c r="Z563" s="235">
        <f>'Raw Data'!AH562</f>
        <v>2</v>
      </c>
      <c r="AA563" s="241">
        <f>(Z563*'Power Usage Consumption'!$B$12)*D563</f>
        <v>16.128</v>
      </c>
      <c r="AB563" s="242">
        <f t="shared" si="2"/>
        <v>261.9456</v>
      </c>
      <c r="AC563" s="243" t="str">
        <f>'Raw Data'!AI562</f>
        <v>Renewable Energy (Solar, Wind, etc.)</v>
      </c>
      <c r="AD563" s="244">
        <f t="shared" si="3"/>
        <v>0</v>
      </c>
      <c r="AE563" s="245">
        <f t="shared" si="4"/>
        <v>261.9456</v>
      </c>
      <c r="AF563" s="238">
        <f>'Raw Data'!U562</f>
        <v>4</v>
      </c>
      <c r="AG563" s="235">
        <f>'Raw Data'!T562</f>
        <v>8</v>
      </c>
      <c r="AH563" s="235"/>
      <c r="AI563" s="235">
        <f>IF('Raw Data'!AJ562="YES", 1, 0)</f>
        <v>0</v>
      </c>
      <c r="AJ563" s="235">
        <f>('Power Usage Consumption'!$B$15)*D563*AI563</f>
        <v>0</v>
      </c>
      <c r="AK563" s="235">
        <f>IF('Raw Data'!AK562="YES", 1, 0)</f>
        <v>0</v>
      </c>
      <c r="AL563" s="239">
        <f>'Power Usage Consumption'!$B$16</f>
        <v>18</v>
      </c>
      <c r="AM563" s="235">
        <f>IF('Raw Data'!AL562="YES", 1, 0)</f>
        <v>0</v>
      </c>
      <c r="AN563" s="239">
        <f>'Power Usage Consumption'!$B$17</f>
        <v>1.5</v>
      </c>
      <c r="AO563" s="235">
        <f>IF('Raw Data'!AM562="YES", 1, 0)</f>
        <v>1</v>
      </c>
      <c r="AP563" s="239">
        <f>'Power Usage Consumption'!$B$18</f>
        <v>1.2</v>
      </c>
      <c r="AQ563" s="235">
        <f>IF('Raw Data'!AN562="YES", 1, 0)</f>
        <v>1</v>
      </c>
      <c r="AR563" s="239">
        <f>'Power Usage Consumption'!$B$19</f>
        <v>2</v>
      </c>
      <c r="AS563" s="239">
        <f t="shared" si="5"/>
        <v>22.7</v>
      </c>
      <c r="AT563" s="241">
        <f t="shared" si="6"/>
        <v>8</v>
      </c>
      <c r="AU563" s="241"/>
      <c r="AV563" s="235">
        <f>IF('Raw Data'!AO562="YES", 1, 0)</f>
        <v>1</v>
      </c>
      <c r="AW563" s="241">
        <f>('Power Usage Consumption'!$B$22)*D563*AV563</f>
        <v>1528.8</v>
      </c>
      <c r="AX563" s="235">
        <f>IF('Raw Data'!AP562="YES", 1, 0)</f>
        <v>1</v>
      </c>
      <c r="AY563" s="241">
        <f>('Power Usage Consumption'!$B$23)*D563*AX563</f>
        <v>436.8</v>
      </c>
      <c r="AZ563" s="235">
        <f>IF('Raw Data'!AQ562="YES", 1, 0)</f>
        <v>1</v>
      </c>
      <c r="BA563" s="241">
        <f>('Power Usage Consumption'!$B$24)*D563*AZ563</f>
        <v>36.288</v>
      </c>
      <c r="BB563" s="235">
        <f>IF('Raw Data'!AR562="YES", 1, 0)</f>
        <v>1</v>
      </c>
      <c r="BC563" s="241">
        <f>('Power Usage Consumption'!$B$25)*D563*BB563</f>
        <v>11.6592</v>
      </c>
      <c r="BD563" s="235">
        <f>IF('Raw Data'!AS562="YES", 1, 0)</f>
        <v>1</v>
      </c>
      <c r="BE563" s="235">
        <f>('Power Usage Consumption'!$B$26)*D563*BD563</f>
        <v>188.16</v>
      </c>
      <c r="BF563" s="241">
        <f t="shared" si="7"/>
        <v>2201.7072</v>
      </c>
    </row>
    <row r="564" ht="20.25" customHeight="1">
      <c r="A564" s="233" t="str">
        <f>'Raw Data'!R563</f>
        <v>Singapore</v>
      </c>
      <c r="B564" s="234">
        <f>'Raw Data'!S563</f>
        <v>7</v>
      </c>
      <c r="C564" s="235">
        <f>'Raw Data'!W563</f>
        <v>16</v>
      </c>
      <c r="D564" s="236">
        <f t="shared" si="1"/>
        <v>448</v>
      </c>
      <c r="E564" s="237"/>
      <c r="F564" s="238">
        <f>'Raw Data'!X563</f>
        <v>0</v>
      </c>
      <c r="G564" s="239">
        <f>(F564*'Power Usage Consumption'!$B$2)*D564</f>
        <v>0</v>
      </c>
      <c r="H564" s="235">
        <f>'Raw Data'!Y563</f>
        <v>0</v>
      </c>
      <c r="I564" s="239">
        <f>(H564*'Power Usage Consumption'!$B$3)*D564</f>
        <v>0</v>
      </c>
      <c r="J564" s="235">
        <f>'Raw Data'!Z563</f>
        <v>3</v>
      </c>
      <c r="K564" s="240">
        <f>(J564*'Power Usage Consumption'!$B$4)*D564</f>
        <v>76.608</v>
      </c>
      <c r="L564" s="241">
        <f>'Raw Data'!AA563</f>
        <v>1</v>
      </c>
      <c r="M564" s="241">
        <f>(L564*'Power Usage Consumption'!$B$5)*D564</f>
        <v>89.6</v>
      </c>
      <c r="N564" s="241">
        <f>'Raw Data'!AB563</f>
        <v>1</v>
      </c>
      <c r="O564" s="241">
        <f>(N564*'Power Usage Consumption'!$B$7)*D564</f>
        <v>0.896</v>
      </c>
      <c r="P564" s="241">
        <f>'Raw Data'!AC563</f>
        <v>2</v>
      </c>
      <c r="Q564" s="241">
        <f>(P564*'Power Usage Consumption'!$B$8)*D564</f>
        <v>35.84</v>
      </c>
      <c r="R564" s="241">
        <f>'Raw Data'!AD563</f>
        <v>3</v>
      </c>
      <c r="S564" s="241">
        <f>(R564*'Power Usage Consumption'!$B$9)*D564</f>
        <v>8.064</v>
      </c>
      <c r="T564" s="235">
        <f>'Raw Data'!AE563</f>
        <v>2</v>
      </c>
      <c r="U564" s="241">
        <f>(T564*'Power Usage Consumption'!$B$6)*D564</f>
        <v>4.48</v>
      </c>
      <c r="V564" s="235">
        <f>'Raw Data'!AF563</f>
        <v>1</v>
      </c>
      <c r="W564" s="241">
        <f>(V564*'Power Usage Consumption'!$B$11)*D564</f>
        <v>5.376</v>
      </c>
      <c r="X564" s="235">
        <f>'Raw Data'!AG563</f>
        <v>3</v>
      </c>
      <c r="Y564" s="241">
        <f>(X564*'Power Usage Consumption'!$B$12)*D564</f>
        <v>16.128</v>
      </c>
      <c r="Z564" s="235">
        <f>'Raw Data'!AH563</f>
        <v>1</v>
      </c>
      <c r="AA564" s="241">
        <f>(Z564*'Power Usage Consumption'!$B$12)*D564</f>
        <v>5.376</v>
      </c>
      <c r="AB564" s="242">
        <f t="shared" si="2"/>
        <v>242.368</v>
      </c>
      <c r="AC564" s="243" t="str">
        <f>'Raw Data'!AI563</f>
        <v>Non-renewable Energy (Grid electricity, Gasoline, etc.)</v>
      </c>
      <c r="AD564" s="244">
        <f t="shared" si="3"/>
        <v>242.368</v>
      </c>
      <c r="AE564" s="245">
        <f t="shared" si="4"/>
        <v>0</v>
      </c>
      <c r="AF564" s="238">
        <f>'Raw Data'!U563</f>
        <v>6</v>
      </c>
      <c r="AG564" s="235">
        <f>'Raw Data'!T563</f>
        <v>1</v>
      </c>
      <c r="AH564" s="235"/>
      <c r="AI564" s="235">
        <f>IF('Raw Data'!AJ563="YES", 1, 0)</f>
        <v>0</v>
      </c>
      <c r="AJ564" s="235">
        <f>('Power Usage Consumption'!$B$15)*D564*AI564</f>
        <v>0</v>
      </c>
      <c r="AK564" s="235">
        <f>IF('Raw Data'!AK563="YES", 1, 0)</f>
        <v>0</v>
      </c>
      <c r="AL564" s="239">
        <f>'Power Usage Consumption'!$B$16</f>
        <v>18</v>
      </c>
      <c r="AM564" s="235">
        <f>IF('Raw Data'!AL563="YES", 1, 0)</f>
        <v>0</v>
      </c>
      <c r="AN564" s="239">
        <f>'Power Usage Consumption'!$B$17</f>
        <v>1.5</v>
      </c>
      <c r="AO564" s="235">
        <f>IF('Raw Data'!AM563="YES", 1, 0)</f>
        <v>1</v>
      </c>
      <c r="AP564" s="239">
        <f>'Power Usage Consumption'!$B$18</f>
        <v>1.2</v>
      </c>
      <c r="AQ564" s="235">
        <f>IF('Raw Data'!AN563="YES", 1, 0)</f>
        <v>1</v>
      </c>
      <c r="AR564" s="239">
        <f>'Power Usage Consumption'!$B$19</f>
        <v>2</v>
      </c>
      <c r="AS564" s="239">
        <f t="shared" si="5"/>
        <v>22.7</v>
      </c>
      <c r="AT564" s="241">
        <f t="shared" si="6"/>
        <v>1</v>
      </c>
      <c r="AU564" s="241"/>
      <c r="AV564" s="235">
        <f>IF('Raw Data'!AO563="YES", 1, 0)</f>
        <v>0</v>
      </c>
      <c r="AW564" s="241">
        <f>('Power Usage Consumption'!$B$22)*D564*AV564</f>
        <v>0</v>
      </c>
      <c r="AX564" s="235">
        <f>IF('Raw Data'!AP563="YES", 1, 0)</f>
        <v>0</v>
      </c>
      <c r="AY564" s="241">
        <f>('Power Usage Consumption'!$B$23)*D564*AX564</f>
        <v>0</v>
      </c>
      <c r="AZ564" s="235">
        <f>IF('Raw Data'!AQ563="YES", 1, 0)</f>
        <v>0</v>
      </c>
      <c r="BA564" s="241">
        <f>('Power Usage Consumption'!$B$24)*D564*AZ564</f>
        <v>0</v>
      </c>
      <c r="BB564" s="235">
        <f>IF('Raw Data'!AR563="YES", 1, 0)</f>
        <v>0</v>
      </c>
      <c r="BC564" s="241">
        <f>('Power Usage Consumption'!$B$25)*D564*BB564</f>
        <v>0</v>
      </c>
      <c r="BD564" s="235">
        <f>IF('Raw Data'!AS563="YES", 1, 0)</f>
        <v>0</v>
      </c>
      <c r="BE564" s="235">
        <f>('Power Usage Consumption'!$B$26)*D564*BD564</f>
        <v>0</v>
      </c>
      <c r="BF564" s="241">
        <f t="shared" si="7"/>
        <v>0</v>
      </c>
    </row>
    <row r="565" ht="20.25" customHeight="1">
      <c r="A565" s="233" t="str">
        <f>'Raw Data'!R564</f>
        <v>Russian Federation</v>
      </c>
      <c r="B565" s="234">
        <f>'Raw Data'!S564</f>
        <v>7</v>
      </c>
      <c r="C565" s="235">
        <f>'Raw Data'!W564</f>
        <v>20</v>
      </c>
      <c r="D565" s="236">
        <f t="shared" si="1"/>
        <v>560</v>
      </c>
      <c r="E565" s="237"/>
      <c r="F565" s="238">
        <f>'Raw Data'!X564</f>
        <v>0</v>
      </c>
      <c r="G565" s="239">
        <f>(F565*'Power Usage Consumption'!$B$2)*D565</f>
        <v>0</v>
      </c>
      <c r="H565" s="235">
        <f>'Raw Data'!Y564</f>
        <v>1</v>
      </c>
      <c r="I565" s="239">
        <f>(H565*'Power Usage Consumption'!$B$3)*D565</f>
        <v>38.976</v>
      </c>
      <c r="J565" s="235">
        <f>'Raw Data'!Z564</f>
        <v>1</v>
      </c>
      <c r="K565" s="240">
        <f>(J565*'Power Usage Consumption'!$B$4)*D565</f>
        <v>31.92</v>
      </c>
      <c r="L565" s="241">
        <f>'Raw Data'!AA564</f>
        <v>2</v>
      </c>
      <c r="M565" s="241">
        <f>(L565*'Power Usage Consumption'!$B$5)*D565</f>
        <v>224</v>
      </c>
      <c r="N565" s="241">
        <f>'Raw Data'!AB564</f>
        <v>3</v>
      </c>
      <c r="O565" s="241">
        <f>(N565*'Power Usage Consumption'!$B$7)*D565</f>
        <v>3.36</v>
      </c>
      <c r="P565" s="241">
        <f>'Raw Data'!AC564</f>
        <v>2</v>
      </c>
      <c r="Q565" s="241">
        <f>(P565*'Power Usage Consumption'!$B$8)*D565</f>
        <v>44.8</v>
      </c>
      <c r="R565" s="241">
        <f>'Raw Data'!AD564</f>
        <v>3</v>
      </c>
      <c r="S565" s="241">
        <f>(R565*'Power Usage Consumption'!$B$9)*D565</f>
        <v>10.08</v>
      </c>
      <c r="T565" s="235">
        <f>'Raw Data'!AE564</f>
        <v>3</v>
      </c>
      <c r="U565" s="241">
        <f>(T565*'Power Usage Consumption'!$B$6)*D565</f>
        <v>8.4</v>
      </c>
      <c r="V565" s="235">
        <f>'Raw Data'!AF564</f>
        <v>1</v>
      </c>
      <c r="W565" s="241">
        <f>(V565*'Power Usage Consumption'!$B$11)*D565</f>
        <v>6.72</v>
      </c>
      <c r="X565" s="235">
        <f>'Raw Data'!AG564</f>
        <v>0</v>
      </c>
      <c r="Y565" s="241">
        <f>(X565*'Power Usage Consumption'!$B$12)*D565</f>
        <v>0</v>
      </c>
      <c r="Z565" s="235">
        <f>'Raw Data'!AH564</f>
        <v>0</v>
      </c>
      <c r="AA565" s="241">
        <f>(Z565*'Power Usage Consumption'!$B$12)*D565</f>
        <v>0</v>
      </c>
      <c r="AB565" s="242">
        <f t="shared" si="2"/>
        <v>368.256</v>
      </c>
      <c r="AC565" s="243" t="str">
        <f>'Raw Data'!AI564</f>
        <v>Renewable Energy (Solar, Wind, etc.)</v>
      </c>
      <c r="AD565" s="244">
        <f t="shared" si="3"/>
        <v>0</v>
      </c>
      <c r="AE565" s="245">
        <f t="shared" si="4"/>
        <v>368.256</v>
      </c>
      <c r="AF565" s="238">
        <f>'Raw Data'!U564</f>
        <v>0</v>
      </c>
      <c r="AG565" s="235">
        <f>'Raw Data'!T564</f>
        <v>7</v>
      </c>
      <c r="AH565" s="235"/>
      <c r="AI565" s="235">
        <f>IF('Raw Data'!AJ564="YES", 1, 0)</f>
        <v>1</v>
      </c>
      <c r="AJ565" s="235">
        <f>('Power Usage Consumption'!$B$15)*D565*AI565</f>
        <v>2167.2</v>
      </c>
      <c r="AK565" s="235">
        <f>IF('Raw Data'!AK564="YES", 1, 0)</f>
        <v>1</v>
      </c>
      <c r="AL565" s="239">
        <f>'Power Usage Consumption'!$B$16</f>
        <v>18</v>
      </c>
      <c r="AM565" s="235">
        <f>IF('Raw Data'!AL564="YES", 1, 0)</f>
        <v>0</v>
      </c>
      <c r="AN565" s="239">
        <f>'Power Usage Consumption'!$B$17</f>
        <v>1.5</v>
      </c>
      <c r="AO565" s="235">
        <f>IF('Raw Data'!AM564="YES", 1, 0)</f>
        <v>0</v>
      </c>
      <c r="AP565" s="239">
        <f>'Power Usage Consumption'!$B$18</f>
        <v>1.2</v>
      </c>
      <c r="AQ565" s="235">
        <f>IF('Raw Data'!AN564="YES", 1, 0)</f>
        <v>0</v>
      </c>
      <c r="AR565" s="239">
        <f>'Power Usage Consumption'!$B$19</f>
        <v>2</v>
      </c>
      <c r="AS565" s="239">
        <f t="shared" si="5"/>
        <v>2189.9</v>
      </c>
      <c r="AT565" s="241">
        <f t="shared" si="6"/>
        <v>7</v>
      </c>
      <c r="AU565" s="241"/>
      <c r="AV565" s="235">
        <f>IF('Raw Data'!AO564="YES", 1, 0)</f>
        <v>0</v>
      </c>
      <c r="AW565" s="241">
        <f>('Power Usage Consumption'!$B$22)*D565*AV565</f>
        <v>0</v>
      </c>
      <c r="AX565" s="235">
        <f>IF('Raw Data'!AP564="YES", 1, 0)</f>
        <v>1</v>
      </c>
      <c r="AY565" s="241">
        <f>('Power Usage Consumption'!$B$23)*D565*AX565</f>
        <v>364</v>
      </c>
      <c r="AZ565" s="235">
        <f>IF('Raw Data'!AQ564="YES", 1, 0)</f>
        <v>1</v>
      </c>
      <c r="BA565" s="241">
        <f>('Power Usage Consumption'!$B$24)*D565*AZ565</f>
        <v>30.24</v>
      </c>
      <c r="BB565" s="235">
        <f>IF('Raw Data'!AR564="YES", 1, 0)</f>
        <v>1</v>
      </c>
      <c r="BC565" s="241">
        <f>('Power Usage Consumption'!$B$25)*D565*BB565</f>
        <v>9.716</v>
      </c>
      <c r="BD565" s="235">
        <f>IF('Raw Data'!AS564="YES", 1, 0)</f>
        <v>1</v>
      </c>
      <c r="BE565" s="235">
        <f>('Power Usage Consumption'!$B$26)*D565*BD565</f>
        <v>156.8</v>
      </c>
      <c r="BF565" s="241">
        <f t="shared" si="7"/>
        <v>560.756</v>
      </c>
    </row>
    <row r="566" ht="20.25" customHeight="1">
      <c r="A566" s="233" t="str">
        <f>'Raw Data'!R565</f>
        <v>Greece</v>
      </c>
      <c r="B566" s="234">
        <f>'Raw Data'!S565</f>
        <v>10</v>
      </c>
      <c r="C566" s="235">
        <f>'Raw Data'!W565</f>
        <v>31</v>
      </c>
      <c r="D566" s="236">
        <f t="shared" si="1"/>
        <v>1240</v>
      </c>
      <c r="E566" s="237"/>
      <c r="F566" s="238">
        <f>'Raw Data'!X565</f>
        <v>1</v>
      </c>
      <c r="G566" s="239">
        <f>(F566*'Power Usage Consumption'!$B$2)*D566</f>
        <v>74.4</v>
      </c>
      <c r="H566" s="235">
        <f>'Raw Data'!Y565</f>
        <v>0</v>
      </c>
      <c r="I566" s="239">
        <f>(H566*'Power Usage Consumption'!$B$3)*D566</f>
        <v>0</v>
      </c>
      <c r="J566" s="235">
        <f>'Raw Data'!Z565</f>
        <v>3</v>
      </c>
      <c r="K566" s="240">
        <f>(J566*'Power Usage Consumption'!$B$4)*D566</f>
        <v>212.04</v>
      </c>
      <c r="L566" s="241">
        <f>'Raw Data'!AA565</f>
        <v>0</v>
      </c>
      <c r="M566" s="241">
        <f>(L566*'Power Usage Consumption'!$B$5)*D566</f>
        <v>0</v>
      </c>
      <c r="N566" s="241">
        <f>'Raw Data'!AB565</f>
        <v>3</v>
      </c>
      <c r="O566" s="241">
        <f>(N566*'Power Usage Consumption'!$B$7)*D566</f>
        <v>7.44</v>
      </c>
      <c r="P566" s="241">
        <f>'Raw Data'!AC565</f>
        <v>1</v>
      </c>
      <c r="Q566" s="241">
        <f>(P566*'Power Usage Consumption'!$B$8)*D566</f>
        <v>49.6</v>
      </c>
      <c r="R566" s="241">
        <f>'Raw Data'!AD565</f>
        <v>2</v>
      </c>
      <c r="S566" s="241">
        <f>(R566*'Power Usage Consumption'!$B$9)*D566</f>
        <v>14.88</v>
      </c>
      <c r="T566" s="235">
        <f>'Raw Data'!AE565</f>
        <v>0</v>
      </c>
      <c r="U566" s="241">
        <f>(T566*'Power Usage Consumption'!$B$6)*D566</f>
        <v>0</v>
      </c>
      <c r="V566" s="235">
        <f>'Raw Data'!AF565</f>
        <v>1</v>
      </c>
      <c r="W566" s="241">
        <f>(V566*'Power Usage Consumption'!$B$11)*D566</f>
        <v>14.88</v>
      </c>
      <c r="X566" s="235">
        <f>'Raw Data'!AG565</f>
        <v>3</v>
      </c>
      <c r="Y566" s="241">
        <f>(X566*'Power Usage Consumption'!$B$12)*D566</f>
        <v>44.64</v>
      </c>
      <c r="Z566" s="235">
        <f>'Raw Data'!AH565</f>
        <v>2</v>
      </c>
      <c r="AA566" s="241">
        <f>(Z566*'Power Usage Consumption'!$B$12)*D566</f>
        <v>29.76</v>
      </c>
      <c r="AB566" s="242">
        <f t="shared" si="2"/>
        <v>447.64</v>
      </c>
      <c r="AC566" s="243" t="str">
        <f>'Raw Data'!AI565</f>
        <v>Non-renewable Energy (Grid electricity, Gasoline, etc.)</v>
      </c>
      <c r="AD566" s="244">
        <f t="shared" si="3"/>
        <v>447.64</v>
      </c>
      <c r="AE566" s="245">
        <f t="shared" si="4"/>
        <v>0</v>
      </c>
      <c r="AF566" s="238">
        <f>'Raw Data'!U565</f>
        <v>0</v>
      </c>
      <c r="AG566" s="235">
        <f>'Raw Data'!T565</f>
        <v>10</v>
      </c>
      <c r="AH566" s="235"/>
      <c r="AI566" s="235">
        <f>IF('Raw Data'!AJ565="YES", 1, 0)</f>
        <v>1</v>
      </c>
      <c r="AJ566" s="235">
        <f>('Power Usage Consumption'!$B$15)*D566*AI566</f>
        <v>4798.8</v>
      </c>
      <c r="AK566" s="235">
        <f>IF('Raw Data'!AK565="YES", 1, 0)</f>
        <v>1</v>
      </c>
      <c r="AL566" s="239">
        <f>'Power Usage Consumption'!$B$16</f>
        <v>18</v>
      </c>
      <c r="AM566" s="235">
        <f>IF('Raw Data'!AL565="YES", 1, 0)</f>
        <v>0</v>
      </c>
      <c r="AN566" s="239">
        <f>'Power Usage Consumption'!$B$17</f>
        <v>1.5</v>
      </c>
      <c r="AO566" s="235">
        <f>IF('Raw Data'!AM565="YES", 1, 0)</f>
        <v>0</v>
      </c>
      <c r="AP566" s="239">
        <f>'Power Usage Consumption'!$B$18</f>
        <v>1.2</v>
      </c>
      <c r="AQ566" s="235">
        <f>IF('Raw Data'!AN565="YES", 1, 0)</f>
        <v>0</v>
      </c>
      <c r="AR566" s="239">
        <f>'Power Usage Consumption'!$B$19</f>
        <v>2</v>
      </c>
      <c r="AS566" s="239">
        <f t="shared" si="5"/>
        <v>4821.5</v>
      </c>
      <c r="AT566" s="241">
        <f t="shared" si="6"/>
        <v>10</v>
      </c>
      <c r="AU566" s="241"/>
      <c r="AV566" s="235">
        <f>IF('Raw Data'!AO565="YES", 1, 0)</f>
        <v>0</v>
      </c>
      <c r="AW566" s="241">
        <f>('Power Usage Consumption'!$B$22)*D566*AV566</f>
        <v>0</v>
      </c>
      <c r="AX566" s="235">
        <f>IF('Raw Data'!AP565="YES", 1, 0)</f>
        <v>0</v>
      </c>
      <c r="AY566" s="241">
        <f>('Power Usage Consumption'!$B$23)*D566*AX566</f>
        <v>0</v>
      </c>
      <c r="AZ566" s="235">
        <f>IF('Raw Data'!AQ565="YES", 1, 0)</f>
        <v>1</v>
      </c>
      <c r="BA566" s="241">
        <f>('Power Usage Consumption'!$B$24)*D566*AZ566</f>
        <v>66.96</v>
      </c>
      <c r="BB566" s="235">
        <f>IF('Raw Data'!AR565="YES", 1, 0)</f>
        <v>1</v>
      </c>
      <c r="BC566" s="241">
        <f>('Power Usage Consumption'!$B$25)*D566*BB566</f>
        <v>21.514</v>
      </c>
      <c r="BD566" s="235">
        <f>IF('Raw Data'!AS565="YES", 1, 0)</f>
        <v>0</v>
      </c>
      <c r="BE566" s="235">
        <f>('Power Usage Consumption'!$B$26)*D566*BD566</f>
        <v>0</v>
      </c>
      <c r="BF566" s="241">
        <f t="shared" si="7"/>
        <v>88.474</v>
      </c>
    </row>
    <row r="567" ht="20.25" customHeight="1">
      <c r="A567" s="233" t="str">
        <f>'Raw Data'!R566</f>
        <v>India</v>
      </c>
      <c r="B567" s="234">
        <f>'Raw Data'!S566</f>
        <v>12</v>
      </c>
      <c r="C567" s="235">
        <f>'Raw Data'!W566</f>
        <v>34</v>
      </c>
      <c r="D567" s="236">
        <f t="shared" si="1"/>
        <v>1632</v>
      </c>
      <c r="E567" s="237"/>
      <c r="F567" s="238">
        <f>'Raw Data'!X566</f>
        <v>1</v>
      </c>
      <c r="G567" s="239">
        <f>(F567*'Power Usage Consumption'!$B$2)*D567</f>
        <v>97.92</v>
      </c>
      <c r="H567" s="235">
        <f>'Raw Data'!Y566</f>
        <v>1</v>
      </c>
      <c r="I567" s="239">
        <f>(H567*'Power Usage Consumption'!$B$3)*D567</f>
        <v>113.5872</v>
      </c>
      <c r="J567" s="235">
        <f>'Raw Data'!Z566</f>
        <v>3</v>
      </c>
      <c r="K567" s="240">
        <f>(J567*'Power Usage Consumption'!$B$4)*D567</f>
        <v>279.072</v>
      </c>
      <c r="L567" s="241">
        <f>'Raw Data'!AA566</f>
        <v>1</v>
      </c>
      <c r="M567" s="241">
        <f>(L567*'Power Usage Consumption'!$B$5)*D567</f>
        <v>326.4</v>
      </c>
      <c r="N567" s="241">
        <f>'Raw Data'!AB566</f>
        <v>1</v>
      </c>
      <c r="O567" s="241">
        <f>(N567*'Power Usage Consumption'!$B$7)*D567</f>
        <v>3.264</v>
      </c>
      <c r="P567" s="241">
        <f>'Raw Data'!AC566</f>
        <v>0</v>
      </c>
      <c r="Q567" s="241">
        <f>(P567*'Power Usage Consumption'!$B$8)*D567</f>
        <v>0</v>
      </c>
      <c r="R567" s="241">
        <f>'Raw Data'!AD566</f>
        <v>3</v>
      </c>
      <c r="S567" s="241">
        <f>(R567*'Power Usage Consumption'!$B$9)*D567</f>
        <v>29.376</v>
      </c>
      <c r="T567" s="235">
        <f>'Raw Data'!AE566</f>
        <v>3</v>
      </c>
      <c r="U567" s="241">
        <f>(T567*'Power Usage Consumption'!$B$6)*D567</f>
        <v>24.48</v>
      </c>
      <c r="V567" s="235">
        <f>'Raw Data'!AF566</f>
        <v>3</v>
      </c>
      <c r="W567" s="241">
        <f>(V567*'Power Usage Consumption'!$B$11)*D567</f>
        <v>58.752</v>
      </c>
      <c r="X567" s="235">
        <f>'Raw Data'!AG566</f>
        <v>1</v>
      </c>
      <c r="Y567" s="241">
        <f>(X567*'Power Usage Consumption'!$B$12)*D567</f>
        <v>19.584</v>
      </c>
      <c r="Z567" s="235">
        <f>'Raw Data'!AH566</f>
        <v>1</v>
      </c>
      <c r="AA567" s="241">
        <f>(Z567*'Power Usage Consumption'!$B$12)*D567</f>
        <v>19.584</v>
      </c>
      <c r="AB567" s="242">
        <f t="shared" si="2"/>
        <v>972.0192</v>
      </c>
      <c r="AC567" s="243" t="str">
        <f>'Raw Data'!AI566</f>
        <v>Renewable Energy (Solar, Wind, etc.)</v>
      </c>
      <c r="AD567" s="244">
        <f t="shared" si="3"/>
        <v>0</v>
      </c>
      <c r="AE567" s="245">
        <f t="shared" si="4"/>
        <v>972.0192</v>
      </c>
      <c r="AF567" s="238">
        <f>'Raw Data'!U566</f>
        <v>7</v>
      </c>
      <c r="AG567" s="235">
        <f>'Raw Data'!T566</f>
        <v>5</v>
      </c>
      <c r="AH567" s="235"/>
      <c r="AI567" s="235">
        <f>IF('Raw Data'!AJ566="YES", 1, 0)</f>
        <v>1</v>
      </c>
      <c r="AJ567" s="235">
        <f>('Power Usage Consumption'!$B$15)*D567*AI567</f>
        <v>6315.84</v>
      </c>
      <c r="AK567" s="235">
        <f>IF('Raw Data'!AK566="YES", 1, 0)</f>
        <v>1</v>
      </c>
      <c r="AL567" s="239">
        <f>'Power Usage Consumption'!$B$16</f>
        <v>18</v>
      </c>
      <c r="AM567" s="235">
        <f>IF('Raw Data'!AL566="YES", 1, 0)</f>
        <v>0</v>
      </c>
      <c r="AN567" s="239">
        <f>'Power Usage Consumption'!$B$17</f>
        <v>1.5</v>
      </c>
      <c r="AO567" s="235">
        <f>IF('Raw Data'!AM566="YES", 1, 0)</f>
        <v>1</v>
      </c>
      <c r="AP567" s="239">
        <f>'Power Usage Consumption'!$B$18</f>
        <v>1.2</v>
      </c>
      <c r="AQ567" s="235">
        <f>IF('Raw Data'!AN566="YES", 1, 0)</f>
        <v>1</v>
      </c>
      <c r="AR567" s="239">
        <f>'Power Usage Consumption'!$B$19</f>
        <v>2</v>
      </c>
      <c r="AS567" s="239">
        <f t="shared" si="5"/>
        <v>6338.54</v>
      </c>
      <c r="AT567" s="241">
        <f t="shared" si="6"/>
        <v>5</v>
      </c>
      <c r="AU567" s="241"/>
      <c r="AV567" s="235">
        <f>IF('Raw Data'!AO566="YES", 1, 0)</f>
        <v>0</v>
      </c>
      <c r="AW567" s="241">
        <f>('Power Usage Consumption'!$B$22)*D567*AV567</f>
        <v>0</v>
      </c>
      <c r="AX567" s="235">
        <f>IF('Raw Data'!AP566="YES", 1, 0)</f>
        <v>0</v>
      </c>
      <c r="AY567" s="241">
        <f>('Power Usage Consumption'!$B$23)*D567*AX567</f>
        <v>0</v>
      </c>
      <c r="AZ567" s="235">
        <f>IF('Raw Data'!AQ566="YES", 1, 0)</f>
        <v>0</v>
      </c>
      <c r="BA567" s="241">
        <f>('Power Usage Consumption'!$B$24)*D567*AZ567</f>
        <v>0</v>
      </c>
      <c r="BB567" s="235">
        <f>IF('Raw Data'!AR566="YES", 1, 0)</f>
        <v>1</v>
      </c>
      <c r="BC567" s="241">
        <f>('Power Usage Consumption'!$B$25)*D567*BB567</f>
        <v>28.3152</v>
      </c>
      <c r="BD567" s="235">
        <f>IF('Raw Data'!AS566="YES", 1, 0)</f>
        <v>1</v>
      </c>
      <c r="BE567" s="235">
        <f>('Power Usage Consumption'!$B$26)*D567*BD567</f>
        <v>456.96</v>
      </c>
      <c r="BF567" s="241">
        <f t="shared" si="7"/>
        <v>485.2752</v>
      </c>
    </row>
    <row r="568" ht="20.25" customHeight="1">
      <c r="A568" s="233" t="str">
        <f>'Raw Data'!R567</f>
        <v>Japan</v>
      </c>
      <c r="B568" s="234">
        <f>'Raw Data'!S567</f>
        <v>11</v>
      </c>
      <c r="C568" s="235">
        <f>'Raw Data'!W567</f>
        <v>18</v>
      </c>
      <c r="D568" s="236">
        <f t="shared" si="1"/>
        <v>792</v>
      </c>
      <c r="E568" s="237"/>
      <c r="F568" s="238">
        <f>'Raw Data'!X567</f>
        <v>3</v>
      </c>
      <c r="G568" s="239">
        <f>(F568*'Power Usage Consumption'!$B$2)*D568</f>
        <v>142.56</v>
      </c>
      <c r="H568" s="235">
        <f>'Raw Data'!Y567</f>
        <v>3</v>
      </c>
      <c r="I568" s="239">
        <f>(H568*'Power Usage Consumption'!$B$3)*D568</f>
        <v>165.3696</v>
      </c>
      <c r="J568" s="235">
        <f>'Raw Data'!Z567</f>
        <v>3</v>
      </c>
      <c r="K568" s="240">
        <f>(J568*'Power Usage Consumption'!$B$4)*D568</f>
        <v>135.432</v>
      </c>
      <c r="L568" s="241">
        <f>'Raw Data'!AA567</f>
        <v>1</v>
      </c>
      <c r="M568" s="241">
        <f>(L568*'Power Usage Consumption'!$B$5)*D568</f>
        <v>158.4</v>
      </c>
      <c r="N568" s="241">
        <f>'Raw Data'!AB567</f>
        <v>2</v>
      </c>
      <c r="O568" s="241">
        <f>(N568*'Power Usage Consumption'!$B$7)*D568</f>
        <v>3.168</v>
      </c>
      <c r="P568" s="241">
        <f>'Raw Data'!AC567</f>
        <v>1</v>
      </c>
      <c r="Q568" s="241">
        <f>(P568*'Power Usage Consumption'!$B$8)*D568</f>
        <v>31.68</v>
      </c>
      <c r="R568" s="241">
        <f>'Raw Data'!AD567</f>
        <v>3</v>
      </c>
      <c r="S568" s="241">
        <f>(R568*'Power Usage Consumption'!$B$9)*D568</f>
        <v>14.256</v>
      </c>
      <c r="T568" s="235">
        <f>'Raw Data'!AE567</f>
        <v>2</v>
      </c>
      <c r="U568" s="241">
        <f>(T568*'Power Usage Consumption'!$B$6)*D568</f>
        <v>7.92</v>
      </c>
      <c r="V568" s="235">
        <f>'Raw Data'!AF567</f>
        <v>3</v>
      </c>
      <c r="W568" s="241">
        <f>(V568*'Power Usage Consumption'!$B$11)*D568</f>
        <v>28.512</v>
      </c>
      <c r="X568" s="235">
        <f>'Raw Data'!AG567</f>
        <v>2</v>
      </c>
      <c r="Y568" s="241">
        <f>(X568*'Power Usage Consumption'!$B$12)*D568</f>
        <v>19.008</v>
      </c>
      <c r="Z568" s="235">
        <f>'Raw Data'!AH567</f>
        <v>0</v>
      </c>
      <c r="AA568" s="241">
        <f>(Z568*'Power Usage Consumption'!$B$12)*D568</f>
        <v>0</v>
      </c>
      <c r="AB568" s="242">
        <f t="shared" si="2"/>
        <v>706.3056</v>
      </c>
      <c r="AC568" s="243" t="str">
        <f>'Raw Data'!AI567</f>
        <v>Non-renewable Energy (Grid electricity, Gasoline, etc.)</v>
      </c>
      <c r="AD568" s="244">
        <f t="shared" si="3"/>
        <v>706.3056</v>
      </c>
      <c r="AE568" s="245">
        <f t="shared" si="4"/>
        <v>0</v>
      </c>
      <c r="AF568" s="238">
        <f>'Raw Data'!U567</f>
        <v>7</v>
      </c>
      <c r="AG568" s="235">
        <f>'Raw Data'!T567</f>
        <v>4</v>
      </c>
      <c r="AH568" s="235"/>
      <c r="AI568" s="235">
        <f>IF('Raw Data'!AJ567="YES", 1, 0)</f>
        <v>0</v>
      </c>
      <c r="AJ568" s="235">
        <f>('Power Usage Consumption'!$B$15)*D568*AI568</f>
        <v>0</v>
      </c>
      <c r="AK568" s="235">
        <f>IF('Raw Data'!AK567="YES", 1, 0)</f>
        <v>1</v>
      </c>
      <c r="AL568" s="239">
        <f>'Power Usage Consumption'!$B$16</f>
        <v>18</v>
      </c>
      <c r="AM568" s="235">
        <f>IF('Raw Data'!AL567="YES", 1, 0)</f>
        <v>0</v>
      </c>
      <c r="AN568" s="239">
        <f>'Power Usage Consumption'!$B$17</f>
        <v>1.5</v>
      </c>
      <c r="AO568" s="235">
        <f>IF('Raw Data'!AM567="YES", 1, 0)</f>
        <v>0</v>
      </c>
      <c r="AP568" s="239">
        <f>'Power Usage Consumption'!$B$18</f>
        <v>1.2</v>
      </c>
      <c r="AQ568" s="235">
        <f>IF('Raw Data'!AN567="YES", 1, 0)</f>
        <v>1</v>
      </c>
      <c r="AR568" s="239">
        <f>'Power Usage Consumption'!$B$19</f>
        <v>2</v>
      </c>
      <c r="AS568" s="239">
        <f t="shared" si="5"/>
        <v>22.7</v>
      </c>
      <c r="AT568" s="241">
        <f t="shared" si="6"/>
        <v>4</v>
      </c>
      <c r="AU568" s="241"/>
      <c r="AV568" s="235">
        <f>IF('Raw Data'!AO567="YES", 1, 0)</f>
        <v>1</v>
      </c>
      <c r="AW568" s="241">
        <f>('Power Usage Consumption'!$B$22)*D568*AV568</f>
        <v>1801.8</v>
      </c>
      <c r="AX568" s="235">
        <f>IF('Raw Data'!AP567="YES", 1, 0)</f>
        <v>0</v>
      </c>
      <c r="AY568" s="241">
        <f>('Power Usage Consumption'!$B$23)*D568*AX568</f>
        <v>0</v>
      </c>
      <c r="AZ568" s="235">
        <f>IF('Raw Data'!AQ567="YES", 1, 0)</f>
        <v>1</v>
      </c>
      <c r="BA568" s="241">
        <f>('Power Usage Consumption'!$B$24)*D568*AZ568</f>
        <v>42.768</v>
      </c>
      <c r="BB568" s="235">
        <f>IF('Raw Data'!AR567="YES", 1, 0)</f>
        <v>0</v>
      </c>
      <c r="BC568" s="241">
        <f>('Power Usage Consumption'!$B$25)*D568*BB568</f>
        <v>0</v>
      </c>
      <c r="BD568" s="235">
        <f>IF('Raw Data'!AS567="YES", 1, 0)</f>
        <v>1</v>
      </c>
      <c r="BE568" s="235">
        <f>('Power Usage Consumption'!$B$26)*D568*BD568</f>
        <v>221.76</v>
      </c>
      <c r="BF568" s="241">
        <f t="shared" si="7"/>
        <v>2066.328</v>
      </c>
    </row>
    <row r="569" ht="20.25" customHeight="1">
      <c r="A569" s="233" t="str">
        <f>'Raw Data'!R568</f>
        <v>Lebanon</v>
      </c>
      <c r="B569" s="234">
        <f>'Raw Data'!S568</f>
        <v>4</v>
      </c>
      <c r="C569" s="235">
        <f>'Raw Data'!W568</f>
        <v>32</v>
      </c>
      <c r="D569" s="236">
        <f t="shared" si="1"/>
        <v>512</v>
      </c>
      <c r="E569" s="237"/>
      <c r="F569" s="238">
        <f>'Raw Data'!X568</f>
        <v>1</v>
      </c>
      <c r="G569" s="239">
        <f>(F569*'Power Usage Consumption'!$B$2)*D569</f>
        <v>30.72</v>
      </c>
      <c r="H569" s="235">
        <f>'Raw Data'!Y568</f>
        <v>0</v>
      </c>
      <c r="I569" s="239">
        <f>(H569*'Power Usage Consumption'!$B$3)*D569</f>
        <v>0</v>
      </c>
      <c r="J569" s="235">
        <f>'Raw Data'!Z568</f>
        <v>3</v>
      </c>
      <c r="K569" s="240">
        <f>(J569*'Power Usage Consumption'!$B$4)*D569</f>
        <v>87.552</v>
      </c>
      <c r="L569" s="241">
        <f>'Raw Data'!AA568</f>
        <v>0</v>
      </c>
      <c r="M569" s="241">
        <f>(L569*'Power Usage Consumption'!$B$5)*D569</f>
        <v>0</v>
      </c>
      <c r="N569" s="241">
        <f>'Raw Data'!AB568</f>
        <v>1</v>
      </c>
      <c r="O569" s="241">
        <f>(N569*'Power Usage Consumption'!$B$7)*D569</f>
        <v>1.024</v>
      </c>
      <c r="P569" s="241">
        <f>'Raw Data'!AC568</f>
        <v>3</v>
      </c>
      <c r="Q569" s="241">
        <f>(P569*'Power Usage Consumption'!$B$8)*D569</f>
        <v>61.44</v>
      </c>
      <c r="R569" s="241">
        <f>'Raw Data'!AD568</f>
        <v>3</v>
      </c>
      <c r="S569" s="241">
        <f>(R569*'Power Usage Consumption'!$B$9)*D569</f>
        <v>9.216</v>
      </c>
      <c r="T569" s="235">
        <f>'Raw Data'!AE568</f>
        <v>1</v>
      </c>
      <c r="U569" s="241">
        <f>(T569*'Power Usage Consumption'!$B$6)*D569</f>
        <v>2.56</v>
      </c>
      <c r="V569" s="235">
        <f>'Raw Data'!AF568</f>
        <v>2</v>
      </c>
      <c r="W569" s="241">
        <f>(V569*'Power Usage Consumption'!$B$11)*D569</f>
        <v>12.288</v>
      </c>
      <c r="X569" s="235">
        <f>'Raw Data'!AG568</f>
        <v>1</v>
      </c>
      <c r="Y569" s="241">
        <f>(X569*'Power Usage Consumption'!$B$12)*D569</f>
        <v>6.144</v>
      </c>
      <c r="Z569" s="235">
        <f>'Raw Data'!AH568</f>
        <v>3</v>
      </c>
      <c r="AA569" s="241">
        <f>(Z569*'Power Usage Consumption'!$B$12)*D569</f>
        <v>18.432</v>
      </c>
      <c r="AB569" s="242">
        <f t="shared" si="2"/>
        <v>229.376</v>
      </c>
      <c r="AC569" s="243" t="str">
        <f>'Raw Data'!AI568</f>
        <v>Non-renewable Energy (Grid electricity, Gasoline, etc.)</v>
      </c>
      <c r="AD569" s="244">
        <f t="shared" si="3"/>
        <v>229.376</v>
      </c>
      <c r="AE569" s="245">
        <f t="shared" si="4"/>
        <v>0</v>
      </c>
      <c r="AF569" s="238">
        <f>'Raw Data'!U568</f>
        <v>1</v>
      </c>
      <c r="AG569" s="235">
        <f>'Raw Data'!T568</f>
        <v>3</v>
      </c>
      <c r="AH569" s="235"/>
      <c r="AI569" s="235">
        <f>IF('Raw Data'!AJ568="YES", 1, 0)</f>
        <v>0</v>
      </c>
      <c r="AJ569" s="235">
        <f>('Power Usage Consumption'!$B$15)*D569*AI569</f>
        <v>0</v>
      </c>
      <c r="AK569" s="235">
        <f>IF('Raw Data'!AK568="YES", 1, 0)</f>
        <v>0</v>
      </c>
      <c r="AL569" s="239">
        <f>'Power Usage Consumption'!$B$16</f>
        <v>18</v>
      </c>
      <c r="AM569" s="235">
        <f>IF('Raw Data'!AL568="YES", 1, 0)</f>
        <v>1</v>
      </c>
      <c r="AN569" s="239">
        <f>'Power Usage Consumption'!$B$17</f>
        <v>1.5</v>
      </c>
      <c r="AO569" s="235">
        <f>IF('Raw Data'!AM568="YES", 1, 0)</f>
        <v>1</v>
      </c>
      <c r="AP569" s="239">
        <f>'Power Usage Consumption'!$B$18</f>
        <v>1.2</v>
      </c>
      <c r="AQ569" s="235">
        <f>IF('Raw Data'!AN568="YES", 1, 0)</f>
        <v>0</v>
      </c>
      <c r="AR569" s="239">
        <f>'Power Usage Consumption'!$B$19</f>
        <v>2</v>
      </c>
      <c r="AS569" s="239">
        <f t="shared" si="5"/>
        <v>22.7</v>
      </c>
      <c r="AT569" s="241">
        <f t="shared" si="6"/>
        <v>3</v>
      </c>
      <c r="AU569" s="241"/>
      <c r="AV569" s="235">
        <f>IF('Raw Data'!AO568="YES", 1, 0)</f>
        <v>0</v>
      </c>
      <c r="AW569" s="241">
        <f>('Power Usage Consumption'!$B$22)*D569*AV569</f>
        <v>0</v>
      </c>
      <c r="AX569" s="235">
        <f>IF('Raw Data'!AP568="YES", 1, 0)</f>
        <v>1</v>
      </c>
      <c r="AY569" s="241">
        <f>('Power Usage Consumption'!$B$23)*D569*AX569</f>
        <v>332.8</v>
      </c>
      <c r="AZ569" s="235">
        <f>IF('Raw Data'!AQ568="YES", 1, 0)</f>
        <v>1</v>
      </c>
      <c r="BA569" s="241">
        <f>('Power Usage Consumption'!$B$24)*D569*AZ569</f>
        <v>27.648</v>
      </c>
      <c r="BB569" s="235">
        <f>IF('Raw Data'!AR568="YES", 1, 0)</f>
        <v>0</v>
      </c>
      <c r="BC569" s="241">
        <f>('Power Usage Consumption'!$B$25)*D569*BB569</f>
        <v>0</v>
      </c>
      <c r="BD569" s="235">
        <f>IF('Raw Data'!AS568="YES", 1, 0)</f>
        <v>0</v>
      </c>
      <c r="BE569" s="235">
        <f>('Power Usage Consumption'!$B$26)*D569*BD569</f>
        <v>0</v>
      </c>
      <c r="BF569" s="241">
        <f t="shared" si="7"/>
        <v>360.448</v>
      </c>
    </row>
    <row r="570" ht="20.25" customHeight="1">
      <c r="A570" s="233" t="str">
        <f>'Raw Data'!R569</f>
        <v>Brazil</v>
      </c>
      <c r="B570" s="234">
        <f>'Raw Data'!S569</f>
        <v>3</v>
      </c>
      <c r="C570" s="235">
        <f>'Raw Data'!W569</f>
        <v>17</v>
      </c>
      <c r="D570" s="236">
        <f t="shared" si="1"/>
        <v>204</v>
      </c>
      <c r="E570" s="237"/>
      <c r="F570" s="238">
        <f>'Raw Data'!X569</f>
        <v>1</v>
      </c>
      <c r="G570" s="239">
        <f>(F570*'Power Usage Consumption'!$B$2)*D570</f>
        <v>12.24</v>
      </c>
      <c r="H570" s="235">
        <f>'Raw Data'!Y569</f>
        <v>2</v>
      </c>
      <c r="I570" s="239">
        <f>(H570*'Power Usage Consumption'!$B$3)*D570</f>
        <v>28.3968</v>
      </c>
      <c r="J570" s="235">
        <f>'Raw Data'!Z569</f>
        <v>3</v>
      </c>
      <c r="K570" s="240">
        <f>(J570*'Power Usage Consumption'!$B$4)*D570</f>
        <v>34.884</v>
      </c>
      <c r="L570" s="241">
        <f>'Raw Data'!AA569</f>
        <v>0</v>
      </c>
      <c r="M570" s="241">
        <f>(L570*'Power Usage Consumption'!$B$5)*D570</f>
        <v>0</v>
      </c>
      <c r="N570" s="241">
        <f>'Raw Data'!AB569</f>
        <v>1</v>
      </c>
      <c r="O570" s="241">
        <f>(N570*'Power Usage Consumption'!$B$7)*D570</f>
        <v>0.408</v>
      </c>
      <c r="P570" s="241">
        <f>'Raw Data'!AC569</f>
        <v>0</v>
      </c>
      <c r="Q570" s="241">
        <f>(P570*'Power Usage Consumption'!$B$8)*D570</f>
        <v>0</v>
      </c>
      <c r="R570" s="241">
        <f>'Raw Data'!AD569</f>
        <v>0</v>
      </c>
      <c r="S570" s="241">
        <f>(R570*'Power Usage Consumption'!$B$9)*D570</f>
        <v>0</v>
      </c>
      <c r="T570" s="235">
        <f>'Raw Data'!AE569</f>
        <v>3</v>
      </c>
      <c r="U570" s="241">
        <f>(T570*'Power Usage Consumption'!$B$6)*D570</f>
        <v>3.06</v>
      </c>
      <c r="V570" s="235">
        <f>'Raw Data'!AF569</f>
        <v>2</v>
      </c>
      <c r="W570" s="241">
        <f>(V570*'Power Usage Consumption'!$B$11)*D570</f>
        <v>4.896</v>
      </c>
      <c r="X570" s="235">
        <f>'Raw Data'!AG569</f>
        <v>0</v>
      </c>
      <c r="Y570" s="241">
        <f>(X570*'Power Usage Consumption'!$B$12)*D570</f>
        <v>0</v>
      </c>
      <c r="Z570" s="235">
        <f>'Raw Data'!AH569</f>
        <v>1</v>
      </c>
      <c r="AA570" s="241">
        <f>(Z570*'Power Usage Consumption'!$B$12)*D570</f>
        <v>2.448</v>
      </c>
      <c r="AB570" s="242">
        <f t="shared" si="2"/>
        <v>86.3328</v>
      </c>
      <c r="AC570" s="243" t="str">
        <f>'Raw Data'!AI569</f>
        <v>Renewable Energy (Solar, Wind, etc.)</v>
      </c>
      <c r="AD570" s="244">
        <f t="shared" si="3"/>
        <v>0</v>
      </c>
      <c r="AE570" s="245">
        <f t="shared" si="4"/>
        <v>86.3328</v>
      </c>
      <c r="AF570" s="238">
        <f>'Raw Data'!U569</f>
        <v>1</v>
      </c>
      <c r="AG570" s="235">
        <f>'Raw Data'!T569</f>
        <v>2</v>
      </c>
      <c r="AH570" s="235"/>
      <c r="AI570" s="235">
        <f>IF('Raw Data'!AJ569="YES", 1, 0)</f>
        <v>0</v>
      </c>
      <c r="AJ570" s="235">
        <f>('Power Usage Consumption'!$B$15)*D570*AI570</f>
        <v>0</v>
      </c>
      <c r="AK570" s="235">
        <f>IF('Raw Data'!AK569="YES", 1, 0)</f>
        <v>0</v>
      </c>
      <c r="AL570" s="239">
        <f>'Power Usage Consumption'!$B$16</f>
        <v>18</v>
      </c>
      <c r="AM570" s="235">
        <f>IF('Raw Data'!AL569="YES", 1, 0)</f>
        <v>1</v>
      </c>
      <c r="AN570" s="239">
        <f>'Power Usage Consumption'!$B$17</f>
        <v>1.5</v>
      </c>
      <c r="AO570" s="235">
        <f>IF('Raw Data'!AM569="YES", 1, 0)</f>
        <v>0</v>
      </c>
      <c r="AP570" s="239">
        <f>'Power Usage Consumption'!$B$18</f>
        <v>1.2</v>
      </c>
      <c r="AQ570" s="235">
        <f>IF('Raw Data'!AN569="YES", 1, 0)</f>
        <v>1</v>
      </c>
      <c r="AR570" s="239">
        <f>'Power Usage Consumption'!$B$19</f>
        <v>2</v>
      </c>
      <c r="AS570" s="239">
        <f t="shared" si="5"/>
        <v>22.7</v>
      </c>
      <c r="AT570" s="241">
        <f t="shared" si="6"/>
        <v>2</v>
      </c>
      <c r="AU570" s="241"/>
      <c r="AV570" s="235">
        <f>IF('Raw Data'!AO569="YES", 1, 0)</f>
        <v>1</v>
      </c>
      <c r="AW570" s="241">
        <f>('Power Usage Consumption'!$B$22)*D570*AV570</f>
        <v>464.1</v>
      </c>
      <c r="AX570" s="235">
        <f>IF('Raw Data'!AP569="YES", 1, 0)</f>
        <v>0</v>
      </c>
      <c r="AY570" s="241">
        <f>('Power Usage Consumption'!$B$23)*D570*AX570</f>
        <v>0</v>
      </c>
      <c r="AZ570" s="235">
        <f>IF('Raw Data'!AQ569="YES", 1, 0)</f>
        <v>1</v>
      </c>
      <c r="BA570" s="241">
        <f>('Power Usage Consumption'!$B$24)*D570*AZ570</f>
        <v>11.016</v>
      </c>
      <c r="BB570" s="235">
        <f>IF('Raw Data'!AR569="YES", 1, 0)</f>
        <v>0</v>
      </c>
      <c r="BC570" s="241">
        <f>('Power Usage Consumption'!$B$25)*D570*BB570</f>
        <v>0</v>
      </c>
      <c r="BD570" s="235">
        <f>IF('Raw Data'!AS569="YES", 1, 0)</f>
        <v>1</v>
      </c>
      <c r="BE570" s="235">
        <f>('Power Usage Consumption'!$B$26)*D570*BD570</f>
        <v>57.12</v>
      </c>
      <c r="BF570" s="241">
        <f t="shared" si="7"/>
        <v>532.236</v>
      </c>
    </row>
    <row r="571" ht="20.25" customHeight="1">
      <c r="A571" s="233" t="str">
        <f>'Raw Data'!R570</f>
        <v>United Arab Emirates</v>
      </c>
      <c r="B571" s="234">
        <f>'Raw Data'!S570</f>
        <v>12</v>
      </c>
      <c r="C571" s="235">
        <f>'Raw Data'!W570</f>
        <v>10</v>
      </c>
      <c r="D571" s="236">
        <f t="shared" si="1"/>
        <v>480</v>
      </c>
      <c r="E571" s="237"/>
      <c r="F571" s="238">
        <f>'Raw Data'!X570</f>
        <v>2</v>
      </c>
      <c r="G571" s="239">
        <f>(F571*'Power Usage Consumption'!$B$2)*D571</f>
        <v>57.6</v>
      </c>
      <c r="H571" s="235">
        <f>'Raw Data'!Y570</f>
        <v>1</v>
      </c>
      <c r="I571" s="239">
        <f>(H571*'Power Usage Consumption'!$B$3)*D571</f>
        <v>33.408</v>
      </c>
      <c r="J571" s="235">
        <f>'Raw Data'!Z570</f>
        <v>0</v>
      </c>
      <c r="K571" s="240">
        <f>(J571*'Power Usage Consumption'!$B$4)*D571</f>
        <v>0</v>
      </c>
      <c r="L571" s="241">
        <f>'Raw Data'!AA570</f>
        <v>2</v>
      </c>
      <c r="M571" s="241">
        <f>(L571*'Power Usage Consumption'!$B$5)*D571</f>
        <v>192</v>
      </c>
      <c r="N571" s="241">
        <f>'Raw Data'!AB570</f>
        <v>3</v>
      </c>
      <c r="O571" s="241">
        <f>(N571*'Power Usage Consumption'!$B$7)*D571</f>
        <v>2.88</v>
      </c>
      <c r="P571" s="241">
        <f>'Raw Data'!AC570</f>
        <v>0</v>
      </c>
      <c r="Q571" s="241">
        <f>(P571*'Power Usage Consumption'!$B$8)*D571</f>
        <v>0</v>
      </c>
      <c r="R571" s="241">
        <f>'Raw Data'!AD570</f>
        <v>1</v>
      </c>
      <c r="S571" s="241">
        <f>(R571*'Power Usage Consumption'!$B$9)*D571</f>
        <v>2.88</v>
      </c>
      <c r="T571" s="235">
        <f>'Raw Data'!AE570</f>
        <v>2</v>
      </c>
      <c r="U571" s="241">
        <f>(T571*'Power Usage Consumption'!$B$6)*D571</f>
        <v>4.8</v>
      </c>
      <c r="V571" s="235">
        <f>'Raw Data'!AF570</f>
        <v>0</v>
      </c>
      <c r="W571" s="241">
        <f>(V571*'Power Usage Consumption'!$B$11)*D571</f>
        <v>0</v>
      </c>
      <c r="X571" s="235">
        <f>'Raw Data'!AG570</f>
        <v>1</v>
      </c>
      <c r="Y571" s="241">
        <f>(X571*'Power Usage Consumption'!$B$12)*D571</f>
        <v>5.76</v>
      </c>
      <c r="Z571" s="235">
        <f>'Raw Data'!AH570</f>
        <v>0</v>
      </c>
      <c r="AA571" s="241">
        <f>(Z571*'Power Usage Consumption'!$B$12)*D571</f>
        <v>0</v>
      </c>
      <c r="AB571" s="242">
        <f t="shared" si="2"/>
        <v>299.328</v>
      </c>
      <c r="AC571" s="243" t="str">
        <f>'Raw Data'!AI570</f>
        <v>Renewable Energy (Solar, Wind, etc.)</v>
      </c>
      <c r="AD571" s="244">
        <f t="shared" si="3"/>
        <v>0</v>
      </c>
      <c r="AE571" s="245">
        <f t="shared" si="4"/>
        <v>299.328</v>
      </c>
      <c r="AF571" s="238">
        <f>'Raw Data'!U570</f>
        <v>10</v>
      </c>
      <c r="AG571" s="235">
        <f>'Raw Data'!T570</f>
        <v>2</v>
      </c>
      <c r="AH571" s="235"/>
      <c r="AI571" s="235">
        <f>IF('Raw Data'!AJ570="YES", 1, 0)</f>
        <v>1</v>
      </c>
      <c r="AJ571" s="235">
        <f>('Power Usage Consumption'!$B$15)*D571*AI571</f>
        <v>1857.6</v>
      </c>
      <c r="AK571" s="235">
        <f>IF('Raw Data'!AK570="YES", 1, 0)</f>
        <v>0</v>
      </c>
      <c r="AL571" s="239">
        <f>'Power Usage Consumption'!$B$16</f>
        <v>18</v>
      </c>
      <c r="AM571" s="235">
        <f>IF('Raw Data'!AL570="YES", 1, 0)</f>
        <v>0</v>
      </c>
      <c r="AN571" s="239">
        <f>'Power Usage Consumption'!$B$17</f>
        <v>1.5</v>
      </c>
      <c r="AO571" s="235">
        <f>IF('Raw Data'!AM570="YES", 1, 0)</f>
        <v>0</v>
      </c>
      <c r="AP571" s="239">
        <f>'Power Usage Consumption'!$B$18</f>
        <v>1.2</v>
      </c>
      <c r="AQ571" s="235">
        <f>IF('Raw Data'!AN570="YES", 1, 0)</f>
        <v>1</v>
      </c>
      <c r="AR571" s="239">
        <f>'Power Usage Consumption'!$B$19</f>
        <v>2</v>
      </c>
      <c r="AS571" s="239">
        <f t="shared" si="5"/>
        <v>1880.3</v>
      </c>
      <c r="AT571" s="241">
        <f t="shared" si="6"/>
        <v>2</v>
      </c>
      <c r="AU571" s="241"/>
      <c r="AV571" s="235">
        <f>IF('Raw Data'!AO570="YES", 1, 0)</f>
        <v>1</v>
      </c>
      <c r="AW571" s="241">
        <f>('Power Usage Consumption'!$B$22)*D571*AV571</f>
        <v>1092</v>
      </c>
      <c r="AX571" s="235">
        <f>IF('Raw Data'!AP570="YES", 1, 0)</f>
        <v>0</v>
      </c>
      <c r="AY571" s="241">
        <f>('Power Usage Consumption'!$B$23)*D571*AX571</f>
        <v>0</v>
      </c>
      <c r="AZ571" s="235">
        <f>IF('Raw Data'!AQ570="YES", 1, 0)</f>
        <v>0</v>
      </c>
      <c r="BA571" s="241">
        <f>('Power Usage Consumption'!$B$24)*D571*AZ571</f>
        <v>0</v>
      </c>
      <c r="BB571" s="235">
        <f>IF('Raw Data'!AR570="YES", 1, 0)</f>
        <v>1</v>
      </c>
      <c r="BC571" s="241">
        <f>('Power Usage Consumption'!$B$25)*D571*BB571</f>
        <v>8.328</v>
      </c>
      <c r="BD571" s="235">
        <f>IF('Raw Data'!AS570="YES", 1, 0)</f>
        <v>0</v>
      </c>
      <c r="BE571" s="235">
        <f>('Power Usage Consumption'!$B$26)*D571*BD571</f>
        <v>0</v>
      </c>
      <c r="BF571" s="241">
        <f t="shared" si="7"/>
        <v>1100.328</v>
      </c>
    </row>
    <row r="572" ht="20.25" customHeight="1">
      <c r="A572" s="233" t="str">
        <f>'Raw Data'!R571</f>
        <v>South Africa</v>
      </c>
      <c r="B572" s="234">
        <f>'Raw Data'!S571</f>
        <v>11</v>
      </c>
      <c r="C572" s="235">
        <f>'Raw Data'!W571</f>
        <v>9</v>
      </c>
      <c r="D572" s="236">
        <f t="shared" si="1"/>
        <v>396</v>
      </c>
      <c r="E572" s="237"/>
      <c r="F572" s="238">
        <f>'Raw Data'!X571</f>
        <v>0</v>
      </c>
      <c r="G572" s="239">
        <f>(F572*'Power Usage Consumption'!$B$2)*D572</f>
        <v>0</v>
      </c>
      <c r="H572" s="235">
        <f>'Raw Data'!Y571</f>
        <v>1</v>
      </c>
      <c r="I572" s="239">
        <f>(H572*'Power Usage Consumption'!$B$3)*D572</f>
        <v>27.5616</v>
      </c>
      <c r="J572" s="235">
        <f>'Raw Data'!Z571</f>
        <v>0</v>
      </c>
      <c r="K572" s="240">
        <f>(J572*'Power Usage Consumption'!$B$4)*D572</f>
        <v>0</v>
      </c>
      <c r="L572" s="241">
        <f>'Raw Data'!AA571</f>
        <v>0</v>
      </c>
      <c r="M572" s="241">
        <f>(L572*'Power Usage Consumption'!$B$5)*D572</f>
        <v>0</v>
      </c>
      <c r="N572" s="241">
        <f>'Raw Data'!AB571</f>
        <v>1</v>
      </c>
      <c r="O572" s="241">
        <f>(N572*'Power Usage Consumption'!$B$7)*D572</f>
        <v>0.792</v>
      </c>
      <c r="P572" s="241">
        <f>'Raw Data'!AC571</f>
        <v>2</v>
      </c>
      <c r="Q572" s="241">
        <f>(P572*'Power Usage Consumption'!$B$8)*D572</f>
        <v>31.68</v>
      </c>
      <c r="R572" s="241">
        <f>'Raw Data'!AD571</f>
        <v>2</v>
      </c>
      <c r="S572" s="241">
        <f>(R572*'Power Usage Consumption'!$B$9)*D572</f>
        <v>4.752</v>
      </c>
      <c r="T572" s="235">
        <f>'Raw Data'!AE571</f>
        <v>2</v>
      </c>
      <c r="U572" s="241">
        <f>(T572*'Power Usage Consumption'!$B$6)*D572</f>
        <v>3.96</v>
      </c>
      <c r="V572" s="235">
        <f>'Raw Data'!AF571</f>
        <v>1</v>
      </c>
      <c r="W572" s="241">
        <f>(V572*'Power Usage Consumption'!$B$11)*D572</f>
        <v>4.752</v>
      </c>
      <c r="X572" s="235">
        <f>'Raw Data'!AG571</f>
        <v>2</v>
      </c>
      <c r="Y572" s="241">
        <f>(X572*'Power Usage Consumption'!$B$12)*D572</f>
        <v>9.504</v>
      </c>
      <c r="Z572" s="235">
        <f>'Raw Data'!AH571</f>
        <v>2</v>
      </c>
      <c r="AA572" s="241">
        <f>(Z572*'Power Usage Consumption'!$B$12)*D572</f>
        <v>9.504</v>
      </c>
      <c r="AB572" s="242">
        <f t="shared" si="2"/>
        <v>92.5056</v>
      </c>
      <c r="AC572" s="243" t="str">
        <f>'Raw Data'!AI571</f>
        <v>Renewable Energy (Solar, Wind, etc.)</v>
      </c>
      <c r="AD572" s="244">
        <f t="shared" si="3"/>
        <v>0</v>
      </c>
      <c r="AE572" s="245">
        <f t="shared" si="4"/>
        <v>92.5056</v>
      </c>
      <c r="AF572" s="238">
        <f>'Raw Data'!U571</f>
        <v>2</v>
      </c>
      <c r="AG572" s="235">
        <f>'Raw Data'!T571</f>
        <v>9</v>
      </c>
      <c r="AH572" s="235"/>
      <c r="AI572" s="235">
        <f>IF('Raw Data'!AJ571="YES", 1, 0)</f>
        <v>0</v>
      </c>
      <c r="AJ572" s="235">
        <f>('Power Usage Consumption'!$B$15)*D572*AI572</f>
        <v>0</v>
      </c>
      <c r="AK572" s="235">
        <f>IF('Raw Data'!AK571="YES", 1, 0)</f>
        <v>1</v>
      </c>
      <c r="AL572" s="239">
        <f>'Power Usage Consumption'!$B$16</f>
        <v>18</v>
      </c>
      <c r="AM572" s="235">
        <f>IF('Raw Data'!AL571="YES", 1, 0)</f>
        <v>1</v>
      </c>
      <c r="AN572" s="239">
        <f>'Power Usage Consumption'!$B$17</f>
        <v>1.5</v>
      </c>
      <c r="AO572" s="235">
        <f>IF('Raw Data'!AM571="YES", 1, 0)</f>
        <v>1</v>
      </c>
      <c r="AP572" s="239">
        <f>'Power Usage Consumption'!$B$18</f>
        <v>1.2</v>
      </c>
      <c r="AQ572" s="235">
        <f>IF('Raw Data'!AN571="YES", 1, 0)</f>
        <v>0</v>
      </c>
      <c r="AR572" s="239">
        <f>'Power Usage Consumption'!$B$19</f>
        <v>2</v>
      </c>
      <c r="AS572" s="239">
        <f t="shared" si="5"/>
        <v>22.7</v>
      </c>
      <c r="AT572" s="241">
        <f t="shared" si="6"/>
        <v>9</v>
      </c>
      <c r="AU572" s="241"/>
      <c r="AV572" s="235">
        <f>IF('Raw Data'!AO571="YES", 1, 0)</f>
        <v>0</v>
      </c>
      <c r="AW572" s="241">
        <f>('Power Usage Consumption'!$B$22)*D572*AV572</f>
        <v>0</v>
      </c>
      <c r="AX572" s="235">
        <f>IF('Raw Data'!AP571="YES", 1, 0)</f>
        <v>0</v>
      </c>
      <c r="AY572" s="241">
        <f>('Power Usage Consumption'!$B$23)*D572*AX572</f>
        <v>0</v>
      </c>
      <c r="AZ572" s="235">
        <f>IF('Raw Data'!AQ571="YES", 1, 0)</f>
        <v>1</v>
      </c>
      <c r="BA572" s="241">
        <f>('Power Usage Consumption'!$B$24)*D572*AZ572</f>
        <v>21.384</v>
      </c>
      <c r="BB572" s="235">
        <f>IF('Raw Data'!AR571="YES", 1, 0)</f>
        <v>1</v>
      </c>
      <c r="BC572" s="241">
        <f>('Power Usage Consumption'!$B$25)*D572*BB572</f>
        <v>6.8706</v>
      </c>
      <c r="BD572" s="235">
        <f>IF('Raw Data'!AS571="YES", 1, 0)</f>
        <v>1</v>
      </c>
      <c r="BE572" s="235">
        <f>('Power Usage Consumption'!$B$26)*D572*BD572</f>
        <v>110.88</v>
      </c>
      <c r="BF572" s="241">
        <f t="shared" si="7"/>
        <v>139.1346</v>
      </c>
    </row>
    <row r="573" ht="20.25" customHeight="1">
      <c r="A573" s="233" t="str">
        <f>'Raw Data'!R572</f>
        <v>Ecuador</v>
      </c>
      <c r="B573" s="234">
        <f>'Raw Data'!S572</f>
        <v>2</v>
      </c>
      <c r="C573" s="235">
        <f>'Raw Data'!W572</f>
        <v>28</v>
      </c>
      <c r="D573" s="236">
        <f t="shared" si="1"/>
        <v>224</v>
      </c>
      <c r="E573" s="237"/>
      <c r="F573" s="238">
        <f>'Raw Data'!X572</f>
        <v>1</v>
      </c>
      <c r="G573" s="239">
        <f>(F573*'Power Usage Consumption'!$B$2)*D573</f>
        <v>13.44</v>
      </c>
      <c r="H573" s="235">
        <f>'Raw Data'!Y572</f>
        <v>2</v>
      </c>
      <c r="I573" s="239">
        <f>(H573*'Power Usage Consumption'!$B$3)*D573</f>
        <v>31.1808</v>
      </c>
      <c r="J573" s="235">
        <f>'Raw Data'!Z572</f>
        <v>2</v>
      </c>
      <c r="K573" s="240">
        <f>(J573*'Power Usage Consumption'!$B$4)*D573</f>
        <v>25.536</v>
      </c>
      <c r="L573" s="241">
        <f>'Raw Data'!AA572</f>
        <v>1</v>
      </c>
      <c r="M573" s="241">
        <f>(L573*'Power Usage Consumption'!$B$5)*D573</f>
        <v>44.8</v>
      </c>
      <c r="N573" s="241">
        <f>'Raw Data'!AB572</f>
        <v>3</v>
      </c>
      <c r="O573" s="241">
        <f>(N573*'Power Usage Consumption'!$B$7)*D573</f>
        <v>1.344</v>
      </c>
      <c r="P573" s="241">
        <f>'Raw Data'!AC572</f>
        <v>2</v>
      </c>
      <c r="Q573" s="241">
        <f>(P573*'Power Usage Consumption'!$B$8)*D573</f>
        <v>17.92</v>
      </c>
      <c r="R573" s="241">
        <f>'Raw Data'!AD572</f>
        <v>2</v>
      </c>
      <c r="S573" s="241">
        <f>(R573*'Power Usage Consumption'!$B$9)*D573</f>
        <v>2.688</v>
      </c>
      <c r="T573" s="235">
        <f>'Raw Data'!AE572</f>
        <v>1</v>
      </c>
      <c r="U573" s="241">
        <f>(T573*'Power Usage Consumption'!$B$6)*D573</f>
        <v>1.12</v>
      </c>
      <c r="V573" s="235">
        <f>'Raw Data'!AF572</f>
        <v>1</v>
      </c>
      <c r="W573" s="241">
        <f>(V573*'Power Usage Consumption'!$B$11)*D573</f>
        <v>2.688</v>
      </c>
      <c r="X573" s="235">
        <f>'Raw Data'!AG572</f>
        <v>2</v>
      </c>
      <c r="Y573" s="241">
        <f>(X573*'Power Usage Consumption'!$B$12)*D573</f>
        <v>5.376</v>
      </c>
      <c r="Z573" s="235">
        <f>'Raw Data'!AH572</f>
        <v>0</v>
      </c>
      <c r="AA573" s="241">
        <f>(Z573*'Power Usage Consumption'!$B$12)*D573</f>
        <v>0</v>
      </c>
      <c r="AB573" s="242">
        <f t="shared" si="2"/>
        <v>146.0928</v>
      </c>
      <c r="AC573" s="243" t="str">
        <f>'Raw Data'!AI572</f>
        <v>Non-renewable Energy (Grid electricity, Gasoline, etc.)</v>
      </c>
      <c r="AD573" s="244">
        <f t="shared" si="3"/>
        <v>146.0928</v>
      </c>
      <c r="AE573" s="245">
        <f t="shared" si="4"/>
        <v>0</v>
      </c>
      <c r="AF573" s="238">
        <f>'Raw Data'!U572</f>
        <v>0</v>
      </c>
      <c r="AG573" s="235">
        <f>'Raw Data'!T572</f>
        <v>2</v>
      </c>
      <c r="AH573" s="235"/>
      <c r="AI573" s="235">
        <f>IF('Raw Data'!AJ572="YES", 1, 0)</f>
        <v>1</v>
      </c>
      <c r="AJ573" s="235">
        <f>('Power Usage Consumption'!$B$15)*D573*AI573</f>
        <v>866.88</v>
      </c>
      <c r="AK573" s="235">
        <f>IF('Raw Data'!AK572="YES", 1, 0)</f>
        <v>0</v>
      </c>
      <c r="AL573" s="239">
        <f>'Power Usage Consumption'!$B$16</f>
        <v>18</v>
      </c>
      <c r="AM573" s="235">
        <f>IF('Raw Data'!AL572="YES", 1, 0)</f>
        <v>0</v>
      </c>
      <c r="AN573" s="239">
        <f>'Power Usage Consumption'!$B$17</f>
        <v>1.5</v>
      </c>
      <c r="AO573" s="235">
        <f>IF('Raw Data'!AM572="YES", 1, 0)</f>
        <v>1</v>
      </c>
      <c r="AP573" s="239">
        <f>'Power Usage Consumption'!$B$18</f>
        <v>1.2</v>
      </c>
      <c r="AQ573" s="235">
        <f>IF('Raw Data'!AN572="YES", 1, 0)</f>
        <v>0</v>
      </c>
      <c r="AR573" s="239">
        <f>'Power Usage Consumption'!$B$19</f>
        <v>2</v>
      </c>
      <c r="AS573" s="239">
        <f t="shared" si="5"/>
        <v>889.58</v>
      </c>
      <c r="AT573" s="241">
        <f t="shared" si="6"/>
        <v>2</v>
      </c>
      <c r="AU573" s="241"/>
      <c r="AV573" s="235">
        <f>IF('Raw Data'!AO572="YES", 1, 0)</f>
        <v>0</v>
      </c>
      <c r="AW573" s="241">
        <f>('Power Usage Consumption'!$B$22)*D573*AV573</f>
        <v>0</v>
      </c>
      <c r="AX573" s="235">
        <f>IF('Raw Data'!AP572="YES", 1, 0)</f>
        <v>0</v>
      </c>
      <c r="AY573" s="241">
        <f>('Power Usage Consumption'!$B$23)*D573*AX573</f>
        <v>0</v>
      </c>
      <c r="AZ573" s="235">
        <f>IF('Raw Data'!AQ572="YES", 1, 0)</f>
        <v>0</v>
      </c>
      <c r="BA573" s="241">
        <f>('Power Usage Consumption'!$B$24)*D573*AZ573</f>
        <v>0</v>
      </c>
      <c r="BB573" s="235">
        <f>IF('Raw Data'!AR572="YES", 1, 0)</f>
        <v>0</v>
      </c>
      <c r="BC573" s="241">
        <f>('Power Usage Consumption'!$B$25)*D573*BB573</f>
        <v>0</v>
      </c>
      <c r="BD573" s="235">
        <f>IF('Raw Data'!AS572="YES", 1, 0)</f>
        <v>1</v>
      </c>
      <c r="BE573" s="235">
        <f>('Power Usage Consumption'!$B$26)*D573*BD573</f>
        <v>62.72</v>
      </c>
      <c r="BF573" s="241">
        <f t="shared" si="7"/>
        <v>62.72</v>
      </c>
    </row>
    <row r="574" ht="20.25" customHeight="1">
      <c r="A574" s="233" t="str">
        <f>'Raw Data'!R573</f>
        <v>Switzerland</v>
      </c>
      <c r="B574" s="234">
        <f>'Raw Data'!S573</f>
        <v>4</v>
      </c>
      <c r="C574" s="235">
        <f>'Raw Data'!W573</f>
        <v>21</v>
      </c>
      <c r="D574" s="236">
        <f t="shared" si="1"/>
        <v>336</v>
      </c>
      <c r="E574" s="237"/>
      <c r="F574" s="238">
        <f>'Raw Data'!X573</f>
        <v>1</v>
      </c>
      <c r="G574" s="239">
        <f>(F574*'Power Usage Consumption'!$B$2)*D574</f>
        <v>20.16</v>
      </c>
      <c r="H574" s="235">
        <f>'Raw Data'!Y573</f>
        <v>3</v>
      </c>
      <c r="I574" s="239">
        <f>(H574*'Power Usage Consumption'!$B$3)*D574</f>
        <v>70.1568</v>
      </c>
      <c r="J574" s="235">
        <f>'Raw Data'!Z573</f>
        <v>3</v>
      </c>
      <c r="K574" s="240">
        <f>(J574*'Power Usage Consumption'!$B$4)*D574</f>
        <v>57.456</v>
      </c>
      <c r="L574" s="241">
        <f>'Raw Data'!AA573</f>
        <v>2</v>
      </c>
      <c r="M574" s="241">
        <f>(L574*'Power Usage Consumption'!$B$5)*D574</f>
        <v>134.4</v>
      </c>
      <c r="N574" s="241">
        <f>'Raw Data'!AB573</f>
        <v>2</v>
      </c>
      <c r="O574" s="241">
        <f>(N574*'Power Usage Consumption'!$B$7)*D574</f>
        <v>1.344</v>
      </c>
      <c r="P574" s="241">
        <f>'Raw Data'!AC573</f>
        <v>3</v>
      </c>
      <c r="Q574" s="241">
        <f>(P574*'Power Usage Consumption'!$B$8)*D574</f>
        <v>40.32</v>
      </c>
      <c r="R574" s="241">
        <f>'Raw Data'!AD573</f>
        <v>2</v>
      </c>
      <c r="S574" s="241">
        <f>(R574*'Power Usage Consumption'!$B$9)*D574</f>
        <v>4.032</v>
      </c>
      <c r="T574" s="235">
        <f>'Raw Data'!AE573</f>
        <v>1</v>
      </c>
      <c r="U574" s="241">
        <f>(T574*'Power Usage Consumption'!$B$6)*D574</f>
        <v>1.68</v>
      </c>
      <c r="V574" s="235">
        <f>'Raw Data'!AF573</f>
        <v>3</v>
      </c>
      <c r="W574" s="241">
        <f>(V574*'Power Usage Consumption'!$B$11)*D574</f>
        <v>12.096</v>
      </c>
      <c r="X574" s="235">
        <f>'Raw Data'!AG573</f>
        <v>0</v>
      </c>
      <c r="Y574" s="241">
        <f>(X574*'Power Usage Consumption'!$B$12)*D574</f>
        <v>0</v>
      </c>
      <c r="Z574" s="235">
        <f>'Raw Data'!AH573</f>
        <v>2</v>
      </c>
      <c r="AA574" s="241">
        <f>(Z574*'Power Usage Consumption'!$B$12)*D574</f>
        <v>8.064</v>
      </c>
      <c r="AB574" s="242">
        <f t="shared" si="2"/>
        <v>349.7088</v>
      </c>
      <c r="AC574" s="243" t="str">
        <f>'Raw Data'!AI573</f>
        <v>Non-renewable Energy (Grid electricity, Gasoline, etc.)</v>
      </c>
      <c r="AD574" s="244">
        <f t="shared" si="3"/>
        <v>349.7088</v>
      </c>
      <c r="AE574" s="245">
        <f t="shared" si="4"/>
        <v>0</v>
      </c>
      <c r="AF574" s="238">
        <f>'Raw Data'!U573</f>
        <v>1</v>
      </c>
      <c r="AG574" s="235">
        <f>'Raw Data'!T573</f>
        <v>3</v>
      </c>
      <c r="AH574" s="235"/>
      <c r="AI574" s="235">
        <f>IF('Raw Data'!AJ573="YES", 1, 0)</f>
        <v>1</v>
      </c>
      <c r="AJ574" s="239">
        <f>'Power Usage Consumption'!$B$15</f>
        <v>3.87</v>
      </c>
      <c r="AK574" s="235">
        <f>IF('Raw Data'!AK573="YES", 1, 0)</f>
        <v>0</v>
      </c>
      <c r="AL574" s="239">
        <f>'Power Usage Consumption'!$B$16</f>
        <v>18</v>
      </c>
      <c r="AM574" s="235">
        <f>IF('Raw Data'!AL573="YES", 1, 0)</f>
        <v>1</v>
      </c>
      <c r="AN574" s="239">
        <f>'Power Usage Consumption'!$B$17</f>
        <v>1.5</v>
      </c>
      <c r="AO574" s="235">
        <f>IF('Raw Data'!AM573="YES", 1, 0)</f>
        <v>0</v>
      </c>
      <c r="AP574" s="239">
        <f>'Power Usage Consumption'!$B$18</f>
        <v>1.2</v>
      </c>
      <c r="AQ574" s="235">
        <f>IF('Raw Data'!AN573="YES", 1, 0)</f>
        <v>0</v>
      </c>
      <c r="AR574" s="239">
        <f>'Power Usage Consumption'!$B$19</f>
        <v>2</v>
      </c>
      <c r="AS574" s="239">
        <f t="shared" si="5"/>
        <v>26.57</v>
      </c>
      <c r="AT574" s="241">
        <f t="shared" si="6"/>
        <v>3</v>
      </c>
      <c r="AU574" s="241"/>
      <c r="AV574" s="235">
        <f>IF('Raw Data'!AO573="YES", 1, 0)</f>
        <v>0</v>
      </c>
      <c r="AW574" s="241">
        <f>('Power Usage Consumption'!$B$22)*D574*AV574</f>
        <v>0</v>
      </c>
      <c r="AX574" s="235">
        <f>IF('Raw Data'!AP573="YES", 1, 0)</f>
        <v>1</v>
      </c>
      <c r="AY574" s="241">
        <f>('Power Usage Consumption'!$B$23)*D574*AX574</f>
        <v>218.4</v>
      </c>
      <c r="AZ574" s="235">
        <f>IF('Raw Data'!AQ573="YES", 1, 0)</f>
        <v>1</v>
      </c>
      <c r="BA574" s="241">
        <f>('Power Usage Consumption'!$B$24)*D574*AZ574</f>
        <v>18.144</v>
      </c>
      <c r="BB574" s="235">
        <f>IF('Raw Data'!AR573="YES", 1, 0)</f>
        <v>1</v>
      </c>
      <c r="BC574" s="241">
        <f>('Power Usage Consumption'!$B$25)*D574*BB574</f>
        <v>5.8296</v>
      </c>
      <c r="BD574" s="235">
        <f>IF('Raw Data'!AS573="YES", 1, 0)</f>
        <v>0</v>
      </c>
      <c r="BE574" s="235">
        <f>('Power Usage Consumption'!$B$26)*D574*BD574</f>
        <v>0</v>
      </c>
      <c r="BF574" s="241">
        <f t="shared" si="7"/>
        <v>242.3736</v>
      </c>
    </row>
    <row r="575" ht="20.25" customHeight="1">
      <c r="A575" s="233" t="str">
        <f>'Raw Data'!R574</f>
        <v>Greece</v>
      </c>
      <c r="B575" s="234">
        <f>'Raw Data'!S574</f>
        <v>11</v>
      </c>
      <c r="C575" s="235">
        <f>'Raw Data'!W574</f>
        <v>4</v>
      </c>
      <c r="D575" s="236">
        <f t="shared" si="1"/>
        <v>176</v>
      </c>
      <c r="E575" s="237"/>
      <c r="F575" s="238">
        <f>'Raw Data'!X574</f>
        <v>0</v>
      </c>
      <c r="G575" s="239">
        <f>(F575*'Power Usage Consumption'!$B$2)*D575</f>
        <v>0</v>
      </c>
      <c r="H575" s="235">
        <f>'Raw Data'!Y574</f>
        <v>1</v>
      </c>
      <c r="I575" s="239">
        <f>(H575*'Power Usage Consumption'!$B$3)*D575</f>
        <v>12.2496</v>
      </c>
      <c r="J575" s="235">
        <f>'Raw Data'!Z574</f>
        <v>3</v>
      </c>
      <c r="K575" s="240">
        <f>(J575*'Power Usage Consumption'!$B$4)*D575</f>
        <v>30.096</v>
      </c>
      <c r="L575" s="241">
        <f>'Raw Data'!AA574</f>
        <v>3</v>
      </c>
      <c r="M575" s="241">
        <f>(L575*'Power Usage Consumption'!$B$5)*D575</f>
        <v>105.6</v>
      </c>
      <c r="N575" s="241">
        <f>'Raw Data'!AB574</f>
        <v>0</v>
      </c>
      <c r="O575" s="241">
        <f>(N575*'Power Usage Consumption'!$B$7)*D575</f>
        <v>0</v>
      </c>
      <c r="P575" s="241">
        <f>'Raw Data'!AC574</f>
        <v>0</v>
      </c>
      <c r="Q575" s="241">
        <f>(P575*'Power Usage Consumption'!$B$8)*D575</f>
        <v>0</v>
      </c>
      <c r="R575" s="241">
        <f>'Raw Data'!AD574</f>
        <v>0</v>
      </c>
      <c r="S575" s="241">
        <f>(R575*'Power Usage Consumption'!$B$9)*D575</f>
        <v>0</v>
      </c>
      <c r="T575" s="235">
        <f>'Raw Data'!AE574</f>
        <v>3</v>
      </c>
      <c r="U575" s="241">
        <f>(T575*'Power Usage Consumption'!$B$6)*D575</f>
        <v>2.64</v>
      </c>
      <c r="V575" s="235">
        <f>'Raw Data'!AF574</f>
        <v>3</v>
      </c>
      <c r="W575" s="241">
        <f>(V575*'Power Usage Consumption'!$B$11)*D575</f>
        <v>6.336</v>
      </c>
      <c r="X575" s="235">
        <f>'Raw Data'!AG574</f>
        <v>1</v>
      </c>
      <c r="Y575" s="241">
        <f>(X575*'Power Usage Consumption'!$B$12)*D575</f>
        <v>2.112</v>
      </c>
      <c r="Z575" s="235">
        <f>'Raw Data'!AH574</f>
        <v>3</v>
      </c>
      <c r="AA575" s="241">
        <f>(Z575*'Power Usage Consumption'!$B$12)*D575</f>
        <v>6.336</v>
      </c>
      <c r="AB575" s="242">
        <f t="shared" si="2"/>
        <v>165.3696</v>
      </c>
      <c r="AC575" s="243" t="str">
        <f>'Raw Data'!AI574</f>
        <v>Renewable Energy (Solar, Wind, etc.)</v>
      </c>
      <c r="AD575" s="244">
        <f t="shared" si="3"/>
        <v>0</v>
      </c>
      <c r="AE575" s="245">
        <f t="shared" si="4"/>
        <v>165.3696</v>
      </c>
      <c r="AF575" s="238">
        <f>'Raw Data'!U574</f>
        <v>10</v>
      </c>
      <c r="AG575" s="235">
        <f>'Raw Data'!T574</f>
        <v>1</v>
      </c>
      <c r="AH575" s="235"/>
      <c r="AI575" s="235">
        <f>IF('Raw Data'!AJ574="YES", 1, 0)</f>
        <v>1</v>
      </c>
      <c r="AJ575" s="239">
        <f>'Power Usage Consumption'!$B$15</f>
        <v>3.87</v>
      </c>
      <c r="AK575" s="235">
        <f>IF('Raw Data'!AK574="YES", 1, 0)</f>
        <v>0</v>
      </c>
      <c r="AL575" s="239">
        <f>'Power Usage Consumption'!$B$16</f>
        <v>18</v>
      </c>
      <c r="AM575" s="235">
        <f>IF('Raw Data'!AL574="YES", 1, 0)</f>
        <v>1</v>
      </c>
      <c r="AN575" s="239">
        <f>'Power Usage Consumption'!$B$17</f>
        <v>1.5</v>
      </c>
      <c r="AO575" s="235">
        <f>IF('Raw Data'!AM574="YES", 1, 0)</f>
        <v>0</v>
      </c>
      <c r="AP575" s="239">
        <f>'Power Usage Consumption'!$B$18</f>
        <v>1.2</v>
      </c>
      <c r="AQ575" s="235">
        <f>IF('Raw Data'!AN574="YES", 1, 0)</f>
        <v>0</v>
      </c>
      <c r="AR575" s="239">
        <f>'Power Usage Consumption'!$B$19</f>
        <v>2</v>
      </c>
      <c r="AS575" s="239">
        <f t="shared" si="5"/>
        <v>26.57</v>
      </c>
      <c r="AT575" s="241">
        <f t="shared" si="6"/>
        <v>1</v>
      </c>
      <c r="AU575" s="241"/>
      <c r="AV575" s="235">
        <f>IF('Raw Data'!AO574="YES", 1, 0)</f>
        <v>0</v>
      </c>
      <c r="AW575" s="241">
        <f>('Power Usage Consumption'!$B$22)*D575*AV575</f>
        <v>0</v>
      </c>
      <c r="AX575" s="235">
        <f>IF('Raw Data'!AP574="YES", 1, 0)</f>
        <v>0</v>
      </c>
      <c r="AY575" s="241">
        <f>('Power Usage Consumption'!$B$23)*D575*AX575</f>
        <v>0</v>
      </c>
      <c r="AZ575" s="235">
        <f>IF('Raw Data'!AQ574="YES", 1, 0)</f>
        <v>1</v>
      </c>
      <c r="BA575" s="241">
        <f>('Power Usage Consumption'!$B$24)*D575*AZ575</f>
        <v>9.504</v>
      </c>
      <c r="BB575" s="235">
        <f>IF('Raw Data'!AR574="YES", 1, 0)</f>
        <v>1</v>
      </c>
      <c r="BC575" s="241">
        <f>('Power Usage Consumption'!$B$25)*D575*BB575</f>
        <v>3.0536</v>
      </c>
      <c r="BD575" s="235">
        <f>IF('Raw Data'!AS574="YES", 1, 0)</f>
        <v>1</v>
      </c>
      <c r="BE575" s="235">
        <f>('Power Usage Consumption'!$B$26)*D575*BD575</f>
        <v>49.28</v>
      </c>
      <c r="BF575" s="241">
        <f t="shared" si="7"/>
        <v>61.8376</v>
      </c>
    </row>
    <row r="576" ht="20.25" customHeight="1">
      <c r="A576" s="233" t="str">
        <f>'Raw Data'!R575</f>
        <v>Pakistan</v>
      </c>
      <c r="B576" s="234">
        <f>'Raw Data'!S575</f>
        <v>4</v>
      </c>
      <c r="C576" s="235">
        <f>'Raw Data'!W575</f>
        <v>16</v>
      </c>
      <c r="D576" s="236">
        <f t="shared" si="1"/>
        <v>256</v>
      </c>
      <c r="E576" s="237"/>
      <c r="F576" s="238">
        <f>'Raw Data'!X575</f>
        <v>3</v>
      </c>
      <c r="G576" s="239">
        <f>(F576*'Power Usage Consumption'!$B$2)*D576</f>
        <v>46.08</v>
      </c>
      <c r="H576" s="235">
        <f>'Raw Data'!Y575</f>
        <v>2</v>
      </c>
      <c r="I576" s="239">
        <f>(H576*'Power Usage Consumption'!$B$3)*D576</f>
        <v>35.6352</v>
      </c>
      <c r="J576" s="235">
        <f>'Raw Data'!Z575</f>
        <v>1</v>
      </c>
      <c r="K576" s="240">
        <f>(J576*'Power Usage Consumption'!$B$4)*D576</f>
        <v>14.592</v>
      </c>
      <c r="L576" s="241">
        <f>'Raw Data'!AA575</f>
        <v>1</v>
      </c>
      <c r="M576" s="241">
        <f>(L576*'Power Usage Consumption'!$B$5)*D576</f>
        <v>51.2</v>
      </c>
      <c r="N576" s="241">
        <f>'Raw Data'!AB575</f>
        <v>2</v>
      </c>
      <c r="O576" s="241">
        <f>(N576*'Power Usage Consumption'!$B$7)*D576</f>
        <v>1.024</v>
      </c>
      <c r="P576" s="241">
        <f>'Raw Data'!AC575</f>
        <v>2</v>
      </c>
      <c r="Q576" s="241">
        <f>(P576*'Power Usage Consumption'!$B$8)*D576</f>
        <v>20.48</v>
      </c>
      <c r="R576" s="241">
        <f>'Raw Data'!AD575</f>
        <v>3</v>
      </c>
      <c r="S576" s="241">
        <f>(R576*'Power Usage Consumption'!$B$9)*D576</f>
        <v>4.608</v>
      </c>
      <c r="T576" s="235">
        <f>'Raw Data'!AE575</f>
        <v>3</v>
      </c>
      <c r="U576" s="241">
        <f>(T576*'Power Usage Consumption'!$B$6)*D576</f>
        <v>3.84</v>
      </c>
      <c r="V576" s="235">
        <f>'Raw Data'!AF575</f>
        <v>2</v>
      </c>
      <c r="W576" s="241">
        <f>(V576*'Power Usage Consumption'!$B$11)*D576</f>
        <v>6.144</v>
      </c>
      <c r="X576" s="235">
        <f>'Raw Data'!AG575</f>
        <v>1</v>
      </c>
      <c r="Y576" s="241">
        <f>(X576*'Power Usage Consumption'!$B$12)*D576</f>
        <v>3.072</v>
      </c>
      <c r="Z576" s="235">
        <f>'Raw Data'!AH575</f>
        <v>2</v>
      </c>
      <c r="AA576" s="241">
        <f>(Z576*'Power Usage Consumption'!$B$12)*D576</f>
        <v>6.144</v>
      </c>
      <c r="AB576" s="242">
        <f t="shared" si="2"/>
        <v>192.8192</v>
      </c>
      <c r="AC576" s="243" t="str">
        <f>'Raw Data'!AI575</f>
        <v>Non-renewable Energy (Grid electricity, Gasoline, etc.)</v>
      </c>
      <c r="AD576" s="244">
        <f t="shared" si="3"/>
        <v>192.8192</v>
      </c>
      <c r="AE576" s="245">
        <f t="shared" si="4"/>
        <v>0</v>
      </c>
      <c r="AF576" s="238">
        <f>'Raw Data'!U575</f>
        <v>0</v>
      </c>
      <c r="AG576" s="235">
        <f>'Raw Data'!T575</f>
        <v>4</v>
      </c>
      <c r="AH576" s="235"/>
      <c r="AI576" s="235">
        <f>IF('Raw Data'!AJ575="YES", 1, 0)</f>
        <v>0</v>
      </c>
      <c r="AJ576" s="239">
        <f>'Power Usage Consumption'!$B$15</f>
        <v>3.87</v>
      </c>
      <c r="AK576" s="235">
        <f>IF('Raw Data'!AK575="YES", 1, 0)</f>
        <v>1</v>
      </c>
      <c r="AL576" s="239">
        <f>'Power Usage Consumption'!$B$16</f>
        <v>18</v>
      </c>
      <c r="AM576" s="235">
        <f>IF('Raw Data'!AL575="YES", 1, 0)</f>
        <v>1</v>
      </c>
      <c r="AN576" s="239">
        <f>'Power Usage Consumption'!$B$17</f>
        <v>1.5</v>
      </c>
      <c r="AO576" s="235">
        <f>IF('Raw Data'!AM575="YES", 1, 0)</f>
        <v>1</v>
      </c>
      <c r="AP576" s="239">
        <f>'Power Usage Consumption'!$B$18</f>
        <v>1.2</v>
      </c>
      <c r="AQ576" s="235">
        <f>IF('Raw Data'!AN575="YES", 1, 0)</f>
        <v>0</v>
      </c>
      <c r="AR576" s="239">
        <f>'Power Usage Consumption'!$B$19</f>
        <v>2</v>
      </c>
      <c r="AS576" s="239">
        <f t="shared" si="5"/>
        <v>26.57</v>
      </c>
      <c r="AT576" s="241">
        <f t="shared" si="6"/>
        <v>4</v>
      </c>
      <c r="AU576" s="241"/>
      <c r="AV576" s="235">
        <f>IF('Raw Data'!AO575="YES", 1, 0)</f>
        <v>1</v>
      </c>
      <c r="AW576" s="241">
        <f>('Power Usage Consumption'!$B$22)*D576*AV576</f>
        <v>582.4</v>
      </c>
      <c r="AX576" s="235">
        <f>IF('Raw Data'!AP575="YES", 1, 0)</f>
        <v>1</v>
      </c>
      <c r="AY576" s="241">
        <f>('Power Usage Consumption'!$B$23)*D576*AX576</f>
        <v>166.4</v>
      </c>
      <c r="AZ576" s="235">
        <f>IF('Raw Data'!AQ575="YES", 1, 0)</f>
        <v>0</v>
      </c>
      <c r="BA576" s="241">
        <f>('Power Usage Consumption'!$B$24)*D576*AZ576</f>
        <v>0</v>
      </c>
      <c r="BB576" s="235">
        <f>IF('Raw Data'!AR575="YES", 1, 0)</f>
        <v>0</v>
      </c>
      <c r="BC576" s="241">
        <f>('Power Usage Consumption'!$B$25)*D576*BB576</f>
        <v>0</v>
      </c>
      <c r="BD576" s="235">
        <f>IF('Raw Data'!AS575="YES", 1, 0)</f>
        <v>1</v>
      </c>
      <c r="BE576" s="235">
        <f>('Power Usage Consumption'!$B$26)*D576*BD576</f>
        <v>71.68</v>
      </c>
      <c r="BF576" s="241">
        <f t="shared" si="7"/>
        <v>820.48</v>
      </c>
    </row>
    <row r="577" ht="20.25" customHeight="1">
      <c r="A577" s="233" t="str">
        <f>'Raw Data'!R576</f>
        <v>Malaysia</v>
      </c>
      <c r="B577" s="234">
        <f>'Raw Data'!S576</f>
        <v>6</v>
      </c>
      <c r="C577" s="235">
        <f>'Raw Data'!W576</f>
        <v>6</v>
      </c>
      <c r="D577" s="236">
        <f t="shared" si="1"/>
        <v>144</v>
      </c>
      <c r="E577" s="237"/>
      <c r="F577" s="238">
        <f>'Raw Data'!X576</f>
        <v>3</v>
      </c>
      <c r="G577" s="239">
        <f>(F577*'Power Usage Consumption'!$B$2)*D577</f>
        <v>25.92</v>
      </c>
      <c r="H577" s="235">
        <f>'Raw Data'!Y576</f>
        <v>0</v>
      </c>
      <c r="I577" s="239">
        <f>(H577*'Power Usage Consumption'!$B$3)*D577</f>
        <v>0</v>
      </c>
      <c r="J577" s="235">
        <f>'Raw Data'!Z576</f>
        <v>3</v>
      </c>
      <c r="K577" s="240">
        <f>(J577*'Power Usage Consumption'!$B$4)*D577</f>
        <v>24.624</v>
      </c>
      <c r="L577" s="241">
        <f>'Raw Data'!AA576</f>
        <v>1</v>
      </c>
      <c r="M577" s="241">
        <f>(L577*'Power Usage Consumption'!$B$5)*D577</f>
        <v>28.8</v>
      </c>
      <c r="N577" s="241">
        <f>'Raw Data'!AB576</f>
        <v>1</v>
      </c>
      <c r="O577" s="241">
        <f>(N577*'Power Usage Consumption'!$B$7)*D577</f>
        <v>0.288</v>
      </c>
      <c r="P577" s="241">
        <f>'Raw Data'!AC576</f>
        <v>1</v>
      </c>
      <c r="Q577" s="241">
        <f>(P577*'Power Usage Consumption'!$B$8)*D577</f>
        <v>5.76</v>
      </c>
      <c r="R577" s="241">
        <f>'Raw Data'!AD576</f>
        <v>2</v>
      </c>
      <c r="S577" s="241">
        <f>(R577*'Power Usage Consumption'!$B$9)*D577</f>
        <v>1.728</v>
      </c>
      <c r="T577" s="235">
        <f>'Raw Data'!AE576</f>
        <v>0</v>
      </c>
      <c r="U577" s="241">
        <f>(T577*'Power Usage Consumption'!$B$6)*D577</f>
        <v>0</v>
      </c>
      <c r="V577" s="235">
        <f>'Raw Data'!AF576</f>
        <v>0</v>
      </c>
      <c r="W577" s="241">
        <f>(V577*'Power Usage Consumption'!$B$11)*D577</f>
        <v>0</v>
      </c>
      <c r="X577" s="235">
        <f>'Raw Data'!AG576</f>
        <v>0</v>
      </c>
      <c r="Y577" s="241">
        <f>(X577*'Power Usage Consumption'!$B$12)*D577</f>
        <v>0</v>
      </c>
      <c r="Z577" s="235">
        <f>'Raw Data'!AH576</f>
        <v>3</v>
      </c>
      <c r="AA577" s="241">
        <f>(Z577*'Power Usage Consumption'!$B$12)*D577</f>
        <v>5.184</v>
      </c>
      <c r="AB577" s="242">
        <f t="shared" si="2"/>
        <v>92.304</v>
      </c>
      <c r="AC577" s="243" t="str">
        <f>'Raw Data'!AI576</f>
        <v>Non-renewable Energy (Grid electricity, Gasoline, etc.)</v>
      </c>
      <c r="AD577" s="244">
        <f t="shared" si="3"/>
        <v>92.304</v>
      </c>
      <c r="AE577" s="245">
        <f t="shared" si="4"/>
        <v>0</v>
      </c>
      <c r="AF577" s="238">
        <f>'Raw Data'!U576</f>
        <v>1</v>
      </c>
      <c r="AG577" s="235">
        <f>'Raw Data'!T576</f>
        <v>5</v>
      </c>
      <c r="AH577" s="235"/>
      <c r="AI577" s="235">
        <f>IF('Raw Data'!AJ576="YES", 1, 0)</f>
        <v>0</v>
      </c>
      <c r="AJ577" s="239">
        <f>'Power Usage Consumption'!$B$15</f>
        <v>3.87</v>
      </c>
      <c r="AK577" s="235">
        <f>IF('Raw Data'!AK576="YES", 1, 0)</f>
        <v>1</v>
      </c>
      <c r="AL577" s="239">
        <f>'Power Usage Consumption'!$B$16</f>
        <v>18</v>
      </c>
      <c r="AM577" s="235">
        <f>IF('Raw Data'!AL576="YES", 1, 0)</f>
        <v>0</v>
      </c>
      <c r="AN577" s="239">
        <f>'Power Usage Consumption'!$B$17</f>
        <v>1.5</v>
      </c>
      <c r="AO577" s="235">
        <f>IF('Raw Data'!AM576="YES", 1, 0)</f>
        <v>0</v>
      </c>
      <c r="AP577" s="239">
        <f>'Power Usage Consumption'!$B$18</f>
        <v>1.2</v>
      </c>
      <c r="AQ577" s="235">
        <f>IF('Raw Data'!AN576="YES", 1, 0)</f>
        <v>1</v>
      </c>
      <c r="AR577" s="239">
        <f>'Power Usage Consumption'!$B$19</f>
        <v>2</v>
      </c>
      <c r="AS577" s="239">
        <f t="shared" si="5"/>
        <v>26.57</v>
      </c>
      <c r="AT577" s="241">
        <f t="shared" si="6"/>
        <v>5</v>
      </c>
      <c r="AU577" s="241"/>
      <c r="AV577" s="235">
        <f>IF('Raw Data'!AO576="YES", 1, 0)</f>
        <v>1</v>
      </c>
      <c r="AW577" s="241">
        <f>('Power Usage Consumption'!$B$22)*D577*AV577</f>
        <v>327.6</v>
      </c>
      <c r="AX577" s="235">
        <f>IF('Raw Data'!AP576="YES", 1, 0)</f>
        <v>1</v>
      </c>
      <c r="AY577" s="241">
        <f>('Power Usage Consumption'!$B$23)*D577*AX577</f>
        <v>93.6</v>
      </c>
      <c r="AZ577" s="235">
        <f>IF('Raw Data'!AQ576="YES", 1, 0)</f>
        <v>0</v>
      </c>
      <c r="BA577" s="241">
        <f>('Power Usage Consumption'!$B$24)*D577*AZ577</f>
        <v>0</v>
      </c>
      <c r="BB577" s="235">
        <f>IF('Raw Data'!AR576="YES", 1, 0)</f>
        <v>1</v>
      </c>
      <c r="BC577" s="241">
        <f>('Power Usage Consumption'!$B$25)*D577*BB577</f>
        <v>2.4984</v>
      </c>
      <c r="BD577" s="235">
        <f>IF('Raw Data'!AS576="YES", 1, 0)</f>
        <v>0</v>
      </c>
      <c r="BE577" s="235">
        <f>('Power Usage Consumption'!$B$26)*D577*BD577</f>
        <v>0</v>
      </c>
      <c r="BF577" s="241">
        <f t="shared" si="7"/>
        <v>423.6984</v>
      </c>
    </row>
    <row r="578" ht="20.25" customHeight="1">
      <c r="A578" s="233" t="str">
        <f>'Raw Data'!R577</f>
        <v>United States of America</v>
      </c>
      <c r="B578" s="234">
        <f>'Raw Data'!S577</f>
        <v>8</v>
      </c>
      <c r="C578" s="235">
        <f>'Raw Data'!W577</f>
        <v>31</v>
      </c>
      <c r="D578" s="236">
        <f t="shared" si="1"/>
        <v>992</v>
      </c>
      <c r="E578" s="237"/>
      <c r="F578" s="238">
        <f>'Raw Data'!X577</f>
        <v>2</v>
      </c>
      <c r="G578" s="239">
        <f>(F578*'Power Usage Consumption'!$B$2)*D578</f>
        <v>119.04</v>
      </c>
      <c r="H578" s="235">
        <f>'Raw Data'!Y577</f>
        <v>2</v>
      </c>
      <c r="I578" s="239">
        <f>(H578*'Power Usage Consumption'!$B$3)*D578</f>
        <v>138.0864</v>
      </c>
      <c r="J578" s="235">
        <f>'Raw Data'!Z577</f>
        <v>2</v>
      </c>
      <c r="K578" s="240">
        <f>(J578*'Power Usage Consumption'!$B$4)*D578</f>
        <v>113.088</v>
      </c>
      <c r="L578" s="241">
        <f>'Raw Data'!AA577</f>
        <v>0</v>
      </c>
      <c r="M578" s="241">
        <f>(L578*'Power Usage Consumption'!$B$5)*D578</f>
        <v>0</v>
      </c>
      <c r="N578" s="241">
        <f>'Raw Data'!AB577</f>
        <v>3</v>
      </c>
      <c r="O578" s="241">
        <f>(N578*'Power Usage Consumption'!$B$7)*D578</f>
        <v>5.952</v>
      </c>
      <c r="P578" s="241">
        <f>'Raw Data'!AC577</f>
        <v>1</v>
      </c>
      <c r="Q578" s="241">
        <f>(P578*'Power Usage Consumption'!$B$8)*D578</f>
        <v>39.68</v>
      </c>
      <c r="R578" s="241">
        <f>'Raw Data'!AD577</f>
        <v>0</v>
      </c>
      <c r="S578" s="241">
        <f>(R578*'Power Usage Consumption'!$B$9)*D578</f>
        <v>0</v>
      </c>
      <c r="T578" s="235">
        <f>'Raw Data'!AE577</f>
        <v>0</v>
      </c>
      <c r="U578" s="241">
        <f>(T578*'Power Usage Consumption'!$B$6)*D578</f>
        <v>0</v>
      </c>
      <c r="V578" s="235">
        <f>'Raw Data'!AF577</f>
        <v>2</v>
      </c>
      <c r="W578" s="241">
        <f>(V578*'Power Usage Consumption'!$B$11)*D578</f>
        <v>23.808</v>
      </c>
      <c r="X578" s="235">
        <f>'Raw Data'!AG577</f>
        <v>0</v>
      </c>
      <c r="Y578" s="241">
        <f>(X578*'Power Usage Consumption'!$B$12)*D578</f>
        <v>0</v>
      </c>
      <c r="Z578" s="235">
        <f>'Raw Data'!AH577</f>
        <v>3</v>
      </c>
      <c r="AA578" s="241">
        <f>(Z578*'Power Usage Consumption'!$B$12)*D578</f>
        <v>35.712</v>
      </c>
      <c r="AB578" s="242">
        <f t="shared" si="2"/>
        <v>475.3664</v>
      </c>
      <c r="AC578" s="243" t="str">
        <f>'Raw Data'!AI577</f>
        <v>Renewable Energy (Solar, Wind, etc.)</v>
      </c>
      <c r="AD578" s="244">
        <f t="shared" si="3"/>
        <v>0</v>
      </c>
      <c r="AE578" s="245">
        <f t="shared" si="4"/>
        <v>475.3664</v>
      </c>
      <c r="AF578" s="238">
        <f>'Raw Data'!U577</f>
        <v>6</v>
      </c>
      <c r="AG578" s="235">
        <f>'Raw Data'!T577</f>
        <v>2</v>
      </c>
      <c r="AH578" s="235"/>
      <c r="AI578" s="235">
        <f>IF('Raw Data'!AJ577="YES", 1, 0)</f>
        <v>0</v>
      </c>
      <c r="AJ578" s="239">
        <f>'Power Usage Consumption'!$B$15</f>
        <v>3.87</v>
      </c>
      <c r="AK578" s="235">
        <f>IF('Raw Data'!AK577="YES", 1, 0)</f>
        <v>0</v>
      </c>
      <c r="AL578" s="239">
        <f>'Power Usage Consumption'!$B$16</f>
        <v>18</v>
      </c>
      <c r="AM578" s="235">
        <f>IF('Raw Data'!AL577="YES", 1, 0)</f>
        <v>0</v>
      </c>
      <c r="AN578" s="239">
        <f>'Power Usage Consumption'!$B$17</f>
        <v>1.5</v>
      </c>
      <c r="AO578" s="235">
        <f>IF('Raw Data'!AM577="YES", 1, 0)</f>
        <v>0</v>
      </c>
      <c r="AP578" s="239">
        <f>'Power Usage Consumption'!$B$18</f>
        <v>1.2</v>
      </c>
      <c r="AQ578" s="235">
        <f>IF('Raw Data'!AN577="YES", 1, 0)</f>
        <v>1</v>
      </c>
      <c r="AR578" s="239">
        <f>'Power Usage Consumption'!$B$19</f>
        <v>2</v>
      </c>
      <c r="AS578" s="239">
        <f t="shared" si="5"/>
        <v>26.57</v>
      </c>
      <c r="AT578" s="241">
        <f t="shared" si="6"/>
        <v>2</v>
      </c>
      <c r="AU578" s="241"/>
      <c r="AV578" s="235">
        <f>IF('Raw Data'!AO577="YES", 1, 0)</f>
        <v>1</v>
      </c>
      <c r="AW578" s="241">
        <f>('Power Usage Consumption'!$B$22)*D578*AV578</f>
        <v>2256.8</v>
      </c>
      <c r="AX578" s="235">
        <f>IF('Raw Data'!AP577="YES", 1, 0)</f>
        <v>0</v>
      </c>
      <c r="AY578" s="241">
        <f>('Power Usage Consumption'!$B$23)*D578*AX578</f>
        <v>0</v>
      </c>
      <c r="AZ578" s="235">
        <f>IF('Raw Data'!AQ577="YES", 1, 0)</f>
        <v>0</v>
      </c>
      <c r="BA578" s="241">
        <f>('Power Usage Consumption'!$B$24)*D578*AZ578</f>
        <v>0</v>
      </c>
      <c r="BB578" s="235">
        <f>IF('Raw Data'!AR577="YES", 1, 0)</f>
        <v>1</v>
      </c>
      <c r="BC578" s="241">
        <f>('Power Usage Consumption'!$B$25)*D578*BB578</f>
        <v>17.2112</v>
      </c>
      <c r="BD578" s="235">
        <f>IF('Raw Data'!AS577="YES", 1, 0)</f>
        <v>1</v>
      </c>
      <c r="BE578" s="235">
        <f>('Power Usage Consumption'!$B$26)*D578*BD578</f>
        <v>277.76</v>
      </c>
      <c r="BF578" s="241">
        <f t="shared" si="7"/>
        <v>2551.7712</v>
      </c>
    </row>
    <row r="579" ht="20.25" customHeight="1">
      <c r="A579" s="233" t="str">
        <f>'Raw Data'!R578</f>
        <v>Guatemala</v>
      </c>
      <c r="B579" s="234">
        <f>'Raw Data'!S578</f>
        <v>4</v>
      </c>
      <c r="C579" s="235">
        <f>'Raw Data'!W578</f>
        <v>13</v>
      </c>
      <c r="D579" s="236">
        <f t="shared" si="1"/>
        <v>208</v>
      </c>
      <c r="E579" s="237"/>
      <c r="F579" s="238">
        <f>'Raw Data'!X578</f>
        <v>1</v>
      </c>
      <c r="G579" s="239">
        <f>(F579*'Power Usage Consumption'!$B$2)*D579</f>
        <v>12.48</v>
      </c>
      <c r="H579" s="235">
        <f>'Raw Data'!Y578</f>
        <v>3</v>
      </c>
      <c r="I579" s="239">
        <f>(H579*'Power Usage Consumption'!$B$3)*D579</f>
        <v>43.4304</v>
      </c>
      <c r="J579" s="235">
        <f>'Raw Data'!Z578</f>
        <v>1</v>
      </c>
      <c r="K579" s="240">
        <f>(J579*'Power Usage Consumption'!$B$4)*D579</f>
        <v>11.856</v>
      </c>
      <c r="L579" s="241">
        <f>'Raw Data'!AA578</f>
        <v>0</v>
      </c>
      <c r="M579" s="241">
        <f>(L579*'Power Usage Consumption'!$B$5)*D579</f>
        <v>0</v>
      </c>
      <c r="N579" s="241">
        <f>'Raw Data'!AB578</f>
        <v>1</v>
      </c>
      <c r="O579" s="241">
        <f>(N579*'Power Usage Consumption'!$B$7)*D579</f>
        <v>0.416</v>
      </c>
      <c r="P579" s="241">
        <f>'Raw Data'!AC578</f>
        <v>0</v>
      </c>
      <c r="Q579" s="241">
        <f>(P579*'Power Usage Consumption'!$B$8)*D579</f>
        <v>0</v>
      </c>
      <c r="R579" s="241">
        <f>'Raw Data'!AD578</f>
        <v>0</v>
      </c>
      <c r="S579" s="241">
        <f>(R579*'Power Usage Consumption'!$B$9)*D579</f>
        <v>0</v>
      </c>
      <c r="T579" s="235">
        <f>'Raw Data'!AE578</f>
        <v>3</v>
      </c>
      <c r="U579" s="241">
        <f>(T579*'Power Usage Consumption'!$B$6)*D579</f>
        <v>3.12</v>
      </c>
      <c r="V579" s="235">
        <f>'Raw Data'!AF578</f>
        <v>3</v>
      </c>
      <c r="W579" s="241">
        <f>(V579*'Power Usage Consumption'!$B$11)*D579</f>
        <v>7.488</v>
      </c>
      <c r="X579" s="235">
        <f>'Raw Data'!AG578</f>
        <v>2</v>
      </c>
      <c r="Y579" s="241">
        <f>(X579*'Power Usage Consumption'!$B$12)*D579</f>
        <v>4.992</v>
      </c>
      <c r="Z579" s="235">
        <f>'Raw Data'!AH578</f>
        <v>1</v>
      </c>
      <c r="AA579" s="241">
        <f>(Z579*'Power Usage Consumption'!$B$12)*D579</f>
        <v>2.496</v>
      </c>
      <c r="AB579" s="242">
        <f t="shared" si="2"/>
        <v>86.2784</v>
      </c>
      <c r="AC579" s="243" t="str">
        <f>'Raw Data'!AI578</f>
        <v>Renewable Energy (Solar, Wind, etc.)</v>
      </c>
      <c r="AD579" s="244">
        <f t="shared" si="3"/>
        <v>0</v>
      </c>
      <c r="AE579" s="245">
        <f t="shared" si="4"/>
        <v>86.2784</v>
      </c>
      <c r="AF579" s="238">
        <f>'Raw Data'!U578</f>
        <v>2</v>
      </c>
      <c r="AG579" s="235">
        <f>'Raw Data'!T578</f>
        <v>2</v>
      </c>
      <c r="AH579" s="235"/>
      <c r="AI579" s="235">
        <f>IF('Raw Data'!AJ578="YES", 1, 0)</f>
        <v>0</v>
      </c>
      <c r="AJ579" s="239">
        <f>'Power Usage Consumption'!$B$15</f>
        <v>3.87</v>
      </c>
      <c r="AK579" s="235">
        <f>IF('Raw Data'!AK578="YES", 1, 0)</f>
        <v>0</v>
      </c>
      <c r="AL579" s="239">
        <f>'Power Usage Consumption'!$B$16</f>
        <v>18</v>
      </c>
      <c r="AM579" s="235">
        <f>IF('Raw Data'!AL578="YES", 1, 0)</f>
        <v>0</v>
      </c>
      <c r="AN579" s="239">
        <f>'Power Usage Consumption'!$B$17</f>
        <v>1.5</v>
      </c>
      <c r="AO579" s="235">
        <f>IF('Raw Data'!AM578="YES", 1, 0)</f>
        <v>1</v>
      </c>
      <c r="AP579" s="239">
        <f>'Power Usage Consumption'!$B$18</f>
        <v>1.2</v>
      </c>
      <c r="AQ579" s="235">
        <f>IF('Raw Data'!AN578="YES", 1, 0)</f>
        <v>1</v>
      </c>
      <c r="AR579" s="239">
        <f>'Power Usage Consumption'!$B$19</f>
        <v>2</v>
      </c>
      <c r="AS579" s="239">
        <f t="shared" si="5"/>
        <v>26.57</v>
      </c>
      <c r="AT579" s="241">
        <f t="shared" si="6"/>
        <v>2</v>
      </c>
      <c r="AU579" s="241"/>
      <c r="AV579" s="235">
        <f>IF('Raw Data'!AO578="YES", 1, 0)</f>
        <v>1</v>
      </c>
      <c r="AW579" s="241">
        <f>('Power Usage Consumption'!$B$22)*D579*AV579</f>
        <v>473.2</v>
      </c>
      <c r="AX579" s="235">
        <f>IF('Raw Data'!AP578="YES", 1, 0)</f>
        <v>1</v>
      </c>
      <c r="AY579" s="241">
        <f>('Power Usage Consumption'!$B$23)*D579*AX579</f>
        <v>135.2</v>
      </c>
      <c r="AZ579" s="235">
        <f>IF('Raw Data'!AQ578="YES", 1, 0)</f>
        <v>0</v>
      </c>
      <c r="BA579" s="241">
        <f>('Power Usage Consumption'!$B$24)*D579*AZ579</f>
        <v>0</v>
      </c>
      <c r="BB579" s="235">
        <f>IF('Raw Data'!AR578="YES", 1, 0)</f>
        <v>1</v>
      </c>
      <c r="BC579" s="241">
        <f>('Power Usage Consumption'!$B$25)*D579*BB579</f>
        <v>3.6088</v>
      </c>
      <c r="BD579" s="235">
        <f>IF('Raw Data'!AS578="YES", 1, 0)</f>
        <v>0</v>
      </c>
      <c r="BE579" s="235">
        <f>('Power Usage Consumption'!$B$26)*D579*BD579</f>
        <v>0</v>
      </c>
      <c r="BF579" s="241">
        <f t="shared" si="7"/>
        <v>612.0088</v>
      </c>
    </row>
    <row r="580" ht="20.25" customHeight="1">
      <c r="A580" s="233" t="str">
        <f>'Raw Data'!R579</f>
        <v>United States of America</v>
      </c>
      <c r="B580" s="234">
        <f>'Raw Data'!S579</f>
        <v>5</v>
      </c>
      <c r="C580" s="235">
        <f>'Raw Data'!W579</f>
        <v>12</v>
      </c>
      <c r="D580" s="236">
        <f t="shared" si="1"/>
        <v>240</v>
      </c>
      <c r="E580" s="237"/>
      <c r="F580" s="238">
        <f>'Raw Data'!X579</f>
        <v>2</v>
      </c>
      <c r="G580" s="239">
        <f>(F580*'Power Usage Consumption'!$B$2)*D580</f>
        <v>28.8</v>
      </c>
      <c r="H580" s="235">
        <f>'Raw Data'!Y579</f>
        <v>2</v>
      </c>
      <c r="I580" s="239">
        <f>(H580*'Power Usage Consumption'!$B$3)*D580</f>
        <v>33.408</v>
      </c>
      <c r="J580" s="235">
        <f>'Raw Data'!Z579</f>
        <v>0</v>
      </c>
      <c r="K580" s="240">
        <f>(J580*'Power Usage Consumption'!$B$4)*D580</f>
        <v>0</v>
      </c>
      <c r="L580" s="241">
        <f>'Raw Data'!AA579</f>
        <v>2</v>
      </c>
      <c r="M580" s="241">
        <f>(L580*'Power Usage Consumption'!$B$5)*D580</f>
        <v>96</v>
      </c>
      <c r="N580" s="241">
        <f>'Raw Data'!AB579</f>
        <v>0</v>
      </c>
      <c r="O580" s="241">
        <f>(N580*'Power Usage Consumption'!$B$7)*D580</f>
        <v>0</v>
      </c>
      <c r="P580" s="241">
        <f>'Raw Data'!AC579</f>
        <v>1</v>
      </c>
      <c r="Q580" s="241">
        <f>(P580*'Power Usage Consumption'!$B$8)*D580</f>
        <v>9.6</v>
      </c>
      <c r="R580" s="241">
        <f>'Raw Data'!AD579</f>
        <v>3</v>
      </c>
      <c r="S580" s="241">
        <f>(R580*'Power Usage Consumption'!$B$9)*D580</f>
        <v>4.32</v>
      </c>
      <c r="T580" s="235">
        <f>'Raw Data'!AE579</f>
        <v>1</v>
      </c>
      <c r="U580" s="241">
        <f>(T580*'Power Usage Consumption'!$B$6)*D580</f>
        <v>1.2</v>
      </c>
      <c r="V580" s="235">
        <f>'Raw Data'!AF579</f>
        <v>0</v>
      </c>
      <c r="W580" s="241">
        <f>(V580*'Power Usage Consumption'!$B$11)*D580</f>
        <v>0</v>
      </c>
      <c r="X580" s="235">
        <f>'Raw Data'!AG579</f>
        <v>2</v>
      </c>
      <c r="Y580" s="241">
        <f>(X580*'Power Usage Consumption'!$B$12)*D580</f>
        <v>5.76</v>
      </c>
      <c r="Z580" s="235">
        <f>'Raw Data'!AH579</f>
        <v>3</v>
      </c>
      <c r="AA580" s="241">
        <f>(Z580*'Power Usage Consumption'!$B$12)*D580</f>
        <v>8.64</v>
      </c>
      <c r="AB580" s="242">
        <f t="shared" si="2"/>
        <v>187.728</v>
      </c>
      <c r="AC580" s="243" t="str">
        <f>'Raw Data'!AI579</f>
        <v>Non-renewable Energy (Grid electricity, Gasoline, etc.)</v>
      </c>
      <c r="AD580" s="244">
        <f t="shared" si="3"/>
        <v>187.728</v>
      </c>
      <c r="AE580" s="245">
        <f t="shared" si="4"/>
        <v>0</v>
      </c>
      <c r="AF580" s="238">
        <f>'Raw Data'!U579</f>
        <v>4</v>
      </c>
      <c r="AG580" s="235">
        <f>'Raw Data'!T579</f>
        <v>1</v>
      </c>
      <c r="AH580" s="235"/>
      <c r="AI580" s="235">
        <f>IF('Raw Data'!AJ579="YES", 1, 0)</f>
        <v>1</v>
      </c>
      <c r="AJ580" s="239">
        <f>'Power Usage Consumption'!$B$15</f>
        <v>3.87</v>
      </c>
      <c r="AK580" s="235">
        <f>IF('Raw Data'!AK579="YES", 1, 0)</f>
        <v>0</v>
      </c>
      <c r="AL580" s="239">
        <f>'Power Usage Consumption'!$B$16</f>
        <v>18</v>
      </c>
      <c r="AM580" s="235">
        <f>IF('Raw Data'!AL579="YES", 1, 0)</f>
        <v>1</v>
      </c>
      <c r="AN580" s="239">
        <f>'Power Usage Consumption'!$B$17</f>
        <v>1.5</v>
      </c>
      <c r="AO580" s="235">
        <f>IF('Raw Data'!AM579="YES", 1, 0)</f>
        <v>0</v>
      </c>
      <c r="AP580" s="239">
        <f>'Power Usage Consumption'!$B$18</f>
        <v>1.2</v>
      </c>
      <c r="AQ580" s="235">
        <f>IF('Raw Data'!AN579="YES", 1, 0)</f>
        <v>1</v>
      </c>
      <c r="AR580" s="239">
        <f>'Power Usage Consumption'!$B$19</f>
        <v>2</v>
      </c>
      <c r="AS580" s="239">
        <f t="shared" si="5"/>
        <v>26.57</v>
      </c>
      <c r="AT580" s="241">
        <f t="shared" si="6"/>
        <v>1</v>
      </c>
      <c r="AU580" s="241"/>
      <c r="AV580" s="235">
        <f>IF('Raw Data'!AO579="YES", 1, 0)</f>
        <v>1</v>
      </c>
      <c r="AW580" s="241">
        <f>('Power Usage Consumption'!$B$22)*D580*AV580</f>
        <v>546</v>
      </c>
      <c r="AX580" s="235">
        <f>IF('Raw Data'!AP579="YES", 1, 0)</f>
        <v>0</v>
      </c>
      <c r="AY580" s="241">
        <f>('Power Usage Consumption'!$B$23)*D580*AX580</f>
        <v>0</v>
      </c>
      <c r="AZ580" s="235">
        <f>IF('Raw Data'!AQ579="YES", 1, 0)</f>
        <v>1</v>
      </c>
      <c r="BA580" s="241">
        <f>('Power Usage Consumption'!$B$24)*D580*AZ580</f>
        <v>12.96</v>
      </c>
      <c r="BB580" s="235">
        <f>IF('Raw Data'!AR579="YES", 1, 0)</f>
        <v>1</v>
      </c>
      <c r="BC580" s="241">
        <f>('Power Usage Consumption'!$B$25)*D580*BB580</f>
        <v>4.164</v>
      </c>
      <c r="BD580" s="235">
        <f>IF('Raw Data'!AS579="YES", 1, 0)</f>
        <v>0</v>
      </c>
      <c r="BE580" s="235">
        <f>('Power Usage Consumption'!$B$26)*D580*BD580</f>
        <v>0</v>
      </c>
      <c r="BF580" s="241">
        <f t="shared" si="7"/>
        <v>563.124</v>
      </c>
    </row>
    <row r="581" ht="20.25" customHeight="1">
      <c r="A581" s="233" t="str">
        <f>'Raw Data'!R580</f>
        <v>Switzerland</v>
      </c>
      <c r="B581" s="234">
        <f>'Raw Data'!S580</f>
        <v>10</v>
      </c>
      <c r="C581" s="235">
        <f>'Raw Data'!W580</f>
        <v>39</v>
      </c>
      <c r="D581" s="236">
        <f t="shared" si="1"/>
        <v>1560</v>
      </c>
      <c r="E581" s="237"/>
      <c r="F581" s="238">
        <f>'Raw Data'!X580</f>
        <v>2</v>
      </c>
      <c r="G581" s="239">
        <f>(F581*'Power Usage Consumption'!$B$2)*D581</f>
        <v>187.2</v>
      </c>
      <c r="H581" s="235">
        <f>'Raw Data'!Y580</f>
        <v>2</v>
      </c>
      <c r="I581" s="239">
        <f>(H581*'Power Usage Consumption'!$B$3)*D581</f>
        <v>217.152</v>
      </c>
      <c r="J581" s="235">
        <f>'Raw Data'!Z580</f>
        <v>1</v>
      </c>
      <c r="K581" s="240">
        <f>(J581*'Power Usage Consumption'!$B$4)*D581</f>
        <v>88.92</v>
      </c>
      <c r="L581" s="241">
        <f>'Raw Data'!AA580</f>
        <v>0</v>
      </c>
      <c r="M581" s="241">
        <f>(L581*'Power Usage Consumption'!$B$5)*D581</f>
        <v>0</v>
      </c>
      <c r="N581" s="241">
        <f>'Raw Data'!AB580</f>
        <v>0</v>
      </c>
      <c r="O581" s="241">
        <f>(N581*'Power Usage Consumption'!$B$7)*D581</f>
        <v>0</v>
      </c>
      <c r="P581" s="241">
        <f>'Raw Data'!AC580</f>
        <v>2</v>
      </c>
      <c r="Q581" s="241">
        <f>(P581*'Power Usage Consumption'!$B$8)*D581</f>
        <v>124.8</v>
      </c>
      <c r="R581" s="241">
        <f>'Raw Data'!AD580</f>
        <v>1</v>
      </c>
      <c r="S581" s="241">
        <f>(R581*'Power Usage Consumption'!$B$9)*D581</f>
        <v>9.36</v>
      </c>
      <c r="T581" s="235">
        <f>'Raw Data'!AE580</f>
        <v>0</v>
      </c>
      <c r="U581" s="241">
        <f>(T581*'Power Usage Consumption'!$B$6)*D581</f>
        <v>0</v>
      </c>
      <c r="V581" s="235">
        <f>'Raw Data'!AF580</f>
        <v>0</v>
      </c>
      <c r="W581" s="241">
        <f>(V581*'Power Usage Consumption'!$B$11)*D581</f>
        <v>0</v>
      </c>
      <c r="X581" s="235">
        <f>'Raw Data'!AG580</f>
        <v>1</v>
      </c>
      <c r="Y581" s="241">
        <f>(X581*'Power Usage Consumption'!$B$12)*D581</f>
        <v>18.72</v>
      </c>
      <c r="Z581" s="235">
        <f>'Raw Data'!AH580</f>
        <v>3</v>
      </c>
      <c r="AA581" s="241">
        <f>(Z581*'Power Usage Consumption'!$B$12)*D581</f>
        <v>56.16</v>
      </c>
      <c r="AB581" s="242">
        <f t="shared" si="2"/>
        <v>702.312</v>
      </c>
      <c r="AC581" s="243" t="str">
        <f>'Raw Data'!AI580</f>
        <v>Renewable Energy (Solar, Wind, etc.)</v>
      </c>
      <c r="AD581" s="244">
        <f t="shared" si="3"/>
        <v>0</v>
      </c>
      <c r="AE581" s="245">
        <f t="shared" si="4"/>
        <v>702.312</v>
      </c>
      <c r="AF581" s="238">
        <f>'Raw Data'!U580</f>
        <v>8</v>
      </c>
      <c r="AG581" s="235">
        <f>'Raw Data'!T580</f>
        <v>2</v>
      </c>
      <c r="AH581" s="235"/>
      <c r="AI581" s="235">
        <f>IF('Raw Data'!AJ580="YES", 1, 0)</f>
        <v>0</v>
      </c>
      <c r="AJ581" s="239">
        <f>'Power Usage Consumption'!$B$15</f>
        <v>3.87</v>
      </c>
      <c r="AK581" s="235">
        <f>IF('Raw Data'!AK580="YES", 1, 0)</f>
        <v>1</v>
      </c>
      <c r="AL581" s="239">
        <f>'Power Usage Consumption'!$B$16</f>
        <v>18</v>
      </c>
      <c r="AM581" s="235">
        <f>IF('Raw Data'!AL580="YES", 1, 0)</f>
        <v>1</v>
      </c>
      <c r="AN581" s="239">
        <f>'Power Usage Consumption'!$B$17</f>
        <v>1.5</v>
      </c>
      <c r="AO581" s="235">
        <f>IF('Raw Data'!AM580="YES", 1, 0)</f>
        <v>0</v>
      </c>
      <c r="AP581" s="239">
        <f>'Power Usage Consumption'!$B$18</f>
        <v>1.2</v>
      </c>
      <c r="AQ581" s="235">
        <f>IF('Raw Data'!AN580="YES", 1, 0)</f>
        <v>0</v>
      </c>
      <c r="AR581" s="239">
        <f>'Power Usage Consumption'!$B$19</f>
        <v>2</v>
      </c>
      <c r="AS581" s="239">
        <f t="shared" si="5"/>
        <v>26.57</v>
      </c>
      <c r="AT581" s="241">
        <f t="shared" si="6"/>
        <v>2</v>
      </c>
      <c r="AU581" s="241"/>
      <c r="AV581" s="235">
        <f>IF('Raw Data'!AO580="YES", 1, 0)</f>
        <v>1</v>
      </c>
      <c r="AW581" s="241">
        <f>('Power Usage Consumption'!$B$22)*D581*AV581</f>
        <v>3549</v>
      </c>
      <c r="AX581" s="235">
        <f>IF('Raw Data'!AP580="YES", 1, 0)</f>
        <v>0</v>
      </c>
      <c r="AY581" s="241">
        <f>('Power Usage Consumption'!$B$23)*D581*AX581</f>
        <v>0</v>
      </c>
      <c r="AZ581" s="235">
        <f>IF('Raw Data'!AQ580="YES", 1, 0)</f>
        <v>1</v>
      </c>
      <c r="BA581" s="241">
        <f>('Power Usage Consumption'!$B$24)*D581*AZ581</f>
        <v>84.24</v>
      </c>
      <c r="BB581" s="235">
        <f>IF('Raw Data'!AR580="YES", 1, 0)</f>
        <v>1</v>
      </c>
      <c r="BC581" s="241">
        <f>('Power Usage Consumption'!$B$25)*D581*BB581</f>
        <v>27.066</v>
      </c>
      <c r="BD581" s="235">
        <f>IF('Raw Data'!AS580="YES", 1, 0)</f>
        <v>1</v>
      </c>
      <c r="BE581" s="235">
        <f>('Power Usage Consumption'!$B$26)*D581*BD581</f>
        <v>436.8</v>
      </c>
      <c r="BF581" s="241">
        <f t="shared" si="7"/>
        <v>4097.106</v>
      </c>
    </row>
    <row r="582" ht="20.25" customHeight="1">
      <c r="A582" s="233" t="str">
        <f>'Raw Data'!R581</f>
        <v>New Zealand</v>
      </c>
      <c r="B582" s="234">
        <f>'Raw Data'!S581</f>
        <v>4</v>
      </c>
      <c r="C582" s="235">
        <f>'Raw Data'!W581</f>
        <v>36</v>
      </c>
      <c r="D582" s="236">
        <f t="shared" si="1"/>
        <v>576</v>
      </c>
      <c r="E582" s="237"/>
      <c r="F582" s="238">
        <f>'Raw Data'!X581</f>
        <v>1</v>
      </c>
      <c r="G582" s="239">
        <f>(F582*'Power Usage Consumption'!$B$2)*D582</f>
        <v>34.56</v>
      </c>
      <c r="H582" s="235">
        <f>'Raw Data'!Y581</f>
        <v>0</v>
      </c>
      <c r="I582" s="239">
        <f>(H582*'Power Usage Consumption'!$B$3)*D582</f>
        <v>0</v>
      </c>
      <c r="J582" s="235">
        <f>'Raw Data'!Z581</f>
        <v>2</v>
      </c>
      <c r="K582" s="240">
        <f>(J582*'Power Usage Consumption'!$B$4)*D582</f>
        <v>65.664</v>
      </c>
      <c r="L582" s="241">
        <f>'Raw Data'!AA581</f>
        <v>3</v>
      </c>
      <c r="M582" s="241">
        <f>(L582*'Power Usage Consumption'!$B$5)*D582</f>
        <v>345.6</v>
      </c>
      <c r="N582" s="241">
        <f>'Raw Data'!AB581</f>
        <v>0</v>
      </c>
      <c r="O582" s="241">
        <f>(N582*'Power Usage Consumption'!$B$7)*D582</f>
        <v>0</v>
      </c>
      <c r="P582" s="241">
        <f>'Raw Data'!AC581</f>
        <v>2</v>
      </c>
      <c r="Q582" s="241">
        <f>(P582*'Power Usage Consumption'!$B$8)*D582</f>
        <v>46.08</v>
      </c>
      <c r="R582" s="241">
        <f>'Raw Data'!AD581</f>
        <v>2</v>
      </c>
      <c r="S582" s="241">
        <f>(R582*'Power Usage Consumption'!$B$9)*D582</f>
        <v>6.912</v>
      </c>
      <c r="T582" s="235">
        <f>'Raw Data'!AE581</f>
        <v>0</v>
      </c>
      <c r="U582" s="241">
        <f>(T582*'Power Usage Consumption'!$B$6)*D582</f>
        <v>0</v>
      </c>
      <c r="V582" s="235">
        <f>'Raw Data'!AF581</f>
        <v>2</v>
      </c>
      <c r="W582" s="241">
        <f>(V582*'Power Usage Consumption'!$B$11)*D582</f>
        <v>13.824</v>
      </c>
      <c r="X582" s="235">
        <f>'Raw Data'!AG581</f>
        <v>1</v>
      </c>
      <c r="Y582" s="241">
        <f>(X582*'Power Usage Consumption'!$B$12)*D582</f>
        <v>6.912</v>
      </c>
      <c r="Z582" s="235">
        <f>'Raw Data'!AH581</f>
        <v>0</v>
      </c>
      <c r="AA582" s="241">
        <f>(Z582*'Power Usage Consumption'!$B$12)*D582</f>
        <v>0</v>
      </c>
      <c r="AB582" s="242">
        <f t="shared" si="2"/>
        <v>519.552</v>
      </c>
      <c r="AC582" s="243" t="str">
        <f>'Raw Data'!AI581</f>
        <v>Non-renewable Energy (Grid electricity, Gasoline, etc.)</v>
      </c>
      <c r="AD582" s="244">
        <f t="shared" si="3"/>
        <v>519.552</v>
      </c>
      <c r="AE582" s="245">
        <f t="shared" si="4"/>
        <v>0</v>
      </c>
      <c r="AF582" s="238">
        <f>'Raw Data'!U581</f>
        <v>1</v>
      </c>
      <c r="AG582" s="235">
        <f>'Raw Data'!T581</f>
        <v>3</v>
      </c>
      <c r="AH582" s="235"/>
      <c r="AI582" s="235">
        <f>IF('Raw Data'!AJ581="YES", 1, 0)</f>
        <v>0</v>
      </c>
      <c r="AJ582" s="239">
        <f>'Power Usage Consumption'!$B$15</f>
        <v>3.87</v>
      </c>
      <c r="AK582" s="235">
        <f>IF('Raw Data'!AK581="YES", 1, 0)</f>
        <v>0</v>
      </c>
      <c r="AL582" s="239">
        <f>'Power Usage Consumption'!$B$16</f>
        <v>18</v>
      </c>
      <c r="AM582" s="235">
        <f>IF('Raw Data'!AL581="YES", 1, 0)</f>
        <v>0</v>
      </c>
      <c r="AN582" s="239">
        <f>'Power Usage Consumption'!$B$17</f>
        <v>1.5</v>
      </c>
      <c r="AO582" s="235">
        <f>IF('Raw Data'!AM581="YES", 1, 0)</f>
        <v>0</v>
      </c>
      <c r="AP582" s="239">
        <f>'Power Usage Consumption'!$B$18</f>
        <v>1.2</v>
      </c>
      <c r="AQ582" s="235">
        <f>IF('Raw Data'!AN581="YES", 1, 0)</f>
        <v>0</v>
      </c>
      <c r="AR582" s="239">
        <f>'Power Usage Consumption'!$B$19</f>
        <v>2</v>
      </c>
      <c r="AS582" s="239">
        <f t="shared" si="5"/>
        <v>26.57</v>
      </c>
      <c r="AT582" s="241">
        <f t="shared" si="6"/>
        <v>3</v>
      </c>
      <c r="AU582" s="241"/>
      <c r="AV582" s="235">
        <f>IF('Raw Data'!AO581="YES", 1, 0)</f>
        <v>0</v>
      </c>
      <c r="AW582" s="241">
        <f>('Power Usage Consumption'!$B$22)*D582*AV582</f>
        <v>0</v>
      </c>
      <c r="AX582" s="235">
        <f>IF('Raw Data'!AP581="YES", 1, 0)</f>
        <v>1</v>
      </c>
      <c r="AY582" s="241">
        <f>('Power Usage Consumption'!$B$23)*D582*AX582</f>
        <v>374.4</v>
      </c>
      <c r="AZ582" s="235">
        <f>IF('Raw Data'!AQ581="YES", 1, 0)</f>
        <v>1</v>
      </c>
      <c r="BA582" s="241">
        <f>('Power Usage Consumption'!$B$24)*D582*AZ582</f>
        <v>31.104</v>
      </c>
      <c r="BB582" s="235">
        <f>IF('Raw Data'!AR581="YES", 1, 0)</f>
        <v>0</v>
      </c>
      <c r="BC582" s="241">
        <f>('Power Usage Consumption'!$B$25)*D582*BB582</f>
        <v>0</v>
      </c>
      <c r="BD582" s="235">
        <f>IF('Raw Data'!AS581="YES", 1, 0)</f>
        <v>1</v>
      </c>
      <c r="BE582" s="235">
        <f>('Power Usage Consumption'!$B$26)*D582*BD582</f>
        <v>161.28</v>
      </c>
      <c r="BF582" s="241">
        <f t="shared" si="7"/>
        <v>566.784</v>
      </c>
    </row>
    <row r="583" ht="20.25" customHeight="1">
      <c r="A583" s="233" t="str">
        <f>'Raw Data'!R582</f>
        <v>Costa Rica</v>
      </c>
      <c r="B583" s="234">
        <f>'Raw Data'!S582</f>
        <v>5</v>
      </c>
      <c r="C583" s="235">
        <f>'Raw Data'!W582</f>
        <v>37</v>
      </c>
      <c r="D583" s="236">
        <f t="shared" si="1"/>
        <v>740</v>
      </c>
      <c r="E583" s="237"/>
      <c r="F583" s="238">
        <f>'Raw Data'!X582</f>
        <v>1</v>
      </c>
      <c r="G583" s="239">
        <f>(F583*'Power Usage Consumption'!$B$2)*D583</f>
        <v>44.4</v>
      </c>
      <c r="H583" s="235">
        <f>'Raw Data'!Y582</f>
        <v>2</v>
      </c>
      <c r="I583" s="239">
        <f>(H583*'Power Usage Consumption'!$B$3)*D583</f>
        <v>103.008</v>
      </c>
      <c r="J583" s="235">
        <f>'Raw Data'!Z582</f>
        <v>2</v>
      </c>
      <c r="K583" s="240">
        <f>(J583*'Power Usage Consumption'!$B$4)*D583</f>
        <v>84.36</v>
      </c>
      <c r="L583" s="241">
        <f>'Raw Data'!AA582</f>
        <v>2</v>
      </c>
      <c r="M583" s="241">
        <f>(L583*'Power Usage Consumption'!$B$5)*D583</f>
        <v>296</v>
      </c>
      <c r="N583" s="241">
        <f>'Raw Data'!AB582</f>
        <v>1</v>
      </c>
      <c r="O583" s="241">
        <f>(N583*'Power Usage Consumption'!$B$7)*D583</f>
        <v>1.48</v>
      </c>
      <c r="P583" s="241">
        <f>'Raw Data'!AC582</f>
        <v>1</v>
      </c>
      <c r="Q583" s="241">
        <f>(P583*'Power Usage Consumption'!$B$8)*D583</f>
        <v>29.6</v>
      </c>
      <c r="R583" s="241">
        <f>'Raw Data'!AD582</f>
        <v>2</v>
      </c>
      <c r="S583" s="241">
        <f>(R583*'Power Usage Consumption'!$B$9)*D583</f>
        <v>8.88</v>
      </c>
      <c r="T583" s="235">
        <f>'Raw Data'!AE582</f>
        <v>3</v>
      </c>
      <c r="U583" s="241">
        <f>(T583*'Power Usage Consumption'!$B$6)*D583</f>
        <v>11.1</v>
      </c>
      <c r="V583" s="235">
        <f>'Raw Data'!AF582</f>
        <v>2</v>
      </c>
      <c r="W583" s="241">
        <f>(V583*'Power Usage Consumption'!$B$11)*D583</f>
        <v>17.76</v>
      </c>
      <c r="X583" s="235">
        <f>'Raw Data'!AG582</f>
        <v>2</v>
      </c>
      <c r="Y583" s="241">
        <f>(X583*'Power Usage Consumption'!$B$12)*D583</f>
        <v>17.76</v>
      </c>
      <c r="Z583" s="235">
        <f>'Raw Data'!AH582</f>
        <v>2</v>
      </c>
      <c r="AA583" s="241">
        <f>(Z583*'Power Usage Consumption'!$B$12)*D583</f>
        <v>17.76</v>
      </c>
      <c r="AB583" s="242">
        <f t="shared" si="2"/>
        <v>632.108</v>
      </c>
      <c r="AC583" s="243" t="str">
        <f>'Raw Data'!AI582</f>
        <v>Non-renewable Energy (Grid electricity, Gasoline, etc.)</v>
      </c>
      <c r="AD583" s="244">
        <f t="shared" si="3"/>
        <v>632.108</v>
      </c>
      <c r="AE583" s="245">
        <f t="shared" si="4"/>
        <v>0</v>
      </c>
      <c r="AF583" s="238">
        <f>'Raw Data'!U582</f>
        <v>2</v>
      </c>
      <c r="AG583" s="235">
        <f>'Raw Data'!T582</f>
        <v>3</v>
      </c>
      <c r="AH583" s="235"/>
      <c r="AI583" s="235">
        <f>IF('Raw Data'!AJ582="YES", 1, 0)</f>
        <v>1</v>
      </c>
      <c r="AJ583" s="239">
        <f>'Power Usage Consumption'!$B$15</f>
        <v>3.87</v>
      </c>
      <c r="AK583" s="235">
        <f>IF('Raw Data'!AK582="YES", 1, 0)</f>
        <v>0</v>
      </c>
      <c r="AL583" s="239">
        <f>'Power Usage Consumption'!$B$16</f>
        <v>18</v>
      </c>
      <c r="AM583" s="235">
        <f>IF('Raw Data'!AL582="YES", 1, 0)</f>
        <v>1</v>
      </c>
      <c r="AN583" s="239">
        <f>'Power Usage Consumption'!$B$17</f>
        <v>1.5</v>
      </c>
      <c r="AO583" s="235">
        <f>IF('Raw Data'!AM582="YES", 1, 0)</f>
        <v>1</v>
      </c>
      <c r="AP583" s="239">
        <f>'Power Usage Consumption'!$B$18</f>
        <v>1.2</v>
      </c>
      <c r="AQ583" s="235">
        <f>IF('Raw Data'!AN582="YES", 1, 0)</f>
        <v>0</v>
      </c>
      <c r="AR583" s="239">
        <f>'Power Usage Consumption'!$B$19</f>
        <v>2</v>
      </c>
      <c r="AS583" s="239">
        <f t="shared" si="5"/>
        <v>26.57</v>
      </c>
      <c r="AT583" s="241">
        <f t="shared" si="6"/>
        <v>3</v>
      </c>
      <c r="AU583" s="241"/>
      <c r="AV583" s="235">
        <f>IF('Raw Data'!AO582="YES", 1, 0)</f>
        <v>0</v>
      </c>
      <c r="AW583" s="241">
        <f>('Power Usage Consumption'!$B$22)*D583*AV583</f>
        <v>0</v>
      </c>
      <c r="AX583" s="235">
        <f>IF('Raw Data'!AP582="YES", 1, 0)</f>
        <v>0</v>
      </c>
      <c r="AY583" s="241">
        <f>('Power Usage Consumption'!$B$23)*D583*AX583</f>
        <v>0</v>
      </c>
      <c r="AZ583" s="235">
        <f>IF('Raw Data'!AQ582="YES", 1, 0)</f>
        <v>0</v>
      </c>
      <c r="BA583" s="241">
        <f>('Power Usage Consumption'!$B$24)*D583*AZ583</f>
        <v>0</v>
      </c>
      <c r="BB583" s="235">
        <f>IF('Raw Data'!AR582="YES", 1, 0)</f>
        <v>1</v>
      </c>
      <c r="BC583" s="241">
        <f>('Power Usage Consumption'!$B$25)*D583*BB583</f>
        <v>12.839</v>
      </c>
      <c r="BD583" s="235">
        <f>IF('Raw Data'!AS582="YES", 1, 0)</f>
        <v>0</v>
      </c>
      <c r="BE583" s="235">
        <f>('Power Usage Consumption'!$B$26)*D583*BD583</f>
        <v>0</v>
      </c>
      <c r="BF583" s="241">
        <f t="shared" si="7"/>
        <v>12.839</v>
      </c>
    </row>
    <row r="584" ht="20.25" customHeight="1">
      <c r="A584" s="233" t="str">
        <f>'Raw Data'!R583</f>
        <v>Oman</v>
      </c>
      <c r="B584" s="234">
        <f>'Raw Data'!S583</f>
        <v>5</v>
      </c>
      <c r="C584" s="235">
        <f>'Raw Data'!W583</f>
        <v>15</v>
      </c>
      <c r="D584" s="236">
        <f t="shared" si="1"/>
        <v>300</v>
      </c>
      <c r="E584" s="237"/>
      <c r="F584" s="238">
        <f>'Raw Data'!X583</f>
        <v>0</v>
      </c>
      <c r="G584" s="239">
        <f>(F584*'Power Usage Consumption'!$B$2)*D584</f>
        <v>0</v>
      </c>
      <c r="H584" s="235">
        <f>'Raw Data'!Y583</f>
        <v>3</v>
      </c>
      <c r="I584" s="239">
        <f>(H584*'Power Usage Consumption'!$B$3)*D584</f>
        <v>62.64</v>
      </c>
      <c r="J584" s="235">
        <f>'Raw Data'!Z583</f>
        <v>2</v>
      </c>
      <c r="K584" s="240">
        <f>(J584*'Power Usage Consumption'!$B$4)*D584</f>
        <v>34.2</v>
      </c>
      <c r="L584" s="241">
        <f>'Raw Data'!AA583</f>
        <v>1</v>
      </c>
      <c r="M584" s="241">
        <f>(L584*'Power Usage Consumption'!$B$5)*D584</f>
        <v>60</v>
      </c>
      <c r="N584" s="241">
        <f>'Raw Data'!AB583</f>
        <v>0</v>
      </c>
      <c r="O584" s="241">
        <f>(N584*'Power Usage Consumption'!$B$7)*D584</f>
        <v>0</v>
      </c>
      <c r="P584" s="241">
        <f>'Raw Data'!AC583</f>
        <v>2</v>
      </c>
      <c r="Q584" s="241">
        <f>(P584*'Power Usage Consumption'!$B$8)*D584</f>
        <v>24</v>
      </c>
      <c r="R584" s="241">
        <f>'Raw Data'!AD583</f>
        <v>0</v>
      </c>
      <c r="S584" s="241">
        <f>(R584*'Power Usage Consumption'!$B$9)*D584</f>
        <v>0</v>
      </c>
      <c r="T584" s="235">
        <f>'Raw Data'!AE583</f>
        <v>1</v>
      </c>
      <c r="U584" s="241">
        <f>(T584*'Power Usage Consumption'!$B$6)*D584</f>
        <v>1.5</v>
      </c>
      <c r="V584" s="235">
        <f>'Raw Data'!AF583</f>
        <v>3</v>
      </c>
      <c r="W584" s="241">
        <f>(V584*'Power Usage Consumption'!$B$11)*D584</f>
        <v>10.8</v>
      </c>
      <c r="X584" s="235">
        <f>'Raw Data'!AG583</f>
        <v>3</v>
      </c>
      <c r="Y584" s="241">
        <f>(X584*'Power Usage Consumption'!$B$12)*D584</f>
        <v>10.8</v>
      </c>
      <c r="Z584" s="235">
        <f>'Raw Data'!AH583</f>
        <v>2</v>
      </c>
      <c r="AA584" s="241">
        <f>(Z584*'Power Usage Consumption'!$B$12)*D584</f>
        <v>7.2</v>
      </c>
      <c r="AB584" s="242">
        <f t="shared" si="2"/>
        <v>211.14</v>
      </c>
      <c r="AC584" s="243" t="str">
        <f>'Raw Data'!AI583</f>
        <v>Non-renewable Energy (Grid electricity, Gasoline, etc.)</v>
      </c>
      <c r="AD584" s="244">
        <f t="shared" si="3"/>
        <v>211.14</v>
      </c>
      <c r="AE584" s="245">
        <f t="shared" si="4"/>
        <v>0</v>
      </c>
      <c r="AF584" s="238">
        <f>'Raw Data'!U583</f>
        <v>3</v>
      </c>
      <c r="AG584" s="235">
        <f>'Raw Data'!T583</f>
        <v>2</v>
      </c>
      <c r="AH584" s="235"/>
      <c r="AI584" s="235">
        <f>IF('Raw Data'!AJ583="YES", 1, 0)</f>
        <v>0</v>
      </c>
      <c r="AJ584" s="239">
        <f>'Power Usage Consumption'!$B$15</f>
        <v>3.87</v>
      </c>
      <c r="AK584" s="235">
        <f>IF('Raw Data'!AK583="YES", 1, 0)</f>
        <v>1</v>
      </c>
      <c r="AL584" s="239">
        <f>'Power Usage Consumption'!$B$16</f>
        <v>18</v>
      </c>
      <c r="AM584" s="235">
        <f>IF('Raw Data'!AL583="YES", 1, 0)</f>
        <v>1</v>
      </c>
      <c r="AN584" s="239">
        <f>'Power Usage Consumption'!$B$17</f>
        <v>1.5</v>
      </c>
      <c r="AO584" s="235">
        <f>IF('Raw Data'!AM583="YES", 1, 0)</f>
        <v>1</v>
      </c>
      <c r="AP584" s="239">
        <f>'Power Usage Consumption'!$B$18</f>
        <v>1.2</v>
      </c>
      <c r="AQ584" s="235">
        <f>IF('Raw Data'!AN583="YES", 1, 0)</f>
        <v>1</v>
      </c>
      <c r="AR584" s="239">
        <f>'Power Usage Consumption'!$B$19</f>
        <v>2</v>
      </c>
      <c r="AS584" s="239">
        <f t="shared" si="5"/>
        <v>26.57</v>
      </c>
      <c r="AT584" s="241">
        <f t="shared" si="6"/>
        <v>2</v>
      </c>
      <c r="AU584" s="241"/>
      <c r="AV584" s="235">
        <f>IF('Raw Data'!AO583="YES", 1, 0)</f>
        <v>1</v>
      </c>
      <c r="AW584" s="241">
        <f>('Power Usage Consumption'!$B$22)*D584*AV584</f>
        <v>682.5</v>
      </c>
      <c r="AX584" s="235">
        <f>IF('Raw Data'!AP583="YES", 1, 0)</f>
        <v>1</v>
      </c>
      <c r="AY584" s="241">
        <f>('Power Usage Consumption'!$B$23)*D584*AX584</f>
        <v>195</v>
      </c>
      <c r="AZ584" s="235">
        <f>IF('Raw Data'!AQ583="YES", 1, 0)</f>
        <v>1</v>
      </c>
      <c r="BA584" s="241">
        <f>('Power Usage Consumption'!$B$24)*D584*AZ584</f>
        <v>16.2</v>
      </c>
      <c r="BB584" s="235">
        <f>IF('Raw Data'!AR583="YES", 1, 0)</f>
        <v>0</v>
      </c>
      <c r="BC584" s="241">
        <f>('Power Usage Consumption'!$B$25)*D584*BB584</f>
        <v>0</v>
      </c>
      <c r="BD584" s="235">
        <f>IF('Raw Data'!AS583="YES", 1, 0)</f>
        <v>0</v>
      </c>
      <c r="BE584" s="235">
        <f>('Power Usage Consumption'!$B$26)*D584*BD584</f>
        <v>0</v>
      </c>
      <c r="BF584" s="241">
        <f t="shared" si="7"/>
        <v>893.7</v>
      </c>
    </row>
    <row r="585" ht="20.25" customHeight="1">
      <c r="A585" s="233" t="str">
        <f>'Raw Data'!R584</f>
        <v>United States of America</v>
      </c>
      <c r="B585" s="234">
        <f>'Raw Data'!S584</f>
        <v>5</v>
      </c>
      <c r="C585" s="235">
        <f>'Raw Data'!W584</f>
        <v>11</v>
      </c>
      <c r="D585" s="236">
        <f t="shared" si="1"/>
        <v>220</v>
      </c>
      <c r="E585" s="237"/>
      <c r="F585" s="238">
        <f>'Raw Data'!X584</f>
        <v>2</v>
      </c>
      <c r="G585" s="239">
        <f>(F585*'Power Usage Consumption'!$B$2)*D585</f>
        <v>26.4</v>
      </c>
      <c r="H585" s="235">
        <f>'Raw Data'!Y584</f>
        <v>0</v>
      </c>
      <c r="I585" s="239">
        <f>(H585*'Power Usage Consumption'!$B$3)*D585</f>
        <v>0</v>
      </c>
      <c r="J585" s="235">
        <f>'Raw Data'!Z584</f>
        <v>2</v>
      </c>
      <c r="K585" s="240">
        <f>(J585*'Power Usage Consumption'!$B$4)*D585</f>
        <v>25.08</v>
      </c>
      <c r="L585" s="241">
        <f>'Raw Data'!AA584</f>
        <v>0</v>
      </c>
      <c r="M585" s="241">
        <f>(L585*'Power Usage Consumption'!$B$5)*D585</f>
        <v>0</v>
      </c>
      <c r="N585" s="241">
        <f>'Raw Data'!AB584</f>
        <v>0</v>
      </c>
      <c r="O585" s="241">
        <f>(N585*'Power Usage Consumption'!$B$7)*D585</f>
        <v>0</v>
      </c>
      <c r="P585" s="241">
        <f>'Raw Data'!AC584</f>
        <v>2</v>
      </c>
      <c r="Q585" s="241">
        <f>(P585*'Power Usage Consumption'!$B$8)*D585</f>
        <v>17.6</v>
      </c>
      <c r="R585" s="241">
        <f>'Raw Data'!AD584</f>
        <v>2</v>
      </c>
      <c r="S585" s="241">
        <f>(R585*'Power Usage Consumption'!$B$9)*D585</f>
        <v>2.64</v>
      </c>
      <c r="T585" s="235">
        <f>'Raw Data'!AE584</f>
        <v>0</v>
      </c>
      <c r="U585" s="241">
        <f>(T585*'Power Usage Consumption'!$B$6)*D585</f>
        <v>0</v>
      </c>
      <c r="V585" s="235">
        <f>'Raw Data'!AF584</f>
        <v>0</v>
      </c>
      <c r="W585" s="241">
        <f>(V585*'Power Usage Consumption'!$B$11)*D585</f>
        <v>0</v>
      </c>
      <c r="X585" s="235">
        <f>'Raw Data'!AG584</f>
        <v>2</v>
      </c>
      <c r="Y585" s="241">
        <f>(X585*'Power Usage Consumption'!$B$12)*D585</f>
        <v>5.28</v>
      </c>
      <c r="Z585" s="235">
        <f>'Raw Data'!AH584</f>
        <v>3</v>
      </c>
      <c r="AA585" s="241">
        <f>(Z585*'Power Usage Consumption'!$B$12)*D585</f>
        <v>7.92</v>
      </c>
      <c r="AB585" s="242">
        <f t="shared" si="2"/>
        <v>84.92</v>
      </c>
      <c r="AC585" s="243" t="str">
        <f>'Raw Data'!AI584</f>
        <v>Renewable Energy (Solar, Wind, etc.)</v>
      </c>
      <c r="AD585" s="244">
        <f t="shared" si="3"/>
        <v>0</v>
      </c>
      <c r="AE585" s="245">
        <f t="shared" si="4"/>
        <v>84.92</v>
      </c>
      <c r="AF585" s="238">
        <f>'Raw Data'!U584</f>
        <v>2</v>
      </c>
      <c r="AG585" s="235">
        <f>'Raw Data'!T584</f>
        <v>3</v>
      </c>
      <c r="AH585" s="235"/>
      <c r="AI585" s="235">
        <f>IF('Raw Data'!AJ584="YES", 1, 0)</f>
        <v>0</v>
      </c>
      <c r="AJ585" s="239">
        <f>'Power Usage Consumption'!$B$15</f>
        <v>3.87</v>
      </c>
      <c r="AK585" s="235">
        <f>IF('Raw Data'!AK584="YES", 1, 0)</f>
        <v>0</v>
      </c>
      <c r="AL585" s="239">
        <f>'Power Usage Consumption'!$B$16</f>
        <v>18</v>
      </c>
      <c r="AM585" s="235">
        <f>IF('Raw Data'!AL584="YES", 1, 0)</f>
        <v>0</v>
      </c>
      <c r="AN585" s="239">
        <f>'Power Usage Consumption'!$B$17</f>
        <v>1.5</v>
      </c>
      <c r="AO585" s="235">
        <f>IF('Raw Data'!AM584="YES", 1, 0)</f>
        <v>1</v>
      </c>
      <c r="AP585" s="239">
        <f>'Power Usage Consumption'!$B$18</f>
        <v>1.2</v>
      </c>
      <c r="AQ585" s="235">
        <f>IF('Raw Data'!AN584="YES", 1, 0)</f>
        <v>0</v>
      </c>
      <c r="AR585" s="239">
        <f>'Power Usage Consumption'!$B$19</f>
        <v>2</v>
      </c>
      <c r="AS585" s="239">
        <f t="shared" si="5"/>
        <v>26.57</v>
      </c>
      <c r="AT585" s="241">
        <f t="shared" si="6"/>
        <v>3</v>
      </c>
      <c r="AU585" s="241"/>
      <c r="AV585" s="235">
        <f>IF('Raw Data'!AO584="YES", 1, 0)</f>
        <v>1</v>
      </c>
      <c r="AW585" s="241">
        <f>('Power Usage Consumption'!$B$22)*D585*AV585</f>
        <v>500.5</v>
      </c>
      <c r="AX585" s="235">
        <f>IF('Raw Data'!AP584="YES", 1, 0)</f>
        <v>1</v>
      </c>
      <c r="AY585" s="241">
        <f>('Power Usage Consumption'!$B$23)*D585*AX585</f>
        <v>143</v>
      </c>
      <c r="AZ585" s="235">
        <f>IF('Raw Data'!AQ584="YES", 1, 0)</f>
        <v>0</v>
      </c>
      <c r="BA585" s="241">
        <f>('Power Usage Consumption'!$B$24)*D585*AZ585</f>
        <v>0</v>
      </c>
      <c r="BB585" s="235">
        <f>IF('Raw Data'!AR584="YES", 1, 0)</f>
        <v>0</v>
      </c>
      <c r="BC585" s="241">
        <f>('Power Usage Consumption'!$B$25)*D585*BB585</f>
        <v>0</v>
      </c>
      <c r="BD585" s="235">
        <f>IF('Raw Data'!AS584="YES", 1, 0)</f>
        <v>0</v>
      </c>
      <c r="BE585" s="235">
        <f>('Power Usage Consumption'!$B$26)*D585*BD585</f>
        <v>0</v>
      </c>
      <c r="BF585" s="241">
        <f t="shared" si="7"/>
        <v>643.5</v>
      </c>
    </row>
    <row r="586" ht="20.25" customHeight="1">
      <c r="A586" s="233" t="str">
        <f>'Raw Data'!R585</f>
        <v>Kazakhstan</v>
      </c>
      <c r="B586" s="234">
        <f>'Raw Data'!S585</f>
        <v>4</v>
      </c>
      <c r="C586" s="235">
        <f>'Raw Data'!W585</f>
        <v>28</v>
      </c>
      <c r="D586" s="236">
        <f t="shared" si="1"/>
        <v>448</v>
      </c>
      <c r="E586" s="237"/>
      <c r="F586" s="238">
        <f>'Raw Data'!X585</f>
        <v>2</v>
      </c>
      <c r="G586" s="239">
        <f>(F586*'Power Usage Consumption'!$B$2)*D586</f>
        <v>53.76</v>
      </c>
      <c r="H586" s="235">
        <f>'Raw Data'!Y585</f>
        <v>0</v>
      </c>
      <c r="I586" s="239">
        <f>(H586*'Power Usage Consumption'!$B$3)*D586</f>
        <v>0</v>
      </c>
      <c r="J586" s="235">
        <f>'Raw Data'!Z585</f>
        <v>1</v>
      </c>
      <c r="K586" s="240">
        <f>(J586*'Power Usage Consumption'!$B$4)*D586</f>
        <v>25.536</v>
      </c>
      <c r="L586" s="241">
        <f>'Raw Data'!AA585</f>
        <v>2</v>
      </c>
      <c r="M586" s="241">
        <f>(L586*'Power Usage Consumption'!$B$5)*D586</f>
        <v>179.2</v>
      </c>
      <c r="N586" s="241">
        <f>'Raw Data'!AB585</f>
        <v>0</v>
      </c>
      <c r="O586" s="241">
        <f>(N586*'Power Usage Consumption'!$B$7)*D586</f>
        <v>0</v>
      </c>
      <c r="P586" s="241">
        <f>'Raw Data'!AC585</f>
        <v>2</v>
      </c>
      <c r="Q586" s="241">
        <f>(P586*'Power Usage Consumption'!$B$8)*D586</f>
        <v>35.84</v>
      </c>
      <c r="R586" s="241">
        <f>'Raw Data'!AD585</f>
        <v>1</v>
      </c>
      <c r="S586" s="241">
        <f>(R586*'Power Usage Consumption'!$B$9)*D586</f>
        <v>2.688</v>
      </c>
      <c r="T586" s="235">
        <f>'Raw Data'!AE585</f>
        <v>1</v>
      </c>
      <c r="U586" s="241">
        <f>(T586*'Power Usage Consumption'!$B$6)*D586</f>
        <v>2.24</v>
      </c>
      <c r="V586" s="235">
        <f>'Raw Data'!AF585</f>
        <v>2</v>
      </c>
      <c r="W586" s="241">
        <f>(V586*'Power Usage Consumption'!$B$11)*D586</f>
        <v>10.752</v>
      </c>
      <c r="X586" s="235">
        <f>'Raw Data'!AG585</f>
        <v>2</v>
      </c>
      <c r="Y586" s="241">
        <f>(X586*'Power Usage Consumption'!$B$12)*D586</f>
        <v>10.752</v>
      </c>
      <c r="Z586" s="235">
        <f>'Raw Data'!AH585</f>
        <v>3</v>
      </c>
      <c r="AA586" s="241">
        <f>(Z586*'Power Usage Consumption'!$B$12)*D586</f>
        <v>16.128</v>
      </c>
      <c r="AB586" s="242">
        <f t="shared" si="2"/>
        <v>336.896</v>
      </c>
      <c r="AC586" s="243" t="str">
        <f>'Raw Data'!AI585</f>
        <v>Renewable Energy (Solar, Wind, etc.)</v>
      </c>
      <c r="AD586" s="244">
        <f t="shared" si="3"/>
        <v>0</v>
      </c>
      <c r="AE586" s="245">
        <f t="shared" si="4"/>
        <v>336.896</v>
      </c>
      <c r="AF586" s="238">
        <f>'Raw Data'!U585</f>
        <v>0</v>
      </c>
      <c r="AG586" s="235">
        <f>'Raw Data'!T585</f>
        <v>4</v>
      </c>
      <c r="AH586" s="235"/>
      <c r="AI586" s="235">
        <f>IF('Raw Data'!AJ585="YES", 1, 0)</f>
        <v>1</v>
      </c>
      <c r="AJ586" s="239">
        <f>'Power Usage Consumption'!$B$15</f>
        <v>3.87</v>
      </c>
      <c r="AK586" s="235">
        <f>IF('Raw Data'!AK585="YES", 1, 0)</f>
        <v>1</v>
      </c>
      <c r="AL586" s="239">
        <f>'Power Usage Consumption'!$B$16</f>
        <v>18</v>
      </c>
      <c r="AM586" s="235">
        <f>IF('Raw Data'!AL585="YES", 1, 0)</f>
        <v>1</v>
      </c>
      <c r="AN586" s="239">
        <f>'Power Usage Consumption'!$B$17</f>
        <v>1.5</v>
      </c>
      <c r="AO586" s="235">
        <f>IF('Raw Data'!AM585="YES", 1, 0)</f>
        <v>1</v>
      </c>
      <c r="AP586" s="239">
        <f>'Power Usage Consumption'!$B$18</f>
        <v>1.2</v>
      </c>
      <c r="AQ586" s="235">
        <f>IF('Raw Data'!AN585="YES", 1, 0)</f>
        <v>1</v>
      </c>
      <c r="AR586" s="239">
        <f>'Power Usage Consumption'!$B$19</f>
        <v>2</v>
      </c>
      <c r="AS586" s="239">
        <f t="shared" si="5"/>
        <v>26.57</v>
      </c>
      <c r="AT586" s="241">
        <f t="shared" si="6"/>
        <v>4</v>
      </c>
      <c r="AU586" s="241"/>
      <c r="AV586" s="235">
        <f>IF('Raw Data'!AO585="YES", 1, 0)</f>
        <v>0</v>
      </c>
      <c r="AW586" s="241">
        <f>('Power Usage Consumption'!$B$22)*D586*AV586</f>
        <v>0</v>
      </c>
      <c r="AX586" s="235">
        <f>IF('Raw Data'!AP585="YES", 1, 0)</f>
        <v>0</v>
      </c>
      <c r="AY586" s="241">
        <f>('Power Usage Consumption'!$B$23)*D586*AX586</f>
        <v>0</v>
      </c>
      <c r="AZ586" s="235">
        <f>IF('Raw Data'!AQ585="YES", 1, 0)</f>
        <v>1</v>
      </c>
      <c r="BA586" s="241">
        <f>('Power Usage Consumption'!$B$24)*D586*AZ586</f>
        <v>24.192</v>
      </c>
      <c r="BB586" s="235">
        <f>IF('Raw Data'!AR585="YES", 1, 0)</f>
        <v>0</v>
      </c>
      <c r="BC586" s="241">
        <f>('Power Usage Consumption'!$B$25)*D586*BB586</f>
        <v>0</v>
      </c>
      <c r="BD586" s="235">
        <f>IF('Raw Data'!AS585="YES", 1, 0)</f>
        <v>1</v>
      </c>
      <c r="BE586" s="235">
        <f>('Power Usage Consumption'!$B$26)*D586*BD586</f>
        <v>125.44</v>
      </c>
      <c r="BF586" s="241">
        <f t="shared" si="7"/>
        <v>149.632</v>
      </c>
    </row>
    <row r="587" ht="20.25" customHeight="1">
      <c r="A587" s="233" t="str">
        <f>'Raw Data'!R586</f>
        <v>Egypt</v>
      </c>
      <c r="B587" s="234">
        <f>'Raw Data'!S586</f>
        <v>10</v>
      </c>
      <c r="C587" s="235">
        <f>'Raw Data'!W586</f>
        <v>38</v>
      </c>
      <c r="D587" s="236">
        <f t="shared" si="1"/>
        <v>1520</v>
      </c>
      <c r="E587" s="237"/>
      <c r="F587" s="238">
        <f>'Raw Data'!X586</f>
        <v>0</v>
      </c>
      <c r="G587" s="239">
        <f>(F587*'Power Usage Consumption'!$B$2)*D587</f>
        <v>0</v>
      </c>
      <c r="H587" s="235">
        <f>'Raw Data'!Y586</f>
        <v>1</v>
      </c>
      <c r="I587" s="239">
        <f>(H587*'Power Usage Consumption'!$B$3)*D587</f>
        <v>105.792</v>
      </c>
      <c r="J587" s="235">
        <f>'Raw Data'!Z586</f>
        <v>2</v>
      </c>
      <c r="K587" s="240">
        <f>(J587*'Power Usage Consumption'!$B$4)*D587</f>
        <v>173.28</v>
      </c>
      <c r="L587" s="241">
        <f>'Raw Data'!AA586</f>
        <v>1</v>
      </c>
      <c r="M587" s="241">
        <f>(L587*'Power Usage Consumption'!$B$5)*D587</f>
        <v>304</v>
      </c>
      <c r="N587" s="241">
        <f>'Raw Data'!AB586</f>
        <v>0</v>
      </c>
      <c r="O587" s="241">
        <f>(N587*'Power Usage Consumption'!$B$7)*D587</f>
        <v>0</v>
      </c>
      <c r="P587" s="241">
        <f>'Raw Data'!AC586</f>
        <v>0</v>
      </c>
      <c r="Q587" s="241">
        <f>(P587*'Power Usage Consumption'!$B$8)*D587</f>
        <v>0</v>
      </c>
      <c r="R587" s="241">
        <f>'Raw Data'!AD586</f>
        <v>2</v>
      </c>
      <c r="S587" s="241">
        <f>(R587*'Power Usage Consumption'!$B$9)*D587</f>
        <v>18.24</v>
      </c>
      <c r="T587" s="235">
        <f>'Raw Data'!AE586</f>
        <v>0</v>
      </c>
      <c r="U587" s="241">
        <f>(T587*'Power Usage Consumption'!$B$6)*D587</f>
        <v>0</v>
      </c>
      <c r="V587" s="235">
        <f>'Raw Data'!AF586</f>
        <v>0</v>
      </c>
      <c r="W587" s="241">
        <f>(V587*'Power Usage Consumption'!$B$11)*D587</f>
        <v>0</v>
      </c>
      <c r="X587" s="235">
        <f>'Raw Data'!AG586</f>
        <v>0</v>
      </c>
      <c r="Y587" s="241">
        <f>(X587*'Power Usage Consumption'!$B$12)*D587</f>
        <v>0</v>
      </c>
      <c r="Z587" s="235">
        <f>'Raw Data'!AH586</f>
        <v>0</v>
      </c>
      <c r="AA587" s="241">
        <f>(Z587*'Power Usage Consumption'!$B$12)*D587</f>
        <v>0</v>
      </c>
      <c r="AB587" s="242">
        <f t="shared" si="2"/>
        <v>601.312</v>
      </c>
      <c r="AC587" s="243" t="str">
        <f>'Raw Data'!AI586</f>
        <v>Non-renewable Energy (Grid electricity, Gasoline, etc.)</v>
      </c>
      <c r="AD587" s="244">
        <f t="shared" si="3"/>
        <v>601.312</v>
      </c>
      <c r="AE587" s="245">
        <f t="shared" si="4"/>
        <v>0</v>
      </c>
      <c r="AF587" s="238">
        <f>'Raw Data'!U586</f>
        <v>5</v>
      </c>
      <c r="AG587" s="235">
        <f>'Raw Data'!T586</f>
        <v>5</v>
      </c>
      <c r="AH587" s="235"/>
      <c r="AI587" s="235">
        <f>IF('Raw Data'!AJ586="YES", 1, 0)</f>
        <v>1</v>
      </c>
      <c r="AJ587" s="239">
        <f>'Power Usage Consumption'!$B$15</f>
        <v>3.87</v>
      </c>
      <c r="AK587" s="235">
        <f>IF('Raw Data'!AK586="YES", 1, 0)</f>
        <v>0</v>
      </c>
      <c r="AL587" s="239">
        <f>'Power Usage Consumption'!$B$16</f>
        <v>18</v>
      </c>
      <c r="AM587" s="235">
        <f>IF('Raw Data'!AL586="YES", 1, 0)</f>
        <v>0</v>
      </c>
      <c r="AN587" s="239">
        <f>'Power Usage Consumption'!$B$17</f>
        <v>1.5</v>
      </c>
      <c r="AO587" s="235">
        <f>IF('Raw Data'!AM586="YES", 1, 0)</f>
        <v>1</v>
      </c>
      <c r="AP587" s="239">
        <f>'Power Usage Consumption'!$B$18</f>
        <v>1.2</v>
      </c>
      <c r="AQ587" s="235">
        <f>IF('Raw Data'!AN586="YES", 1, 0)</f>
        <v>0</v>
      </c>
      <c r="AR587" s="239">
        <f>'Power Usage Consumption'!$B$19</f>
        <v>2</v>
      </c>
      <c r="AS587" s="239">
        <f t="shared" si="5"/>
        <v>26.57</v>
      </c>
      <c r="AT587" s="241">
        <f t="shared" si="6"/>
        <v>5</v>
      </c>
      <c r="AU587" s="241"/>
      <c r="AV587" s="235">
        <f>IF('Raw Data'!AO586="YES", 1, 0)</f>
        <v>1</v>
      </c>
      <c r="AW587" s="241">
        <f>('Power Usage Consumption'!$B$22)*D587*AV587</f>
        <v>3458</v>
      </c>
      <c r="AX587" s="235">
        <f>IF('Raw Data'!AP586="YES", 1, 0)</f>
        <v>1</v>
      </c>
      <c r="AY587" s="241">
        <f>('Power Usage Consumption'!$B$23)*D587*AX587</f>
        <v>988</v>
      </c>
      <c r="AZ587" s="235">
        <f>IF('Raw Data'!AQ586="YES", 1, 0)</f>
        <v>1</v>
      </c>
      <c r="BA587" s="241">
        <f>('Power Usage Consumption'!$B$24)*D587*AZ587</f>
        <v>82.08</v>
      </c>
      <c r="BB587" s="235">
        <f>IF('Raw Data'!AR586="YES", 1, 0)</f>
        <v>0</v>
      </c>
      <c r="BC587" s="241">
        <f>('Power Usage Consumption'!$B$25)*D587*BB587</f>
        <v>0</v>
      </c>
      <c r="BD587" s="235">
        <f>IF('Raw Data'!AS586="YES", 1, 0)</f>
        <v>0</v>
      </c>
      <c r="BE587" s="235">
        <f>('Power Usage Consumption'!$B$26)*D587*BD587</f>
        <v>0</v>
      </c>
      <c r="BF587" s="241">
        <f t="shared" si="7"/>
        <v>4528.08</v>
      </c>
    </row>
    <row r="588" ht="20.25" customHeight="1">
      <c r="A588" s="233" t="str">
        <f>'Raw Data'!R587</f>
        <v>Morocco</v>
      </c>
      <c r="B588" s="234">
        <f>'Raw Data'!S587</f>
        <v>4</v>
      </c>
      <c r="C588" s="235">
        <f>'Raw Data'!W587</f>
        <v>39</v>
      </c>
      <c r="D588" s="236">
        <f t="shared" si="1"/>
        <v>624</v>
      </c>
      <c r="E588" s="237"/>
      <c r="F588" s="238">
        <f>'Raw Data'!X587</f>
        <v>3</v>
      </c>
      <c r="G588" s="239">
        <f>(F588*'Power Usage Consumption'!$B$2)*D588</f>
        <v>112.32</v>
      </c>
      <c r="H588" s="235">
        <f>'Raw Data'!Y587</f>
        <v>3</v>
      </c>
      <c r="I588" s="239">
        <f>(H588*'Power Usage Consumption'!$B$3)*D588</f>
        <v>130.2912</v>
      </c>
      <c r="J588" s="235">
        <f>'Raw Data'!Z587</f>
        <v>0</v>
      </c>
      <c r="K588" s="240">
        <f>(J588*'Power Usage Consumption'!$B$4)*D588</f>
        <v>0</v>
      </c>
      <c r="L588" s="241">
        <f>'Raw Data'!AA587</f>
        <v>2</v>
      </c>
      <c r="M588" s="241">
        <f>(L588*'Power Usage Consumption'!$B$5)*D588</f>
        <v>249.6</v>
      </c>
      <c r="N588" s="241">
        <f>'Raw Data'!AB587</f>
        <v>2</v>
      </c>
      <c r="O588" s="241">
        <f>(N588*'Power Usage Consumption'!$B$7)*D588</f>
        <v>2.496</v>
      </c>
      <c r="P588" s="241">
        <f>'Raw Data'!AC587</f>
        <v>3</v>
      </c>
      <c r="Q588" s="241">
        <f>(P588*'Power Usage Consumption'!$B$8)*D588</f>
        <v>74.88</v>
      </c>
      <c r="R588" s="241">
        <f>'Raw Data'!AD587</f>
        <v>1</v>
      </c>
      <c r="S588" s="241">
        <f>(R588*'Power Usage Consumption'!$B$9)*D588</f>
        <v>3.744</v>
      </c>
      <c r="T588" s="235">
        <f>'Raw Data'!AE587</f>
        <v>3</v>
      </c>
      <c r="U588" s="241">
        <f>(T588*'Power Usage Consumption'!$B$6)*D588</f>
        <v>9.36</v>
      </c>
      <c r="V588" s="235">
        <f>'Raw Data'!AF587</f>
        <v>1</v>
      </c>
      <c r="W588" s="241">
        <f>(V588*'Power Usage Consumption'!$B$11)*D588</f>
        <v>7.488</v>
      </c>
      <c r="X588" s="235">
        <f>'Raw Data'!AG587</f>
        <v>2</v>
      </c>
      <c r="Y588" s="241">
        <f>(X588*'Power Usage Consumption'!$B$12)*D588</f>
        <v>14.976</v>
      </c>
      <c r="Z588" s="235">
        <f>'Raw Data'!AH587</f>
        <v>3</v>
      </c>
      <c r="AA588" s="241">
        <f>(Z588*'Power Usage Consumption'!$B$12)*D588</f>
        <v>22.464</v>
      </c>
      <c r="AB588" s="242">
        <f t="shared" si="2"/>
        <v>627.6192</v>
      </c>
      <c r="AC588" s="243" t="str">
        <f>'Raw Data'!AI587</f>
        <v>Non-renewable Energy (Grid electricity, Gasoline, etc.)</v>
      </c>
      <c r="AD588" s="244">
        <f t="shared" si="3"/>
        <v>627.6192</v>
      </c>
      <c r="AE588" s="245">
        <f t="shared" si="4"/>
        <v>0</v>
      </c>
      <c r="AF588" s="238">
        <f>'Raw Data'!U587</f>
        <v>1</v>
      </c>
      <c r="AG588" s="235">
        <f>'Raw Data'!T587</f>
        <v>3</v>
      </c>
      <c r="AH588" s="235"/>
      <c r="AI588" s="235">
        <f>IF('Raw Data'!AJ587="YES", 1, 0)</f>
        <v>1</v>
      </c>
      <c r="AJ588" s="239">
        <f>'Power Usage Consumption'!$B$15</f>
        <v>3.87</v>
      </c>
      <c r="AK588" s="235">
        <f>IF('Raw Data'!AK587="YES", 1, 0)</f>
        <v>1</v>
      </c>
      <c r="AL588" s="239">
        <f>'Power Usage Consumption'!$B$16</f>
        <v>18</v>
      </c>
      <c r="AM588" s="235">
        <f>IF('Raw Data'!AL587="YES", 1, 0)</f>
        <v>0</v>
      </c>
      <c r="AN588" s="239">
        <f>'Power Usage Consumption'!$B$17</f>
        <v>1.5</v>
      </c>
      <c r="AO588" s="235">
        <f>IF('Raw Data'!AM587="YES", 1, 0)</f>
        <v>0</v>
      </c>
      <c r="AP588" s="239">
        <f>'Power Usage Consumption'!$B$18</f>
        <v>1.2</v>
      </c>
      <c r="AQ588" s="235">
        <f>IF('Raw Data'!AN587="YES", 1, 0)</f>
        <v>1</v>
      </c>
      <c r="AR588" s="239">
        <f>'Power Usage Consumption'!$B$19</f>
        <v>2</v>
      </c>
      <c r="AS588" s="239">
        <f t="shared" si="5"/>
        <v>26.57</v>
      </c>
      <c r="AT588" s="241">
        <f t="shared" si="6"/>
        <v>3</v>
      </c>
      <c r="AU588" s="241"/>
      <c r="AV588" s="235">
        <f>IF('Raw Data'!AO587="YES", 1, 0)</f>
        <v>1</v>
      </c>
      <c r="AW588" s="241">
        <f>('Power Usage Consumption'!$B$22)*D588*AV588</f>
        <v>1419.6</v>
      </c>
      <c r="AX588" s="235">
        <f>IF('Raw Data'!AP587="YES", 1, 0)</f>
        <v>0</v>
      </c>
      <c r="AY588" s="241">
        <f>('Power Usage Consumption'!$B$23)*D588*AX588</f>
        <v>0</v>
      </c>
      <c r="AZ588" s="235">
        <f>IF('Raw Data'!AQ587="YES", 1, 0)</f>
        <v>1</v>
      </c>
      <c r="BA588" s="241">
        <f>('Power Usage Consumption'!$B$24)*D588*AZ588</f>
        <v>33.696</v>
      </c>
      <c r="BB588" s="235">
        <f>IF('Raw Data'!AR587="YES", 1, 0)</f>
        <v>1</v>
      </c>
      <c r="BC588" s="241">
        <f>('Power Usage Consumption'!$B$25)*D588*BB588</f>
        <v>10.8264</v>
      </c>
      <c r="BD588" s="235">
        <f>IF('Raw Data'!AS587="YES", 1, 0)</f>
        <v>1</v>
      </c>
      <c r="BE588" s="235">
        <f>('Power Usage Consumption'!$B$26)*D588*BD588</f>
        <v>174.72</v>
      </c>
      <c r="BF588" s="241">
        <f t="shared" si="7"/>
        <v>1638.8424</v>
      </c>
    </row>
    <row r="589" ht="20.25" customHeight="1">
      <c r="A589" s="233" t="str">
        <f>'Raw Data'!R588</f>
        <v>United States of America</v>
      </c>
      <c r="B589" s="234">
        <f>'Raw Data'!S588</f>
        <v>11</v>
      </c>
      <c r="C589" s="235">
        <f>'Raw Data'!W588</f>
        <v>19</v>
      </c>
      <c r="D589" s="236">
        <f t="shared" si="1"/>
        <v>836</v>
      </c>
      <c r="E589" s="237"/>
      <c r="F589" s="238">
        <f>'Raw Data'!X588</f>
        <v>1</v>
      </c>
      <c r="G589" s="239">
        <f>(F589*'Power Usage Consumption'!$B$2)*D589</f>
        <v>50.16</v>
      </c>
      <c r="H589" s="235">
        <f>'Raw Data'!Y588</f>
        <v>0</v>
      </c>
      <c r="I589" s="239">
        <f>(H589*'Power Usage Consumption'!$B$3)*D589</f>
        <v>0</v>
      </c>
      <c r="J589" s="235">
        <f>'Raw Data'!Z588</f>
        <v>2</v>
      </c>
      <c r="K589" s="240">
        <f>(J589*'Power Usage Consumption'!$B$4)*D589</f>
        <v>95.304</v>
      </c>
      <c r="L589" s="241">
        <f>'Raw Data'!AA588</f>
        <v>0</v>
      </c>
      <c r="M589" s="241">
        <f>(L589*'Power Usage Consumption'!$B$5)*D589</f>
        <v>0</v>
      </c>
      <c r="N589" s="241">
        <f>'Raw Data'!AB588</f>
        <v>1</v>
      </c>
      <c r="O589" s="241">
        <f>(N589*'Power Usage Consumption'!$B$7)*D589</f>
        <v>1.672</v>
      </c>
      <c r="P589" s="241">
        <f>'Raw Data'!AC588</f>
        <v>1</v>
      </c>
      <c r="Q589" s="241">
        <f>(P589*'Power Usage Consumption'!$B$8)*D589</f>
        <v>33.44</v>
      </c>
      <c r="R589" s="241">
        <f>'Raw Data'!AD588</f>
        <v>1</v>
      </c>
      <c r="S589" s="241">
        <f>(R589*'Power Usage Consumption'!$B$9)*D589</f>
        <v>5.016</v>
      </c>
      <c r="T589" s="235">
        <f>'Raw Data'!AE588</f>
        <v>0</v>
      </c>
      <c r="U589" s="241">
        <f>(T589*'Power Usage Consumption'!$B$6)*D589</f>
        <v>0</v>
      </c>
      <c r="V589" s="235">
        <f>'Raw Data'!AF588</f>
        <v>3</v>
      </c>
      <c r="W589" s="241">
        <f>(V589*'Power Usage Consumption'!$B$11)*D589</f>
        <v>30.096</v>
      </c>
      <c r="X589" s="235">
        <f>'Raw Data'!AG588</f>
        <v>1</v>
      </c>
      <c r="Y589" s="241">
        <f>(X589*'Power Usage Consumption'!$B$12)*D589</f>
        <v>10.032</v>
      </c>
      <c r="Z589" s="235">
        <f>'Raw Data'!AH588</f>
        <v>3</v>
      </c>
      <c r="AA589" s="241">
        <f>(Z589*'Power Usage Consumption'!$B$12)*D589</f>
        <v>30.096</v>
      </c>
      <c r="AB589" s="242">
        <f t="shared" si="2"/>
        <v>255.816</v>
      </c>
      <c r="AC589" s="243" t="str">
        <f>'Raw Data'!AI588</f>
        <v>Renewable Energy (Solar, Wind, etc.)</v>
      </c>
      <c r="AD589" s="244">
        <f t="shared" si="3"/>
        <v>0</v>
      </c>
      <c r="AE589" s="245">
        <f t="shared" si="4"/>
        <v>255.816</v>
      </c>
      <c r="AF589" s="238">
        <f>'Raw Data'!U588</f>
        <v>7</v>
      </c>
      <c r="AG589" s="235">
        <f>'Raw Data'!T588</f>
        <v>4</v>
      </c>
      <c r="AH589" s="235"/>
      <c r="AI589" s="235">
        <f>IF('Raw Data'!AJ588="YES", 1, 0)</f>
        <v>0</v>
      </c>
      <c r="AJ589" s="239">
        <f>'Power Usage Consumption'!$B$15</f>
        <v>3.87</v>
      </c>
      <c r="AK589" s="235">
        <f>IF('Raw Data'!AK588="YES", 1, 0)</f>
        <v>1</v>
      </c>
      <c r="AL589" s="239">
        <f>'Power Usage Consumption'!$B$16</f>
        <v>18</v>
      </c>
      <c r="AM589" s="235">
        <f>IF('Raw Data'!AL588="YES", 1, 0)</f>
        <v>0</v>
      </c>
      <c r="AN589" s="239">
        <f>'Power Usage Consumption'!$B$17</f>
        <v>1.5</v>
      </c>
      <c r="AO589" s="235">
        <f>IF('Raw Data'!AM588="YES", 1, 0)</f>
        <v>1</v>
      </c>
      <c r="AP589" s="239">
        <f>'Power Usage Consumption'!$B$18</f>
        <v>1.2</v>
      </c>
      <c r="AQ589" s="235">
        <f>IF('Raw Data'!AN588="YES", 1, 0)</f>
        <v>0</v>
      </c>
      <c r="AR589" s="239">
        <f>'Power Usage Consumption'!$B$19</f>
        <v>2</v>
      </c>
      <c r="AS589" s="239">
        <f t="shared" si="5"/>
        <v>26.57</v>
      </c>
      <c r="AT589" s="241">
        <f t="shared" si="6"/>
        <v>4</v>
      </c>
      <c r="AU589" s="241"/>
      <c r="AV589" s="235">
        <f>IF('Raw Data'!AO588="YES", 1, 0)</f>
        <v>1</v>
      </c>
      <c r="AW589" s="241">
        <f>('Power Usage Consumption'!$B$22)*D589*AV589</f>
        <v>1901.9</v>
      </c>
      <c r="AX589" s="235">
        <f>IF('Raw Data'!AP588="YES", 1, 0)</f>
        <v>1</v>
      </c>
      <c r="AY589" s="241">
        <f>('Power Usage Consumption'!$B$23)*D589*AX589</f>
        <v>543.4</v>
      </c>
      <c r="AZ589" s="235">
        <f>IF('Raw Data'!AQ588="YES", 1, 0)</f>
        <v>0</v>
      </c>
      <c r="BA589" s="241">
        <f>('Power Usage Consumption'!$B$24)*D589*AZ589</f>
        <v>0</v>
      </c>
      <c r="BB589" s="235">
        <f>IF('Raw Data'!AR588="YES", 1, 0)</f>
        <v>1</v>
      </c>
      <c r="BC589" s="241">
        <f>('Power Usage Consumption'!$B$25)*D589*BB589</f>
        <v>14.5046</v>
      </c>
      <c r="BD589" s="235">
        <f>IF('Raw Data'!AS588="YES", 1, 0)</f>
        <v>1</v>
      </c>
      <c r="BE589" s="235">
        <f>('Power Usage Consumption'!$B$26)*D589*BD589</f>
        <v>234.08</v>
      </c>
      <c r="BF589" s="241">
        <f t="shared" si="7"/>
        <v>2693.8846</v>
      </c>
    </row>
    <row r="590" ht="20.25" customHeight="1">
      <c r="A590" s="233" t="str">
        <f>'Raw Data'!R589</f>
        <v>Greece</v>
      </c>
      <c r="B590" s="234">
        <f>'Raw Data'!S589</f>
        <v>10</v>
      </c>
      <c r="C590" s="235" t="str">
        <f>'Raw Data'!W589</f>
        <v/>
      </c>
      <c r="D590" s="236">
        <f t="shared" si="1"/>
        <v>0</v>
      </c>
      <c r="E590" s="237"/>
      <c r="F590" s="238">
        <f>'Raw Data'!X589</f>
        <v>1</v>
      </c>
      <c r="G590" s="239">
        <f>(F590*'Power Usage Consumption'!$B$2)*D590</f>
        <v>0</v>
      </c>
      <c r="H590" s="235">
        <f>'Raw Data'!Y589</f>
        <v>0</v>
      </c>
      <c r="I590" s="239">
        <f>(H590*'Power Usage Consumption'!$B$3)*D590</f>
        <v>0</v>
      </c>
      <c r="J590" s="235">
        <f>'Raw Data'!Z589</f>
        <v>1</v>
      </c>
      <c r="K590" s="240">
        <f>(J590*'Power Usage Consumption'!$B$4)*D590</f>
        <v>0</v>
      </c>
      <c r="L590" s="241">
        <f>'Raw Data'!AA589</f>
        <v>1</v>
      </c>
      <c r="M590" s="241">
        <f>(L590*'Power Usage Consumption'!$B$5)*D590</f>
        <v>0</v>
      </c>
      <c r="N590" s="241">
        <f>'Raw Data'!AB589</f>
        <v>3</v>
      </c>
      <c r="O590" s="241">
        <f>(N590*'Power Usage Consumption'!$B$7)*D590</f>
        <v>0</v>
      </c>
      <c r="P590" s="241">
        <f>'Raw Data'!AC589</f>
        <v>0</v>
      </c>
      <c r="Q590" s="241">
        <f>(P590*'Power Usage Consumption'!$B$8)*D590</f>
        <v>0</v>
      </c>
      <c r="R590" s="241">
        <f>'Raw Data'!AD589</f>
        <v>0</v>
      </c>
      <c r="S590" s="241">
        <f>(R590*'Power Usage Consumption'!$B$9)*D590</f>
        <v>0</v>
      </c>
      <c r="T590" s="235">
        <f>'Raw Data'!AE589</f>
        <v>3</v>
      </c>
      <c r="U590" s="241">
        <f>(T590*'Power Usage Consumption'!$B$6)*D590</f>
        <v>0</v>
      </c>
      <c r="V590" s="235">
        <f>'Raw Data'!AF589</f>
        <v>0</v>
      </c>
      <c r="W590" s="241">
        <f>(V590*'Power Usage Consumption'!$B$11)*D590</f>
        <v>0</v>
      </c>
      <c r="X590" s="235">
        <f>'Raw Data'!AG589</f>
        <v>0</v>
      </c>
      <c r="Y590" s="241">
        <f>(X590*'Power Usage Consumption'!$B$12)*D590</f>
        <v>0</v>
      </c>
      <c r="Z590" s="235">
        <f>'Raw Data'!AH589</f>
        <v>1</v>
      </c>
      <c r="AA590" s="241">
        <f>(Z590*'Power Usage Consumption'!$B$12)*D590</f>
        <v>0</v>
      </c>
      <c r="AB590" s="242">
        <f t="shared" si="2"/>
        <v>0</v>
      </c>
      <c r="AC590" s="243" t="str">
        <f>'Raw Data'!AI589</f>
        <v>Non-renewable Energy (Grid electricity, Gasoline, etc.)</v>
      </c>
      <c r="AD590" s="244">
        <f t="shared" si="3"/>
        <v>0</v>
      </c>
      <c r="AE590" s="245">
        <f t="shared" si="4"/>
        <v>0</v>
      </c>
      <c r="AF590" s="238">
        <f>'Raw Data'!U589</f>
        <v>8</v>
      </c>
      <c r="AG590" s="235">
        <f>'Raw Data'!T589</f>
        <v>2</v>
      </c>
      <c r="AH590" s="235"/>
      <c r="AI590" s="235">
        <f>IF('Raw Data'!AJ589="YES", 1, 0)</f>
        <v>0</v>
      </c>
      <c r="AJ590" s="239">
        <f>'Power Usage Consumption'!$B$15</f>
        <v>3.87</v>
      </c>
      <c r="AK590" s="235">
        <f>IF('Raw Data'!AK589="YES", 1, 0)</f>
        <v>0</v>
      </c>
      <c r="AL590" s="239">
        <f>'Power Usage Consumption'!$B$16</f>
        <v>18</v>
      </c>
      <c r="AM590" s="235">
        <f>IF('Raw Data'!AL589="YES", 1, 0)</f>
        <v>1</v>
      </c>
      <c r="AN590" s="239">
        <f>'Power Usage Consumption'!$B$17</f>
        <v>1.5</v>
      </c>
      <c r="AO590" s="235">
        <f>IF('Raw Data'!AM589="YES", 1, 0)</f>
        <v>0</v>
      </c>
      <c r="AP590" s="239">
        <f>'Power Usage Consumption'!$B$18</f>
        <v>1.2</v>
      </c>
      <c r="AQ590" s="235">
        <f>IF('Raw Data'!AN589="YES", 1, 0)</f>
        <v>0</v>
      </c>
      <c r="AR590" s="239">
        <f>'Power Usage Consumption'!$B$19</f>
        <v>2</v>
      </c>
      <c r="AS590" s="239">
        <f t="shared" si="5"/>
        <v>26.57</v>
      </c>
      <c r="AT590" s="241">
        <f t="shared" si="6"/>
        <v>2</v>
      </c>
      <c r="AU590" s="241"/>
      <c r="AV590" s="235">
        <f>IF('Raw Data'!AO589="YES", 1, 0)</f>
        <v>0</v>
      </c>
      <c r="AW590" s="241">
        <f>('Power Usage Consumption'!$B$22)*D590*AV590</f>
        <v>0</v>
      </c>
      <c r="AX590" s="235">
        <f>IF('Raw Data'!AP589="YES", 1, 0)</f>
        <v>0</v>
      </c>
      <c r="AY590" s="241">
        <f>('Power Usage Consumption'!$B$23)*D590*AX590</f>
        <v>0</v>
      </c>
      <c r="AZ590" s="235">
        <f>IF('Raw Data'!AQ589="YES", 1, 0)</f>
        <v>1</v>
      </c>
      <c r="BA590" s="241">
        <f>('Power Usage Consumption'!$B$24)*D590*AZ590</f>
        <v>0</v>
      </c>
      <c r="BB590" s="235">
        <f>IF('Raw Data'!AR589="YES", 1, 0)</f>
        <v>1</v>
      </c>
      <c r="BC590" s="241">
        <f>('Power Usage Consumption'!$B$25)*D590*BB590</f>
        <v>0</v>
      </c>
      <c r="BD590" s="235">
        <f>IF('Raw Data'!AS589="YES", 1, 0)</f>
        <v>1</v>
      </c>
      <c r="BE590" s="235">
        <f>('Power Usage Consumption'!$B$26)*D590*BD590</f>
        <v>0</v>
      </c>
      <c r="BF590" s="241">
        <f t="shared" si="7"/>
        <v>0</v>
      </c>
    </row>
    <row r="591" ht="20.25" customHeight="1">
      <c r="A591" s="233" t="str">
        <f>'Raw Data'!R590</f>
        <v>Costa Rica</v>
      </c>
      <c r="B591" s="234">
        <f>'Raw Data'!S590</f>
        <v>9</v>
      </c>
      <c r="C591" s="235">
        <f>'Raw Data'!W590</f>
        <v>20</v>
      </c>
      <c r="D591" s="236">
        <f t="shared" si="1"/>
        <v>720</v>
      </c>
      <c r="E591" s="237"/>
      <c r="F591" s="238">
        <f>'Raw Data'!X590</f>
        <v>3</v>
      </c>
      <c r="G591" s="239">
        <f>(F591*'Power Usage Consumption'!$B$2)*D591</f>
        <v>129.6</v>
      </c>
      <c r="H591" s="235">
        <f>'Raw Data'!Y590</f>
        <v>1</v>
      </c>
      <c r="I591" s="239">
        <f>(H591*'Power Usage Consumption'!$B$3)*D591</f>
        <v>50.112</v>
      </c>
      <c r="J591" s="235">
        <f>'Raw Data'!Z590</f>
        <v>3</v>
      </c>
      <c r="K591" s="240">
        <f>(J591*'Power Usage Consumption'!$B$4)*D591</f>
        <v>123.12</v>
      </c>
      <c r="L591" s="241">
        <f>'Raw Data'!AA590</f>
        <v>3</v>
      </c>
      <c r="M591" s="241">
        <f>(L591*'Power Usage Consumption'!$B$5)*D591</f>
        <v>432</v>
      </c>
      <c r="N591" s="241">
        <f>'Raw Data'!AB590</f>
        <v>0</v>
      </c>
      <c r="O591" s="241">
        <f>(N591*'Power Usage Consumption'!$B$7)*D591</f>
        <v>0</v>
      </c>
      <c r="P591" s="241">
        <f>'Raw Data'!AC590</f>
        <v>3</v>
      </c>
      <c r="Q591" s="241">
        <f>(P591*'Power Usage Consumption'!$B$8)*D591</f>
        <v>86.4</v>
      </c>
      <c r="R591" s="241">
        <f>'Raw Data'!AD590</f>
        <v>0</v>
      </c>
      <c r="S591" s="241">
        <f>(R591*'Power Usage Consumption'!$B$9)*D591</f>
        <v>0</v>
      </c>
      <c r="T591" s="235">
        <f>'Raw Data'!AE590</f>
        <v>0</v>
      </c>
      <c r="U591" s="241">
        <f>(T591*'Power Usage Consumption'!$B$6)*D591</f>
        <v>0</v>
      </c>
      <c r="V591" s="235">
        <f>'Raw Data'!AF590</f>
        <v>3</v>
      </c>
      <c r="W591" s="241">
        <f>(V591*'Power Usage Consumption'!$B$11)*D591</f>
        <v>25.92</v>
      </c>
      <c r="X591" s="235">
        <f>'Raw Data'!AG590</f>
        <v>2</v>
      </c>
      <c r="Y591" s="241">
        <f>(X591*'Power Usage Consumption'!$B$12)*D591</f>
        <v>17.28</v>
      </c>
      <c r="Z591" s="235">
        <f>'Raw Data'!AH590</f>
        <v>3</v>
      </c>
      <c r="AA591" s="241">
        <f>(Z591*'Power Usage Consumption'!$B$12)*D591</f>
        <v>25.92</v>
      </c>
      <c r="AB591" s="242">
        <f t="shared" si="2"/>
        <v>890.352</v>
      </c>
      <c r="AC591" s="243" t="str">
        <f>'Raw Data'!AI590</f>
        <v>Renewable Energy (Solar, Wind, etc.)</v>
      </c>
      <c r="AD591" s="244">
        <f t="shared" si="3"/>
        <v>0</v>
      </c>
      <c r="AE591" s="245">
        <f t="shared" si="4"/>
        <v>890.352</v>
      </c>
      <c r="AF591" s="238">
        <f>'Raw Data'!U590</f>
        <v>0</v>
      </c>
      <c r="AG591" s="235">
        <f>'Raw Data'!T590</f>
        <v>9</v>
      </c>
      <c r="AH591" s="235"/>
      <c r="AI591" s="235">
        <f>IF('Raw Data'!AJ590="YES", 1, 0)</f>
        <v>1</v>
      </c>
      <c r="AJ591" s="239">
        <f>'Power Usage Consumption'!$B$15</f>
        <v>3.87</v>
      </c>
      <c r="AK591" s="235">
        <f>IF('Raw Data'!AK590="YES", 1, 0)</f>
        <v>1</v>
      </c>
      <c r="AL591" s="239">
        <f>'Power Usage Consumption'!$B$16</f>
        <v>18</v>
      </c>
      <c r="AM591" s="235">
        <f>IF('Raw Data'!AL590="YES", 1, 0)</f>
        <v>0</v>
      </c>
      <c r="AN591" s="239">
        <f>'Power Usage Consumption'!$B$17</f>
        <v>1.5</v>
      </c>
      <c r="AO591" s="235">
        <f>IF('Raw Data'!AM590="YES", 1, 0)</f>
        <v>1</v>
      </c>
      <c r="AP591" s="239">
        <f>'Power Usage Consumption'!$B$18</f>
        <v>1.2</v>
      </c>
      <c r="AQ591" s="235">
        <f>IF('Raw Data'!AN590="YES", 1, 0)</f>
        <v>1</v>
      </c>
      <c r="AR591" s="239">
        <f>'Power Usage Consumption'!$B$19</f>
        <v>2</v>
      </c>
      <c r="AS591" s="239">
        <f t="shared" si="5"/>
        <v>26.57</v>
      </c>
      <c r="AT591" s="241">
        <f t="shared" si="6"/>
        <v>9</v>
      </c>
      <c r="AU591" s="241"/>
      <c r="AV591" s="235">
        <f>IF('Raw Data'!AO590="YES", 1, 0)</f>
        <v>0</v>
      </c>
      <c r="AW591" s="241">
        <f>('Power Usage Consumption'!$B$22)*D591*AV591</f>
        <v>0</v>
      </c>
      <c r="AX591" s="235">
        <f>IF('Raw Data'!AP590="YES", 1, 0)</f>
        <v>0</v>
      </c>
      <c r="AY591" s="241">
        <f>('Power Usage Consumption'!$B$23)*D591*AX591</f>
        <v>0</v>
      </c>
      <c r="AZ591" s="235">
        <f>IF('Raw Data'!AQ590="YES", 1, 0)</f>
        <v>0</v>
      </c>
      <c r="BA591" s="241">
        <f>('Power Usage Consumption'!$B$24)*D591*AZ591</f>
        <v>0</v>
      </c>
      <c r="BB591" s="235">
        <f>IF('Raw Data'!AR590="YES", 1, 0)</f>
        <v>0</v>
      </c>
      <c r="BC591" s="241">
        <f>('Power Usage Consumption'!$B$25)*D591*BB591</f>
        <v>0</v>
      </c>
      <c r="BD591" s="235">
        <f>IF('Raw Data'!AS590="YES", 1, 0)</f>
        <v>0</v>
      </c>
      <c r="BE591" s="235">
        <f>('Power Usage Consumption'!$B$26)*D591*BD591</f>
        <v>0</v>
      </c>
      <c r="BF591" s="241">
        <f t="shared" si="7"/>
        <v>0</v>
      </c>
    </row>
    <row r="592" ht="20.25" customHeight="1">
      <c r="A592" s="233" t="str">
        <f>'Raw Data'!R591</f>
        <v>United States of America</v>
      </c>
      <c r="B592" s="234">
        <f>'Raw Data'!S591</f>
        <v>6</v>
      </c>
      <c r="C592" s="235">
        <f>'Raw Data'!W591</f>
        <v>32</v>
      </c>
      <c r="D592" s="236">
        <f t="shared" si="1"/>
        <v>768</v>
      </c>
      <c r="E592" s="237"/>
      <c r="F592" s="238">
        <f>'Raw Data'!X591</f>
        <v>2</v>
      </c>
      <c r="G592" s="239">
        <f>(F592*'Power Usage Consumption'!$B$2)*D592</f>
        <v>92.16</v>
      </c>
      <c r="H592" s="235">
        <f>'Raw Data'!Y591</f>
        <v>2</v>
      </c>
      <c r="I592" s="239">
        <f>(H592*'Power Usage Consumption'!$B$3)*D592</f>
        <v>106.9056</v>
      </c>
      <c r="J592" s="235">
        <f>'Raw Data'!Z591</f>
        <v>3</v>
      </c>
      <c r="K592" s="240">
        <f>(J592*'Power Usage Consumption'!$B$4)*D592</f>
        <v>131.328</v>
      </c>
      <c r="L592" s="241">
        <f>'Raw Data'!AA591</f>
        <v>0</v>
      </c>
      <c r="M592" s="241">
        <f>(L592*'Power Usage Consumption'!$B$5)*D592</f>
        <v>0</v>
      </c>
      <c r="N592" s="241">
        <f>'Raw Data'!AB591</f>
        <v>1</v>
      </c>
      <c r="O592" s="241">
        <f>(N592*'Power Usage Consumption'!$B$7)*D592</f>
        <v>1.536</v>
      </c>
      <c r="P592" s="241">
        <f>'Raw Data'!AC591</f>
        <v>0</v>
      </c>
      <c r="Q592" s="241">
        <f>(P592*'Power Usage Consumption'!$B$8)*D592</f>
        <v>0</v>
      </c>
      <c r="R592" s="241">
        <f>'Raw Data'!AD591</f>
        <v>3</v>
      </c>
      <c r="S592" s="241">
        <f>(R592*'Power Usage Consumption'!$B$9)*D592</f>
        <v>13.824</v>
      </c>
      <c r="T592" s="235">
        <f>'Raw Data'!AE591</f>
        <v>2</v>
      </c>
      <c r="U592" s="241">
        <f>(T592*'Power Usage Consumption'!$B$6)*D592</f>
        <v>7.68</v>
      </c>
      <c r="V592" s="235">
        <f>'Raw Data'!AF591</f>
        <v>1</v>
      </c>
      <c r="W592" s="241">
        <f>(V592*'Power Usage Consumption'!$B$11)*D592</f>
        <v>9.216</v>
      </c>
      <c r="X592" s="235">
        <f>'Raw Data'!AG591</f>
        <v>0</v>
      </c>
      <c r="Y592" s="241">
        <f>(X592*'Power Usage Consumption'!$B$12)*D592</f>
        <v>0</v>
      </c>
      <c r="Z592" s="235">
        <f>'Raw Data'!AH591</f>
        <v>0</v>
      </c>
      <c r="AA592" s="241">
        <f>(Z592*'Power Usage Consumption'!$B$12)*D592</f>
        <v>0</v>
      </c>
      <c r="AB592" s="242">
        <f t="shared" si="2"/>
        <v>362.6496</v>
      </c>
      <c r="AC592" s="243" t="str">
        <f>'Raw Data'!AI591</f>
        <v>Non-renewable Energy (Grid electricity, Gasoline, etc.)</v>
      </c>
      <c r="AD592" s="244">
        <f t="shared" si="3"/>
        <v>362.6496</v>
      </c>
      <c r="AE592" s="245">
        <f t="shared" si="4"/>
        <v>0</v>
      </c>
      <c r="AF592" s="238">
        <f>'Raw Data'!U591</f>
        <v>5</v>
      </c>
      <c r="AG592" s="235">
        <f>'Raw Data'!T591</f>
        <v>1</v>
      </c>
      <c r="AH592" s="235"/>
      <c r="AI592" s="235">
        <f>IF('Raw Data'!AJ591="YES", 1, 0)</f>
        <v>1</v>
      </c>
      <c r="AJ592" s="239">
        <f>'Power Usage Consumption'!$B$15</f>
        <v>3.87</v>
      </c>
      <c r="AK592" s="235">
        <f>IF('Raw Data'!AK591="YES", 1, 0)</f>
        <v>1</v>
      </c>
      <c r="AL592" s="239">
        <f>'Power Usage Consumption'!$B$16</f>
        <v>18</v>
      </c>
      <c r="AM592" s="235">
        <f>IF('Raw Data'!AL591="YES", 1, 0)</f>
        <v>1</v>
      </c>
      <c r="AN592" s="239">
        <f>'Power Usage Consumption'!$B$17</f>
        <v>1.5</v>
      </c>
      <c r="AO592" s="235">
        <f>IF('Raw Data'!AM591="YES", 1, 0)</f>
        <v>0</v>
      </c>
      <c r="AP592" s="239">
        <f>'Power Usage Consumption'!$B$18</f>
        <v>1.2</v>
      </c>
      <c r="AQ592" s="235">
        <f>IF('Raw Data'!AN591="YES", 1, 0)</f>
        <v>1</v>
      </c>
      <c r="AR592" s="239">
        <f>'Power Usage Consumption'!$B$19</f>
        <v>2</v>
      </c>
      <c r="AS592" s="239">
        <f t="shared" si="5"/>
        <v>26.57</v>
      </c>
      <c r="AT592" s="241">
        <f t="shared" si="6"/>
        <v>1</v>
      </c>
      <c r="AU592" s="241"/>
      <c r="AV592" s="235">
        <f>IF('Raw Data'!AO591="YES", 1, 0)</f>
        <v>1</v>
      </c>
      <c r="AW592" s="241">
        <f>('Power Usage Consumption'!$B$22)*D592*AV592</f>
        <v>1747.2</v>
      </c>
      <c r="AX592" s="235">
        <f>IF('Raw Data'!AP591="YES", 1, 0)</f>
        <v>0</v>
      </c>
      <c r="AY592" s="241">
        <f>('Power Usage Consumption'!$B$23)*D592*AX592</f>
        <v>0</v>
      </c>
      <c r="AZ592" s="235">
        <f>IF('Raw Data'!AQ591="YES", 1, 0)</f>
        <v>1</v>
      </c>
      <c r="BA592" s="241">
        <f>('Power Usage Consumption'!$B$24)*D592*AZ592</f>
        <v>41.472</v>
      </c>
      <c r="BB592" s="235">
        <f>IF('Raw Data'!AR591="YES", 1, 0)</f>
        <v>0</v>
      </c>
      <c r="BC592" s="241">
        <f>('Power Usage Consumption'!$B$25)*D592*BB592</f>
        <v>0</v>
      </c>
      <c r="BD592" s="235">
        <f>IF('Raw Data'!AS591="YES", 1, 0)</f>
        <v>1</v>
      </c>
      <c r="BE592" s="235">
        <f>('Power Usage Consumption'!$B$26)*D592*BD592</f>
        <v>215.04</v>
      </c>
      <c r="BF592" s="241">
        <f t="shared" si="7"/>
        <v>2003.712</v>
      </c>
    </row>
    <row r="593" ht="20.25" customHeight="1">
      <c r="A593" s="233" t="str">
        <f>'Raw Data'!R592</f>
        <v>United States of America</v>
      </c>
      <c r="B593" s="234">
        <f>'Raw Data'!S592</f>
        <v>1</v>
      </c>
      <c r="C593" s="235">
        <f>'Raw Data'!W592</f>
        <v>24</v>
      </c>
      <c r="D593" s="236">
        <f t="shared" si="1"/>
        <v>96</v>
      </c>
      <c r="E593" s="237"/>
      <c r="F593" s="238">
        <f>'Raw Data'!X592</f>
        <v>3</v>
      </c>
      <c r="G593" s="239">
        <f>(F593*'Power Usage Consumption'!$B$2)*D593</f>
        <v>17.28</v>
      </c>
      <c r="H593" s="235">
        <f>'Raw Data'!Y592</f>
        <v>2</v>
      </c>
      <c r="I593" s="239">
        <f>(H593*'Power Usage Consumption'!$B$3)*D593</f>
        <v>13.3632</v>
      </c>
      <c r="J593" s="235">
        <f>'Raw Data'!Z592</f>
        <v>1</v>
      </c>
      <c r="K593" s="240">
        <f>(J593*'Power Usage Consumption'!$B$4)*D593</f>
        <v>5.472</v>
      </c>
      <c r="L593" s="241">
        <f>'Raw Data'!AA592</f>
        <v>0</v>
      </c>
      <c r="M593" s="241">
        <f>(L593*'Power Usage Consumption'!$B$5)*D593</f>
        <v>0</v>
      </c>
      <c r="N593" s="241">
        <f>'Raw Data'!AB592</f>
        <v>1</v>
      </c>
      <c r="O593" s="241">
        <f>(N593*'Power Usage Consumption'!$B$7)*D593</f>
        <v>0.192</v>
      </c>
      <c r="P593" s="241">
        <f>'Raw Data'!AC592</f>
        <v>2</v>
      </c>
      <c r="Q593" s="241">
        <f>(P593*'Power Usage Consumption'!$B$8)*D593</f>
        <v>7.68</v>
      </c>
      <c r="R593" s="241">
        <f>'Raw Data'!AD592</f>
        <v>2</v>
      </c>
      <c r="S593" s="241">
        <f>(R593*'Power Usage Consumption'!$B$9)*D593</f>
        <v>1.152</v>
      </c>
      <c r="T593" s="235">
        <f>'Raw Data'!AE592</f>
        <v>0</v>
      </c>
      <c r="U593" s="241">
        <f>(T593*'Power Usage Consumption'!$B$6)*D593</f>
        <v>0</v>
      </c>
      <c r="V593" s="235">
        <f>'Raw Data'!AF592</f>
        <v>0</v>
      </c>
      <c r="W593" s="241">
        <f>(V593*'Power Usage Consumption'!$B$11)*D593</f>
        <v>0</v>
      </c>
      <c r="X593" s="235">
        <f>'Raw Data'!AG592</f>
        <v>2</v>
      </c>
      <c r="Y593" s="241">
        <f>(X593*'Power Usage Consumption'!$B$12)*D593</f>
        <v>2.304</v>
      </c>
      <c r="Z593" s="235">
        <f>'Raw Data'!AH592</f>
        <v>3</v>
      </c>
      <c r="AA593" s="241">
        <f>(Z593*'Power Usage Consumption'!$B$12)*D593</f>
        <v>3.456</v>
      </c>
      <c r="AB593" s="242">
        <f t="shared" si="2"/>
        <v>50.8992</v>
      </c>
      <c r="AC593" s="243" t="str">
        <f>'Raw Data'!AI592</f>
        <v>Non-renewable Energy (Grid electricity, Gasoline, etc.)</v>
      </c>
      <c r="AD593" s="244">
        <f t="shared" si="3"/>
        <v>50.8992</v>
      </c>
      <c r="AE593" s="245">
        <f t="shared" si="4"/>
        <v>0</v>
      </c>
      <c r="AF593" s="238">
        <f>'Raw Data'!U592</f>
        <v>0</v>
      </c>
      <c r="AG593" s="235">
        <f>'Raw Data'!T592</f>
        <v>1</v>
      </c>
      <c r="AH593" s="235"/>
      <c r="AI593" s="235">
        <f>IF('Raw Data'!AJ592="YES", 1, 0)</f>
        <v>1</v>
      </c>
      <c r="AJ593" s="239">
        <f>'Power Usage Consumption'!$B$15</f>
        <v>3.87</v>
      </c>
      <c r="AK593" s="235">
        <f>IF('Raw Data'!AK592="YES", 1, 0)</f>
        <v>0</v>
      </c>
      <c r="AL593" s="239">
        <f>'Power Usage Consumption'!$B$16</f>
        <v>18</v>
      </c>
      <c r="AM593" s="235">
        <f>IF('Raw Data'!AL592="YES", 1, 0)</f>
        <v>0</v>
      </c>
      <c r="AN593" s="239">
        <f>'Power Usage Consumption'!$B$17</f>
        <v>1.5</v>
      </c>
      <c r="AO593" s="235">
        <f>IF('Raw Data'!AM592="YES", 1, 0)</f>
        <v>0</v>
      </c>
      <c r="AP593" s="239">
        <f>'Power Usage Consumption'!$B$18</f>
        <v>1.2</v>
      </c>
      <c r="AQ593" s="235">
        <f>IF('Raw Data'!AN592="YES", 1, 0)</f>
        <v>0</v>
      </c>
      <c r="AR593" s="239">
        <f>'Power Usage Consumption'!$B$19</f>
        <v>2</v>
      </c>
      <c r="AS593" s="239">
        <f t="shared" si="5"/>
        <v>26.57</v>
      </c>
      <c r="AT593" s="241">
        <f t="shared" si="6"/>
        <v>1</v>
      </c>
      <c r="AU593" s="241"/>
      <c r="AV593" s="235">
        <f>IF('Raw Data'!AO592="YES", 1, 0)</f>
        <v>0</v>
      </c>
      <c r="AW593" s="241">
        <f>('Power Usage Consumption'!$B$22)*D593*AV593</f>
        <v>0</v>
      </c>
      <c r="AX593" s="235">
        <f>IF('Raw Data'!AP592="YES", 1, 0)</f>
        <v>0</v>
      </c>
      <c r="AY593" s="241">
        <f>('Power Usage Consumption'!$B$23)*D593*AX593</f>
        <v>0</v>
      </c>
      <c r="AZ593" s="235">
        <f>IF('Raw Data'!AQ592="YES", 1, 0)</f>
        <v>0</v>
      </c>
      <c r="BA593" s="241">
        <f>('Power Usage Consumption'!$B$24)*D593*AZ593</f>
        <v>0</v>
      </c>
      <c r="BB593" s="235">
        <f>IF('Raw Data'!AR592="YES", 1, 0)</f>
        <v>0</v>
      </c>
      <c r="BC593" s="241">
        <f>('Power Usage Consumption'!$B$25)*D593*BB593</f>
        <v>0</v>
      </c>
      <c r="BD593" s="235">
        <f>IF('Raw Data'!AS592="YES", 1, 0)</f>
        <v>0</v>
      </c>
      <c r="BE593" s="235">
        <f>('Power Usage Consumption'!$B$26)*D593*BD593</f>
        <v>0</v>
      </c>
      <c r="BF593" s="241">
        <f t="shared" si="7"/>
        <v>0</v>
      </c>
    </row>
    <row r="594" ht="20.25" customHeight="1">
      <c r="A594" s="233" t="str">
        <f>'Raw Data'!R593</f>
        <v>United States of America</v>
      </c>
      <c r="B594" s="234">
        <f>'Raw Data'!S593</f>
        <v>11</v>
      </c>
      <c r="C594" s="235">
        <f>'Raw Data'!W593</f>
        <v>18</v>
      </c>
      <c r="D594" s="236">
        <f t="shared" si="1"/>
        <v>792</v>
      </c>
      <c r="E594" s="237"/>
      <c r="F594" s="238">
        <f>'Raw Data'!X593</f>
        <v>2</v>
      </c>
      <c r="G594" s="239">
        <f>(F594*'Power Usage Consumption'!$B$2)*D594</f>
        <v>95.04</v>
      </c>
      <c r="H594" s="235">
        <f>'Raw Data'!Y593</f>
        <v>3</v>
      </c>
      <c r="I594" s="239">
        <f>(H594*'Power Usage Consumption'!$B$3)*D594</f>
        <v>165.3696</v>
      </c>
      <c r="J594" s="235">
        <f>'Raw Data'!Z593</f>
        <v>1</v>
      </c>
      <c r="K594" s="240">
        <f>(J594*'Power Usage Consumption'!$B$4)*D594</f>
        <v>45.144</v>
      </c>
      <c r="L594" s="241">
        <f>'Raw Data'!AA593</f>
        <v>0</v>
      </c>
      <c r="M594" s="241">
        <f>(L594*'Power Usage Consumption'!$B$5)*D594</f>
        <v>0</v>
      </c>
      <c r="N594" s="241">
        <f>'Raw Data'!AB593</f>
        <v>2</v>
      </c>
      <c r="O594" s="241">
        <f>(N594*'Power Usage Consumption'!$B$7)*D594</f>
        <v>3.168</v>
      </c>
      <c r="P594" s="241">
        <f>'Raw Data'!AC593</f>
        <v>3</v>
      </c>
      <c r="Q594" s="241">
        <f>(P594*'Power Usage Consumption'!$B$8)*D594</f>
        <v>95.04</v>
      </c>
      <c r="R594" s="241">
        <f>'Raw Data'!AD593</f>
        <v>2</v>
      </c>
      <c r="S594" s="241">
        <f>(R594*'Power Usage Consumption'!$B$9)*D594</f>
        <v>9.504</v>
      </c>
      <c r="T594" s="235">
        <f>'Raw Data'!AE593</f>
        <v>3</v>
      </c>
      <c r="U594" s="241">
        <f>(T594*'Power Usage Consumption'!$B$6)*D594</f>
        <v>11.88</v>
      </c>
      <c r="V594" s="235">
        <f>'Raw Data'!AF593</f>
        <v>2</v>
      </c>
      <c r="W594" s="241">
        <f>(V594*'Power Usage Consumption'!$B$11)*D594</f>
        <v>19.008</v>
      </c>
      <c r="X594" s="235">
        <f>'Raw Data'!AG593</f>
        <v>3</v>
      </c>
      <c r="Y594" s="241">
        <f>(X594*'Power Usage Consumption'!$B$12)*D594</f>
        <v>28.512</v>
      </c>
      <c r="Z594" s="235">
        <f>'Raw Data'!AH593</f>
        <v>0</v>
      </c>
      <c r="AA594" s="241">
        <f>(Z594*'Power Usage Consumption'!$B$12)*D594</f>
        <v>0</v>
      </c>
      <c r="AB594" s="242">
        <f t="shared" si="2"/>
        <v>472.6656</v>
      </c>
      <c r="AC594" s="243" t="str">
        <f>'Raw Data'!AI593</f>
        <v>Non-renewable Energy (Grid electricity, Gasoline, etc.)</v>
      </c>
      <c r="AD594" s="244">
        <f t="shared" si="3"/>
        <v>472.6656</v>
      </c>
      <c r="AE594" s="245">
        <f t="shared" si="4"/>
        <v>0</v>
      </c>
      <c r="AF594" s="238">
        <f>'Raw Data'!U593</f>
        <v>3</v>
      </c>
      <c r="AG594" s="235">
        <f>'Raw Data'!T593</f>
        <v>8</v>
      </c>
      <c r="AH594" s="235"/>
      <c r="AI594" s="235">
        <f>IF('Raw Data'!AJ593="YES", 1, 0)</f>
        <v>0</v>
      </c>
      <c r="AJ594" s="239">
        <f>'Power Usage Consumption'!$B$15</f>
        <v>3.87</v>
      </c>
      <c r="AK594" s="235">
        <f>IF('Raw Data'!AK593="YES", 1, 0)</f>
        <v>1</v>
      </c>
      <c r="AL594" s="239">
        <f>'Power Usage Consumption'!$B$16</f>
        <v>18</v>
      </c>
      <c r="AM594" s="235">
        <f>IF('Raw Data'!AL593="YES", 1, 0)</f>
        <v>0</v>
      </c>
      <c r="AN594" s="239">
        <f>'Power Usage Consumption'!$B$17</f>
        <v>1.5</v>
      </c>
      <c r="AO594" s="235">
        <f>IF('Raw Data'!AM593="YES", 1, 0)</f>
        <v>1</v>
      </c>
      <c r="AP594" s="239">
        <f>'Power Usage Consumption'!$B$18</f>
        <v>1.2</v>
      </c>
      <c r="AQ594" s="235">
        <f>IF('Raw Data'!AN593="YES", 1, 0)</f>
        <v>0</v>
      </c>
      <c r="AR594" s="239">
        <f>'Power Usage Consumption'!$B$19</f>
        <v>2</v>
      </c>
      <c r="AS594" s="239">
        <f t="shared" si="5"/>
        <v>26.57</v>
      </c>
      <c r="AT594" s="241">
        <f t="shared" si="6"/>
        <v>8</v>
      </c>
      <c r="AU594" s="241"/>
      <c r="AV594" s="235">
        <f>IF('Raw Data'!AO593="YES", 1, 0)</f>
        <v>1</v>
      </c>
      <c r="AW594" s="241">
        <f>('Power Usage Consumption'!$B$22)*D594*AV594</f>
        <v>1801.8</v>
      </c>
      <c r="AX594" s="235">
        <f>IF('Raw Data'!AP593="YES", 1, 0)</f>
        <v>1</v>
      </c>
      <c r="AY594" s="241">
        <f>('Power Usage Consumption'!$B$23)*D594*AX594</f>
        <v>514.8</v>
      </c>
      <c r="AZ594" s="235">
        <f>IF('Raw Data'!AQ593="YES", 1, 0)</f>
        <v>0</v>
      </c>
      <c r="BA594" s="241">
        <f>('Power Usage Consumption'!$B$24)*D594*AZ594</f>
        <v>0</v>
      </c>
      <c r="BB594" s="235">
        <f>IF('Raw Data'!AR593="YES", 1, 0)</f>
        <v>1</v>
      </c>
      <c r="BC594" s="241">
        <f>('Power Usage Consumption'!$B$25)*D594*BB594</f>
        <v>13.7412</v>
      </c>
      <c r="BD594" s="235">
        <f>IF('Raw Data'!AS593="YES", 1, 0)</f>
        <v>0</v>
      </c>
      <c r="BE594" s="235">
        <f>('Power Usage Consumption'!$B$26)*D594*BD594</f>
        <v>0</v>
      </c>
      <c r="BF594" s="241">
        <f t="shared" si="7"/>
        <v>2330.3412</v>
      </c>
    </row>
    <row r="595" ht="20.25" customHeight="1">
      <c r="A595" s="233" t="str">
        <f>'Raw Data'!R594</f>
        <v>United States of America</v>
      </c>
      <c r="B595" s="234">
        <f>'Raw Data'!S594</f>
        <v>11</v>
      </c>
      <c r="C595" s="235">
        <f>'Raw Data'!W594</f>
        <v>6</v>
      </c>
      <c r="D595" s="236">
        <f t="shared" si="1"/>
        <v>264</v>
      </c>
      <c r="E595" s="237"/>
      <c r="F595" s="238">
        <f>'Raw Data'!X594</f>
        <v>0</v>
      </c>
      <c r="G595" s="239">
        <f>(F595*'Power Usage Consumption'!$B$2)*D595</f>
        <v>0</v>
      </c>
      <c r="H595" s="235">
        <f>'Raw Data'!Y594</f>
        <v>2</v>
      </c>
      <c r="I595" s="239">
        <f>(H595*'Power Usage Consumption'!$B$3)*D595</f>
        <v>36.7488</v>
      </c>
      <c r="J595" s="235">
        <f>'Raw Data'!Z594</f>
        <v>0</v>
      </c>
      <c r="K595" s="240">
        <f>(J595*'Power Usage Consumption'!$B$4)*D595</f>
        <v>0</v>
      </c>
      <c r="L595" s="241">
        <f>'Raw Data'!AA594</f>
        <v>0</v>
      </c>
      <c r="M595" s="241">
        <f>(L595*'Power Usage Consumption'!$B$5)*D595</f>
        <v>0</v>
      </c>
      <c r="N595" s="241">
        <f>'Raw Data'!AB594</f>
        <v>3</v>
      </c>
      <c r="O595" s="241">
        <f>(N595*'Power Usage Consumption'!$B$7)*D595</f>
        <v>1.584</v>
      </c>
      <c r="P595" s="241">
        <f>'Raw Data'!AC594</f>
        <v>0</v>
      </c>
      <c r="Q595" s="241">
        <f>(P595*'Power Usage Consumption'!$B$8)*D595</f>
        <v>0</v>
      </c>
      <c r="R595" s="241">
        <f>'Raw Data'!AD594</f>
        <v>3</v>
      </c>
      <c r="S595" s="241">
        <f>(R595*'Power Usage Consumption'!$B$9)*D595</f>
        <v>4.752</v>
      </c>
      <c r="T595" s="235">
        <f>'Raw Data'!AE594</f>
        <v>0</v>
      </c>
      <c r="U595" s="241">
        <f>(T595*'Power Usage Consumption'!$B$6)*D595</f>
        <v>0</v>
      </c>
      <c r="V595" s="235">
        <f>'Raw Data'!AF594</f>
        <v>2</v>
      </c>
      <c r="W595" s="241">
        <f>(V595*'Power Usage Consumption'!$B$11)*D595</f>
        <v>6.336</v>
      </c>
      <c r="X595" s="235">
        <f>'Raw Data'!AG594</f>
        <v>2</v>
      </c>
      <c r="Y595" s="241">
        <f>(X595*'Power Usage Consumption'!$B$12)*D595</f>
        <v>6.336</v>
      </c>
      <c r="Z595" s="235">
        <f>'Raw Data'!AH594</f>
        <v>1</v>
      </c>
      <c r="AA595" s="241">
        <f>(Z595*'Power Usage Consumption'!$B$12)*D595</f>
        <v>3.168</v>
      </c>
      <c r="AB595" s="242">
        <f t="shared" si="2"/>
        <v>58.9248</v>
      </c>
      <c r="AC595" s="243" t="str">
        <f>'Raw Data'!AI594</f>
        <v>Renewable Energy (Solar, Wind, etc.)</v>
      </c>
      <c r="AD595" s="244">
        <f t="shared" si="3"/>
        <v>0</v>
      </c>
      <c r="AE595" s="245">
        <f t="shared" si="4"/>
        <v>58.9248</v>
      </c>
      <c r="AF595" s="238">
        <f>'Raw Data'!U594</f>
        <v>2</v>
      </c>
      <c r="AG595" s="235">
        <f>'Raw Data'!T594</f>
        <v>9</v>
      </c>
      <c r="AH595" s="235"/>
      <c r="AI595" s="235">
        <f>IF('Raw Data'!AJ594="YES", 1, 0)</f>
        <v>0</v>
      </c>
      <c r="AJ595" s="239">
        <f>'Power Usage Consumption'!$B$15</f>
        <v>3.87</v>
      </c>
      <c r="AK595" s="235">
        <f>IF('Raw Data'!AK594="YES", 1, 0)</f>
        <v>1</v>
      </c>
      <c r="AL595" s="239">
        <f>'Power Usage Consumption'!$B$16</f>
        <v>18</v>
      </c>
      <c r="AM595" s="235">
        <f>IF('Raw Data'!AL594="YES", 1, 0)</f>
        <v>1</v>
      </c>
      <c r="AN595" s="239">
        <f>'Power Usage Consumption'!$B$17</f>
        <v>1.5</v>
      </c>
      <c r="AO595" s="235">
        <f>IF('Raw Data'!AM594="YES", 1, 0)</f>
        <v>0</v>
      </c>
      <c r="AP595" s="239">
        <f>'Power Usage Consumption'!$B$18</f>
        <v>1.2</v>
      </c>
      <c r="AQ595" s="235">
        <f>IF('Raw Data'!AN594="YES", 1, 0)</f>
        <v>0</v>
      </c>
      <c r="AR595" s="239">
        <f>'Power Usage Consumption'!$B$19</f>
        <v>2</v>
      </c>
      <c r="AS595" s="239">
        <f t="shared" si="5"/>
        <v>26.57</v>
      </c>
      <c r="AT595" s="241">
        <f t="shared" si="6"/>
        <v>9</v>
      </c>
      <c r="AU595" s="241"/>
      <c r="AV595" s="235">
        <f>IF('Raw Data'!AO594="YES", 1, 0)</f>
        <v>1</v>
      </c>
      <c r="AW595" s="241">
        <f>('Power Usage Consumption'!$B$22)*D595*AV595</f>
        <v>600.6</v>
      </c>
      <c r="AX595" s="235">
        <f>IF('Raw Data'!AP594="YES", 1, 0)</f>
        <v>1</v>
      </c>
      <c r="AY595" s="241">
        <f>('Power Usage Consumption'!$B$23)*D595*AX595</f>
        <v>171.6</v>
      </c>
      <c r="AZ595" s="235">
        <f>IF('Raw Data'!AQ594="YES", 1, 0)</f>
        <v>0</v>
      </c>
      <c r="BA595" s="241">
        <f>('Power Usage Consumption'!$B$24)*D595*AZ595</f>
        <v>0</v>
      </c>
      <c r="BB595" s="235">
        <f>IF('Raw Data'!AR594="YES", 1, 0)</f>
        <v>0</v>
      </c>
      <c r="BC595" s="241">
        <f>('Power Usage Consumption'!$B$25)*D595*BB595</f>
        <v>0</v>
      </c>
      <c r="BD595" s="235">
        <f>IF('Raw Data'!AS594="YES", 1, 0)</f>
        <v>0</v>
      </c>
      <c r="BE595" s="235">
        <f>('Power Usage Consumption'!$B$26)*D595*BD595</f>
        <v>0</v>
      </c>
      <c r="BF595" s="241">
        <f t="shared" si="7"/>
        <v>772.2</v>
      </c>
    </row>
    <row r="596" ht="20.25" customHeight="1">
      <c r="A596" s="233" t="str">
        <f>'Raw Data'!R595</f>
        <v>United States of America</v>
      </c>
      <c r="B596" s="234">
        <f>'Raw Data'!S595</f>
        <v>5</v>
      </c>
      <c r="C596" s="235">
        <f>'Raw Data'!W595</f>
        <v>10</v>
      </c>
      <c r="D596" s="236">
        <f t="shared" si="1"/>
        <v>200</v>
      </c>
      <c r="E596" s="237"/>
      <c r="F596" s="238">
        <f>'Raw Data'!X595</f>
        <v>2</v>
      </c>
      <c r="G596" s="239">
        <f>(F596*'Power Usage Consumption'!$B$2)*D596</f>
        <v>24</v>
      </c>
      <c r="H596" s="235">
        <f>'Raw Data'!Y595</f>
        <v>0</v>
      </c>
      <c r="I596" s="239">
        <f>(H596*'Power Usage Consumption'!$B$3)*D596</f>
        <v>0</v>
      </c>
      <c r="J596" s="235">
        <f>'Raw Data'!Z595</f>
        <v>0</v>
      </c>
      <c r="K596" s="240">
        <f>(J596*'Power Usage Consumption'!$B$4)*D596</f>
        <v>0</v>
      </c>
      <c r="L596" s="241">
        <f>'Raw Data'!AA595</f>
        <v>1</v>
      </c>
      <c r="M596" s="241">
        <f>(L596*'Power Usage Consumption'!$B$5)*D596</f>
        <v>40</v>
      </c>
      <c r="N596" s="241">
        <f>'Raw Data'!AB595</f>
        <v>0</v>
      </c>
      <c r="O596" s="241">
        <f>(N596*'Power Usage Consumption'!$B$7)*D596</f>
        <v>0</v>
      </c>
      <c r="P596" s="241">
        <f>'Raw Data'!AC595</f>
        <v>2</v>
      </c>
      <c r="Q596" s="241">
        <f>(P596*'Power Usage Consumption'!$B$8)*D596</f>
        <v>16</v>
      </c>
      <c r="R596" s="241">
        <f>'Raw Data'!AD595</f>
        <v>2</v>
      </c>
      <c r="S596" s="241">
        <f>(R596*'Power Usage Consumption'!$B$9)*D596</f>
        <v>2.4</v>
      </c>
      <c r="T596" s="235">
        <f>'Raw Data'!AE595</f>
        <v>3</v>
      </c>
      <c r="U596" s="241">
        <f>(T596*'Power Usage Consumption'!$B$6)*D596</f>
        <v>3</v>
      </c>
      <c r="V596" s="235">
        <f>'Raw Data'!AF595</f>
        <v>1</v>
      </c>
      <c r="W596" s="241">
        <f>(V596*'Power Usage Consumption'!$B$11)*D596</f>
        <v>2.4</v>
      </c>
      <c r="X596" s="235">
        <f>'Raw Data'!AG595</f>
        <v>1</v>
      </c>
      <c r="Y596" s="241">
        <f>(X596*'Power Usage Consumption'!$B$12)*D596</f>
        <v>2.4</v>
      </c>
      <c r="Z596" s="235">
        <f>'Raw Data'!AH595</f>
        <v>3</v>
      </c>
      <c r="AA596" s="241">
        <f>(Z596*'Power Usage Consumption'!$B$12)*D596</f>
        <v>7.2</v>
      </c>
      <c r="AB596" s="242">
        <f t="shared" si="2"/>
        <v>97.4</v>
      </c>
      <c r="AC596" s="243" t="str">
        <f>'Raw Data'!AI595</f>
        <v>Renewable Energy (Solar, Wind, etc.)</v>
      </c>
      <c r="AD596" s="244">
        <f t="shared" si="3"/>
        <v>0</v>
      </c>
      <c r="AE596" s="245">
        <f t="shared" si="4"/>
        <v>97.4</v>
      </c>
      <c r="AF596" s="238">
        <f>'Raw Data'!U595</f>
        <v>2</v>
      </c>
      <c r="AG596" s="235">
        <f>'Raw Data'!T595</f>
        <v>3</v>
      </c>
      <c r="AH596" s="235"/>
      <c r="AI596" s="235">
        <f>IF('Raw Data'!AJ595="YES", 1, 0)</f>
        <v>1</v>
      </c>
      <c r="AJ596" s="239">
        <f>'Power Usage Consumption'!$B$15</f>
        <v>3.87</v>
      </c>
      <c r="AK596" s="235">
        <f>IF('Raw Data'!AK595="YES", 1, 0)</f>
        <v>0</v>
      </c>
      <c r="AL596" s="239">
        <f>'Power Usage Consumption'!$B$16</f>
        <v>18</v>
      </c>
      <c r="AM596" s="235">
        <f>IF('Raw Data'!AL595="YES", 1, 0)</f>
        <v>0</v>
      </c>
      <c r="AN596" s="239">
        <f>'Power Usage Consumption'!$B$17</f>
        <v>1.5</v>
      </c>
      <c r="AO596" s="235">
        <f>IF('Raw Data'!AM595="YES", 1, 0)</f>
        <v>0</v>
      </c>
      <c r="AP596" s="239">
        <f>'Power Usage Consumption'!$B$18</f>
        <v>1.2</v>
      </c>
      <c r="AQ596" s="235">
        <f>IF('Raw Data'!AN595="YES", 1, 0)</f>
        <v>0</v>
      </c>
      <c r="AR596" s="239">
        <f>'Power Usage Consumption'!$B$19</f>
        <v>2</v>
      </c>
      <c r="AS596" s="239">
        <f t="shared" si="5"/>
        <v>26.57</v>
      </c>
      <c r="AT596" s="241">
        <f t="shared" si="6"/>
        <v>3</v>
      </c>
      <c r="AU596" s="241"/>
      <c r="AV596" s="235">
        <f>IF('Raw Data'!AO595="YES", 1, 0)</f>
        <v>1</v>
      </c>
      <c r="AW596" s="241">
        <f>('Power Usage Consumption'!$B$22)*D596*AV596</f>
        <v>455</v>
      </c>
      <c r="AX596" s="235">
        <f>IF('Raw Data'!AP595="YES", 1, 0)</f>
        <v>1</v>
      </c>
      <c r="AY596" s="241">
        <f>('Power Usage Consumption'!$B$23)*D596*AX596</f>
        <v>130</v>
      </c>
      <c r="AZ596" s="235">
        <f>IF('Raw Data'!AQ595="YES", 1, 0)</f>
        <v>1</v>
      </c>
      <c r="BA596" s="241">
        <f>('Power Usage Consumption'!$B$24)*D596*AZ596</f>
        <v>10.8</v>
      </c>
      <c r="BB596" s="235">
        <f>IF('Raw Data'!AR595="YES", 1, 0)</f>
        <v>1</v>
      </c>
      <c r="BC596" s="241">
        <f>('Power Usage Consumption'!$B$25)*D596*BB596</f>
        <v>3.47</v>
      </c>
      <c r="BD596" s="235">
        <f>IF('Raw Data'!AS595="YES", 1, 0)</f>
        <v>1</v>
      </c>
      <c r="BE596" s="235">
        <f>('Power Usage Consumption'!$B$26)*D596*BD596</f>
        <v>56</v>
      </c>
      <c r="BF596" s="241">
        <f t="shared" si="7"/>
        <v>655.27</v>
      </c>
    </row>
    <row r="597" ht="20.25" customHeight="1">
      <c r="A597" s="233" t="str">
        <f>'Raw Data'!R596</f>
        <v>Finland</v>
      </c>
      <c r="B597" s="234">
        <f>'Raw Data'!S596</f>
        <v>5</v>
      </c>
      <c r="C597" s="235">
        <f>'Raw Data'!W596</f>
        <v>31</v>
      </c>
      <c r="D597" s="236">
        <f t="shared" si="1"/>
        <v>620</v>
      </c>
      <c r="E597" s="237"/>
      <c r="F597" s="238">
        <f>'Raw Data'!X596</f>
        <v>1</v>
      </c>
      <c r="G597" s="239">
        <f>(F597*'Power Usage Consumption'!$B$2)*D597</f>
        <v>37.2</v>
      </c>
      <c r="H597" s="235">
        <f>'Raw Data'!Y596</f>
        <v>2</v>
      </c>
      <c r="I597" s="239">
        <f>(H597*'Power Usage Consumption'!$B$3)*D597</f>
        <v>86.304</v>
      </c>
      <c r="J597" s="235">
        <f>'Raw Data'!Z596</f>
        <v>0</v>
      </c>
      <c r="K597" s="240">
        <f>(J597*'Power Usage Consumption'!$B$4)*D597</f>
        <v>0</v>
      </c>
      <c r="L597" s="241">
        <f>'Raw Data'!AA596</f>
        <v>0</v>
      </c>
      <c r="M597" s="241">
        <f>(L597*'Power Usage Consumption'!$B$5)*D597</f>
        <v>0</v>
      </c>
      <c r="N597" s="241">
        <f>'Raw Data'!AB596</f>
        <v>0</v>
      </c>
      <c r="O597" s="241">
        <f>(N597*'Power Usage Consumption'!$B$7)*D597</f>
        <v>0</v>
      </c>
      <c r="P597" s="241">
        <f>'Raw Data'!AC596</f>
        <v>3</v>
      </c>
      <c r="Q597" s="241">
        <f>(P597*'Power Usage Consumption'!$B$8)*D597</f>
        <v>74.4</v>
      </c>
      <c r="R597" s="241">
        <f>'Raw Data'!AD596</f>
        <v>1</v>
      </c>
      <c r="S597" s="241">
        <f>(R597*'Power Usage Consumption'!$B$9)*D597</f>
        <v>3.72</v>
      </c>
      <c r="T597" s="235">
        <f>'Raw Data'!AE596</f>
        <v>0</v>
      </c>
      <c r="U597" s="241">
        <f>(T597*'Power Usage Consumption'!$B$6)*D597</f>
        <v>0</v>
      </c>
      <c r="V597" s="235">
        <f>'Raw Data'!AF596</f>
        <v>0</v>
      </c>
      <c r="W597" s="241">
        <f>(V597*'Power Usage Consumption'!$B$11)*D597</f>
        <v>0</v>
      </c>
      <c r="X597" s="235">
        <f>'Raw Data'!AG596</f>
        <v>2</v>
      </c>
      <c r="Y597" s="241">
        <f>(X597*'Power Usage Consumption'!$B$12)*D597</f>
        <v>14.88</v>
      </c>
      <c r="Z597" s="235">
        <f>'Raw Data'!AH596</f>
        <v>1</v>
      </c>
      <c r="AA597" s="241">
        <f>(Z597*'Power Usage Consumption'!$B$12)*D597</f>
        <v>7.44</v>
      </c>
      <c r="AB597" s="242">
        <f t="shared" si="2"/>
        <v>223.944</v>
      </c>
      <c r="AC597" s="243" t="str">
        <f>'Raw Data'!AI596</f>
        <v>Renewable Energy (Solar, Wind, etc.)</v>
      </c>
      <c r="AD597" s="244">
        <f t="shared" si="3"/>
        <v>0</v>
      </c>
      <c r="AE597" s="245">
        <f t="shared" si="4"/>
        <v>223.944</v>
      </c>
      <c r="AF597" s="238">
        <f>'Raw Data'!U596</f>
        <v>3</v>
      </c>
      <c r="AG597" s="235">
        <f>'Raw Data'!T596</f>
        <v>2</v>
      </c>
      <c r="AH597" s="235"/>
      <c r="AI597" s="235">
        <f>IF('Raw Data'!AJ596="YES", 1, 0)</f>
        <v>0</v>
      </c>
      <c r="AJ597" s="239">
        <f>'Power Usage Consumption'!$B$15</f>
        <v>3.87</v>
      </c>
      <c r="AK597" s="235">
        <f>IF('Raw Data'!AK596="YES", 1, 0)</f>
        <v>0</v>
      </c>
      <c r="AL597" s="239">
        <f>'Power Usage Consumption'!$B$16</f>
        <v>18</v>
      </c>
      <c r="AM597" s="235">
        <f>IF('Raw Data'!AL596="YES", 1, 0)</f>
        <v>1</v>
      </c>
      <c r="AN597" s="239">
        <f>'Power Usage Consumption'!$B$17</f>
        <v>1.5</v>
      </c>
      <c r="AO597" s="235">
        <f>IF('Raw Data'!AM596="YES", 1, 0)</f>
        <v>0</v>
      </c>
      <c r="AP597" s="239">
        <f>'Power Usage Consumption'!$B$18</f>
        <v>1.2</v>
      </c>
      <c r="AQ597" s="235">
        <f>IF('Raw Data'!AN596="YES", 1, 0)</f>
        <v>0</v>
      </c>
      <c r="AR597" s="239">
        <f>'Power Usage Consumption'!$B$19</f>
        <v>2</v>
      </c>
      <c r="AS597" s="239">
        <f t="shared" si="5"/>
        <v>26.57</v>
      </c>
      <c r="AT597" s="241">
        <f t="shared" si="6"/>
        <v>2</v>
      </c>
      <c r="AU597" s="241"/>
      <c r="AV597" s="235">
        <f>IF('Raw Data'!AO596="YES", 1, 0)</f>
        <v>1</v>
      </c>
      <c r="AW597" s="241">
        <f>('Power Usage Consumption'!$B$22)*D597*AV597</f>
        <v>1410.5</v>
      </c>
      <c r="AX597" s="235">
        <f>IF('Raw Data'!AP596="YES", 1, 0)</f>
        <v>1</v>
      </c>
      <c r="AY597" s="241">
        <f>('Power Usage Consumption'!$B$23)*D597*AX597</f>
        <v>403</v>
      </c>
      <c r="AZ597" s="235">
        <f>IF('Raw Data'!AQ596="YES", 1, 0)</f>
        <v>1</v>
      </c>
      <c r="BA597" s="241">
        <f>('Power Usage Consumption'!$B$24)*D597*AZ597</f>
        <v>33.48</v>
      </c>
      <c r="BB597" s="235">
        <f>IF('Raw Data'!AR596="YES", 1, 0)</f>
        <v>0</v>
      </c>
      <c r="BC597" s="241">
        <f>('Power Usage Consumption'!$B$25)*D597*BB597</f>
        <v>0</v>
      </c>
      <c r="BD597" s="235">
        <f>IF('Raw Data'!AS596="YES", 1, 0)</f>
        <v>0</v>
      </c>
      <c r="BE597" s="235">
        <f>('Power Usage Consumption'!$B$26)*D597*BD597</f>
        <v>0</v>
      </c>
      <c r="BF597" s="241">
        <f t="shared" si="7"/>
        <v>1846.98</v>
      </c>
    </row>
    <row r="598" ht="20.25" customHeight="1">
      <c r="A598" s="233" t="str">
        <f>'Raw Data'!R597</f>
        <v>Hong Kong</v>
      </c>
      <c r="B598" s="234">
        <f>'Raw Data'!S597</f>
        <v>9</v>
      </c>
      <c r="C598" s="235">
        <f>'Raw Data'!W597</f>
        <v>37</v>
      </c>
      <c r="D598" s="236">
        <f t="shared" si="1"/>
        <v>1332</v>
      </c>
      <c r="E598" s="237"/>
      <c r="F598" s="238">
        <f>'Raw Data'!X597</f>
        <v>1</v>
      </c>
      <c r="G598" s="239">
        <f>(F598*'Power Usage Consumption'!$B$2)*D598</f>
        <v>79.92</v>
      </c>
      <c r="H598" s="235">
        <f>'Raw Data'!Y597</f>
        <v>0</v>
      </c>
      <c r="I598" s="239">
        <f>(H598*'Power Usage Consumption'!$B$3)*D598</f>
        <v>0</v>
      </c>
      <c r="J598" s="235">
        <f>'Raw Data'!Z597</f>
        <v>0</v>
      </c>
      <c r="K598" s="240">
        <f>(J598*'Power Usage Consumption'!$B$4)*D598</f>
        <v>0</v>
      </c>
      <c r="L598" s="241">
        <f>'Raw Data'!AA597</f>
        <v>2</v>
      </c>
      <c r="M598" s="241">
        <f>(L598*'Power Usage Consumption'!$B$5)*D598</f>
        <v>532.8</v>
      </c>
      <c r="N598" s="241">
        <f>'Raw Data'!AB597</f>
        <v>0</v>
      </c>
      <c r="O598" s="241">
        <f>(N598*'Power Usage Consumption'!$B$7)*D598</f>
        <v>0</v>
      </c>
      <c r="P598" s="241">
        <f>'Raw Data'!AC597</f>
        <v>1</v>
      </c>
      <c r="Q598" s="241">
        <f>(P598*'Power Usage Consumption'!$B$8)*D598</f>
        <v>53.28</v>
      </c>
      <c r="R598" s="241">
        <f>'Raw Data'!AD597</f>
        <v>1</v>
      </c>
      <c r="S598" s="241">
        <f>(R598*'Power Usage Consumption'!$B$9)*D598</f>
        <v>7.992</v>
      </c>
      <c r="T598" s="235">
        <f>'Raw Data'!AE597</f>
        <v>3</v>
      </c>
      <c r="U598" s="241">
        <f>(T598*'Power Usage Consumption'!$B$6)*D598</f>
        <v>19.98</v>
      </c>
      <c r="V598" s="235">
        <f>'Raw Data'!AF597</f>
        <v>3</v>
      </c>
      <c r="W598" s="241">
        <f>(V598*'Power Usage Consumption'!$B$11)*D598</f>
        <v>47.952</v>
      </c>
      <c r="X598" s="235">
        <f>'Raw Data'!AG597</f>
        <v>3</v>
      </c>
      <c r="Y598" s="241">
        <f>(X598*'Power Usage Consumption'!$B$12)*D598</f>
        <v>47.952</v>
      </c>
      <c r="Z598" s="235">
        <f>'Raw Data'!AH597</f>
        <v>2</v>
      </c>
      <c r="AA598" s="241">
        <f>(Z598*'Power Usage Consumption'!$B$12)*D598</f>
        <v>31.968</v>
      </c>
      <c r="AB598" s="242">
        <f t="shared" si="2"/>
        <v>821.844</v>
      </c>
      <c r="AC598" s="243" t="str">
        <f>'Raw Data'!AI597</f>
        <v>Renewable Energy (Solar, Wind, etc.)</v>
      </c>
      <c r="AD598" s="244">
        <f t="shared" si="3"/>
        <v>0</v>
      </c>
      <c r="AE598" s="245">
        <f t="shared" si="4"/>
        <v>821.844</v>
      </c>
      <c r="AF598" s="238">
        <f>'Raw Data'!U597</f>
        <v>2</v>
      </c>
      <c r="AG598" s="235">
        <f>'Raw Data'!T597</f>
        <v>7</v>
      </c>
      <c r="AH598" s="235"/>
      <c r="AI598" s="235">
        <f>IF('Raw Data'!AJ597="YES", 1, 0)</f>
        <v>1</v>
      </c>
      <c r="AJ598" s="239">
        <f>'Power Usage Consumption'!$B$15</f>
        <v>3.87</v>
      </c>
      <c r="AK598" s="235">
        <f>IF('Raw Data'!AK597="YES", 1, 0)</f>
        <v>1</v>
      </c>
      <c r="AL598" s="239">
        <f>'Power Usage Consumption'!$B$16</f>
        <v>18</v>
      </c>
      <c r="AM598" s="235">
        <f>IF('Raw Data'!AL597="YES", 1, 0)</f>
        <v>1</v>
      </c>
      <c r="AN598" s="239">
        <f>'Power Usage Consumption'!$B$17</f>
        <v>1.5</v>
      </c>
      <c r="AO598" s="235">
        <f>IF('Raw Data'!AM597="YES", 1, 0)</f>
        <v>0</v>
      </c>
      <c r="AP598" s="239">
        <f>'Power Usage Consumption'!$B$18</f>
        <v>1.2</v>
      </c>
      <c r="AQ598" s="235">
        <f>IF('Raw Data'!AN597="YES", 1, 0)</f>
        <v>0</v>
      </c>
      <c r="AR598" s="239">
        <f>'Power Usage Consumption'!$B$19</f>
        <v>2</v>
      </c>
      <c r="AS598" s="239">
        <f t="shared" si="5"/>
        <v>26.57</v>
      </c>
      <c r="AT598" s="241">
        <f t="shared" si="6"/>
        <v>7</v>
      </c>
      <c r="AU598" s="241"/>
      <c r="AV598" s="235">
        <f>IF('Raw Data'!AO597="YES", 1, 0)</f>
        <v>1</v>
      </c>
      <c r="AW598" s="241">
        <f>('Power Usage Consumption'!$B$22)*D598*AV598</f>
        <v>3030.3</v>
      </c>
      <c r="AX598" s="235">
        <f>IF('Raw Data'!AP597="YES", 1, 0)</f>
        <v>1</v>
      </c>
      <c r="AY598" s="241">
        <f>('Power Usage Consumption'!$B$23)*D598*AX598</f>
        <v>865.8</v>
      </c>
      <c r="AZ598" s="235">
        <f>IF('Raw Data'!AQ597="YES", 1, 0)</f>
        <v>1</v>
      </c>
      <c r="BA598" s="241">
        <f>('Power Usage Consumption'!$B$24)*D598*AZ598</f>
        <v>71.928</v>
      </c>
      <c r="BB598" s="235">
        <f>IF('Raw Data'!AR597="YES", 1, 0)</f>
        <v>1</v>
      </c>
      <c r="BC598" s="241">
        <f>('Power Usage Consumption'!$B$25)*D598*BB598</f>
        <v>23.1102</v>
      </c>
      <c r="BD598" s="235">
        <f>IF('Raw Data'!AS597="YES", 1, 0)</f>
        <v>0</v>
      </c>
      <c r="BE598" s="235">
        <f>('Power Usage Consumption'!$B$26)*D598*BD598</f>
        <v>0</v>
      </c>
      <c r="BF598" s="241">
        <f t="shared" si="7"/>
        <v>3991.1382</v>
      </c>
    </row>
    <row r="599" ht="20.25" customHeight="1">
      <c r="A599" s="233" t="str">
        <f>'Raw Data'!R598</f>
        <v>Peru</v>
      </c>
      <c r="B599" s="234">
        <f>'Raw Data'!S598</f>
        <v>3</v>
      </c>
      <c r="C599" s="235">
        <f>'Raw Data'!W598</f>
        <v>14</v>
      </c>
      <c r="D599" s="236">
        <f t="shared" si="1"/>
        <v>168</v>
      </c>
      <c r="E599" s="237"/>
      <c r="F599" s="238">
        <f>'Raw Data'!X598</f>
        <v>2</v>
      </c>
      <c r="G599" s="239">
        <f>(F599*'Power Usage Consumption'!$B$2)*D599</f>
        <v>20.16</v>
      </c>
      <c r="H599" s="235">
        <f>'Raw Data'!Y598</f>
        <v>3</v>
      </c>
      <c r="I599" s="239">
        <f>(H599*'Power Usage Consumption'!$B$3)*D599</f>
        <v>35.0784</v>
      </c>
      <c r="J599" s="235">
        <f>'Raw Data'!Z598</f>
        <v>2</v>
      </c>
      <c r="K599" s="240">
        <f>(J599*'Power Usage Consumption'!$B$4)*D599</f>
        <v>19.152</v>
      </c>
      <c r="L599" s="241">
        <f>'Raw Data'!AA598</f>
        <v>0</v>
      </c>
      <c r="M599" s="241">
        <f>(L599*'Power Usage Consumption'!$B$5)*D599</f>
        <v>0</v>
      </c>
      <c r="N599" s="241">
        <f>'Raw Data'!AB598</f>
        <v>1</v>
      </c>
      <c r="O599" s="241">
        <f>(N599*'Power Usage Consumption'!$B$7)*D599</f>
        <v>0.336</v>
      </c>
      <c r="P599" s="241">
        <f>'Raw Data'!AC598</f>
        <v>0</v>
      </c>
      <c r="Q599" s="241">
        <f>(P599*'Power Usage Consumption'!$B$8)*D599</f>
        <v>0</v>
      </c>
      <c r="R599" s="241">
        <f>'Raw Data'!AD598</f>
        <v>2</v>
      </c>
      <c r="S599" s="241">
        <f>(R599*'Power Usage Consumption'!$B$9)*D599</f>
        <v>2.016</v>
      </c>
      <c r="T599" s="235">
        <f>'Raw Data'!AE598</f>
        <v>3</v>
      </c>
      <c r="U599" s="241">
        <f>(T599*'Power Usage Consumption'!$B$6)*D599</f>
        <v>2.52</v>
      </c>
      <c r="V599" s="235">
        <f>'Raw Data'!AF598</f>
        <v>3</v>
      </c>
      <c r="W599" s="241">
        <f>(V599*'Power Usage Consumption'!$B$11)*D599</f>
        <v>6.048</v>
      </c>
      <c r="X599" s="235">
        <f>'Raw Data'!AG598</f>
        <v>2</v>
      </c>
      <c r="Y599" s="241">
        <f>(X599*'Power Usage Consumption'!$B$12)*D599</f>
        <v>4.032</v>
      </c>
      <c r="Z599" s="235">
        <f>'Raw Data'!AH598</f>
        <v>3</v>
      </c>
      <c r="AA599" s="241">
        <f>(Z599*'Power Usage Consumption'!$B$12)*D599</f>
        <v>6.048</v>
      </c>
      <c r="AB599" s="242">
        <f t="shared" si="2"/>
        <v>95.3904</v>
      </c>
      <c r="AC599" s="243" t="str">
        <f>'Raw Data'!AI598</f>
        <v>Renewable Energy (Solar, Wind, etc.)</v>
      </c>
      <c r="AD599" s="244">
        <f t="shared" si="3"/>
        <v>0</v>
      </c>
      <c r="AE599" s="245">
        <f t="shared" si="4"/>
        <v>95.3904</v>
      </c>
      <c r="AF599" s="238">
        <f>'Raw Data'!U598</f>
        <v>2</v>
      </c>
      <c r="AG599" s="235">
        <f>'Raw Data'!T598</f>
        <v>1</v>
      </c>
      <c r="AH599" s="235"/>
      <c r="AI599" s="235">
        <f>IF('Raw Data'!AJ598="YES", 1, 0)</f>
        <v>1</v>
      </c>
      <c r="AJ599" s="239">
        <f>'Power Usage Consumption'!$B$15</f>
        <v>3.87</v>
      </c>
      <c r="AK599" s="235">
        <f>IF('Raw Data'!AK598="YES", 1, 0)</f>
        <v>0</v>
      </c>
      <c r="AL599" s="239">
        <f>'Power Usage Consumption'!$B$16</f>
        <v>18</v>
      </c>
      <c r="AM599" s="235">
        <f>IF('Raw Data'!AL598="YES", 1, 0)</f>
        <v>0</v>
      </c>
      <c r="AN599" s="239">
        <f>'Power Usage Consumption'!$B$17</f>
        <v>1.5</v>
      </c>
      <c r="AO599" s="235">
        <f>IF('Raw Data'!AM598="YES", 1, 0)</f>
        <v>1</v>
      </c>
      <c r="AP599" s="239">
        <f>'Power Usage Consumption'!$B$18</f>
        <v>1.2</v>
      </c>
      <c r="AQ599" s="235">
        <f>IF('Raw Data'!AN598="YES", 1, 0)</f>
        <v>1</v>
      </c>
      <c r="AR599" s="239">
        <f>'Power Usage Consumption'!$B$19</f>
        <v>2</v>
      </c>
      <c r="AS599" s="239">
        <f t="shared" si="5"/>
        <v>26.57</v>
      </c>
      <c r="AT599" s="241">
        <f t="shared" si="6"/>
        <v>1</v>
      </c>
      <c r="AU599" s="241"/>
      <c r="AV599" s="235">
        <f>IF('Raw Data'!AO598="YES", 1, 0)</f>
        <v>0</v>
      </c>
      <c r="AW599" s="241">
        <f>('Power Usage Consumption'!$B$22)*D599*AV599</f>
        <v>0</v>
      </c>
      <c r="AX599" s="235">
        <f>IF('Raw Data'!AP598="YES", 1, 0)</f>
        <v>1</v>
      </c>
      <c r="AY599" s="241">
        <f>('Power Usage Consumption'!$B$23)*D599*AX599</f>
        <v>109.2</v>
      </c>
      <c r="AZ599" s="235">
        <f>IF('Raw Data'!AQ598="YES", 1, 0)</f>
        <v>0</v>
      </c>
      <c r="BA599" s="241">
        <f>('Power Usage Consumption'!$B$24)*D599*AZ599</f>
        <v>0</v>
      </c>
      <c r="BB599" s="235">
        <f>IF('Raw Data'!AR598="YES", 1, 0)</f>
        <v>1</v>
      </c>
      <c r="BC599" s="241">
        <f>('Power Usage Consumption'!$B$25)*D599*BB599</f>
        <v>2.9148</v>
      </c>
      <c r="BD599" s="235">
        <f>IF('Raw Data'!AS598="YES", 1, 0)</f>
        <v>1</v>
      </c>
      <c r="BE599" s="235">
        <f>('Power Usage Consumption'!$B$26)*D599*BD599</f>
        <v>47.04</v>
      </c>
      <c r="BF599" s="241">
        <f t="shared" si="7"/>
        <v>159.1548</v>
      </c>
    </row>
    <row r="600" ht="20.25" customHeight="1">
      <c r="A600" s="233" t="str">
        <f>'Raw Data'!R599</f>
        <v>South Africa</v>
      </c>
      <c r="B600" s="234">
        <f>'Raw Data'!S599</f>
        <v>6</v>
      </c>
      <c r="C600" s="235">
        <f>'Raw Data'!W599</f>
        <v>6</v>
      </c>
      <c r="D600" s="236">
        <f t="shared" si="1"/>
        <v>144</v>
      </c>
      <c r="E600" s="237"/>
      <c r="F600" s="238">
        <f>'Raw Data'!X599</f>
        <v>3</v>
      </c>
      <c r="G600" s="239">
        <f>(F600*'Power Usage Consumption'!$B$2)*D600</f>
        <v>25.92</v>
      </c>
      <c r="H600" s="235">
        <f>'Raw Data'!Y599</f>
        <v>3</v>
      </c>
      <c r="I600" s="239">
        <f>(H600*'Power Usage Consumption'!$B$3)*D600</f>
        <v>30.0672</v>
      </c>
      <c r="J600" s="235">
        <f>'Raw Data'!Z599</f>
        <v>1</v>
      </c>
      <c r="K600" s="240">
        <f>(J600*'Power Usage Consumption'!$B$4)*D600</f>
        <v>8.208</v>
      </c>
      <c r="L600" s="241">
        <f>'Raw Data'!AA599</f>
        <v>1</v>
      </c>
      <c r="M600" s="241">
        <f>(L600*'Power Usage Consumption'!$B$5)*D600</f>
        <v>28.8</v>
      </c>
      <c r="N600" s="241">
        <f>'Raw Data'!AB599</f>
        <v>0</v>
      </c>
      <c r="O600" s="241">
        <f>(N600*'Power Usage Consumption'!$B$7)*D600</f>
        <v>0</v>
      </c>
      <c r="P600" s="241">
        <f>'Raw Data'!AC599</f>
        <v>3</v>
      </c>
      <c r="Q600" s="241">
        <f>(P600*'Power Usage Consumption'!$B$8)*D600</f>
        <v>17.28</v>
      </c>
      <c r="R600" s="241">
        <f>'Raw Data'!AD599</f>
        <v>3</v>
      </c>
      <c r="S600" s="241">
        <f>(R600*'Power Usage Consumption'!$B$9)*D600</f>
        <v>2.592</v>
      </c>
      <c r="T600" s="235">
        <f>'Raw Data'!AE599</f>
        <v>3</v>
      </c>
      <c r="U600" s="241">
        <f>(T600*'Power Usage Consumption'!$B$6)*D600</f>
        <v>2.16</v>
      </c>
      <c r="V600" s="235">
        <f>'Raw Data'!AF599</f>
        <v>0</v>
      </c>
      <c r="W600" s="241">
        <f>(V600*'Power Usage Consumption'!$B$11)*D600</f>
        <v>0</v>
      </c>
      <c r="X600" s="235">
        <f>'Raw Data'!AG599</f>
        <v>3</v>
      </c>
      <c r="Y600" s="241">
        <f>(X600*'Power Usage Consumption'!$B$12)*D600</f>
        <v>5.184</v>
      </c>
      <c r="Z600" s="235">
        <f>'Raw Data'!AH599</f>
        <v>2</v>
      </c>
      <c r="AA600" s="241">
        <f>(Z600*'Power Usage Consumption'!$B$12)*D600</f>
        <v>3.456</v>
      </c>
      <c r="AB600" s="242">
        <f t="shared" si="2"/>
        <v>123.6672</v>
      </c>
      <c r="AC600" s="243" t="str">
        <f>'Raw Data'!AI599</f>
        <v>Non-renewable Energy (Grid electricity, Gasoline, etc.)</v>
      </c>
      <c r="AD600" s="244">
        <f t="shared" si="3"/>
        <v>123.6672</v>
      </c>
      <c r="AE600" s="245">
        <f t="shared" si="4"/>
        <v>0</v>
      </c>
      <c r="AF600" s="238">
        <f>'Raw Data'!U599</f>
        <v>5</v>
      </c>
      <c r="AG600" s="235">
        <f>'Raw Data'!T599</f>
        <v>1</v>
      </c>
      <c r="AH600" s="235"/>
      <c r="AI600" s="235">
        <f>IF('Raw Data'!AJ599="YES", 1, 0)</f>
        <v>0</v>
      </c>
      <c r="AJ600" s="239">
        <f>'Power Usage Consumption'!$B$15</f>
        <v>3.87</v>
      </c>
      <c r="AK600" s="235">
        <f>IF('Raw Data'!AK599="YES", 1, 0)</f>
        <v>0</v>
      </c>
      <c r="AL600" s="239">
        <f>'Power Usage Consumption'!$B$16</f>
        <v>18</v>
      </c>
      <c r="AM600" s="235">
        <f>IF('Raw Data'!AL599="YES", 1, 0)</f>
        <v>0</v>
      </c>
      <c r="AN600" s="239">
        <f>'Power Usage Consumption'!$B$17</f>
        <v>1.5</v>
      </c>
      <c r="AO600" s="235">
        <f>IF('Raw Data'!AM599="YES", 1, 0)</f>
        <v>1</v>
      </c>
      <c r="AP600" s="239">
        <f>'Power Usage Consumption'!$B$18</f>
        <v>1.2</v>
      </c>
      <c r="AQ600" s="235">
        <f>IF('Raw Data'!AN599="YES", 1, 0)</f>
        <v>0</v>
      </c>
      <c r="AR600" s="239">
        <f>'Power Usage Consumption'!$B$19</f>
        <v>2</v>
      </c>
      <c r="AS600" s="239">
        <f t="shared" si="5"/>
        <v>26.57</v>
      </c>
      <c r="AT600" s="241">
        <f t="shared" si="6"/>
        <v>1</v>
      </c>
      <c r="AU600" s="241"/>
      <c r="AV600" s="235">
        <f>IF('Raw Data'!AO599="YES", 1, 0)</f>
        <v>0</v>
      </c>
      <c r="AW600" s="241">
        <f>('Power Usage Consumption'!$B$22)*D600*AV600</f>
        <v>0</v>
      </c>
      <c r="AX600" s="235">
        <f>IF('Raw Data'!AP599="YES", 1, 0)</f>
        <v>1</v>
      </c>
      <c r="AY600" s="241">
        <f>('Power Usage Consumption'!$B$23)*D600*AX600</f>
        <v>93.6</v>
      </c>
      <c r="AZ600" s="235">
        <f>IF('Raw Data'!AQ599="YES", 1, 0)</f>
        <v>1</v>
      </c>
      <c r="BA600" s="241">
        <f>('Power Usage Consumption'!$B$24)*D600*AZ600</f>
        <v>7.776</v>
      </c>
      <c r="BB600" s="235">
        <f>IF('Raw Data'!AR599="YES", 1, 0)</f>
        <v>0</v>
      </c>
      <c r="BC600" s="241">
        <f>('Power Usage Consumption'!$B$25)*D600*BB600</f>
        <v>0</v>
      </c>
      <c r="BD600" s="235">
        <f>IF('Raw Data'!AS599="YES", 1, 0)</f>
        <v>0</v>
      </c>
      <c r="BE600" s="235">
        <f>('Power Usage Consumption'!$B$26)*D600*BD600</f>
        <v>0</v>
      </c>
      <c r="BF600" s="241">
        <f t="shared" si="7"/>
        <v>101.376</v>
      </c>
    </row>
    <row r="601" ht="20.25" customHeight="1">
      <c r="A601" s="233" t="str">
        <f>'Raw Data'!R600</f>
        <v>Qatar</v>
      </c>
      <c r="B601" s="234">
        <f>'Raw Data'!S600</f>
        <v>1</v>
      </c>
      <c r="C601" s="235">
        <f>'Raw Data'!W600</f>
        <v>2</v>
      </c>
      <c r="D601" s="236">
        <f t="shared" si="1"/>
        <v>8</v>
      </c>
      <c r="E601" s="237"/>
      <c r="F601" s="238">
        <f>'Raw Data'!X600</f>
        <v>3</v>
      </c>
      <c r="G601" s="239">
        <f>(F601*'Power Usage Consumption'!$B$2)*D601</f>
        <v>1.44</v>
      </c>
      <c r="H601" s="235">
        <f>'Raw Data'!Y600</f>
        <v>0</v>
      </c>
      <c r="I601" s="239">
        <f>(H601*'Power Usage Consumption'!$B$3)*D601</f>
        <v>0</v>
      </c>
      <c r="J601" s="235">
        <f>'Raw Data'!Z600</f>
        <v>2</v>
      </c>
      <c r="K601" s="240">
        <f>(J601*'Power Usage Consumption'!$B$4)*D601</f>
        <v>0.912</v>
      </c>
      <c r="L601" s="241">
        <f>'Raw Data'!AA600</f>
        <v>1</v>
      </c>
      <c r="M601" s="241">
        <f>(L601*'Power Usage Consumption'!$B$5)*D601</f>
        <v>1.6</v>
      </c>
      <c r="N601" s="241">
        <f>'Raw Data'!AB600</f>
        <v>1</v>
      </c>
      <c r="O601" s="241">
        <f>(N601*'Power Usage Consumption'!$B$7)*D601</f>
        <v>0.016</v>
      </c>
      <c r="P601" s="241">
        <f>'Raw Data'!AC600</f>
        <v>0</v>
      </c>
      <c r="Q601" s="241">
        <f>(P601*'Power Usage Consumption'!$B$8)*D601</f>
        <v>0</v>
      </c>
      <c r="R601" s="241">
        <f>'Raw Data'!AD600</f>
        <v>2</v>
      </c>
      <c r="S601" s="241">
        <f>(R601*'Power Usage Consumption'!$B$9)*D601</f>
        <v>0.096</v>
      </c>
      <c r="T601" s="235">
        <f>'Raw Data'!AE600</f>
        <v>0</v>
      </c>
      <c r="U601" s="241">
        <f>(T601*'Power Usage Consumption'!$B$6)*D601</f>
        <v>0</v>
      </c>
      <c r="V601" s="235">
        <f>'Raw Data'!AF600</f>
        <v>1</v>
      </c>
      <c r="W601" s="241">
        <f>(V601*'Power Usage Consumption'!$B$11)*D601</f>
        <v>0.096</v>
      </c>
      <c r="X601" s="235">
        <f>'Raw Data'!AG600</f>
        <v>1</v>
      </c>
      <c r="Y601" s="241">
        <f>(X601*'Power Usage Consumption'!$B$12)*D601</f>
        <v>0.096</v>
      </c>
      <c r="Z601" s="235">
        <f>'Raw Data'!AH600</f>
        <v>0</v>
      </c>
      <c r="AA601" s="241">
        <f>(Z601*'Power Usage Consumption'!$B$12)*D601</f>
        <v>0</v>
      </c>
      <c r="AB601" s="242">
        <f t="shared" si="2"/>
        <v>4.256</v>
      </c>
      <c r="AC601" s="243" t="str">
        <f>'Raw Data'!AI600</f>
        <v>Renewable Energy (Solar, Wind, etc.)</v>
      </c>
      <c r="AD601" s="244">
        <f t="shared" si="3"/>
        <v>0</v>
      </c>
      <c r="AE601" s="245">
        <f t="shared" si="4"/>
        <v>4.256</v>
      </c>
      <c r="AF601" s="238">
        <f>'Raw Data'!U600</f>
        <v>0</v>
      </c>
      <c r="AG601" s="235">
        <f>'Raw Data'!T600</f>
        <v>1</v>
      </c>
      <c r="AH601" s="235"/>
      <c r="AI601" s="235">
        <f>IF('Raw Data'!AJ600="YES", 1, 0)</f>
        <v>1</v>
      </c>
      <c r="AJ601" s="239">
        <f>'Power Usage Consumption'!$B$15</f>
        <v>3.87</v>
      </c>
      <c r="AK601" s="235">
        <f>IF('Raw Data'!AK600="YES", 1, 0)</f>
        <v>0</v>
      </c>
      <c r="AL601" s="239">
        <f>'Power Usage Consumption'!$B$16</f>
        <v>18</v>
      </c>
      <c r="AM601" s="235">
        <f>IF('Raw Data'!AL600="YES", 1, 0)</f>
        <v>0</v>
      </c>
      <c r="AN601" s="239">
        <f>'Power Usage Consumption'!$B$17</f>
        <v>1.5</v>
      </c>
      <c r="AO601" s="235">
        <f>IF('Raw Data'!AM600="YES", 1, 0)</f>
        <v>1</v>
      </c>
      <c r="AP601" s="239">
        <f>'Power Usage Consumption'!$B$18</f>
        <v>1.2</v>
      </c>
      <c r="AQ601" s="235">
        <f>IF('Raw Data'!AN600="YES", 1, 0)</f>
        <v>1</v>
      </c>
      <c r="AR601" s="239">
        <f>'Power Usage Consumption'!$B$19</f>
        <v>2</v>
      </c>
      <c r="AS601" s="239">
        <f t="shared" si="5"/>
        <v>26.57</v>
      </c>
      <c r="AT601" s="241">
        <f t="shared" si="6"/>
        <v>1</v>
      </c>
      <c r="AU601" s="241"/>
      <c r="AV601" s="235">
        <f>IF('Raw Data'!AO600="YES", 1, 0)</f>
        <v>1</v>
      </c>
      <c r="AW601" s="241">
        <f>('Power Usage Consumption'!$B$22)*D601*AV601</f>
        <v>18.2</v>
      </c>
      <c r="AX601" s="235">
        <f>IF('Raw Data'!AP600="YES", 1, 0)</f>
        <v>0</v>
      </c>
      <c r="AY601" s="241">
        <f>('Power Usage Consumption'!$B$23)*D601*AX601</f>
        <v>0</v>
      </c>
      <c r="AZ601" s="235">
        <f>IF('Raw Data'!AQ600="YES", 1, 0)</f>
        <v>1</v>
      </c>
      <c r="BA601" s="241">
        <f>('Power Usage Consumption'!$B$24)*D601*AZ601</f>
        <v>0.432</v>
      </c>
      <c r="BB601" s="235">
        <f>IF('Raw Data'!AR600="YES", 1, 0)</f>
        <v>1</v>
      </c>
      <c r="BC601" s="241">
        <f>('Power Usage Consumption'!$B$25)*D601*BB601</f>
        <v>0.1388</v>
      </c>
      <c r="BD601" s="235">
        <f>IF('Raw Data'!AS600="YES", 1, 0)</f>
        <v>0</v>
      </c>
      <c r="BE601" s="235">
        <f>('Power Usage Consumption'!$B$26)*D601*BD601</f>
        <v>0</v>
      </c>
      <c r="BF601" s="241">
        <f t="shared" si="7"/>
        <v>18.7708</v>
      </c>
    </row>
    <row r="602" ht="20.25" customHeight="1">
      <c r="A602" s="233" t="str">
        <f>'Raw Data'!R601</f>
        <v>Armenia</v>
      </c>
      <c r="B602" s="234">
        <f>'Raw Data'!S601</f>
        <v>9</v>
      </c>
      <c r="C602" s="235">
        <f>'Raw Data'!W601</f>
        <v>14</v>
      </c>
      <c r="D602" s="236">
        <f t="shared" si="1"/>
        <v>504</v>
      </c>
      <c r="E602" s="237"/>
      <c r="F602" s="238">
        <f>'Raw Data'!X601</f>
        <v>1</v>
      </c>
      <c r="G602" s="239">
        <f>(F602*'Power Usage Consumption'!$B$2)*D602</f>
        <v>30.24</v>
      </c>
      <c r="H602" s="235">
        <f>'Raw Data'!Y601</f>
        <v>3</v>
      </c>
      <c r="I602" s="239">
        <f>(H602*'Power Usage Consumption'!$B$3)*D602</f>
        <v>105.2352</v>
      </c>
      <c r="J602" s="235">
        <f>'Raw Data'!Z601</f>
        <v>0</v>
      </c>
      <c r="K602" s="240">
        <f>(J602*'Power Usage Consumption'!$B$4)*D602</f>
        <v>0</v>
      </c>
      <c r="L602" s="241">
        <f>'Raw Data'!AA601</f>
        <v>0</v>
      </c>
      <c r="M602" s="241">
        <f>(L602*'Power Usage Consumption'!$B$5)*D602</f>
        <v>0</v>
      </c>
      <c r="N602" s="241">
        <f>'Raw Data'!AB601</f>
        <v>0</v>
      </c>
      <c r="O602" s="241">
        <f>(N602*'Power Usage Consumption'!$B$7)*D602</f>
        <v>0</v>
      </c>
      <c r="P602" s="241">
        <f>'Raw Data'!AC601</f>
        <v>2</v>
      </c>
      <c r="Q602" s="241">
        <f>(P602*'Power Usage Consumption'!$B$8)*D602</f>
        <v>40.32</v>
      </c>
      <c r="R602" s="241">
        <f>'Raw Data'!AD601</f>
        <v>3</v>
      </c>
      <c r="S602" s="241">
        <f>(R602*'Power Usage Consumption'!$B$9)*D602</f>
        <v>9.072</v>
      </c>
      <c r="T602" s="235">
        <f>'Raw Data'!AE601</f>
        <v>2</v>
      </c>
      <c r="U602" s="241">
        <f>(T602*'Power Usage Consumption'!$B$6)*D602</f>
        <v>5.04</v>
      </c>
      <c r="V602" s="235">
        <f>'Raw Data'!AF601</f>
        <v>2</v>
      </c>
      <c r="W602" s="241">
        <f>(V602*'Power Usage Consumption'!$B$11)*D602</f>
        <v>12.096</v>
      </c>
      <c r="X602" s="235">
        <f>'Raw Data'!AG601</f>
        <v>0</v>
      </c>
      <c r="Y602" s="241">
        <f>(X602*'Power Usage Consumption'!$B$12)*D602</f>
        <v>0</v>
      </c>
      <c r="Z602" s="235">
        <f>'Raw Data'!AH601</f>
        <v>1</v>
      </c>
      <c r="AA602" s="241">
        <f>(Z602*'Power Usage Consumption'!$B$12)*D602</f>
        <v>6.048</v>
      </c>
      <c r="AB602" s="242">
        <f t="shared" si="2"/>
        <v>208.0512</v>
      </c>
      <c r="AC602" s="243" t="str">
        <f>'Raw Data'!AI601</f>
        <v>Renewable Energy (Solar, Wind, etc.)</v>
      </c>
      <c r="AD602" s="244">
        <f t="shared" si="3"/>
        <v>0</v>
      </c>
      <c r="AE602" s="245">
        <f t="shared" si="4"/>
        <v>208.0512</v>
      </c>
      <c r="AF602" s="238">
        <f>'Raw Data'!U601</f>
        <v>1</v>
      </c>
      <c r="AG602" s="235">
        <f>'Raw Data'!T601</f>
        <v>8</v>
      </c>
      <c r="AH602" s="235"/>
      <c r="AI602" s="235">
        <f>IF('Raw Data'!AJ601="YES", 1, 0)</f>
        <v>1</v>
      </c>
      <c r="AJ602" s="239">
        <f>'Power Usage Consumption'!$B$15</f>
        <v>3.87</v>
      </c>
      <c r="AK602" s="235">
        <f>IF('Raw Data'!AK601="YES", 1, 0)</f>
        <v>0</v>
      </c>
      <c r="AL602" s="239">
        <f>'Power Usage Consumption'!$B$16</f>
        <v>18</v>
      </c>
      <c r="AM602" s="235">
        <f>IF('Raw Data'!AL601="YES", 1, 0)</f>
        <v>1</v>
      </c>
      <c r="AN602" s="239">
        <f>'Power Usage Consumption'!$B$17</f>
        <v>1.5</v>
      </c>
      <c r="AO602" s="235">
        <f>IF('Raw Data'!AM601="YES", 1, 0)</f>
        <v>1</v>
      </c>
      <c r="AP602" s="239">
        <f>'Power Usage Consumption'!$B$18</f>
        <v>1.2</v>
      </c>
      <c r="AQ602" s="235">
        <f>IF('Raw Data'!AN601="YES", 1, 0)</f>
        <v>1</v>
      </c>
      <c r="AR602" s="239">
        <f>'Power Usage Consumption'!$B$19</f>
        <v>2</v>
      </c>
      <c r="AS602" s="239">
        <f t="shared" si="5"/>
        <v>26.57</v>
      </c>
      <c r="AT602" s="241">
        <f t="shared" si="6"/>
        <v>8</v>
      </c>
      <c r="AU602" s="241"/>
      <c r="AV602" s="235">
        <f>IF('Raw Data'!AO601="YES", 1, 0)</f>
        <v>0</v>
      </c>
      <c r="AW602" s="241">
        <f>('Power Usage Consumption'!$B$22)*D602*AV602</f>
        <v>0</v>
      </c>
      <c r="AX602" s="235">
        <f>IF('Raw Data'!AP601="YES", 1, 0)</f>
        <v>1</v>
      </c>
      <c r="AY602" s="241">
        <f>('Power Usage Consumption'!$B$23)*D602*AX602</f>
        <v>327.6</v>
      </c>
      <c r="AZ602" s="235">
        <f>IF('Raw Data'!AQ601="YES", 1, 0)</f>
        <v>1</v>
      </c>
      <c r="BA602" s="241">
        <f>('Power Usage Consumption'!$B$24)*D602*AZ602</f>
        <v>27.216</v>
      </c>
      <c r="BB602" s="235">
        <f>IF('Raw Data'!AR601="YES", 1, 0)</f>
        <v>1</v>
      </c>
      <c r="BC602" s="241">
        <f>('Power Usage Consumption'!$B$25)*D602*BB602</f>
        <v>8.7444</v>
      </c>
      <c r="BD602" s="235">
        <f>IF('Raw Data'!AS601="YES", 1, 0)</f>
        <v>1</v>
      </c>
      <c r="BE602" s="235">
        <f>('Power Usage Consumption'!$B$26)*D602*BD602</f>
        <v>141.12</v>
      </c>
      <c r="BF602" s="241">
        <f t="shared" si="7"/>
        <v>504.6804</v>
      </c>
    </row>
    <row r="603" ht="20.25" customHeight="1">
      <c r="A603" s="233" t="str">
        <f>'Raw Data'!R602</f>
        <v>Korea, Republic of</v>
      </c>
      <c r="B603" s="234">
        <f>'Raw Data'!S602</f>
        <v>9</v>
      </c>
      <c r="C603" s="235">
        <f>'Raw Data'!W602</f>
        <v>28</v>
      </c>
      <c r="D603" s="236">
        <f t="shared" si="1"/>
        <v>1008</v>
      </c>
      <c r="E603" s="237"/>
      <c r="F603" s="238">
        <f>'Raw Data'!X602</f>
        <v>3</v>
      </c>
      <c r="G603" s="239">
        <f>(F603*'Power Usage Consumption'!$B$2)*D603</f>
        <v>181.44</v>
      </c>
      <c r="H603" s="235">
        <f>'Raw Data'!Y602</f>
        <v>2</v>
      </c>
      <c r="I603" s="239">
        <f>(H603*'Power Usage Consumption'!$B$3)*D603</f>
        <v>140.3136</v>
      </c>
      <c r="J603" s="235">
        <f>'Raw Data'!Z602</f>
        <v>3</v>
      </c>
      <c r="K603" s="240">
        <f>(J603*'Power Usage Consumption'!$B$4)*D603</f>
        <v>172.368</v>
      </c>
      <c r="L603" s="241">
        <f>'Raw Data'!AA602</f>
        <v>1</v>
      </c>
      <c r="M603" s="241">
        <f>(L603*'Power Usage Consumption'!$B$5)*D603</f>
        <v>201.6</v>
      </c>
      <c r="N603" s="241">
        <f>'Raw Data'!AB602</f>
        <v>1</v>
      </c>
      <c r="O603" s="241">
        <f>(N603*'Power Usage Consumption'!$B$7)*D603</f>
        <v>2.016</v>
      </c>
      <c r="P603" s="241">
        <f>'Raw Data'!AC602</f>
        <v>2</v>
      </c>
      <c r="Q603" s="241">
        <f>(P603*'Power Usage Consumption'!$B$8)*D603</f>
        <v>80.64</v>
      </c>
      <c r="R603" s="241">
        <f>'Raw Data'!AD602</f>
        <v>3</v>
      </c>
      <c r="S603" s="241">
        <f>(R603*'Power Usage Consumption'!$B$9)*D603</f>
        <v>18.144</v>
      </c>
      <c r="T603" s="235">
        <f>'Raw Data'!AE602</f>
        <v>0</v>
      </c>
      <c r="U603" s="241">
        <f>(T603*'Power Usage Consumption'!$B$6)*D603</f>
        <v>0</v>
      </c>
      <c r="V603" s="235">
        <f>'Raw Data'!AF602</f>
        <v>2</v>
      </c>
      <c r="W603" s="241">
        <f>(V603*'Power Usage Consumption'!$B$11)*D603</f>
        <v>24.192</v>
      </c>
      <c r="X603" s="235">
        <f>'Raw Data'!AG602</f>
        <v>0</v>
      </c>
      <c r="Y603" s="241">
        <f>(X603*'Power Usage Consumption'!$B$12)*D603</f>
        <v>0</v>
      </c>
      <c r="Z603" s="235">
        <f>'Raw Data'!AH602</f>
        <v>1</v>
      </c>
      <c r="AA603" s="241">
        <f>(Z603*'Power Usage Consumption'!$B$12)*D603</f>
        <v>12.096</v>
      </c>
      <c r="AB603" s="242">
        <f t="shared" si="2"/>
        <v>832.8096</v>
      </c>
      <c r="AC603" s="243" t="str">
        <f>'Raw Data'!AI602</f>
        <v>Non-renewable Energy (Grid electricity, Gasoline, etc.)</v>
      </c>
      <c r="AD603" s="244">
        <f t="shared" si="3"/>
        <v>832.8096</v>
      </c>
      <c r="AE603" s="245">
        <f t="shared" si="4"/>
        <v>0</v>
      </c>
      <c r="AF603" s="238">
        <f>'Raw Data'!U602</f>
        <v>5</v>
      </c>
      <c r="AG603" s="235">
        <f>'Raw Data'!T602</f>
        <v>4</v>
      </c>
      <c r="AH603" s="235"/>
      <c r="AI603" s="235">
        <f>IF('Raw Data'!AJ602="YES", 1, 0)</f>
        <v>1</v>
      </c>
      <c r="AJ603" s="239">
        <f>'Power Usage Consumption'!$B$15</f>
        <v>3.87</v>
      </c>
      <c r="AK603" s="235">
        <f>IF('Raw Data'!AK602="YES", 1, 0)</f>
        <v>0</v>
      </c>
      <c r="AL603" s="239">
        <f>'Power Usage Consumption'!$B$16</f>
        <v>18</v>
      </c>
      <c r="AM603" s="235">
        <f>IF('Raw Data'!AL602="YES", 1, 0)</f>
        <v>1</v>
      </c>
      <c r="AN603" s="239">
        <f>'Power Usage Consumption'!$B$17</f>
        <v>1.5</v>
      </c>
      <c r="AO603" s="235">
        <f>IF('Raw Data'!AM602="YES", 1, 0)</f>
        <v>0</v>
      </c>
      <c r="AP603" s="239">
        <f>'Power Usage Consumption'!$B$18</f>
        <v>1.2</v>
      </c>
      <c r="AQ603" s="235">
        <f>IF('Raw Data'!AN602="YES", 1, 0)</f>
        <v>0</v>
      </c>
      <c r="AR603" s="239">
        <f>'Power Usage Consumption'!$B$19</f>
        <v>2</v>
      </c>
      <c r="AS603" s="239">
        <f t="shared" si="5"/>
        <v>26.57</v>
      </c>
      <c r="AT603" s="241">
        <f t="shared" si="6"/>
        <v>4</v>
      </c>
      <c r="AU603" s="241"/>
      <c r="AV603" s="235">
        <f>IF('Raw Data'!AO602="YES", 1, 0)</f>
        <v>0</v>
      </c>
      <c r="AW603" s="241">
        <f>('Power Usage Consumption'!$B$22)*D603*AV603</f>
        <v>0</v>
      </c>
      <c r="AX603" s="235">
        <f>IF('Raw Data'!AP602="YES", 1, 0)</f>
        <v>0</v>
      </c>
      <c r="AY603" s="241">
        <f>('Power Usage Consumption'!$B$23)*D603*AX603</f>
        <v>0</v>
      </c>
      <c r="AZ603" s="235">
        <f>IF('Raw Data'!AQ602="YES", 1, 0)</f>
        <v>0</v>
      </c>
      <c r="BA603" s="241">
        <f>('Power Usage Consumption'!$B$24)*D603*AZ603</f>
        <v>0</v>
      </c>
      <c r="BB603" s="235">
        <f>IF('Raw Data'!AR602="YES", 1, 0)</f>
        <v>0</v>
      </c>
      <c r="BC603" s="241">
        <f>('Power Usage Consumption'!$B$25)*D603*BB603</f>
        <v>0</v>
      </c>
      <c r="BD603" s="235">
        <f>IF('Raw Data'!AS602="YES", 1, 0)</f>
        <v>1</v>
      </c>
      <c r="BE603" s="235">
        <f>('Power Usage Consumption'!$B$26)*D603*BD603</f>
        <v>282.24</v>
      </c>
      <c r="BF603" s="241">
        <f t="shared" si="7"/>
        <v>282.24</v>
      </c>
    </row>
    <row r="604" ht="20.25" customHeight="1">
      <c r="A604" s="233" t="str">
        <f>'Raw Data'!R603</f>
        <v>Armenia</v>
      </c>
      <c r="B604" s="234">
        <f>'Raw Data'!S603</f>
        <v>9</v>
      </c>
      <c r="C604" s="235">
        <f>'Raw Data'!W603</f>
        <v>20</v>
      </c>
      <c r="D604" s="236">
        <f t="shared" si="1"/>
        <v>720</v>
      </c>
      <c r="E604" s="237"/>
      <c r="F604" s="238">
        <f>'Raw Data'!X603</f>
        <v>0</v>
      </c>
      <c r="G604" s="239">
        <f>(F604*'Power Usage Consumption'!$B$2)*D604</f>
        <v>0</v>
      </c>
      <c r="H604" s="235">
        <f>'Raw Data'!Y603</f>
        <v>3</v>
      </c>
      <c r="I604" s="239">
        <f>(H604*'Power Usage Consumption'!$B$3)*D604</f>
        <v>150.336</v>
      </c>
      <c r="J604" s="235">
        <f>'Raw Data'!Z603</f>
        <v>1</v>
      </c>
      <c r="K604" s="240">
        <f>(J604*'Power Usage Consumption'!$B$4)*D604</f>
        <v>41.04</v>
      </c>
      <c r="L604" s="241">
        <f>'Raw Data'!AA603</f>
        <v>0</v>
      </c>
      <c r="M604" s="241">
        <f>(L604*'Power Usage Consumption'!$B$5)*D604</f>
        <v>0</v>
      </c>
      <c r="N604" s="241">
        <f>'Raw Data'!AB603</f>
        <v>3</v>
      </c>
      <c r="O604" s="241">
        <f>(N604*'Power Usage Consumption'!$B$7)*D604</f>
        <v>4.32</v>
      </c>
      <c r="P604" s="241">
        <f>'Raw Data'!AC603</f>
        <v>0</v>
      </c>
      <c r="Q604" s="241">
        <f>(P604*'Power Usage Consumption'!$B$8)*D604</f>
        <v>0</v>
      </c>
      <c r="R604" s="241">
        <f>'Raw Data'!AD603</f>
        <v>0</v>
      </c>
      <c r="S604" s="241">
        <f>(R604*'Power Usage Consumption'!$B$9)*D604</f>
        <v>0</v>
      </c>
      <c r="T604" s="235">
        <f>'Raw Data'!AE603</f>
        <v>1</v>
      </c>
      <c r="U604" s="241">
        <f>(T604*'Power Usage Consumption'!$B$6)*D604</f>
        <v>3.6</v>
      </c>
      <c r="V604" s="235">
        <f>'Raw Data'!AF603</f>
        <v>0</v>
      </c>
      <c r="W604" s="241">
        <f>(V604*'Power Usage Consumption'!$B$11)*D604</f>
        <v>0</v>
      </c>
      <c r="X604" s="235">
        <f>'Raw Data'!AG603</f>
        <v>2</v>
      </c>
      <c r="Y604" s="241">
        <f>(X604*'Power Usage Consumption'!$B$12)*D604</f>
        <v>17.28</v>
      </c>
      <c r="Z604" s="235">
        <f>'Raw Data'!AH603</f>
        <v>0</v>
      </c>
      <c r="AA604" s="241">
        <f>(Z604*'Power Usage Consumption'!$B$12)*D604</f>
        <v>0</v>
      </c>
      <c r="AB604" s="242">
        <f t="shared" si="2"/>
        <v>216.576</v>
      </c>
      <c r="AC604" s="243" t="str">
        <f>'Raw Data'!AI603</f>
        <v>Renewable Energy (Solar, Wind, etc.)</v>
      </c>
      <c r="AD604" s="244">
        <f t="shared" si="3"/>
        <v>0</v>
      </c>
      <c r="AE604" s="245">
        <f t="shared" si="4"/>
        <v>216.576</v>
      </c>
      <c r="AF604" s="238">
        <f>'Raw Data'!U603</f>
        <v>0</v>
      </c>
      <c r="AG604" s="235">
        <f>'Raw Data'!T603</f>
        <v>9</v>
      </c>
      <c r="AH604" s="235"/>
      <c r="AI604" s="235">
        <f>IF('Raw Data'!AJ603="YES", 1, 0)</f>
        <v>0</v>
      </c>
      <c r="AJ604" s="239">
        <f>'Power Usage Consumption'!$B$15</f>
        <v>3.87</v>
      </c>
      <c r="AK604" s="235">
        <f>IF('Raw Data'!AK603="YES", 1, 0)</f>
        <v>0</v>
      </c>
      <c r="AL604" s="239">
        <f>'Power Usage Consumption'!$B$16</f>
        <v>18</v>
      </c>
      <c r="AM604" s="235">
        <f>IF('Raw Data'!AL603="YES", 1, 0)</f>
        <v>0</v>
      </c>
      <c r="AN604" s="239">
        <f>'Power Usage Consumption'!$B$17</f>
        <v>1.5</v>
      </c>
      <c r="AO604" s="235">
        <f>IF('Raw Data'!AM603="YES", 1, 0)</f>
        <v>1</v>
      </c>
      <c r="AP604" s="239">
        <f>'Power Usage Consumption'!$B$18</f>
        <v>1.2</v>
      </c>
      <c r="AQ604" s="235">
        <f>IF('Raw Data'!AN603="YES", 1, 0)</f>
        <v>0</v>
      </c>
      <c r="AR604" s="239">
        <f>'Power Usage Consumption'!$B$19</f>
        <v>2</v>
      </c>
      <c r="AS604" s="239">
        <f t="shared" si="5"/>
        <v>26.57</v>
      </c>
      <c r="AT604" s="241">
        <f t="shared" si="6"/>
        <v>9</v>
      </c>
      <c r="AU604" s="241"/>
      <c r="AV604" s="235">
        <f>IF('Raw Data'!AO603="YES", 1, 0)</f>
        <v>1</v>
      </c>
      <c r="AW604" s="241">
        <f>('Power Usage Consumption'!$B$22)*D604*AV604</f>
        <v>1638</v>
      </c>
      <c r="AX604" s="235">
        <f>IF('Raw Data'!AP603="YES", 1, 0)</f>
        <v>0</v>
      </c>
      <c r="AY604" s="241">
        <f>('Power Usage Consumption'!$B$23)*D604*AX604</f>
        <v>0</v>
      </c>
      <c r="AZ604" s="235">
        <f>IF('Raw Data'!AQ603="YES", 1, 0)</f>
        <v>0</v>
      </c>
      <c r="BA604" s="241">
        <f>('Power Usage Consumption'!$B$24)*D604*AZ604</f>
        <v>0</v>
      </c>
      <c r="BB604" s="235">
        <f>IF('Raw Data'!AR603="YES", 1, 0)</f>
        <v>1</v>
      </c>
      <c r="BC604" s="241">
        <f>('Power Usage Consumption'!$B$25)*D604*BB604</f>
        <v>12.492</v>
      </c>
      <c r="BD604" s="235">
        <f>IF('Raw Data'!AS603="YES", 1, 0)</f>
        <v>1</v>
      </c>
      <c r="BE604" s="235">
        <f>('Power Usage Consumption'!$B$26)*D604*BD604</f>
        <v>201.6</v>
      </c>
      <c r="BF604" s="241">
        <f t="shared" si="7"/>
        <v>1852.092</v>
      </c>
    </row>
    <row r="605" ht="20.25" customHeight="1">
      <c r="A605" s="233" t="str">
        <f>'Raw Data'!R604</f>
        <v>United States of America</v>
      </c>
      <c r="B605" s="234">
        <f>'Raw Data'!S604</f>
        <v>7</v>
      </c>
      <c r="C605" s="235">
        <f>'Raw Data'!W604</f>
        <v>13</v>
      </c>
      <c r="D605" s="236">
        <f t="shared" si="1"/>
        <v>364</v>
      </c>
      <c r="E605" s="237"/>
      <c r="F605" s="238">
        <f>'Raw Data'!X604</f>
        <v>1</v>
      </c>
      <c r="G605" s="239">
        <f>(F605*'Power Usage Consumption'!$B$2)*D605</f>
        <v>21.84</v>
      </c>
      <c r="H605" s="235">
        <f>'Raw Data'!Y604</f>
        <v>2</v>
      </c>
      <c r="I605" s="239">
        <f>(H605*'Power Usage Consumption'!$B$3)*D605</f>
        <v>50.6688</v>
      </c>
      <c r="J605" s="235">
        <f>'Raw Data'!Z604</f>
        <v>2</v>
      </c>
      <c r="K605" s="240">
        <f>(J605*'Power Usage Consumption'!$B$4)*D605</f>
        <v>41.496</v>
      </c>
      <c r="L605" s="241">
        <f>'Raw Data'!AA604</f>
        <v>1</v>
      </c>
      <c r="M605" s="241">
        <f>(L605*'Power Usage Consumption'!$B$5)*D605</f>
        <v>72.8</v>
      </c>
      <c r="N605" s="241">
        <f>'Raw Data'!AB604</f>
        <v>1</v>
      </c>
      <c r="O605" s="241">
        <f>(N605*'Power Usage Consumption'!$B$7)*D605</f>
        <v>0.728</v>
      </c>
      <c r="P605" s="241">
        <f>'Raw Data'!AC604</f>
        <v>2</v>
      </c>
      <c r="Q605" s="241">
        <f>(P605*'Power Usage Consumption'!$B$8)*D605</f>
        <v>29.12</v>
      </c>
      <c r="R605" s="241">
        <f>'Raw Data'!AD604</f>
        <v>1</v>
      </c>
      <c r="S605" s="241">
        <f>(R605*'Power Usage Consumption'!$B$9)*D605</f>
        <v>2.184</v>
      </c>
      <c r="T605" s="235">
        <f>'Raw Data'!AE604</f>
        <v>0</v>
      </c>
      <c r="U605" s="241">
        <f>(T605*'Power Usage Consumption'!$B$6)*D605</f>
        <v>0</v>
      </c>
      <c r="V605" s="235">
        <f>'Raw Data'!AF604</f>
        <v>1</v>
      </c>
      <c r="W605" s="241">
        <f>(V605*'Power Usage Consumption'!$B$11)*D605</f>
        <v>4.368</v>
      </c>
      <c r="X605" s="235">
        <f>'Raw Data'!AG604</f>
        <v>1</v>
      </c>
      <c r="Y605" s="241">
        <f>(X605*'Power Usage Consumption'!$B$12)*D605</f>
        <v>4.368</v>
      </c>
      <c r="Z605" s="235">
        <f>'Raw Data'!AH604</f>
        <v>3</v>
      </c>
      <c r="AA605" s="241">
        <f>(Z605*'Power Usage Consumption'!$B$12)*D605</f>
        <v>13.104</v>
      </c>
      <c r="AB605" s="242">
        <f t="shared" si="2"/>
        <v>240.6768</v>
      </c>
      <c r="AC605" s="243" t="str">
        <f>'Raw Data'!AI604</f>
        <v>Renewable Energy (Solar, Wind, etc.)</v>
      </c>
      <c r="AD605" s="244">
        <f t="shared" si="3"/>
        <v>0</v>
      </c>
      <c r="AE605" s="245">
        <f t="shared" si="4"/>
        <v>240.6768</v>
      </c>
      <c r="AF605" s="238">
        <f>'Raw Data'!U604</f>
        <v>3</v>
      </c>
      <c r="AG605" s="235">
        <f>'Raw Data'!T604</f>
        <v>4</v>
      </c>
      <c r="AH605" s="235"/>
      <c r="AI605" s="235">
        <f>IF('Raw Data'!AJ604="YES", 1, 0)</f>
        <v>0</v>
      </c>
      <c r="AJ605" s="239">
        <f>'Power Usage Consumption'!$B$15</f>
        <v>3.87</v>
      </c>
      <c r="AK605" s="235">
        <f>IF('Raw Data'!AK604="YES", 1, 0)</f>
        <v>1</v>
      </c>
      <c r="AL605" s="239">
        <f>'Power Usage Consumption'!$B$16</f>
        <v>18</v>
      </c>
      <c r="AM605" s="235">
        <f>IF('Raw Data'!AL604="YES", 1, 0)</f>
        <v>1</v>
      </c>
      <c r="AN605" s="239">
        <f>'Power Usage Consumption'!$B$17</f>
        <v>1.5</v>
      </c>
      <c r="AO605" s="235">
        <f>IF('Raw Data'!AM604="YES", 1, 0)</f>
        <v>1</v>
      </c>
      <c r="AP605" s="239">
        <f>'Power Usage Consumption'!$B$18</f>
        <v>1.2</v>
      </c>
      <c r="AQ605" s="235">
        <f>IF('Raw Data'!AN604="YES", 1, 0)</f>
        <v>0</v>
      </c>
      <c r="AR605" s="239">
        <f>'Power Usage Consumption'!$B$19</f>
        <v>2</v>
      </c>
      <c r="AS605" s="239">
        <f t="shared" si="5"/>
        <v>26.57</v>
      </c>
      <c r="AT605" s="241">
        <f t="shared" si="6"/>
        <v>4</v>
      </c>
      <c r="AU605" s="241"/>
      <c r="AV605" s="235">
        <f>IF('Raw Data'!AO604="YES", 1, 0)</f>
        <v>1</v>
      </c>
      <c r="AW605" s="241">
        <f>('Power Usage Consumption'!$B$22)*D605*AV605</f>
        <v>828.1</v>
      </c>
      <c r="AX605" s="235">
        <f>IF('Raw Data'!AP604="YES", 1, 0)</f>
        <v>0</v>
      </c>
      <c r="AY605" s="241">
        <f>('Power Usage Consumption'!$B$23)*D605*AX605</f>
        <v>0</v>
      </c>
      <c r="AZ605" s="235">
        <f>IF('Raw Data'!AQ604="YES", 1, 0)</f>
        <v>1</v>
      </c>
      <c r="BA605" s="241">
        <f>('Power Usage Consumption'!$B$24)*D605*AZ605</f>
        <v>19.656</v>
      </c>
      <c r="BB605" s="235">
        <f>IF('Raw Data'!AR604="YES", 1, 0)</f>
        <v>1</v>
      </c>
      <c r="BC605" s="241">
        <f>('Power Usage Consumption'!$B$25)*D605*BB605</f>
        <v>6.3154</v>
      </c>
      <c r="BD605" s="235">
        <f>IF('Raw Data'!AS604="YES", 1, 0)</f>
        <v>0</v>
      </c>
      <c r="BE605" s="235">
        <f>('Power Usage Consumption'!$B$26)*D605*BD605</f>
        <v>0</v>
      </c>
      <c r="BF605" s="241">
        <f t="shared" si="7"/>
        <v>854.0714</v>
      </c>
    </row>
    <row r="606" ht="20.25" customHeight="1">
      <c r="A606" s="233" t="str">
        <f>'Raw Data'!R605</f>
        <v>United States of America</v>
      </c>
      <c r="B606" s="234">
        <f>'Raw Data'!S605</f>
        <v>2</v>
      </c>
      <c r="C606" s="235">
        <f>'Raw Data'!W605</f>
        <v>9</v>
      </c>
      <c r="D606" s="236">
        <f t="shared" si="1"/>
        <v>72</v>
      </c>
      <c r="E606" s="237"/>
      <c r="F606" s="238">
        <f>'Raw Data'!X605</f>
        <v>1</v>
      </c>
      <c r="G606" s="239">
        <f>(F606*'Power Usage Consumption'!$B$2)*D606</f>
        <v>4.32</v>
      </c>
      <c r="H606" s="235">
        <f>'Raw Data'!Y605</f>
        <v>1</v>
      </c>
      <c r="I606" s="239">
        <f>(H606*'Power Usage Consumption'!$B$3)*D606</f>
        <v>5.0112</v>
      </c>
      <c r="J606" s="235">
        <f>'Raw Data'!Z605</f>
        <v>1</v>
      </c>
      <c r="K606" s="240">
        <f>(J606*'Power Usage Consumption'!$B$4)*D606</f>
        <v>4.104</v>
      </c>
      <c r="L606" s="241">
        <f>'Raw Data'!AA605</f>
        <v>3</v>
      </c>
      <c r="M606" s="241">
        <f>(L606*'Power Usage Consumption'!$B$5)*D606</f>
        <v>43.2</v>
      </c>
      <c r="N606" s="241">
        <f>'Raw Data'!AB605</f>
        <v>1</v>
      </c>
      <c r="O606" s="241">
        <f>(N606*'Power Usage Consumption'!$B$7)*D606</f>
        <v>0.144</v>
      </c>
      <c r="P606" s="241">
        <f>'Raw Data'!AC605</f>
        <v>0</v>
      </c>
      <c r="Q606" s="241">
        <f>(P606*'Power Usage Consumption'!$B$8)*D606</f>
        <v>0</v>
      </c>
      <c r="R606" s="241">
        <f>'Raw Data'!AD605</f>
        <v>2</v>
      </c>
      <c r="S606" s="241">
        <f>(R606*'Power Usage Consumption'!$B$9)*D606</f>
        <v>0.864</v>
      </c>
      <c r="T606" s="235">
        <f>'Raw Data'!AE605</f>
        <v>2</v>
      </c>
      <c r="U606" s="241">
        <f>(T606*'Power Usage Consumption'!$B$6)*D606</f>
        <v>0.72</v>
      </c>
      <c r="V606" s="235">
        <f>'Raw Data'!AF605</f>
        <v>3</v>
      </c>
      <c r="W606" s="241">
        <f>(V606*'Power Usage Consumption'!$B$11)*D606</f>
        <v>2.592</v>
      </c>
      <c r="X606" s="235">
        <f>'Raw Data'!AG605</f>
        <v>3</v>
      </c>
      <c r="Y606" s="241">
        <f>(X606*'Power Usage Consumption'!$B$12)*D606</f>
        <v>2.592</v>
      </c>
      <c r="Z606" s="235">
        <f>'Raw Data'!AH605</f>
        <v>1</v>
      </c>
      <c r="AA606" s="241">
        <f>(Z606*'Power Usage Consumption'!$B$12)*D606</f>
        <v>0.864</v>
      </c>
      <c r="AB606" s="242">
        <f t="shared" si="2"/>
        <v>64.4112</v>
      </c>
      <c r="AC606" s="243" t="str">
        <f>'Raw Data'!AI605</f>
        <v>Non-renewable Energy (Grid electricity, Gasoline, etc.)</v>
      </c>
      <c r="AD606" s="244">
        <f t="shared" si="3"/>
        <v>64.4112</v>
      </c>
      <c r="AE606" s="245">
        <f t="shared" si="4"/>
        <v>0</v>
      </c>
      <c r="AF606" s="238">
        <f>'Raw Data'!U605</f>
        <v>0</v>
      </c>
      <c r="AG606" s="235">
        <f>'Raw Data'!T605</f>
        <v>2</v>
      </c>
      <c r="AH606" s="235"/>
      <c r="AI606" s="235">
        <f>IF('Raw Data'!AJ605="YES", 1, 0)</f>
        <v>1</v>
      </c>
      <c r="AJ606" s="239">
        <f>'Power Usage Consumption'!$B$15</f>
        <v>3.87</v>
      </c>
      <c r="AK606" s="235">
        <f>IF('Raw Data'!AK605="YES", 1, 0)</f>
        <v>1</v>
      </c>
      <c r="AL606" s="239">
        <f>'Power Usage Consumption'!$B$16</f>
        <v>18</v>
      </c>
      <c r="AM606" s="235">
        <f>IF('Raw Data'!AL605="YES", 1, 0)</f>
        <v>1</v>
      </c>
      <c r="AN606" s="239">
        <f>'Power Usage Consumption'!$B$17</f>
        <v>1.5</v>
      </c>
      <c r="AO606" s="235">
        <f>IF('Raw Data'!AM605="YES", 1, 0)</f>
        <v>0</v>
      </c>
      <c r="AP606" s="239">
        <f>'Power Usage Consumption'!$B$18</f>
        <v>1.2</v>
      </c>
      <c r="AQ606" s="235">
        <f>IF('Raw Data'!AN605="YES", 1, 0)</f>
        <v>1</v>
      </c>
      <c r="AR606" s="239">
        <f>'Power Usage Consumption'!$B$19</f>
        <v>2</v>
      </c>
      <c r="AS606" s="239">
        <f t="shared" si="5"/>
        <v>26.57</v>
      </c>
      <c r="AT606" s="241">
        <f t="shared" si="6"/>
        <v>2</v>
      </c>
      <c r="AU606" s="241"/>
      <c r="AV606" s="235">
        <f>IF('Raw Data'!AO605="YES", 1, 0)</f>
        <v>1</v>
      </c>
      <c r="AW606" s="241">
        <f>('Power Usage Consumption'!$B$22)*D606*AV606</f>
        <v>163.8</v>
      </c>
      <c r="AX606" s="235">
        <f>IF('Raw Data'!AP605="YES", 1, 0)</f>
        <v>1</v>
      </c>
      <c r="AY606" s="241">
        <f>('Power Usage Consumption'!$B$23)*D606*AX606</f>
        <v>46.8</v>
      </c>
      <c r="AZ606" s="235">
        <f>IF('Raw Data'!AQ605="YES", 1, 0)</f>
        <v>1</v>
      </c>
      <c r="BA606" s="241">
        <f>('Power Usage Consumption'!$B$24)*D606*AZ606</f>
        <v>3.888</v>
      </c>
      <c r="BB606" s="235">
        <f>IF('Raw Data'!AR605="YES", 1, 0)</f>
        <v>1</v>
      </c>
      <c r="BC606" s="241">
        <f>('Power Usage Consumption'!$B$25)*D606*BB606</f>
        <v>1.2492</v>
      </c>
      <c r="BD606" s="235">
        <f>IF('Raw Data'!AS605="YES", 1, 0)</f>
        <v>0</v>
      </c>
      <c r="BE606" s="235">
        <f>('Power Usage Consumption'!$B$26)*D606*BD606</f>
        <v>0</v>
      </c>
      <c r="BF606" s="241">
        <f t="shared" si="7"/>
        <v>215.7372</v>
      </c>
    </row>
    <row r="607" ht="20.25" customHeight="1">
      <c r="A607" s="233" t="str">
        <f>'Raw Data'!R606</f>
        <v>Spain</v>
      </c>
      <c r="B607" s="234">
        <f>'Raw Data'!S606</f>
        <v>6</v>
      </c>
      <c r="C607" s="235">
        <f>'Raw Data'!W606</f>
        <v>16</v>
      </c>
      <c r="D607" s="236">
        <f t="shared" si="1"/>
        <v>384</v>
      </c>
      <c r="E607" s="237"/>
      <c r="F607" s="238">
        <f>'Raw Data'!X606</f>
        <v>1</v>
      </c>
      <c r="G607" s="239">
        <f>(F607*'Power Usage Consumption'!$B$2)*D607</f>
        <v>23.04</v>
      </c>
      <c r="H607" s="235">
        <f>'Raw Data'!Y606</f>
        <v>2</v>
      </c>
      <c r="I607" s="239">
        <f>(H607*'Power Usage Consumption'!$B$3)*D607</f>
        <v>53.4528</v>
      </c>
      <c r="J607" s="235">
        <f>'Raw Data'!Z606</f>
        <v>0</v>
      </c>
      <c r="K607" s="240">
        <f>(J607*'Power Usage Consumption'!$B$4)*D607</f>
        <v>0</v>
      </c>
      <c r="L607" s="241">
        <f>'Raw Data'!AA606</f>
        <v>3</v>
      </c>
      <c r="M607" s="241">
        <f>(L607*'Power Usage Consumption'!$B$5)*D607</f>
        <v>230.4</v>
      </c>
      <c r="N607" s="241">
        <f>'Raw Data'!AB606</f>
        <v>0</v>
      </c>
      <c r="O607" s="241">
        <f>(N607*'Power Usage Consumption'!$B$7)*D607</f>
        <v>0</v>
      </c>
      <c r="P607" s="241">
        <f>'Raw Data'!AC606</f>
        <v>2</v>
      </c>
      <c r="Q607" s="241">
        <f>(P607*'Power Usage Consumption'!$B$8)*D607</f>
        <v>30.72</v>
      </c>
      <c r="R607" s="241">
        <f>'Raw Data'!AD606</f>
        <v>1</v>
      </c>
      <c r="S607" s="241">
        <f>(R607*'Power Usage Consumption'!$B$9)*D607</f>
        <v>2.304</v>
      </c>
      <c r="T607" s="235">
        <f>'Raw Data'!AE606</f>
        <v>0</v>
      </c>
      <c r="U607" s="241">
        <f>(T607*'Power Usage Consumption'!$B$6)*D607</f>
        <v>0</v>
      </c>
      <c r="V607" s="235">
        <f>'Raw Data'!AF606</f>
        <v>2</v>
      </c>
      <c r="W607" s="241">
        <f>(V607*'Power Usage Consumption'!$B$11)*D607</f>
        <v>9.216</v>
      </c>
      <c r="X607" s="235">
        <f>'Raw Data'!AG606</f>
        <v>2</v>
      </c>
      <c r="Y607" s="241">
        <f>(X607*'Power Usage Consumption'!$B$12)*D607</f>
        <v>9.216</v>
      </c>
      <c r="Z607" s="235">
        <f>'Raw Data'!AH606</f>
        <v>0</v>
      </c>
      <c r="AA607" s="241">
        <f>(Z607*'Power Usage Consumption'!$B$12)*D607</f>
        <v>0</v>
      </c>
      <c r="AB607" s="242">
        <f t="shared" si="2"/>
        <v>358.3488</v>
      </c>
      <c r="AC607" s="243" t="str">
        <f>'Raw Data'!AI606</f>
        <v>Non-renewable Energy (Grid electricity, Gasoline, etc.)</v>
      </c>
      <c r="AD607" s="244">
        <f t="shared" si="3"/>
        <v>358.3488</v>
      </c>
      <c r="AE607" s="245">
        <f t="shared" si="4"/>
        <v>0</v>
      </c>
      <c r="AF607" s="238">
        <f>'Raw Data'!U606</f>
        <v>1</v>
      </c>
      <c r="AG607" s="235">
        <f>'Raw Data'!T606</f>
        <v>5</v>
      </c>
      <c r="AH607" s="235"/>
      <c r="AI607" s="235">
        <f>IF('Raw Data'!AJ606="YES", 1, 0)</f>
        <v>1</v>
      </c>
      <c r="AJ607" s="239">
        <f>'Power Usage Consumption'!$B$15</f>
        <v>3.87</v>
      </c>
      <c r="AK607" s="235">
        <f>IF('Raw Data'!AK606="YES", 1, 0)</f>
        <v>1</v>
      </c>
      <c r="AL607" s="239">
        <f>'Power Usage Consumption'!$B$16</f>
        <v>18</v>
      </c>
      <c r="AM607" s="235">
        <f>IF('Raw Data'!AL606="YES", 1, 0)</f>
        <v>0</v>
      </c>
      <c r="AN607" s="239">
        <f>'Power Usage Consumption'!$B$17</f>
        <v>1.5</v>
      </c>
      <c r="AO607" s="235">
        <f>IF('Raw Data'!AM606="YES", 1, 0)</f>
        <v>0</v>
      </c>
      <c r="AP607" s="239">
        <f>'Power Usage Consumption'!$B$18</f>
        <v>1.2</v>
      </c>
      <c r="AQ607" s="235">
        <f>IF('Raw Data'!AN606="YES", 1, 0)</f>
        <v>1</v>
      </c>
      <c r="AR607" s="239">
        <f>'Power Usage Consumption'!$B$19</f>
        <v>2</v>
      </c>
      <c r="AS607" s="239">
        <f t="shared" si="5"/>
        <v>26.57</v>
      </c>
      <c r="AT607" s="241">
        <f t="shared" si="6"/>
        <v>5</v>
      </c>
      <c r="AU607" s="241"/>
      <c r="AV607" s="235">
        <f>IF('Raw Data'!AO606="YES", 1, 0)</f>
        <v>1</v>
      </c>
      <c r="AW607" s="241">
        <f>('Power Usage Consumption'!$B$22)*D607*AV607</f>
        <v>873.6</v>
      </c>
      <c r="AX607" s="235">
        <f>IF('Raw Data'!AP606="YES", 1, 0)</f>
        <v>1</v>
      </c>
      <c r="AY607" s="241">
        <f>('Power Usage Consumption'!$B$23)*D607*AX607</f>
        <v>249.6</v>
      </c>
      <c r="AZ607" s="235">
        <f>IF('Raw Data'!AQ606="YES", 1, 0)</f>
        <v>1</v>
      </c>
      <c r="BA607" s="241">
        <f>('Power Usage Consumption'!$B$24)*D607*AZ607</f>
        <v>20.736</v>
      </c>
      <c r="BB607" s="235">
        <f>IF('Raw Data'!AR606="YES", 1, 0)</f>
        <v>0</v>
      </c>
      <c r="BC607" s="241">
        <f>('Power Usage Consumption'!$B$25)*D607*BB607</f>
        <v>0</v>
      </c>
      <c r="BD607" s="235">
        <f>IF('Raw Data'!AS606="YES", 1, 0)</f>
        <v>1</v>
      </c>
      <c r="BE607" s="235">
        <f>('Power Usage Consumption'!$B$26)*D607*BD607</f>
        <v>107.52</v>
      </c>
      <c r="BF607" s="241">
        <f t="shared" si="7"/>
        <v>1251.456</v>
      </c>
    </row>
    <row r="608" ht="20.25" customHeight="1">
      <c r="A608" s="233" t="str">
        <f>'Raw Data'!R607</f>
        <v>Malaysia</v>
      </c>
      <c r="B608" s="234">
        <f>'Raw Data'!S607</f>
        <v>8</v>
      </c>
      <c r="C608" s="235">
        <f>'Raw Data'!W607</f>
        <v>38</v>
      </c>
      <c r="D608" s="236">
        <f t="shared" si="1"/>
        <v>1216</v>
      </c>
      <c r="E608" s="237"/>
      <c r="F608" s="238">
        <f>'Raw Data'!X607</f>
        <v>1</v>
      </c>
      <c r="G608" s="239">
        <f>(F608*'Power Usage Consumption'!$B$2)*D608</f>
        <v>72.96</v>
      </c>
      <c r="H608" s="235">
        <f>'Raw Data'!Y607</f>
        <v>3</v>
      </c>
      <c r="I608" s="239">
        <f>(H608*'Power Usage Consumption'!$B$3)*D608</f>
        <v>253.9008</v>
      </c>
      <c r="J608" s="235">
        <f>'Raw Data'!Z607</f>
        <v>1</v>
      </c>
      <c r="K608" s="240">
        <f>(J608*'Power Usage Consumption'!$B$4)*D608</f>
        <v>69.312</v>
      </c>
      <c r="L608" s="241">
        <f>'Raw Data'!AA607</f>
        <v>2</v>
      </c>
      <c r="M608" s="241">
        <f>(L608*'Power Usage Consumption'!$B$5)*D608</f>
        <v>486.4</v>
      </c>
      <c r="N608" s="241">
        <f>'Raw Data'!AB607</f>
        <v>0</v>
      </c>
      <c r="O608" s="241">
        <f>(N608*'Power Usage Consumption'!$B$7)*D608</f>
        <v>0</v>
      </c>
      <c r="P608" s="241">
        <f>'Raw Data'!AC607</f>
        <v>1</v>
      </c>
      <c r="Q608" s="241">
        <f>(P608*'Power Usage Consumption'!$B$8)*D608</f>
        <v>48.64</v>
      </c>
      <c r="R608" s="241">
        <f>'Raw Data'!AD607</f>
        <v>3</v>
      </c>
      <c r="S608" s="241">
        <f>(R608*'Power Usage Consumption'!$B$9)*D608</f>
        <v>21.888</v>
      </c>
      <c r="T608" s="235">
        <f>'Raw Data'!AE607</f>
        <v>2</v>
      </c>
      <c r="U608" s="241">
        <f>(T608*'Power Usage Consumption'!$B$6)*D608</f>
        <v>12.16</v>
      </c>
      <c r="V608" s="235">
        <f>'Raw Data'!AF607</f>
        <v>3</v>
      </c>
      <c r="W608" s="241">
        <f>(V608*'Power Usage Consumption'!$B$11)*D608</f>
        <v>43.776</v>
      </c>
      <c r="X608" s="235">
        <f>'Raw Data'!AG607</f>
        <v>3</v>
      </c>
      <c r="Y608" s="241">
        <f>(X608*'Power Usage Consumption'!$B$12)*D608</f>
        <v>43.776</v>
      </c>
      <c r="Z608" s="235">
        <f>'Raw Data'!AH607</f>
        <v>0</v>
      </c>
      <c r="AA608" s="241">
        <f>(Z608*'Power Usage Consumption'!$B$12)*D608</f>
        <v>0</v>
      </c>
      <c r="AB608" s="242">
        <f t="shared" si="2"/>
        <v>1052.8128</v>
      </c>
      <c r="AC608" s="243" t="str">
        <f>'Raw Data'!AI607</f>
        <v>Non-renewable Energy (Grid electricity, Gasoline, etc.)</v>
      </c>
      <c r="AD608" s="244">
        <f t="shared" si="3"/>
        <v>1052.8128</v>
      </c>
      <c r="AE608" s="245">
        <f t="shared" si="4"/>
        <v>0</v>
      </c>
      <c r="AF608" s="238">
        <f>'Raw Data'!U607</f>
        <v>6</v>
      </c>
      <c r="AG608" s="235">
        <f>'Raw Data'!T607</f>
        <v>2</v>
      </c>
      <c r="AH608" s="235"/>
      <c r="AI608" s="235">
        <f>IF('Raw Data'!AJ607="YES", 1, 0)</f>
        <v>1</v>
      </c>
      <c r="AJ608" s="239">
        <f>'Power Usage Consumption'!$B$15</f>
        <v>3.87</v>
      </c>
      <c r="AK608" s="235">
        <f>IF('Raw Data'!AK607="YES", 1, 0)</f>
        <v>1</v>
      </c>
      <c r="AL608" s="239">
        <f>'Power Usage Consumption'!$B$16</f>
        <v>18</v>
      </c>
      <c r="AM608" s="235">
        <f>IF('Raw Data'!AL607="YES", 1, 0)</f>
        <v>1</v>
      </c>
      <c r="AN608" s="239">
        <f>'Power Usage Consumption'!$B$17</f>
        <v>1.5</v>
      </c>
      <c r="AO608" s="235">
        <f>IF('Raw Data'!AM607="YES", 1, 0)</f>
        <v>1</v>
      </c>
      <c r="AP608" s="239">
        <f>'Power Usage Consumption'!$B$18</f>
        <v>1.2</v>
      </c>
      <c r="AQ608" s="235">
        <f>IF('Raw Data'!AN607="YES", 1, 0)</f>
        <v>1</v>
      </c>
      <c r="AR608" s="239">
        <f>'Power Usage Consumption'!$B$19</f>
        <v>2</v>
      </c>
      <c r="AS608" s="239">
        <f t="shared" si="5"/>
        <v>26.57</v>
      </c>
      <c r="AT608" s="241">
        <f t="shared" si="6"/>
        <v>2</v>
      </c>
      <c r="AU608" s="241"/>
      <c r="AV608" s="235">
        <f>IF('Raw Data'!AO607="YES", 1, 0)</f>
        <v>0</v>
      </c>
      <c r="AW608" s="241">
        <f>('Power Usage Consumption'!$B$22)*D608*AV608</f>
        <v>0</v>
      </c>
      <c r="AX608" s="235">
        <f>IF('Raw Data'!AP607="YES", 1, 0)</f>
        <v>1</v>
      </c>
      <c r="AY608" s="241">
        <f>('Power Usage Consumption'!$B$23)*D608*AX608</f>
        <v>790.4</v>
      </c>
      <c r="AZ608" s="235">
        <f>IF('Raw Data'!AQ607="YES", 1, 0)</f>
        <v>0</v>
      </c>
      <c r="BA608" s="241">
        <f>('Power Usage Consumption'!$B$24)*D608*AZ608</f>
        <v>0</v>
      </c>
      <c r="BB608" s="235">
        <f>IF('Raw Data'!AR607="YES", 1, 0)</f>
        <v>1</v>
      </c>
      <c r="BC608" s="241">
        <f>('Power Usage Consumption'!$B$25)*D608*BB608</f>
        <v>21.0976</v>
      </c>
      <c r="BD608" s="235">
        <f>IF('Raw Data'!AS607="YES", 1, 0)</f>
        <v>0</v>
      </c>
      <c r="BE608" s="235">
        <f>('Power Usage Consumption'!$B$26)*D608*BD608</f>
        <v>0</v>
      </c>
      <c r="BF608" s="241">
        <f t="shared" si="7"/>
        <v>811.4976</v>
      </c>
    </row>
    <row r="609" ht="20.25" customHeight="1">
      <c r="A609" s="233" t="str">
        <f>'Raw Data'!R608</f>
        <v>United States of America</v>
      </c>
      <c r="B609" s="234">
        <f>'Raw Data'!S608</f>
        <v>3</v>
      </c>
      <c r="C609" s="235">
        <f>'Raw Data'!W608</f>
        <v>20</v>
      </c>
      <c r="D609" s="236">
        <f t="shared" si="1"/>
        <v>240</v>
      </c>
      <c r="E609" s="237"/>
      <c r="F609" s="238">
        <f>'Raw Data'!X608</f>
        <v>2</v>
      </c>
      <c r="G609" s="239">
        <f>(F609*'Power Usage Consumption'!$B$2)*D609</f>
        <v>28.8</v>
      </c>
      <c r="H609" s="235">
        <f>'Raw Data'!Y608</f>
        <v>3</v>
      </c>
      <c r="I609" s="239">
        <f>(H609*'Power Usage Consumption'!$B$3)*D609</f>
        <v>50.112</v>
      </c>
      <c r="J609" s="235">
        <f>'Raw Data'!Z608</f>
        <v>2</v>
      </c>
      <c r="K609" s="240">
        <f>(J609*'Power Usage Consumption'!$B$4)*D609</f>
        <v>27.36</v>
      </c>
      <c r="L609" s="241">
        <f>'Raw Data'!AA608</f>
        <v>1</v>
      </c>
      <c r="M609" s="241">
        <f>(L609*'Power Usage Consumption'!$B$5)*D609</f>
        <v>48</v>
      </c>
      <c r="N609" s="241">
        <f>'Raw Data'!AB608</f>
        <v>2</v>
      </c>
      <c r="O609" s="241">
        <f>(N609*'Power Usage Consumption'!$B$7)*D609</f>
        <v>0.96</v>
      </c>
      <c r="P609" s="241">
        <f>'Raw Data'!AC608</f>
        <v>1</v>
      </c>
      <c r="Q609" s="241">
        <f>(P609*'Power Usage Consumption'!$B$8)*D609</f>
        <v>9.6</v>
      </c>
      <c r="R609" s="241">
        <f>'Raw Data'!AD608</f>
        <v>3</v>
      </c>
      <c r="S609" s="241">
        <f>(R609*'Power Usage Consumption'!$B$9)*D609</f>
        <v>4.32</v>
      </c>
      <c r="T609" s="235">
        <f>'Raw Data'!AE608</f>
        <v>1</v>
      </c>
      <c r="U609" s="241">
        <f>(T609*'Power Usage Consumption'!$B$6)*D609</f>
        <v>1.2</v>
      </c>
      <c r="V609" s="235">
        <f>'Raw Data'!AF608</f>
        <v>2</v>
      </c>
      <c r="W609" s="241">
        <f>(V609*'Power Usage Consumption'!$B$11)*D609</f>
        <v>5.76</v>
      </c>
      <c r="X609" s="235">
        <f>'Raw Data'!AG608</f>
        <v>0</v>
      </c>
      <c r="Y609" s="241">
        <f>(X609*'Power Usage Consumption'!$B$12)*D609</f>
        <v>0</v>
      </c>
      <c r="Z609" s="235">
        <f>'Raw Data'!AH608</f>
        <v>2</v>
      </c>
      <c r="AA609" s="241">
        <f>(Z609*'Power Usage Consumption'!$B$12)*D609</f>
        <v>5.76</v>
      </c>
      <c r="AB609" s="242">
        <f t="shared" si="2"/>
        <v>181.872</v>
      </c>
      <c r="AC609" s="243" t="str">
        <f>'Raw Data'!AI608</f>
        <v>Renewable Energy (Solar, Wind, etc.)</v>
      </c>
      <c r="AD609" s="244">
        <f t="shared" si="3"/>
        <v>0</v>
      </c>
      <c r="AE609" s="245">
        <f t="shared" si="4"/>
        <v>181.872</v>
      </c>
      <c r="AF609" s="238">
        <f>'Raw Data'!U608</f>
        <v>1</v>
      </c>
      <c r="AG609" s="235">
        <f>'Raw Data'!T608</f>
        <v>2</v>
      </c>
      <c r="AH609" s="235"/>
      <c r="AI609" s="235">
        <f>IF('Raw Data'!AJ608="YES", 1, 0)</f>
        <v>0</v>
      </c>
      <c r="AJ609" s="239">
        <f>'Power Usage Consumption'!$B$15</f>
        <v>3.87</v>
      </c>
      <c r="AK609" s="235">
        <f>IF('Raw Data'!AK608="YES", 1, 0)</f>
        <v>0</v>
      </c>
      <c r="AL609" s="239">
        <f>'Power Usage Consumption'!$B$16</f>
        <v>18</v>
      </c>
      <c r="AM609" s="235">
        <f>IF('Raw Data'!AL608="YES", 1, 0)</f>
        <v>0</v>
      </c>
      <c r="AN609" s="239">
        <f>'Power Usage Consumption'!$B$17</f>
        <v>1.5</v>
      </c>
      <c r="AO609" s="235">
        <f>IF('Raw Data'!AM608="YES", 1, 0)</f>
        <v>1</v>
      </c>
      <c r="AP609" s="239">
        <f>'Power Usage Consumption'!$B$18</f>
        <v>1.2</v>
      </c>
      <c r="AQ609" s="235">
        <f>IF('Raw Data'!AN608="YES", 1, 0)</f>
        <v>1</v>
      </c>
      <c r="AR609" s="239">
        <f>'Power Usage Consumption'!$B$19</f>
        <v>2</v>
      </c>
      <c r="AS609" s="239">
        <f t="shared" si="5"/>
        <v>26.57</v>
      </c>
      <c r="AT609" s="241">
        <f t="shared" si="6"/>
        <v>2</v>
      </c>
      <c r="AU609" s="241"/>
      <c r="AV609" s="235">
        <f>IF('Raw Data'!AO608="YES", 1, 0)</f>
        <v>0</v>
      </c>
      <c r="AW609" s="241">
        <f>('Power Usage Consumption'!$B$22)*D609*AV609</f>
        <v>0</v>
      </c>
      <c r="AX609" s="235">
        <f>IF('Raw Data'!AP608="YES", 1, 0)</f>
        <v>0</v>
      </c>
      <c r="AY609" s="241">
        <f>('Power Usage Consumption'!$B$23)*D609*AX609</f>
        <v>0</v>
      </c>
      <c r="AZ609" s="235">
        <f>IF('Raw Data'!AQ608="YES", 1, 0)</f>
        <v>0</v>
      </c>
      <c r="BA609" s="241">
        <f>('Power Usage Consumption'!$B$24)*D609*AZ609</f>
        <v>0</v>
      </c>
      <c r="BB609" s="235">
        <f>IF('Raw Data'!AR608="YES", 1, 0)</f>
        <v>0</v>
      </c>
      <c r="BC609" s="241">
        <f>('Power Usage Consumption'!$B$25)*D609*BB609</f>
        <v>0</v>
      </c>
      <c r="BD609" s="235">
        <f>IF('Raw Data'!AS608="YES", 1, 0)</f>
        <v>1</v>
      </c>
      <c r="BE609" s="235">
        <f>('Power Usage Consumption'!$B$26)*D609*BD609</f>
        <v>67.2</v>
      </c>
      <c r="BF609" s="241">
        <f t="shared" si="7"/>
        <v>67.2</v>
      </c>
    </row>
    <row r="610" ht="20.25" customHeight="1">
      <c r="A610" s="233" t="str">
        <f>'Raw Data'!R609</f>
        <v>Guatemala</v>
      </c>
      <c r="B610" s="234">
        <f>'Raw Data'!S609</f>
        <v>12</v>
      </c>
      <c r="C610" s="235">
        <f>'Raw Data'!W609</f>
        <v>3</v>
      </c>
      <c r="D610" s="236">
        <f t="shared" si="1"/>
        <v>144</v>
      </c>
      <c r="E610" s="237"/>
      <c r="F610" s="238">
        <f>'Raw Data'!X609</f>
        <v>3</v>
      </c>
      <c r="G610" s="239">
        <f>(F610*'Power Usage Consumption'!$B$2)*D610</f>
        <v>25.92</v>
      </c>
      <c r="H610" s="235">
        <f>'Raw Data'!Y609</f>
        <v>3</v>
      </c>
      <c r="I610" s="239">
        <f>(H610*'Power Usage Consumption'!$B$3)*D610</f>
        <v>30.0672</v>
      </c>
      <c r="J610" s="235">
        <f>'Raw Data'!Z609</f>
        <v>1</v>
      </c>
      <c r="K610" s="240">
        <f>(J610*'Power Usage Consumption'!$B$4)*D610</f>
        <v>8.208</v>
      </c>
      <c r="L610" s="241">
        <f>'Raw Data'!AA609</f>
        <v>2</v>
      </c>
      <c r="M610" s="241">
        <f>(L610*'Power Usage Consumption'!$B$5)*D610</f>
        <v>57.6</v>
      </c>
      <c r="N610" s="241">
        <f>'Raw Data'!AB609</f>
        <v>1</v>
      </c>
      <c r="O610" s="241">
        <f>(N610*'Power Usage Consumption'!$B$7)*D610</f>
        <v>0.288</v>
      </c>
      <c r="P610" s="241">
        <f>'Raw Data'!AC609</f>
        <v>3</v>
      </c>
      <c r="Q610" s="241">
        <f>(P610*'Power Usage Consumption'!$B$8)*D610</f>
        <v>17.28</v>
      </c>
      <c r="R610" s="241">
        <f>'Raw Data'!AD609</f>
        <v>0</v>
      </c>
      <c r="S610" s="241">
        <f>(R610*'Power Usage Consumption'!$B$9)*D610</f>
        <v>0</v>
      </c>
      <c r="T610" s="235">
        <f>'Raw Data'!AE609</f>
        <v>2</v>
      </c>
      <c r="U610" s="241">
        <f>(T610*'Power Usage Consumption'!$B$6)*D610</f>
        <v>1.44</v>
      </c>
      <c r="V610" s="235">
        <f>'Raw Data'!AF609</f>
        <v>0</v>
      </c>
      <c r="W610" s="241">
        <f>(V610*'Power Usage Consumption'!$B$11)*D610</f>
        <v>0</v>
      </c>
      <c r="X610" s="235">
        <f>'Raw Data'!AG609</f>
        <v>0</v>
      </c>
      <c r="Y610" s="241">
        <f>(X610*'Power Usage Consumption'!$B$12)*D610</f>
        <v>0</v>
      </c>
      <c r="Z610" s="235">
        <f>'Raw Data'!AH609</f>
        <v>2</v>
      </c>
      <c r="AA610" s="241">
        <f>(Z610*'Power Usage Consumption'!$B$12)*D610</f>
        <v>3.456</v>
      </c>
      <c r="AB610" s="242">
        <f t="shared" si="2"/>
        <v>144.2592</v>
      </c>
      <c r="AC610" s="243" t="str">
        <f>'Raw Data'!AI609</f>
        <v>Non-renewable Energy (Grid electricity, Gasoline, etc.)</v>
      </c>
      <c r="AD610" s="244">
        <f t="shared" si="3"/>
        <v>144.2592</v>
      </c>
      <c r="AE610" s="245">
        <f t="shared" si="4"/>
        <v>0</v>
      </c>
      <c r="AF610" s="238">
        <f>'Raw Data'!U609</f>
        <v>0</v>
      </c>
      <c r="AG610" s="235">
        <f>'Raw Data'!T609</f>
        <v>12</v>
      </c>
      <c r="AH610" s="235"/>
      <c r="AI610" s="235">
        <f>IF('Raw Data'!AJ609="YES", 1, 0)</f>
        <v>0</v>
      </c>
      <c r="AJ610" s="239">
        <f>'Power Usage Consumption'!$B$15</f>
        <v>3.87</v>
      </c>
      <c r="AK610" s="235">
        <f>IF('Raw Data'!AK609="YES", 1, 0)</f>
        <v>1</v>
      </c>
      <c r="AL610" s="239">
        <f>'Power Usage Consumption'!$B$16</f>
        <v>18</v>
      </c>
      <c r="AM610" s="235">
        <f>IF('Raw Data'!AL609="YES", 1, 0)</f>
        <v>1</v>
      </c>
      <c r="AN610" s="239">
        <f>'Power Usage Consumption'!$B$17</f>
        <v>1.5</v>
      </c>
      <c r="AO610" s="235">
        <f>IF('Raw Data'!AM609="YES", 1, 0)</f>
        <v>0</v>
      </c>
      <c r="AP610" s="239">
        <f>'Power Usage Consumption'!$B$18</f>
        <v>1.2</v>
      </c>
      <c r="AQ610" s="235">
        <f>IF('Raw Data'!AN609="YES", 1, 0)</f>
        <v>0</v>
      </c>
      <c r="AR610" s="239">
        <f>'Power Usage Consumption'!$B$19</f>
        <v>2</v>
      </c>
      <c r="AS610" s="239">
        <f t="shared" si="5"/>
        <v>26.57</v>
      </c>
      <c r="AT610" s="241">
        <f t="shared" si="6"/>
        <v>12</v>
      </c>
      <c r="AU610" s="241"/>
      <c r="AV610" s="235">
        <f>IF('Raw Data'!AO609="YES", 1, 0)</f>
        <v>1</v>
      </c>
      <c r="AW610" s="241">
        <f>('Power Usage Consumption'!$B$22)*D610*AV610</f>
        <v>327.6</v>
      </c>
      <c r="AX610" s="235">
        <f>IF('Raw Data'!AP609="YES", 1, 0)</f>
        <v>1</v>
      </c>
      <c r="AY610" s="241">
        <f>('Power Usage Consumption'!$B$23)*D610*AX610</f>
        <v>93.6</v>
      </c>
      <c r="AZ610" s="235">
        <f>IF('Raw Data'!AQ609="YES", 1, 0)</f>
        <v>1</v>
      </c>
      <c r="BA610" s="241">
        <f>('Power Usage Consumption'!$B$24)*D610*AZ610</f>
        <v>7.776</v>
      </c>
      <c r="BB610" s="235">
        <f>IF('Raw Data'!AR609="YES", 1, 0)</f>
        <v>1</v>
      </c>
      <c r="BC610" s="241">
        <f>('Power Usage Consumption'!$B$25)*D610*BB610</f>
        <v>2.4984</v>
      </c>
      <c r="BD610" s="235">
        <f>IF('Raw Data'!AS609="YES", 1, 0)</f>
        <v>0</v>
      </c>
      <c r="BE610" s="235">
        <f>('Power Usage Consumption'!$B$26)*D610*BD610</f>
        <v>0</v>
      </c>
      <c r="BF610" s="241">
        <f t="shared" si="7"/>
        <v>431.4744</v>
      </c>
    </row>
    <row r="611" ht="20.25" customHeight="1">
      <c r="A611" s="233" t="str">
        <f>'Raw Data'!R610</f>
        <v>Switzerland</v>
      </c>
      <c r="B611" s="234">
        <f>'Raw Data'!S610</f>
        <v>2</v>
      </c>
      <c r="C611" s="235">
        <f>'Raw Data'!W610</f>
        <v>27</v>
      </c>
      <c r="D611" s="236">
        <f t="shared" si="1"/>
        <v>216</v>
      </c>
      <c r="E611" s="237"/>
      <c r="F611" s="238">
        <f>'Raw Data'!X610</f>
        <v>3</v>
      </c>
      <c r="G611" s="239">
        <f>(F611*'Power Usage Consumption'!$B$2)*D611</f>
        <v>38.88</v>
      </c>
      <c r="H611" s="235">
        <f>'Raw Data'!Y610</f>
        <v>3</v>
      </c>
      <c r="I611" s="239">
        <f>(H611*'Power Usage Consumption'!$B$3)*D611</f>
        <v>45.1008</v>
      </c>
      <c r="J611" s="235">
        <f>'Raw Data'!Z610</f>
        <v>2</v>
      </c>
      <c r="K611" s="240">
        <f>(J611*'Power Usage Consumption'!$B$4)*D611</f>
        <v>24.624</v>
      </c>
      <c r="L611" s="241">
        <f>'Raw Data'!AA610</f>
        <v>2</v>
      </c>
      <c r="M611" s="241">
        <f>(L611*'Power Usage Consumption'!$B$5)*D611</f>
        <v>86.4</v>
      </c>
      <c r="N611" s="241">
        <f>'Raw Data'!AB610</f>
        <v>2</v>
      </c>
      <c r="O611" s="241">
        <f>(N611*'Power Usage Consumption'!$B$7)*D611</f>
        <v>0.864</v>
      </c>
      <c r="P611" s="241">
        <f>'Raw Data'!AC610</f>
        <v>0</v>
      </c>
      <c r="Q611" s="241">
        <f>(P611*'Power Usage Consumption'!$B$8)*D611</f>
        <v>0</v>
      </c>
      <c r="R611" s="241">
        <f>'Raw Data'!AD610</f>
        <v>2</v>
      </c>
      <c r="S611" s="241">
        <f>(R611*'Power Usage Consumption'!$B$9)*D611</f>
        <v>2.592</v>
      </c>
      <c r="T611" s="235">
        <f>'Raw Data'!AE610</f>
        <v>0</v>
      </c>
      <c r="U611" s="241">
        <f>(T611*'Power Usage Consumption'!$B$6)*D611</f>
        <v>0</v>
      </c>
      <c r="V611" s="235">
        <f>'Raw Data'!AF610</f>
        <v>3</v>
      </c>
      <c r="W611" s="241">
        <f>(V611*'Power Usage Consumption'!$B$11)*D611</f>
        <v>7.776</v>
      </c>
      <c r="X611" s="235">
        <f>'Raw Data'!AG610</f>
        <v>2</v>
      </c>
      <c r="Y611" s="241">
        <f>(X611*'Power Usage Consumption'!$B$12)*D611</f>
        <v>5.184</v>
      </c>
      <c r="Z611" s="235">
        <f>'Raw Data'!AH610</f>
        <v>0</v>
      </c>
      <c r="AA611" s="241">
        <f>(Z611*'Power Usage Consumption'!$B$12)*D611</f>
        <v>0</v>
      </c>
      <c r="AB611" s="242">
        <f t="shared" si="2"/>
        <v>211.4208</v>
      </c>
      <c r="AC611" s="243" t="str">
        <f>'Raw Data'!AI610</f>
        <v>Non-renewable Energy (Grid electricity, Gasoline, etc.)</v>
      </c>
      <c r="AD611" s="244">
        <f t="shared" si="3"/>
        <v>211.4208</v>
      </c>
      <c r="AE611" s="245">
        <f t="shared" si="4"/>
        <v>0</v>
      </c>
      <c r="AF611" s="238">
        <f>'Raw Data'!U610</f>
        <v>0</v>
      </c>
      <c r="AG611" s="235">
        <f>'Raw Data'!T610</f>
        <v>2</v>
      </c>
      <c r="AH611" s="235"/>
      <c r="AI611" s="235">
        <f>IF('Raw Data'!AJ610="YES", 1, 0)</f>
        <v>1</v>
      </c>
      <c r="AJ611" s="239">
        <f>'Power Usage Consumption'!$B$15</f>
        <v>3.87</v>
      </c>
      <c r="AK611" s="235">
        <f>IF('Raw Data'!AK610="YES", 1, 0)</f>
        <v>1</v>
      </c>
      <c r="AL611" s="239">
        <f>'Power Usage Consumption'!$B$16</f>
        <v>18</v>
      </c>
      <c r="AM611" s="235">
        <f>IF('Raw Data'!AL610="YES", 1, 0)</f>
        <v>0</v>
      </c>
      <c r="AN611" s="239">
        <f>'Power Usage Consumption'!$B$17</f>
        <v>1.5</v>
      </c>
      <c r="AO611" s="235">
        <f>IF('Raw Data'!AM610="YES", 1, 0)</f>
        <v>1</v>
      </c>
      <c r="AP611" s="239">
        <f>'Power Usage Consumption'!$B$18</f>
        <v>1.2</v>
      </c>
      <c r="AQ611" s="235">
        <f>IF('Raw Data'!AN610="YES", 1, 0)</f>
        <v>1</v>
      </c>
      <c r="AR611" s="239">
        <f>'Power Usage Consumption'!$B$19</f>
        <v>2</v>
      </c>
      <c r="AS611" s="239">
        <f t="shared" si="5"/>
        <v>26.57</v>
      </c>
      <c r="AT611" s="241">
        <f t="shared" si="6"/>
        <v>2</v>
      </c>
      <c r="AU611" s="241"/>
      <c r="AV611" s="235">
        <f>IF('Raw Data'!AO610="YES", 1, 0)</f>
        <v>0</v>
      </c>
      <c r="AW611" s="241">
        <f>('Power Usage Consumption'!$B$22)*D611*AV611</f>
        <v>0</v>
      </c>
      <c r="AX611" s="235">
        <f>IF('Raw Data'!AP610="YES", 1, 0)</f>
        <v>0</v>
      </c>
      <c r="AY611" s="241">
        <f>('Power Usage Consumption'!$B$23)*D611*AX611</f>
        <v>0</v>
      </c>
      <c r="AZ611" s="235">
        <f>IF('Raw Data'!AQ610="YES", 1, 0)</f>
        <v>1</v>
      </c>
      <c r="BA611" s="241">
        <f>('Power Usage Consumption'!$B$24)*D611*AZ611</f>
        <v>11.664</v>
      </c>
      <c r="BB611" s="235">
        <f>IF('Raw Data'!AR610="YES", 1, 0)</f>
        <v>0</v>
      </c>
      <c r="BC611" s="241">
        <f>('Power Usage Consumption'!$B$25)*D611*BB611</f>
        <v>0</v>
      </c>
      <c r="BD611" s="235">
        <f>IF('Raw Data'!AS610="YES", 1, 0)</f>
        <v>1</v>
      </c>
      <c r="BE611" s="235">
        <f>('Power Usage Consumption'!$B$26)*D611*BD611</f>
        <v>60.48</v>
      </c>
      <c r="BF611" s="241">
        <f t="shared" si="7"/>
        <v>72.144</v>
      </c>
    </row>
    <row r="612" ht="20.25" customHeight="1">
      <c r="A612" s="233" t="str">
        <f>'Raw Data'!R611</f>
        <v>Pakistan</v>
      </c>
      <c r="B612" s="234">
        <f>'Raw Data'!S611</f>
        <v>12</v>
      </c>
      <c r="C612" s="235">
        <f>'Raw Data'!W611</f>
        <v>26</v>
      </c>
      <c r="D612" s="236">
        <f t="shared" si="1"/>
        <v>1248</v>
      </c>
      <c r="E612" s="237"/>
      <c r="F612" s="238">
        <f>'Raw Data'!X611</f>
        <v>2</v>
      </c>
      <c r="G612" s="239">
        <f>(F612*'Power Usage Consumption'!$B$2)*D612</f>
        <v>149.76</v>
      </c>
      <c r="H612" s="235">
        <f>'Raw Data'!Y611</f>
        <v>0</v>
      </c>
      <c r="I612" s="239">
        <f>(H612*'Power Usage Consumption'!$B$3)*D612</f>
        <v>0</v>
      </c>
      <c r="J612" s="235">
        <f>'Raw Data'!Z611</f>
        <v>0</v>
      </c>
      <c r="K612" s="240">
        <f>(J612*'Power Usage Consumption'!$B$4)*D612</f>
        <v>0</v>
      </c>
      <c r="L612" s="241">
        <f>'Raw Data'!AA611</f>
        <v>2</v>
      </c>
      <c r="M612" s="241">
        <f>(L612*'Power Usage Consumption'!$B$5)*D612</f>
        <v>499.2</v>
      </c>
      <c r="N612" s="241">
        <f>'Raw Data'!AB611</f>
        <v>0</v>
      </c>
      <c r="O612" s="241">
        <f>(N612*'Power Usage Consumption'!$B$7)*D612</f>
        <v>0</v>
      </c>
      <c r="P612" s="241">
        <f>'Raw Data'!AC611</f>
        <v>2</v>
      </c>
      <c r="Q612" s="241">
        <f>(P612*'Power Usage Consumption'!$B$8)*D612</f>
        <v>99.84</v>
      </c>
      <c r="R612" s="241">
        <f>'Raw Data'!AD611</f>
        <v>0</v>
      </c>
      <c r="S612" s="241">
        <f>(R612*'Power Usage Consumption'!$B$9)*D612</f>
        <v>0</v>
      </c>
      <c r="T612" s="235">
        <f>'Raw Data'!AE611</f>
        <v>3</v>
      </c>
      <c r="U612" s="241">
        <f>(T612*'Power Usage Consumption'!$B$6)*D612</f>
        <v>18.72</v>
      </c>
      <c r="V612" s="235">
        <f>'Raw Data'!AF611</f>
        <v>2</v>
      </c>
      <c r="W612" s="241">
        <f>(V612*'Power Usage Consumption'!$B$11)*D612</f>
        <v>29.952</v>
      </c>
      <c r="X612" s="235">
        <f>'Raw Data'!AG611</f>
        <v>0</v>
      </c>
      <c r="Y612" s="241">
        <f>(X612*'Power Usage Consumption'!$B$12)*D612</f>
        <v>0</v>
      </c>
      <c r="Z612" s="235">
        <f>'Raw Data'!AH611</f>
        <v>3</v>
      </c>
      <c r="AA612" s="241">
        <f>(Z612*'Power Usage Consumption'!$B$12)*D612</f>
        <v>44.928</v>
      </c>
      <c r="AB612" s="242">
        <f t="shared" si="2"/>
        <v>842.4</v>
      </c>
      <c r="AC612" s="243" t="str">
        <f>'Raw Data'!AI611</f>
        <v>Non-renewable Energy (Grid electricity, Gasoline, etc.)</v>
      </c>
      <c r="AD612" s="244">
        <f t="shared" si="3"/>
        <v>842.4</v>
      </c>
      <c r="AE612" s="245">
        <f t="shared" si="4"/>
        <v>0</v>
      </c>
      <c r="AF612" s="238">
        <f>'Raw Data'!U611</f>
        <v>7</v>
      </c>
      <c r="AG612" s="235">
        <f>'Raw Data'!T611</f>
        <v>5</v>
      </c>
      <c r="AH612" s="235"/>
      <c r="AI612" s="235">
        <f>IF('Raw Data'!AJ611="YES", 1, 0)</f>
        <v>0</v>
      </c>
      <c r="AJ612" s="239">
        <f>'Power Usage Consumption'!$B$15</f>
        <v>3.87</v>
      </c>
      <c r="AK612" s="235">
        <f>IF('Raw Data'!AK611="YES", 1, 0)</f>
        <v>1</v>
      </c>
      <c r="AL612" s="239">
        <f>'Power Usage Consumption'!$B$16</f>
        <v>18</v>
      </c>
      <c r="AM612" s="235">
        <f>IF('Raw Data'!AL611="YES", 1, 0)</f>
        <v>0</v>
      </c>
      <c r="AN612" s="239">
        <f>'Power Usage Consumption'!$B$17</f>
        <v>1.5</v>
      </c>
      <c r="AO612" s="235">
        <f>IF('Raw Data'!AM611="YES", 1, 0)</f>
        <v>0</v>
      </c>
      <c r="AP612" s="239">
        <f>'Power Usage Consumption'!$B$18</f>
        <v>1.2</v>
      </c>
      <c r="AQ612" s="235">
        <f>IF('Raw Data'!AN611="YES", 1, 0)</f>
        <v>0</v>
      </c>
      <c r="AR612" s="239">
        <f>'Power Usage Consumption'!$B$19</f>
        <v>2</v>
      </c>
      <c r="AS612" s="239">
        <f t="shared" si="5"/>
        <v>26.57</v>
      </c>
      <c r="AT612" s="241">
        <f t="shared" si="6"/>
        <v>5</v>
      </c>
      <c r="AU612" s="241"/>
      <c r="AV612" s="235">
        <f>IF('Raw Data'!AO611="YES", 1, 0)</f>
        <v>0</v>
      </c>
      <c r="AW612" s="241">
        <f>('Power Usage Consumption'!$B$22)*D612*AV612</f>
        <v>0</v>
      </c>
      <c r="AX612" s="235">
        <f>IF('Raw Data'!AP611="YES", 1, 0)</f>
        <v>1</v>
      </c>
      <c r="AY612" s="241">
        <f>('Power Usage Consumption'!$B$23)*D612*AX612</f>
        <v>811.2</v>
      </c>
      <c r="AZ612" s="235">
        <f>IF('Raw Data'!AQ611="YES", 1, 0)</f>
        <v>0</v>
      </c>
      <c r="BA612" s="241">
        <f>('Power Usage Consumption'!$B$24)*D612*AZ612</f>
        <v>0</v>
      </c>
      <c r="BB612" s="235">
        <f>IF('Raw Data'!AR611="YES", 1, 0)</f>
        <v>0</v>
      </c>
      <c r="BC612" s="241">
        <f>('Power Usage Consumption'!$B$25)*D612*BB612</f>
        <v>0</v>
      </c>
      <c r="BD612" s="235">
        <f>IF('Raw Data'!AS611="YES", 1, 0)</f>
        <v>0</v>
      </c>
      <c r="BE612" s="235">
        <f>('Power Usage Consumption'!$B$26)*D612*BD612</f>
        <v>0</v>
      </c>
      <c r="BF612" s="241">
        <f t="shared" si="7"/>
        <v>811.2</v>
      </c>
    </row>
    <row r="613" ht="20.25" customHeight="1">
      <c r="A613" s="233" t="str">
        <f>'Raw Data'!R612</f>
        <v>Malaysia</v>
      </c>
      <c r="B613" s="234">
        <f>'Raw Data'!S612</f>
        <v>4</v>
      </c>
      <c r="C613" s="235">
        <f>'Raw Data'!W612</f>
        <v>11</v>
      </c>
      <c r="D613" s="236">
        <f t="shared" si="1"/>
        <v>176</v>
      </c>
      <c r="E613" s="237"/>
      <c r="F613" s="238">
        <f>'Raw Data'!X612</f>
        <v>3</v>
      </c>
      <c r="G613" s="239">
        <f>(F613*'Power Usage Consumption'!$B$2)*D613</f>
        <v>31.68</v>
      </c>
      <c r="H613" s="235">
        <f>'Raw Data'!Y612</f>
        <v>1</v>
      </c>
      <c r="I613" s="239">
        <f>(H613*'Power Usage Consumption'!$B$3)*D613</f>
        <v>12.2496</v>
      </c>
      <c r="J613" s="235">
        <f>'Raw Data'!Z612</f>
        <v>3</v>
      </c>
      <c r="K613" s="240">
        <f>(J613*'Power Usage Consumption'!$B$4)*D613</f>
        <v>30.096</v>
      </c>
      <c r="L613" s="241">
        <f>'Raw Data'!AA612</f>
        <v>2</v>
      </c>
      <c r="M613" s="241">
        <f>(L613*'Power Usage Consumption'!$B$5)*D613</f>
        <v>70.4</v>
      </c>
      <c r="N613" s="241">
        <f>'Raw Data'!AB612</f>
        <v>2</v>
      </c>
      <c r="O613" s="241">
        <f>(N613*'Power Usage Consumption'!$B$7)*D613</f>
        <v>0.704</v>
      </c>
      <c r="P613" s="241">
        <f>'Raw Data'!AC612</f>
        <v>0</v>
      </c>
      <c r="Q613" s="241">
        <f>(P613*'Power Usage Consumption'!$B$8)*D613</f>
        <v>0</v>
      </c>
      <c r="R613" s="241">
        <f>'Raw Data'!AD612</f>
        <v>3</v>
      </c>
      <c r="S613" s="241">
        <f>(R613*'Power Usage Consumption'!$B$9)*D613</f>
        <v>3.168</v>
      </c>
      <c r="T613" s="235">
        <f>'Raw Data'!AE612</f>
        <v>3</v>
      </c>
      <c r="U613" s="241">
        <f>(T613*'Power Usage Consumption'!$B$6)*D613</f>
        <v>2.64</v>
      </c>
      <c r="V613" s="235">
        <f>'Raw Data'!AF612</f>
        <v>3</v>
      </c>
      <c r="W613" s="241">
        <f>(V613*'Power Usage Consumption'!$B$11)*D613</f>
        <v>6.336</v>
      </c>
      <c r="X613" s="235">
        <f>'Raw Data'!AG612</f>
        <v>2</v>
      </c>
      <c r="Y613" s="241">
        <f>(X613*'Power Usage Consumption'!$B$12)*D613</f>
        <v>4.224</v>
      </c>
      <c r="Z613" s="235">
        <f>'Raw Data'!AH612</f>
        <v>0</v>
      </c>
      <c r="AA613" s="241">
        <f>(Z613*'Power Usage Consumption'!$B$12)*D613</f>
        <v>0</v>
      </c>
      <c r="AB613" s="242">
        <f t="shared" si="2"/>
        <v>161.4976</v>
      </c>
      <c r="AC613" s="243" t="str">
        <f>'Raw Data'!AI612</f>
        <v>Renewable Energy (Solar, Wind, etc.)</v>
      </c>
      <c r="AD613" s="244">
        <f t="shared" si="3"/>
        <v>0</v>
      </c>
      <c r="AE613" s="245">
        <f t="shared" si="4"/>
        <v>161.4976</v>
      </c>
      <c r="AF613" s="238">
        <f>'Raw Data'!U612</f>
        <v>2</v>
      </c>
      <c r="AG613" s="235">
        <f>'Raw Data'!T612</f>
        <v>2</v>
      </c>
      <c r="AH613" s="235"/>
      <c r="AI613" s="235">
        <f>IF('Raw Data'!AJ612="YES", 1, 0)</f>
        <v>1</v>
      </c>
      <c r="AJ613" s="239">
        <f>'Power Usage Consumption'!$B$15</f>
        <v>3.87</v>
      </c>
      <c r="AK613" s="235">
        <f>IF('Raw Data'!AK612="YES", 1, 0)</f>
        <v>1</v>
      </c>
      <c r="AL613" s="239">
        <f>'Power Usage Consumption'!$B$16</f>
        <v>18</v>
      </c>
      <c r="AM613" s="235">
        <f>IF('Raw Data'!AL612="YES", 1, 0)</f>
        <v>0</v>
      </c>
      <c r="AN613" s="239">
        <f>'Power Usage Consumption'!$B$17</f>
        <v>1.5</v>
      </c>
      <c r="AO613" s="235">
        <f>IF('Raw Data'!AM612="YES", 1, 0)</f>
        <v>0</v>
      </c>
      <c r="AP613" s="239">
        <f>'Power Usage Consumption'!$B$18</f>
        <v>1.2</v>
      </c>
      <c r="AQ613" s="235">
        <f>IF('Raw Data'!AN612="YES", 1, 0)</f>
        <v>1</v>
      </c>
      <c r="AR613" s="239">
        <f>'Power Usage Consumption'!$B$19</f>
        <v>2</v>
      </c>
      <c r="AS613" s="239">
        <f t="shared" si="5"/>
        <v>26.57</v>
      </c>
      <c r="AT613" s="241">
        <f t="shared" si="6"/>
        <v>2</v>
      </c>
      <c r="AU613" s="241"/>
      <c r="AV613" s="235">
        <f>IF('Raw Data'!AO612="YES", 1, 0)</f>
        <v>0</v>
      </c>
      <c r="AW613" s="241">
        <f>('Power Usage Consumption'!$B$22)*D613*AV613</f>
        <v>0</v>
      </c>
      <c r="AX613" s="235">
        <f>IF('Raw Data'!AP612="YES", 1, 0)</f>
        <v>1</v>
      </c>
      <c r="AY613" s="241">
        <f>('Power Usage Consumption'!$B$23)*D613*AX613</f>
        <v>114.4</v>
      </c>
      <c r="AZ613" s="235">
        <f>IF('Raw Data'!AQ612="YES", 1, 0)</f>
        <v>1</v>
      </c>
      <c r="BA613" s="241">
        <f>('Power Usage Consumption'!$B$24)*D613*AZ613</f>
        <v>9.504</v>
      </c>
      <c r="BB613" s="235">
        <f>IF('Raw Data'!AR612="YES", 1, 0)</f>
        <v>1</v>
      </c>
      <c r="BC613" s="241">
        <f>('Power Usage Consumption'!$B$25)*D613*BB613</f>
        <v>3.0536</v>
      </c>
      <c r="BD613" s="235">
        <f>IF('Raw Data'!AS612="YES", 1, 0)</f>
        <v>1</v>
      </c>
      <c r="BE613" s="235">
        <f>('Power Usage Consumption'!$B$26)*D613*BD613</f>
        <v>49.28</v>
      </c>
      <c r="BF613" s="241">
        <f t="shared" si="7"/>
        <v>176.2376</v>
      </c>
    </row>
    <row r="614" ht="20.25" customHeight="1">
      <c r="A614" s="233" t="str">
        <f>'Raw Data'!R613</f>
        <v>United States of America</v>
      </c>
      <c r="B614" s="234">
        <f>'Raw Data'!S613</f>
        <v>3</v>
      </c>
      <c r="C614" s="235">
        <f>'Raw Data'!W613</f>
        <v>26</v>
      </c>
      <c r="D614" s="236">
        <f t="shared" si="1"/>
        <v>312</v>
      </c>
      <c r="E614" s="237"/>
      <c r="F614" s="238">
        <f>'Raw Data'!X613</f>
        <v>1</v>
      </c>
      <c r="G614" s="239">
        <f>(F614*'Power Usage Consumption'!$B$2)*D614</f>
        <v>18.72</v>
      </c>
      <c r="H614" s="235">
        <f>'Raw Data'!Y613</f>
        <v>3</v>
      </c>
      <c r="I614" s="239">
        <f>(H614*'Power Usage Consumption'!$B$3)*D614</f>
        <v>65.1456</v>
      </c>
      <c r="J614" s="235">
        <f>'Raw Data'!Z613</f>
        <v>2</v>
      </c>
      <c r="K614" s="240">
        <f>(J614*'Power Usage Consumption'!$B$4)*D614</f>
        <v>35.568</v>
      </c>
      <c r="L614" s="241">
        <f>'Raw Data'!AA613</f>
        <v>0</v>
      </c>
      <c r="M614" s="241">
        <f>(L614*'Power Usage Consumption'!$B$5)*D614</f>
        <v>0</v>
      </c>
      <c r="N614" s="241">
        <f>'Raw Data'!AB613</f>
        <v>1</v>
      </c>
      <c r="O614" s="241">
        <f>(N614*'Power Usage Consumption'!$B$7)*D614</f>
        <v>0.624</v>
      </c>
      <c r="P614" s="241">
        <f>'Raw Data'!AC613</f>
        <v>0</v>
      </c>
      <c r="Q614" s="241">
        <f>(P614*'Power Usage Consumption'!$B$8)*D614</f>
        <v>0</v>
      </c>
      <c r="R614" s="241">
        <f>'Raw Data'!AD613</f>
        <v>2</v>
      </c>
      <c r="S614" s="241">
        <f>(R614*'Power Usage Consumption'!$B$9)*D614</f>
        <v>3.744</v>
      </c>
      <c r="T614" s="235">
        <f>'Raw Data'!AE613</f>
        <v>2</v>
      </c>
      <c r="U614" s="241">
        <f>(T614*'Power Usage Consumption'!$B$6)*D614</f>
        <v>3.12</v>
      </c>
      <c r="V614" s="235">
        <f>'Raw Data'!AF613</f>
        <v>2</v>
      </c>
      <c r="W614" s="241">
        <f>(V614*'Power Usage Consumption'!$B$11)*D614</f>
        <v>7.488</v>
      </c>
      <c r="X614" s="235">
        <f>'Raw Data'!AG613</f>
        <v>1</v>
      </c>
      <c r="Y614" s="241">
        <f>(X614*'Power Usage Consumption'!$B$12)*D614</f>
        <v>3.744</v>
      </c>
      <c r="Z614" s="235">
        <f>'Raw Data'!AH613</f>
        <v>3</v>
      </c>
      <c r="AA614" s="241">
        <f>(Z614*'Power Usage Consumption'!$B$12)*D614</f>
        <v>11.232</v>
      </c>
      <c r="AB614" s="242">
        <f t="shared" si="2"/>
        <v>149.3856</v>
      </c>
      <c r="AC614" s="243" t="str">
        <f>'Raw Data'!AI613</f>
        <v>Renewable Energy (Solar, Wind, etc.)</v>
      </c>
      <c r="AD614" s="244">
        <f t="shared" si="3"/>
        <v>0</v>
      </c>
      <c r="AE614" s="245">
        <f t="shared" si="4"/>
        <v>149.3856</v>
      </c>
      <c r="AF614" s="238">
        <f>'Raw Data'!U613</f>
        <v>0</v>
      </c>
      <c r="AG614" s="235">
        <f>'Raw Data'!T613</f>
        <v>3</v>
      </c>
      <c r="AH614" s="235"/>
      <c r="AI614" s="235">
        <f>IF('Raw Data'!AJ613="YES", 1, 0)</f>
        <v>0</v>
      </c>
      <c r="AJ614" s="239">
        <f>'Power Usage Consumption'!$B$15</f>
        <v>3.87</v>
      </c>
      <c r="AK614" s="235">
        <f>IF('Raw Data'!AK613="YES", 1, 0)</f>
        <v>1</v>
      </c>
      <c r="AL614" s="239">
        <f>'Power Usage Consumption'!$B$16</f>
        <v>18</v>
      </c>
      <c r="AM614" s="235">
        <f>IF('Raw Data'!AL613="YES", 1, 0)</f>
        <v>1</v>
      </c>
      <c r="AN614" s="239">
        <f>'Power Usage Consumption'!$B$17</f>
        <v>1.5</v>
      </c>
      <c r="AO614" s="235">
        <f>IF('Raw Data'!AM613="YES", 1, 0)</f>
        <v>1</v>
      </c>
      <c r="AP614" s="239">
        <f>'Power Usage Consumption'!$B$18</f>
        <v>1.2</v>
      </c>
      <c r="AQ614" s="235">
        <f>IF('Raw Data'!AN613="YES", 1, 0)</f>
        <v>1</v>
      </c>
      <c r="AR614" s="239">
        <f>'Power Usage Consumption'!$B$19</f>
        <v>2</v>
      </c>
      <c r="AS614" s="239">
        <f t="shared" si="5"/>
        <v>26.57</v>
      </c>
      <c r="AT614" s="241">
        <f t="shared" si="6"/>
        <v>3</v>
      </c>
      <c r="AU614" s="241"/>
      <c r="AV614" s="235">
        <f>IF('Raw Data'!AO613="YES", 1, 0)</f>
        <v>1</v>
      </c>
      <c r="AW614" s="241">
        <f>('Power Usage Consumption'!$B$22)*D614*AV614</f>
        <v>709.8</v>
      </c>
      <c r="AX614" s="235">
        <f>IF('Raw Data'!AP613="YES", 1, 0)</f>
        <v>1</v>
      </c>
      <c r="AY614" s="241">
        <f>('Power Usage Consumption'!$B$23)*D614*AX614</f>
        <v>202.8</v>
      </c>
      <c r="AZ614" s="235">
        <f>IF('Raw Data'!AQ613="YES", 1, 0)</f>
        <v>0</v>
      </c>
      <c r="BA614" s="241">
        <f>('Power Usage Consumption'!$B$24)*D614*AZ614</f>
        <v>0</v>
      </c>
      <c r="BB614" s="235">
        <f>IF('Raw Data'!AR613="YES", 1, 0)</f>
        <v>1</v>
      </c>
      <c r="BC614" s="241">
        <f>('Power Usage Consumption'!$B$25)*D614*BB614</f>
        <v>5.4132</v>
      </c>
      <c r="BD614" s="235">
        <f>IF('Raw Data'!AS613="YES", 1, 0)</f>
        <v>0</v>
      </c>
      <c r="BE614" s="235">
        <f>('Power Usage Consumption'!$B$26)*D614*BD614</f>
        <v>0</v>
      </c>
      <c r="BF614" s="241">
        <f t="shared" si="7"/>
        <v>918.0132</v>
      </c>
    </row>
    <row r="615" ht="20.25" customHeight="1">
      <c r="A615" s="233" t="str">
        <f>'Raw Data'!R614</f>
        <v>Chile</v>
      </c>
      <c r="B615" s="234">
        <f>'Raw Data'!S614</f>
        <v>3</v>
      </c>
      <c r="C615" s="235">
        <f>'Raw Data'!W614</f>
        <v>24</v>
      </c>
      <c r="D615" s="236">
        <f t="shared" si="1"/>
        <v>288</v>
      </c>
      <c r="E615" s="237"/>
      <c r="F615" s="238">
        <f>'Raw Data'!X614</f>
        <v>2</v>
      </c>
      <c r="G615" s="239">
        <f>(F615*'Power Usage Consumption'!$B$2)*D615</f>
        <v>34.56</v>
      </c>
      <c r="H615" s="235">
        <f>'Raw Data'!Y614</f>
        <v>0</v>
      </c>
      <c r="I615" s="239">
        <f>(H615*'Power Usage Consumption'!$B$3)*D615</f>
        <v>0</v>
      </c>
      <c r="J615" s="235">
        <f>'Raw Data'!Z614</f>
        <v>0</v>
      </c>
      <c r="K615" s="240">
        <f>(J615*'Power Usage Consumption'!$B$4)*D615</f>
        <v>0</v>
      </c>
      <c r="L615" s="241">
        <f>'Raw Data'!AA614</f>
        <v>0</v>
      </c>
      <c r="M615" s="241">
        <f>(L615*'Power Usage Consumption'!$B$5)*D615</f>
        <v>0</v>
      </c>
      <c r="N615" s="241">
        <f>'Raw Data'!AB614</f>
        <v>3</v>
      </c>
      <c r="O615" s="241">
        <f>(N615*'Power Usage Consumption'!$B$7)*D615</f>
        <v>1.728</v>
      </c>
      <c r="P615" s="241">
        <f>'Raw Data'!AC614</f>
        <v>3</v>
      </c>
      <c r="Q615" s="241">
        <f>(P615*'Power Usage Consumption'!$B$8)*D615</f>
        <v>34.56</v>
      </c>
      <c r="R615" s="241">
        <f>'Raw Data'!AD614</f>
        <v>0</v>
      </c>
      <c r="S615" s="241">
        <f>(R615*'Power Usage Consumption'!$B$9)*D615</f>
        <v>0</v>
      </c>
      <c r="T615" s="235">
        <f>'Raw Data'!AE614</f>
        <v>1</v>
      </c>
      <c r="U615" s="241">
        <f>(T615*'Power Usage Consumption'!$B$6)*D615</f>
        <v>1.44</v>
      </c>
      <c r="V615" s="235">
        <f>'Raw Data'!AF614</f>
        <v>1</v>
      </c>
      <c r="W615" s="241">
        <f>(V615*'Power Usage Consumption'!$B$11)*D615</f>
        <v>3.456</v>
      </c>
      <c r="X615" s="235">
        <f>'Raw Data'!AG614</f>
        <v>3</v>
      </c>
      <c r="Y615" s="241">
        <f>(X615*'Power Usage Consumption'!$B$12)*D615</f>
        <v>10.368</v>
      </c>
      <c r="Z615" s="235">
        <f>'Raw Data'!AH614</f>
        <v>1</v>
      </c>
      <c r="AA615" s="241">
        <f>(Z615*'Power Usage Consumption'!$B$12)*D615</f>
        <v>3.456</v>
      </c>
      <c r="AB615" s="242">
        <f t="shared" si="2"/>
        <v>89.568</v>
      </c>
      <c r="AC615" s="243" t="str">
        <f>'Raw Data'!AI614</f>
        <v>Non-renewable Energy (Grid electricity, Gasoline, etc.)</v>
      </c>
      <c r="AD615" s="244">
        <f t="shared" si="3"/>
        <v>89.568</v>
      </c>
      <c r="AE615" s="245">
        <f t="shared" si="4"/>
        <v>0</v>
      </c>
      <c r="AF615" s="238">
        <f>'Raw Data'!U614</f>
        <v>1</v>
      </c>
      <c r="AG615" s="235">
        <f>'Raw Data'!T614</f>
        <v>2</v>
      </c>
      <c r="AH615" s="235"/>
      <c r="AI615" s="235">
        <f>IF('Raw Data'!AJ614="YES", 1, 0)</f>
        <v>1</v>
      </c>
      <c r="AJ615" s="239">
        <f>'Power Usage Consumption'!$B$15</f>
        <v>3.87</v>
      </c>
      <c r="AK615" s="235">
        <f>IF('Raw Data'!AK614="YES", 1, 0)</f>
        <v>0</v>
      </c>
      <c r="AL615" s="239">
        <f>'Power Usage Consumption'!$B$16</f>
        <v>18</v>
      </c>
      <c r="AM615" s="235">
        <f>IF('Raw Data'!AL614="YES", 1, 0)</f>
        <v>1</v>
      </c>
      <c r="AN615" s="239">
        <f>'Power Usage Consumption'!$B$17</f>
        <v>1.5</v>
      </c>
      <c r="AO615" s="235">
        <f>IF('Raw Data'!AM614="YES", 1, 0)</f>
        <v>0</v>
      </c>
      <c r="AP615" s="239">
        <f>'Power Usage Consumption'!$B$18</f>
        <v>1.2</v>
      </c>
      <c r="AQ615" s="235">
        <f>IF('Raw Data'!AN614="YES", 1, 0)</f>
        <v>1</v>
      </c>
      <c r="AR615" s="239">
        <f>'Power Usage Consumption'!$B$19</f>
        <v>2</v>
      </c>
      <c r="AS615" s="239">
        <f t="shared" si="5"/>
        <v>26.57</v>
      </c>
      <c r="AT615" s="241">
        <f t="shared" si="6"/>
        <v>2</v>
      </c>
      <c r="AU615" s="241"/>
      <c r="AV615" s="235">
        <f>IF('Raw Data'!AO614="YES", 1, 0)</f>
        <v>1</v>
      </c>
      <c r="AW615" s="241">
        <f>('Power Usage Consumption'!$B$22)*D615*AV615</f>
        <v>655.2</v>
      </c>
      <c r="AX615" s="235">
        <f>IF('Raw Data'!AP614="YES", 1, 0)</f>
        <v>0</v>
      </c>
      <c r="AY615" s="241">
        <f>('Power Usage Consumption'!$B$23)*D615*AX615</f>
        <v>0</v>
      </c>
      <c r="AZ615" s="235">
        <f>IF('Raw Data'!AQ614="YES", 1, 0)</f>
        <v>0</v>
      </c>
      <c r="BA615" s="241">
        <f>('Power Usage Consumption'!$B$24)*D615*AZ615</f>
        <v>0</v>
      </c>
      <c r="BB615" s="235">
        <f>IF('Raw Data'!AR614="YES", 1, 0)</f>
        <v>0</v>
      </c>
      <c r="BC615" s="241">
        <f>('Power Usage Consumption'!$B$25)*D615*BB615</f>
        <v>0</v>
      </c>
      <c r="BD615" s="235">
        <f>IF('Raw Data'!AS614="YES", 1, 0)</f>
        <v>1</v>
      </c>
      <c r="BE615" s="235">
        <f>('Power Usage Consumption'!$B$26)*D615*BD615</f>
        <v>80.64</v>
      </c>
      <c r="BF615" s="241">
        <f t="shared" si="7"/>
        <v>735.84</v>
      </c>
    </row>
    <row r="616" ht="20.25" customHeight="1">
      <c r="A616" s="233" t="str">
        <f>'Raw Data'!R615</f>
        <v>Bulgaria</v>
      </c>
      <c r="B616" s="234">
        <f>'Raw Data'!S615</f>
        <v>6</v>
      </c>
      <c r="C616" s="235">
        <f>'Raw Data'!W615</f>
        <v>15</v>
      </c>
      <c r="D616" s="236">
        <f t="shared" si="1"/>
        <v>360</v>
      </c>
      <c r="E616" s="237"/>
      <c r="F616" s="238">
        <f>'Raw Data'!X615</f>
        <v>3</v>
      </c>
      <c r="G616" s="239">
        <f>(F616*'Power Usage Consumption'!$B$2)*D616</f>
        <v>64.8</v>
      </c>
      <c r="H616" s="235">
        <f>'Raw Data'!Y615</f>
        <v>3</v>
      </c>
      <c r="I616" s="239">
        <f>(H616*'Power Usage Consumption'!$B$3)*D616</f>
        <v>75.168</v>
      </c>
      <c r="J616" s="235">
        <f>'Raw Data'!Z615</f>
        <v>3</v>
      </c>
      <c r="K616" s="240">
        <f>(J616*'Power Usage Consumption'!$B$4)*D616</f>
        <v>61.56</v>
      </c>
      <c r="L616" s="241">
        <f>'Raw Data'!AA615</f>
        <v>0</v>
      </c>
      <c r="M616" s="241">
        <f>(L616*'Power Usage Consumption'!$B$5)*D616</f>
        <v>0</v>
      </c>
      <c r="N616" s="241">
        <f>'Raw Data'!AB615</f>
        <v>1</v>
      </c>
      <c r="O616" s="241">
        <f>(N616*'Power Usage Consumption'!$B$7)*D616</f>
        <v>0.72</v>
      </c>
      <c r="P616" s="241">
        <f>'Raw Data'!AC615</f>
        <v>3</v>
      </c>
      <c r="Q616" s="241">
        <f>(P616*'Power Usage Consumption'!$B$8)*D616</f>
        <v>43.2</v>
      </c>
      <c r="R616" s="241">
        <f>'Raw Data'!AD615</f>
        <v>2</v>
      </c>
      <c r="S616" s="241">
        <f>(R616*'Power Usage Consumption'!$B$9)*D616</f>
        <v>4.32</v>
      </c>
      <c r="T616" s="235">
        <f>'Raw Data'!AE615</f>
        <v>3</v>
      </c>
      <c r="U616" s="241">
        <f>(T616*'Power Usage Consumption'!$B$6)*D616</f>
        <v>5.4</v>
      </c>
      <c r="V616" s="235">
        <f>'Raw Data'!AF615</f>
        <v>1</v>
      </c>
      <c r="W616" s="241">
        <f>(V616*'Power Usage Consumption'!$B$11)*D616</f>
        <v>4.32</v>
      </c>
      <c r="X616" s="235">
        <f>'Raw Data'!AG615</f>
        <v>1</v>
      </c>
      <c r="Y616" s="241">
        <f>(X616*'Power Usage Consumption'!$B$12)*D616</f>
        <v>4.32</v>
      </c>
      <c r="Z616" s="235">
        <f>'Raw Data'!AH615</f>
        <v>0</v>
      </c>
      <c r="AA616" s="241">
        <f>(Z616*'Power Usage Consumption'!$B$12)*D616</f>
        <v>0</v>
      </c>
      <c r="AB616" s="242">
        <f t="shared" si="2"/>
        <v>263.808</v>
      </c>
      <c r="AC616" s="243" t="str">
        <f>'Raw Data'!AI615</f>
        <v>Non-renewable Energy (Grid electricity, Gasoline, etc.)</v>
      </c>
      <c r="AD616" s="244">
        <f t="shared" si="3"/>
        <v>263.808</v>
      </c>
      <c r="AE616" s="245">
        <f t="shared" si="4"/>
        <v>0</v>
      </c>
      <c r="AF616" s="238">
        <f>'Raw Data'!U615</f>
        <v>5</v>
      </c>
      <c r="AG616" s="235">
        <f>'Raw Data'!T615</f>
        <v>1</v>
      </c>
      <c r="AH616" s="235"/>
      <c r="AI616" s="235">
        <f>IF('Raw Data'!AJ615="YES", 1, 0)</f>
        <v>1</v>
      </c>
      <c r="AJ616" s="239">
        <f>'Power Usage Consumption'!$B$15</f>
        <v>3.87</v>
      </c>
      <c r="AK616" s="235">
        <f>IF('Raw Data'!AK615="YES", 1, 0)</f>
        <v>1</v>
      </c>
      <c r="AL616" s="239">
        <f>'Power Usage Consumption'!$B$16</f>
        <v>18</v>
      </c>
      <c r="AM616" s="235">
        <f>IF('Raw Data'!AL615="YES", 1, 0)</f>
        <v>0</v>
      </c>
      <c r="AN616" s="239">
        <f>'Power Usage Consumption'!$B$17</f>
        <v>1.5</v>
      </c>
      <c r="AO616" s="235">
        <f>IF('Raw Data'!AM615="YES", 1, 0)</f>
        <v>1</v>
      </c>
      <c r="AP616" s="239">
        <f>'Power Usage Consumption'!$B$18</f>
        <v>1.2</v>
      </c>
      <c r="AQ616" s="235">
        <f>IF('Raw Data'!AN615="YES", 1, 0)</f>
        <v>1</v>
      </c>
      <c r="AR616" s="239">
        <f>'Power Usage Consumption'!$B$19</f>
        <v>2</v>
      </c>
      <c r="AS616" s="239">
        <f t="shared" si="5"/>
        <v>26.57</v>
      </c>
      <c r="AT616" s="241">
        <f t="shared" si="6"/>
        <v>1</v>
      </c>
      <c r="AU616" s="241"/>
      <c r="AV616" s="235">
        <f>IF('Raw Data'!AO615="YES", 1, 0)</f>
        <v>1</v>
      </c>
      <c r="AW616" s="241">
        <f>('Power Usage Consumption'!$B$22)*D616*AV616</f>
        <v>819</v>
      </c>
      <c r="AX616" s="235">
        <f>IF('Raw Data'!AP615="YES", 1, 0)</f>
        <v>1</v>
      </c>
      <c r="AY616" s="241">
        <f>('Power Usage Consumption'!$B$23)*D616*AX616</f>
        <v>234</v>
      </c>
      <c r="AZ616" s="235">
        <f>IF('Raw Data'!AQ615="YES", 1, 0)</f>
        <v>1</v>
      </c>
      <c r="BA616" s="241">
        <f>('Power Usage Consumption'!$B$24)*D616*AZ616</f>
        <v>19.44</v>
      </c>
      <c r="BB616" s="235">
        <f>IF('Raw Data'!AR615="YES", 1, 0)</f>
        <v>0</v>
      </c>
      <c r="BC616" s="241">
        <f>('Power Usage Consumption'!$B$25)*D616*BB616</f>
        <v>0</v>
      </c>
      <c r="BD616" s="235">
        <f>IF('Raw Data'!AS615="YES", 1, 0)</f>
        <v>1</v>
      </c>
      <c r="BE616" s="235">
        <f>('Power Usage Consumption'!$B$26)*D616*BD616</f>
        <v>100.8</v>
      </c>
      <c r="BF616" s="241">
        <f t="shared" si="7"/>
        <v>1173.24</v>
      </c>
    </row>
    <row r="617" ht="20.25" customHeight="1">
      <c r="A617" s="233" t="str">
        <f>'Raw Data'!R616</f>
        <v>Guatemala</v>
      </c>
      <c r="B617" s="234">
        <f>'Raw Data'!S616</f>
        <v>8</v>
      </c>
      <c r="C617" s="235">
        <f>'Raw Data'!W616</f>
        <v>15</v>
      </c>
      <c r="D617" s="236">
        <f t="shared" si="1"/>
        <v>480</v>
      </c>
      <c r="E617" s="237"/>
      <c r="F617" s="238">
        <f>'Raw Data'!X616</f>
        <v>3</v>
      </c>
      <c r="G617" s="239">
        <f>(F617*'Power Usage Consumption'!$B$2)*D617</f>
        <v>86.4</v>
      </c>
      <c r="H617" s="235">
        <f>'Raw Data'!Y616</f>
        <v>2</v>
      </c>
      <c r="I617" s="239">
        <f>(H617*'Power Usage Consumption'!$B$3)*D617</f>
        <v>66.816</v>
      </c>
      <c r="J617" s="235">
        <f>'Raw Data'!Z616</f>
        <v>2</v>
      </c>
      <c r="K617" s="240">
        <f>(J617*'Power Usage Consumption'!$B$4)*D617</f>
        <v>54.72</v>
      </c>
      <c r="L617" s="241">
        <f>'Raw Data'!AA616</f>
        <v>0</v>
      </c>
      <c r="M617" s="241">
        <f>(L617*'Power Usage Consumption'!$B$5)*D617</f>
        <v>0</v>
      </c>
      <c r="N617" s="241">
        <f>'Raw Data'!AB616</f>
        <v>3</v>
      </c>
      <c r="O617" s="241">
        <f>(N617*'Power Usage Consumption'!$B$7)*D617</f>
        <v>2.88</v>
      </c>
      <c r="P617" s="241">
        <f>'Raw Data'!AC616</f>
        <v>1</v>
      </c>
      <c r="Q617" s="241">
        <f>(P617*'Power Usage Consumption'!$B$8)*D617</f>
        <v>19.2</v>
      </c>
      <c r="R617" s="241">
        <f>'Raw Data'!AD616</f>
        <v>1</v>
      </c>
      <c r="S617" s="241">
        <f>(R617*'Power Usage Consumption'!$B$9)*D617</f>
        <v>2.88</v>
      </c>
      <c r="T617" s="235">
        <f>'Raw Data'!AE616</f>
        <v>2</v>
      </c>
      <c r="U617" s="241">
        <f>(T617*'Power Usage Consumption'!$B$6)*D617</f>
        <v>4.8</v>
      </c>
      <c r="V617" s="235">
        <f>'Raw Data'!AF616</f>
        <v>3</v>
      </c>
      <c r="W617" s="241">
        <f>(V617*'Power Usage Consumption'!$B$11)*D617</f>
        <v>17.28</v>
      </c>
      <c r="X617" s="235">
        <f>'Raw Data'!AG616</f>
        <v>1</v>
      </c>
      <c r="Y617" s="241">
        <f>(X617*'Power Usage Consumption'!$B$12)*D617</f>
        <v>5.76</v>
      </c>
      <c r="Z617" s="235">
        <f>'Raw Data'!AH616</f>
        <v>2</v>
      </c>
      <c r="AA617" s="241">
        <f>(Z617*'Power Usage Consumption'!$B$12)*D617</f>
        <v>11.52</v>
      </c>
      <c r="AB617" s="242">
        <f t="shared" si="2"/>
        <v>272.256</v>
      </c>
      <c r="AC617" s="243" t="str">
        <f>'Raw Data'!AI616</f>
        <v>Non-renewable Energy (Grid electricity, Gasoline, etc.)</v>
      </c>
      <c r="AD617" s="244">
        <f t="shared" si="3"/>
        <v>272.256</v>
      </c>
      <c r="AE617" s="245">
        <f t="shared" si="4"/>
        <v>0</v>
      </c>
      <c r="AF617" s="238">
        <f>'Raw Data'!U616</f>
        <v>1</v>
      </c>
      <c r="AG617" s="235">
        <f>'Raw Data'!T616</f>
        <v>7</v>
      </c>
      <c r="AH617" s="235"/>
      <c r="AI617" s="235">
        <f>IF('Raw Data'!AJ616="YES", 1, 0)</f>
        <v>0</v>
      </c>
      <c r="AJ617" s="239">
        <f>'Power Usage Consumption'!$B$15</f>
        <v>3.87</v>
      </c>
      <c r="AK617" s="235">
        <f>IF('Raw Data'!AK616="YES", 1, 0)</f>
        <v>1</v>
      </c>
      <c r="AL617" s="239">
        <f>'Power Usage Consumption'!$B$16</f>
        <v>18</v>
      </c>
      <c r="AM617" s="235">
        <f>IF('Raw Data'!AL616="YES", 1, 0)</f>
        <v>0</v>
      </c>
      <c r="AN617" s="239">
        <f>'Power Usage Consumption'!$B$17</f>
        <v>1.5</v>
      </c>
      <c r="AO617" s="235">
        <f>IF('Raw Data'!AM616="YES", 1, 0)</f>
        <v>0</v>
      </c>
      <c r="AP617" s="239">
        <f>'Power Usage Consumption'!$B$18</f>
        <v>1.2</v>
      </c>
      <c r="AQ617" s="235">
        <f>IF('Raw Data'!AN616="YES", 1, 0)</f>
        <v>1</v>
      </c>
      <c r="AR617" s="239">
        <f>'Power Usage Consumption'!$B$19</f>
        <v>2</v>
      </c>
      <c r="AS617" s="239">
        <f t="shared" si="5"/>
        <v>26.57</v>
      </c>
      <c r="AT617" s="241">
        <f t="shared" si="6"/>
        <v>7</v>
      </c>
      <c r="AU617" s="241"/>
      <c r="AV617" s="235">
        <f>IF('Raw Data'!AO616="YES", 1, 0)</f>
        <v>1</v>
      </c>
      <c r="AW617" s="241">
        <f>('Power Usage Consumption'!$B$22)*D617*AV617</f>
        <v>1092</v>
      </c>
      <c r="AX617" s="235">
        <f>IF('Raw Data'!AP616="YES", 1, 0)</f>
        <v>1</v>
      </c>
      <c r="AY617" s="241">
        <f>('Power Usage Consumption'!$B$23)*D617*AX617</f>
        <v>312</v>
      </c>
      <c r="AZ617" s="235">
        <f>IF('Raw Data'!AQ616="YES", 1, 0)</f>
        <v>0</v>
      </c>
      <c r="BA617" s="241">
        <f>('Power Usage Consumption'!$B$24)*D617*AZ617</f>
        <v>0</v>
      </c>
      <c r="BB617" s="235">
        <f>IF('Raw Data'!AR616="YES", 1, 0)</f>
        <v>0</v>
      </c>
      <c r="BC617" s="241">
        <f>('Power Usage Consumption'!$B$25)*D617*BB617</f>
        <v>0</v>
      </c>
      <c r="BD617" s="235">
        <f>IF('Raw Data'!AS616="YES", 1, 0)</f>
        <v>0</v>
      </c>
      <c r="BE617" s="235">
        <f>('Power Usage Consumption'!$B$26)*D617*BD617</f>
        <v>0</v>
      </c>
      <c r="BF617" s="241">
        <f t="shared" si="7"/>
        <v>1404</v>
      </c>
    </row>
    <row r="618" ht="20.25" customHeight="1">
      <c r="A618" s="233" t="str">
        <f>'Raw Data'!R617</f>
        <v>Sweden</v>
      </c>
      <c r="B618" s="234">
        <f>'Raw Data'!S617</f>
        <v>6</v>
      </c>
      <c r="C618" s="235">
        <f>'Raw Data'!W617</f>
        <v>11</v>
      </c>
      <c r="D618" s="236">
        <f t="shared" si="1"/>
        <v>264</v>
      </c>
      <c r="E618" s="237"/>
      <c r="F618" s="238">
        <f>'Raw Data'!X617</f>
        <v>3</v>
      </c>
      <c r="G618" s="239">
        <f>(F618*'Power Usage Consumption'!$B$2)*D618</f>
        <v>47.52</v>
      </c>
      <c r="H618" s="235">
        <f>'Raw Data'!Y617</f>
        <v>2</v>
      </c>
      <c r="I618" s="239">
        <f>(H618*'Power Usage Consumption'!$B$3)*D618</f>
        <v>36.7488</v>
      </c>
      <c r="J618" s="235">
        <f>'Raw Data'!Z617</f>
        <v>0</v>
      </c>
      <c r="K618" s="240">
        <f>(J618*'Power Usage Consumption'!$B$4)*D618</f>
        <v>0</v>
      </c>
      <c r="L618" s="241">
        <f>'Raw Data'!AA617</f>
        <v>2</v>
      </c>
      <c r="M618" s="241">
        <f>(L618*'Power Usage Consumption'!$B$5)*D618</f>
        <v>105.6</v>
      </c>
      <c r="N618" s="241">
        <f>'Raw Data'!AB617</f>
        <v>1</v>
      </c>
      <c r="O618" s="241">
        <f>(N618*'Power Usage Consumption'!$B$7)*D618</f>
        <v>0.528</v>
      </c>
      <c r="P618" s="241">
        <f>'Raw Data'!AC617</f>
        <v>2</v>
      </c>
      <c r="Q618" s="241">
        <f>(P618*'Power Usage Consumption'!$B$8)*D618</f>
        <v>21.12</v>
      </c>
      <c r="R618" s="241">
        <f>'Raw Data'!AD617</f>
        <v>1</v>
      </c>
      <c r="S618" s="241">
        <f>(R618*'Power Usage Consumption'!$B$9)*D618</f>
        <v>1.584</v>
      </c>
      <c r="T618" s="235">
        <f>'Raw Data'!AE617</f>
        <v>1</v>
      </c>
      <c r="U618" s="241">
        <f>(T618*'Power Usage Consumption'!$B$6)*D618</f>
        <v>1.32</v>
      </c>
      <c r="V618" s="235">
        <f>'Raw Data'!AF617</f>
        <v>3</v>
      </c>
      <c r="W618" s="241">
        <f>(V618*'Power Usage Consumption'!$B$11)*D618</f>
        <v>9.504</v>
      </c>
      <c r="X618" s="235">
        <f>'Raw Data'!AG617</f>
        <v>0</v>
      </c>
      <c r="Y618" s="241">
        <f>(X618*'Power Usage Consumption'!$B$12)*D618</f>
        <v>0</v>
      </c>
      <c r="Z618" s="235">
        <f>'Raw Data'!AH617</f>
        <v>0</v>
      </c>
      <c r="AA618" s="241">
        <f>(Z618*'Power Usage Consumption'!$B$12)*D618</f>
        <v>0</v>
      </c>
      <c r="AB618" s="242">
        <f t="shared" si="2"/>
        <v>223.9248</v>
      </c>
      <c r="AC618" s="243" t="str">
        <f>'Raw Data'!AI617</f>
        <v>Renewable Energy (Solar, Wind, etc.)</v>
      </c>
      <c r="AD618" s="244">
        <f t="shared" si="3"/>
        <v>0</v>
      </c>
      <c r="AE618" s="245">
        <f t="shared" si="4"/>
        <v>223.9248</v>
      </c>
      <c r="AF618" s="238">
        <f>'Raw Data'!U617</f>
        <v>0</v>
      </c>
      <c r="AG618" s="235">
        <f>'Raw Data'!T617</f>
        <v>6</v>
      </c>
      <c r="AH618" s="235"/>
      <c r="AI618" s="235">
        <f>IF('Raw Data'!AJ617="YES", 1, 0)</f>
        <v>0</v>
      </c>
      <c r="AJ618" s="239">
        <f>'Power Usage Consumption'!$B$15</f>
        <v>3.87</v>
      </c>
      <c r="AK618" s="235">
        <f>IF('Raw Data'!AK617="YES", 1, 0)</f>
        <v>0</v>
      </c>
      <c r="AL618" s="239">
        <f>'Power Usage Consumption'!$B$16</f>
        <v>18</v>
      </c>
      <c r="AM618" s="235">
        <f>IF('Raw Data'!AL617="YES", 1, 0)</f>
        <v>1</v>
      </c>
      <c r="AN618" s="239">
        <f>'Power Usage Consumption'!$B$17</f>
        <v>1.5</v>
      </c>
      <c r="AO618" s="235">
        <f>IF('Raw Data'!AM617="YES", 1, 0)</f>
        <v>1</v>
      </c>
      <c r="AP618" s="239">
        <f>'Power Usage Consumption'!$B$18</f>
        <v>1.2</v>
      </c>
      <c r="AQ618" s="235">
        <f>IF('Raw Data'!AN617="YES", 1, 0)</f>
        <v>1</v>
      </c>
      <c r="AR618" s="239">
        <f>'Power Usage Consumption'!$B$19</f>
        <v>2</v>
      </c>
      <c r="AS618" s="239">
        <f t="shared" si="5"/>
        <v>26.57</v>
      </c>
      <c r="AT618" s="241">
        <f t="shared" si="6"/>
        <v>6</v>
      </c>
      <c r="AU618" s="241"/>
      <c r="AV618" s="235">
        <f>IF('Raw Data'!AO617="YES", 1, 0)</f>
        <v>0</v>
      </c>
      <c r="AW618" s="241">
        <f>('Power Usage Consumption'!$B$22)*D618*AV618</f>
        <v>0</v>
      </c>
      <c r="AX618" s="235">
        <f>IF('Raw Data'!AP617="YES", 1, 0)</f>
        <v>1</v>
      </c>
      <c r="AY618" s="241">
        <f>('Power Usage Consumption'!$B$23)*D618*AX618</f>
        <v>171.6</v>
      </c>
      <c r="AZ618" s="235">
        <f>IF('Raw Data'!AQ617="YES", 1, 0)</f>
        <v>0</v>
      </c>
      <c r="BA618" s="241">
        <f>('Power Usage Consumption'!$B$24)*D618*AZ618</f>
        <v>0</v>
      </c>
      <c r="BB618" s="235">
        <f>IF('Raw Data'!AR617="YES", 1, 0)</f>
        <v>1</v>
      </c>
      <c r="BC618" s="241">
        <f>('Power Usage Consumption'!$B$25)*D618*BB618</f>
        <v>4.5804</v>
      </c>
      <c r="BD618" s="235">
        <f>IF('Raw Data'!AS617="YES", 1, 0)</f>
        <v>1</v>
      </c>
      <c r="BE618" s="235">
        <f>('Power Usage Consumption'!$B$26)*D618*BD618</f>
        <v>73.92</v>
      </c>
      <c r="BF618" s="241">
        <f t="shared" si="7"/>
        <v>250.1004</v>
      </c>
    </row>
    <row r="619" ht="20.25" customHeight="1">
      <c r="A619" s="233" t="str">
        <f>'Raw Data'!R618</f>
        <v>United States of America</v>
      </c>
      <c r="B619" s="234">
        <f>'Raw Data'!S618</f>
        <v>5</v>
      </c>
      <c r="C619" s="235">
        <f>'Raw Data'!W618</f>
        <v>31</v>
      </c>
      <c r="D619" s="236">
        <f t="shared" si="1"/>
        <v>620</v>
      </c>
      <c r="E619" s="237"/>
      <c r="F619" s="238">
        <f>'Raw Data'!X618</f>
        <v>1</v>
      </c>
      <c r="G619" s="239">
        <f>(F619*'Power Usage Consumption'!$B$2)*D619</f>
        <v>37.2</v>
      </c>
      <c r="H619" s="235">
        <f>'Raw Data'!Y618</f>
        <v>0</v>
      </c>
      <c r="I619" s="239">
        <f>(H619*'Power Usage Consumption'!$B$3)*D619</f>
        <v>0</v>
      </c>
      <c r="J619" s="235">
        <f>'Raw Data'!Z618</f>
        <v>2</v>
      </c>
      <c r="K619" s="240">
        <f>(J619*'Power Usage Consumption'!$B$4)*D619</f>
        <v>70.68</v>
      </c>
      <c r="L619" s="241">
        <f>'Raw Data'!AA618</f>
        <v>2</v>
      </c>
      <c r="M619" s="241">
        <f>(L619*'Power Usage Consumption'!$B$5)*D619</f>
        <v>248</v>
      </c>
      <c r="N619" s="241">
        <f>'Raw Data'!AB618</f>
        <v>2</v>
      </c>
      <c r="O619" s="241">
        <f>(N619*'Power Usage Consumption'!$B$7)*D619</f>
        <v>2.48</v>
      </c>
      <c r="P619" s="241">
        <f>'Raw Data'!AC618</f>
        <v>2</v>
      </c>
      <c r="Q619" s="241">
        <f>(P619*'Power Usage Consumption'!$B$8)*D619</f>
        <v>49.6</v>
      </c>
      <c r="R619" s="241">
        <f>'Raw Data'!AD618</f>
        <v>0</v>
      </c>
      <c r="S619" s="241">
        <f>(R619*'Power Usage Consumption'!$B$9)*D619</f>
        <v>0</v>
      </c>
      <c r="T619" s="235">
        <f>'Raw Data'!AE618</f>
        <v>0</v>
      </c>
      <c r="U619" s="241">
        <f>(T619*'Power Usage Consumption'!$B$6)*D619</f>
        <v>0</v>
      </c>
      <c r="V619" s="235">
        <f>'Raw Data'!AF618</f>
        <v>0</v>
      </c>
      <c r="W619" s="241">
        <f>(V619*'Power Usage Consumption'!$B$11)*D619</f>
        <v>0</v>
      </c>
      <c r="X619" s="235">
        <f>'Raw Data'!AG618</f>
        <v>3</v>
      </c>
      <c r="Y619" s="241">
        <f>(X619*'Power Usage Consumption'!$B$12)*D619</f>
        <v>22.32</v>
      </c>
      <c r="Z619" s="235">
        <f>'Raw Data'!AH618</f>
        <v>2</v>
      </c>
      <c r="AA619" s="241">
        <f>(Z619*'Power Usage Consumption'!$B$12)*D619</f>
        <v>14.88</v>
      </c>
      <c r="AB619" s="242">
        <f t="shared" si="2"/>
        <v>445.16</v>
      </c>
      <c r="AC619" s="243" t="str">
        <f>'Raw Data'!AI618</f>
        <v>Non-renewable Energy (Grid electricity, Gasoline, etc.)</v>
      </c>
      <c r="AD619" s="244">
        <f t="shared" si="3"/>
        <v>445.16</v>
      </c>
      <c r="AE619" s="245">
        <f t="shared" si="4"/>
        <v>0</v>
      </c>
      <c r="AF619" s="238">
        <f>'Raw Data'!U618</f>
        <v>0</v>
      </c>
      <c r="AG619" s="235">
        <f>'Raw Data'!T618</f>
        <v>5</v>
      </c>
      <c r="AH619" s="235"/>
      <c r="AI619" s="235">
        <f>IF('Raw Data'!AJ618="YES", 1, 0)</f>
        <v>0</v>
      </c>
      <c r="AJ619" s="239">
        <f>'Power Usage Consumption'!$B$15</f>
        <v>3.87</v>
      </c>
      <c r="AK619" s="235">
        <f>IF('Raw Data'!AK618="YES", 1, 0)</f>
        <v>0</v>
      </c>
      <c r="AL619" s="239">
        <f>'Power Usage Consumption'!$B$16</f>
        <v>18</v>
      </c>
      <c r="AM619" s="235">
        <f>IF('Raw Data'!AL618="YES", 1, 0)</f>
        <v>0</v>
      </c>
      <c r="AN619" s="239">
        <f>'Power Usage Consumption'!$B$17</f>
        <v>1.5</v>
      </c>
      <c r="AO619" s="235">
        <f>IF('Raw Data'!AM618="YES", 1, 0)</f>
        <v>0</v>
      </c>
      <c r="AP619" s="239">
        <f>'Power Usage Consumption'!$B$18</f>
        <v>1.2</v>
      </c>
      <c r="AQ619" s="235">
        <f>IF('Raw Data'!AN618="YES", 1, 0)</f>
        <v>1</v>
      </c>
      <c r="AR619" s="239">
        <f>'Power Usage Consumption'!$B$19</f>
        <v>2</v>
      </c>
      <c r="AS619" s="239">
        <f t="shared" si="5"/>
        <v>26.57</v>
      </c>
      <c r="AT619" s="241">
        <f t="shared" si="6"/>
        <v>5</v>
      </c>
      <c r="AU619" s="241"/>
      <c r="AV619" s="235">
        <f>IF('Raw Data'!AO618="YES", 1, 0)</f>
        <v>0</v>
      </c>
      <c r="AW619" s="241">
        <f>('Power Usage Consumption'!$B$22)*D619*AV619</f>
        <v>0</v>
      </c>
      <c r="AX619" s="235">
        <f>IF('Raw Data'!AP618="YES", 1, 0)</f>
        <v>0</v>
      </c>
      <c r="AY619" s="241">
        <f>('Power Usage Consumption'!$B$23)*D619*AX619</f>
        <v>0</v>
      </c>
      <c r="AZ619" s="235">
        <f>IF('Raw Data'!AQ618="YES", 1, 0)</f>
        <v>0</v>
      </c>
      <c r="BA619" s="241">
        <f>('Power Usage Consumption'!$B$24)*D619*AZ619</f>
        <v>0</v>
      </c>
      <c r="BB619" s="235">
        <f>IF('Raw Data'!AR618="YES", 1, 0)</f>
        <v>0</v>
      </c>
      <c r="BC619" s="241">
        <f>('Power Usage Consumption'!$B$25)*D619*BB619</f>
        <v>0</v>
      </c>
      <c r="BD619" s="235">
        <f>IF('Raw Data'!AS618="YES", 1, 0)</f>
        <v>0</v>
      </c>
      <c r="BE619" s="235">
        <f>('Power Usage Consumption'!$B$26)*D619*BD619</f>
        <v>0</v>
      </c>
      <c r="BF619" s="241">
        <f t="shared" si="7"/>
        <v>0</v>
      </c>
    </row>
    <row r="620" ht="20.25" customHeight="1">
      <c r="A620" s="233" t="str">
        <f>'Raw Data'!R619</f>
        <v>Korea, Republic of</v>
      </c>
      <c r="B620" s="234">
        <f>'Raw Data'!S619</f>
        <v>6</v>
      </c>
      <c r="C620" s="235">
        <f>'Raw Data'!W619</f>
        <v>33</v>
      </c>
      <c r="D620" s="236">
        <f t="shared" si="1"/>
        <v>792</v>
      </c>
      <c r="E620" s="237"/>
      <c r="F620" s="238">
        <f>'Raw Data'!X619</f>
        <v>0</v>
      </c>
      <c r="G620" s="239">
        <f>(F620*'Power Usage Consumption'!$B$2)*D620</f>
        <v>0</v>
      </c>
      <c r="H620" s="235">
        <f>'Raw Data'!Y619</f>
        <v>1</v>
      </c>
      <c r="I620" s="239">
        <f>(H620*'Power Usage Consumption'!$B$3)*D620</f>
        <v>55.1232</v>
      </c>
      <c r="J620" s="235">
        <f>'Raw Data'!Z619</f>
        <v>3</v>
      </c>
      <c r="K620" s="240">
        <f>(J620*'Power Usage Consumption'!$B$4)*D620</f>
        <v>135.432</v>
      </c>
      <c r="L620" s="241">
        <f>'Raw Data'!AA619</f>
        <v>3</v>
      </c>
      <c r="M620" s="241">
        <f>(L620*'Power Usage Consumption'!$B$5)*D620</f>
        <v>475.2</v>
      </c>
      <c r="N620" s="241">
        <f>'Raw Data'!AB619</f>
        <v>1</v>
      </c>
      <c r="O620" s="241">
        <f>(N620*'Power Usage Consumption'!$B$7)*D620</f>
        <v>1.584</v>
      </c>
      <c r="P620" s="241">
        <f>'Raw Data'!AC619</f>
        <v>1</v>
      </c>
      <c r="Q620" s="241">
        <f>(P620*'Power Usage Consumption'!$B$8)*D620</f>
        <v>31.68</v>
      </c>
      <c r="R620" s="241">
        <f>'Raw Data'!AD619</f>
        <v>1</v>
      </c>
      <c r="S620" s="241">
        <f>(R620*'Power Usage Consumption'!$B$9)*D620</f>
        <v>4.752</v>
      </c>
      <c r="T620" s="235">
        <f>'Raw Data'!AE619</f>
        <v>0</v>
      </c>
      <c r="U620" s="241">
        <f>(T620*'Power Usage Consumption'!$B$6)*D620</f>
        <v>0</v>
      </c>
      <c r="V620" s="235">
        <f>'Raw Data'!AF619</f>
        <v>0</v>
      </c>
      <c r="W620" s="241">
        <f>(V620*'Power Usage Consumption'!$B$11)*D620</f>
        <v>0</v>
      </c>
      <c r="X620" s="235">
        <f>'Raw Data'!AG619</f>
        <v>2</v>
      </c>
      <c r="Y620" s="241">
        <f>(X620*'Power Usage Consumption'!$B$12)*D620</f>
        <v>19.008</v>
      </c>
      <c r="Z620" s="235">
        <f>'Raw Data'!AH619</f>
        <v>0</v>
      </c>
      <c r="AA620" s="241">
        <f>(Z620*'Power Usage Consumption'!$B$12)*D620</f>
        <v>0</v>
      </c>
      <c r="AB620" s="242">
        <f t="shared" si="2"/>
        <v>722.7792</v>
      </c>
      <c r="AC620" s="243" t="str">
        <f>'Raw Data'!AI619</f>
        <v>Non-renewable Energy (Grid electricity, Gasoline, etc.)</v>
      </c>
      <c r="AD620" s="244">
        <f t="shared" si="3"/>
        <v>722.7792</v>
      </c>
      <c r="AE620" s="245">
        <f t="shared" si="4"/>
        <v>0</v>
      </c>
      <c r="AF620" s="238">
        <f>'Raw Data'!U619</f>
        <v>4</v>
      </c>
      <c r="AG620" s="235">
        <f>'Raw Data'!T619</f>
        <v>2</v>
      </c>
      <c r="AH620" s="235"/>
      <c r="AI620" s="235">
        <f>IF('Raw Data'!AJ619="YES", 1, 0)</f>
        <v>0</v>
      </c>
      <c r="AJ620" s="239">
        <f>'Power Usage Consumption'!$B$15</f>
        <v>3.87</v>
      </c>
      <c r="AK620" s="235">
        <f>IF('Raw Data'!AK619="YES", 1, 0)</f>
        <v>0</v>
      </c>
      <c r="AL620" s="239">
        <f>'Power Usage Consumption'!$B$16</f>
        <v>18</v>
      </c>
      <c r="AM620" s="235">
        <f>IF('Raw Data'!AL619="YES", 1, 0)</f>
        <v>1</v>
      </c>
      <c r="AN620" s="239">
        <f>'Power Usage Consumption'!$B$17</f>
        <v>1.5</v>
      </c>
      <c r="AO620" s="235">
        <f>IF('Raw Data'!AM619="YES", 1, 0)</f>
        <v>0</v>
      </c>
      <c r="AP620" s="239">
        <f>'Power Usage Consumption'!$B$18</f>
        <v>1.2</v>
      </c>
      <c r="AQ620" s="235">
        <f>IF('Raw Data'!AN619="YES", 1, 0)</f>
        <v>1</v>
      </c>
      <c r="AR620" s="239">
        <f>'Power Usage Consumption'!$B$19</f>
        <v>2</v>
      </c>
      <c r="AS620" s="239">
        <f t="shared" si="5"/>
        <v>26.57</v>
      </c>
      <c r="AT620" s="241">
        <f t="shared" si="6"/>
        <v>2</v>
      </c>
      <c r="AU620" s="241"/>
      <c r="AV620" s="235">
        <f>IF('Raw Data'!AO619="YES", 1, 0)</f>
        <v>0</v>
      </c>
      <c r="AW620" s="241">
        <f>('Power Usage Consumption'!$B$22)*D620*AV620</f>
        <v>0</v>
      </c>
      <c r="AX620" s="235">
        <f>IF('Raw Data'!AP619="YES", 1, 0)</f>
        <v>0</v>
      </c>
      <c r="AY620" s="241">
        <f>('Power Usage Consumption'!$B$23)*D620*AX620</f>
        <v>0</v>
      </c>
      <c r="AZ620" s="235">
        <f>IF('Raw Data'!AQ619="YES", 1, 0)</f>
        <v>1</v>
      </c>
      <c r="BA620" s="241">
        <f>('Power Usage Consumption'!$B$24)*D620*AZ620</f>
        <v>42.768</v>
      </c>
      <c r="BB620" s="235">
        <f>IF('Raw Data'!AR619="YES", 1, 0)</f>
        <v>1</v>
      </c>
      <c r="BC620" s="241">
        <f>('Power Usage Consumption'!$B$25)*D620*BB620</f>
        <v>13.7412</v>
      </c>
      <c r="BD620" s="235">
        <f>IF('Raw Data'!AS619="YES", 1, 0)</f>
        <v>1</v>
      </c>
      <c r="BE620" s="235">
        <f>('Power Usage Consumption'!$B$26)*D620*BD620</f>
        <v>221.76</v>
      </c>
      <c r="BF620" s="241">
        <f t="shared" si="7"/>
        <v>278.2692</v>
      </c>
    </row>
    <row r="621" ht="20.25" customHeight="1">
      <c r="A621" s="233" t="str">
        <f>'Raw Data'!R620</f>
        <v>United States of America</v>
      </c>
      <c r="B621" s="234">
        <f>'Raw Data'!S620</f>
        <v>1</v>
      </c>
      <c r="C621" s="235">
        <f>'Raw Data'!W620</f>
        <v>3</v>
      </c>
      <c r="D621" s="236">
        <f t="shared" si="1"/>
        <v>12</v>
      </c>
      <c r="E621" s="237"/>
      <c r="F621" s="238">
        <f>'Raw Data'!X620</f>
        <v>0</v>
      </c>
      <c r="G621" s="239">
        <f>(F621*'Power Usage Consumption'!$B$2)*D621</f>
        <v>0</v>
      </c>
      <c r="H621" s="235">
        <f>'Raw Data'!Y620</f>
        <v>1</v>
      </c>
      <c r="I621" s="239">
        <f>(H621*'Power Usage Consumption'!$B$3)*D621</f>
        <v>0.8352</v>
      </c>
      <c r="J621" s="235">
        <f>'Raw Data'!Z620</f>
        <v>3</v>
      </c>
      <c r="K621" s="240">
        <f>(J621*'Power Usage Consumption'!$B$4)*D621</f>
        <v>2.052</v>
      </c>
      <c r="L621" s="241">
        <f>'Raw Data'!AA620</f>
        <v>0</v>
      </c>
      <c r="M621" s="241">
        <f>(L621*'Power Usage Consumption'!$B$5)*D621</f>
        <v>0</v>
      </c>
      <c r="N621" s="241">
        <f>'Raw Data'!AB620</f>
        <v>1</v>
      </c>
      <c r="O621" s="241">
        <f>(N621*'Power Usage Consumption'!$B$7)*D621</f>
        <v>0.024</v>
      </c>
      <c r="P621" s="241">
        <f>'Raw Data'!AC620</f>
        <v>1</v>
      </c>
      <c r="Q621" s="241">
        <f>(P621*'Power Usage Consumption'!$B$8)*D621</f>
        <v>0.48</v>
      </c>
      <c r="R621" s="241">
        <f>'Raw Data'!AD620</f>
        <v>3</v>
      </c>
      <c r="S621" s="241">
        <f>(R621*'Power Usage Consumption'!$B$9)*D621</f>
        <v>0.216</v>
      </c>
      <c r="T621" s="235">
        <f>'Raw Data'!AE620</f>
        <v>2</v>
      </c>
      <c r="U621" s="241">
        <f>(T621*'Power Usage Consumption'!$B$6)*D621</f>
        <v>0.12</v>
      </c>
      <c r="V621" s="235">
        <f>'Raw Data'!AF620</f>
        <v>0</v>
      </c>
      <c r="W621" s="241">
        <f>(V621*'Power Usage Consumption'!$B$11)*D621</f>
        <v>0</v>
      </c>
      <c r="X621" s="235">
        <f>'Raw Data'!AG620</f>
        <v>1</v>
      </c>
      <c r="Y621" s="241">
        <f>(X621*'Power Usage Consumption'!$B$12)*D621</f>
        <v>0.144</v>
      </c>
      <c r="Z621" s="235">
        <f>'Raw Data'!AH620</f>
        <v>2</v>
      </c>
      <c r="AA621" s="241">
        <f>(Z621*'Power Usage Consumption'!$B$12)*D621</f>
        <v>0.288</v>
      </c>
      <c r="AB621" s="242">
        <f t="shared" si="2"/>
        <v>4.1592</v>
      </c>
      <c r="AC621" s="243" t="str">
        <f>'Raw Data'!AI620</f>
        <v>Renewable Energy (Solar, Wind, etc.)</v>
      </c>
      <c r="AD621" s="244">
        <f t="shared" si="3"/>
        <v>0</v>
      </c>
      <c r="AE621" s="245">
        <f t="shared" si="4"/>
        <v>4.1592</v>
      </c>
      <c r="AF621" s="238">
        <f>'Raw Data'!U620</f>
        <v>0</v>
      </c>
      <c r="AG621" s="235">
        <f>'Raw Data'!T620</f>
        <v>1</v>
      </c>
      <c r="AH621" s="235"/>
      <c r="AI621" s="235">
        <f>IF('Raw Data'!AJ620="YES", 1, 0)</f>
        <v>1</v>
      </c>
      <c r="AJ621" s="239">
        <f>'Power Usage Consumption'!$B$15</f>
        <v>3.87</v>
      </c>
      <c r="AK621" s="235">
        <f>IF('Raw Data'!AK620="YES", 1, 0)</f>
        <v>0</v>
      </c>
      <c r="AL621" s="239">
        <f>'Power Usage Consumption'!$B$16</f>
        <v>18</v>
      </c>
      <c r="AM621" s="235">
        <f>IF('Raw Data'!AL620="YES", 1, 0)</f>
        <v>0</v>
      </c>
      <c r="AN621" s="239">
        <f>'Power Usage Consumption'!$B$17</f>
        <v>1.5</v>
      </c>
      <c r="AO621" s="235">
        <f>IF('Raw Data'!AM620="YES", 1, 0)</f>
        <v>0</v>
      </c>
      <c r="AP621" s="239">
        <f>'Power Usage Consumption'!$B$18</f>
        <v>1.2</v>
      </c>
      <c r="AQ621" s="235">
        <f>IF('Raw Data'!AN620="YES", 1, 0)</f>
        <v>1</v>
      </c>
      <c r="AR621" s="239">
        <f>'Power Usage Consumption'!$B$19</f>
        <v>2</v>
      </c>
      <c r="AS621" s="239">
        <f t="shared" si="5"/>
        <v>26.57</v>
      </c>
      <c r="AT621" s="241">
        <f t="shared" si="6"/>
        <v>1</v>
      </c>
      <c r="AU621" s="241"/>
      <c r="AV621" s="235">
        <f>IF('Raw Data'!AO620="YES", 1, 0)</f>
        <v>1</v>
      </c>
      <c r="AW621" s="241">
        <f>('Power Usage Consumption'!$B$22)*D621*AV621</f>
        <v>27.3</v>
      </c>
      <c r="AX621" s="235">
        <f>IF('Raw Data'!AP620="YES", 1, 0)</f>
        <v>1</v>
      </c>
      <c r="AY621" s="241">
        <f>('Power Usage Consumption'!$B$23)*D621*AX621</f>
        <v>7.8</v>
      </c>
      <c r="AZ621" s="235">
        <f>IF('Raw Data'!AQ620="YES", 1, 0)</f>
        <v>0</v>
      </c>
      <c r="BA621" s="241">
        <f>('Power Usage Consumption'!$B$24)*D621*AZ621</f>
        <v>0</v>
      </c>
      <c r="BB621" s="235">
        <f>IF('Raw Data'!AR620="YES", 1, 0)</f>
        <v>1</v>
      </c>
      <c r="BC621" s="241">
        <f>('Power Usage Consumption'!$B$25)*D621*BB621</f>
        <v>0.2082</v>
      </c>
      <c r="BD621" s="235">
        <f>IF('Raw Data'!AS620="YES", 1, 0)</f>
        <v>0</v>
      </c>
      <c r="BE621" s="235">
        <f>('Power Usage Consumption'!$B$26)*D621*BD621</f>
        <v>0</v>
      </c>
      <c r="BF621" s="241">
        <f t="shared" si="7"/>
        <v>35.3082</v>
      </c>
    </row>
    <row r="622" ht="20.25" customHeight="1">
      <c r="A622" s="233" t="str">
        <f>'Raw Data'!R621</f>
        <v>Egypt</v>
      </c>
      <c r="B622" s="234">
        <f>'Raw Data'!S621</f>
        <v>7</v>
      </c>
      <c r="C622" s="235">
        <f>'Raw Data'!W621</f>
        <v>7</v>
      </c>
      <c r="D622" s="236">
        <f t="shared" si="1"/>
        <v>196</v>
      </c>
      <c r="E622" s="237"/>
      <c r="F622" s="238">
        <f>'Raw Data'!X621</f>
        <v>2</v>
      </c>
      <c r="G622" s="239">
        <f>(F622*'Power Usage Consumption'!$B$2)*D622</f>
        <v>23.52</v>
      </c>
      <c r="H622" s="235">
        <f>'Raw Data'!Y621</f>
        <v>0</v>
      </c>
      <c r="I622" s="239">
        <f>(H622*'Power Usage Consumption'!$B$3)*D622</f>
        <v>0</v>
      </c>
      <c r="J622" s="235">
        <f>'Raw Data'!Z621</f>
        <v>0</v>
      </c>
      <c r="K622" s="240">
        <f>(J622*'Power Usage Consumption'!$B$4)*D622</f>
        <v>0</v>
      </c>
      <c r="L622" s="241">
        <f>'Raw Data'!AA621</f>
        <v>1</v>
      </c>
      <c r="M622" s="241">
        <f>(L622*'Power Usage Consumption'!$B$5)*D622</f>
        <v>39.2</v>
      </c>
      <c r="N622" s="241">
        <f>'Raw Data'!AB621</f>
        <v>2</v>
      </c>
      <c r="O622" s="241">
        <f>(N622*'Power Usage Consumption'!$B$7)*D622</f>
        <v>0.784</v>
      </c>
      <c r="P622" s="241">
        <f>'Raw Data'!AC621</f>
        <v>3</v>
      </c>
      <c r="Q622" s="241">
        <f>(P622*'Power Usage Consumption'!$B$8)*D622</f>
        <v>23.52</v>
      </c>
      <c r="R622" s="241">
        <f>'Raw Data'!AD621</f>
        <v>0</v>
      </c>
      <c r="S622" s="241">
        <f>(R622*'Power Usage Consumption'!$B$9)*D622</f>
        <v>0</v>
      </c>
      <c r="T622" s="235">
        <f>'Raw Data'!AE621</f>
        <v>0</v>
      </c>
      <c r="U622" s="241">
        <f>(T622*'Power Usage Consumption'!$B$6)*D622</f>
        <v>0</v>
      </c>
      <c r="V622" s="235">
        <f>'Raw Data'!AF621</f>
        <v>0</v>
      </c>
      <c r="W622" s="241">
        <f>(V622*'Power Usage Consumption'!$B$11)*D622</f>
        <v>0</v>
      </c>
      <c r="X622" s="235">
        <f>'Raw Data'!AG621</f>
        <v>0</v>
      </c>
      <c r="Y622" s="241">
        <f>(X622*'Power Usage Consumption'!$B$12)*D622</f>
        <v>0</v>
      </c>
      <c r="Z622" s="235">
        <f>'Raw Data'!AH621</f>
        <v>3</v>
      </c>
      <c r="AA622" s="241">
        <f>(Z622*'Power Usage Consumption'!$B$12)*D622</f>
        <v>7.056</v>
      </c>
      <c r="AB622" s="242">
        <f t="shared" si="2"/>
        <v>94.08</v>
      </c>
      <c r="AC622" s="243" t="str">
        <f>'Raw Data'!AI621</f>
        <v>Renewable Energy (Solar, Wind, etc.)</v>
      </c>
      <c r="AD622" s="244">
        <f t="shared" si="3"/>
        <v>0</v>
      </c>
      <c r="AE622" s="245">
        <f t="shared" si="4"/>
        <v>94.08</v>
      </c>
      <c r="AF622" s="238">
        <f>'Raw Data'!U621</f>
        <v>0</v>
      </c>
      <c r="AG622" s="235">
        <f>'Raw Data'!T621</f>
        <v>7</v>
      </c>
      <c r="AH622" s="235"/>
      <c r="AI622" s="235">
        <f>IF('Raw Data'!AJ621="YES", 1, 0)</f>
        <v>0</v>
      </c>
      <c r="AJ622" s="239">
        <f>'Power Usage Consumption'!$B$15</f>
        <v>3.87</v>
      </c>
      <c r="AK622" s="235">
        <f>IF('Raw Data'!AK621="YES", 1, 0)</f>
        <v>1</v>
      </c>
      <c r="AL622" s="239">
        <f>'Power Usage Consumption'!$B$16</f>
        <v>18</v>
      </c>
      <c r="AM622" s="235">
        <f>IF('Raw Data'!AL621="YES", 1, 0)</f>
        <v>1</v>
      </c>
      <c r="AN622" s="239">
        <f>'Power Usage Consumption'!$B$17</f>
        <v>1.5</v>
      </c>
      <c r="AO622" s="235">
        <f>IF('Raw Data'!AM621="YES", 1, 0)</f>
        <v>0</v>
      </c>
      <c r="AP622" s="239">
        <f>'Power Usage Consumption'!$B$18</f>
        <v>1.2</v>
      </c>
      <c r="AQ622" s="235">
        <f>IF('Raw Data'!AN621="YES", 1, 0)</f>
        <v>1</v>
      </c>
      <c r="AR622" s="239">
        <f>'Power Usage Consumption'!$B$19</f>
        <v>2</v>
      </c>
      <c r="AS622" s="239">
        <f t="shared" si="5"/>
        <v>26.57</v>
      </c>
      <c r="AT622" s="241">
        <f t="shared" si="6"/>
        <v>7</v>
      </c>
      <c r="AU622" s="241"/>
      <c r="AV622" s="235">
        <f>IF('Raw Data'!AO621="YES", 1, 0)</f>
        <v>1</v>
      </c>
      <c r="AW622" s="241">
        <f>('Power Usage Consumption'!$B$22)*D622*AV622</f>
        <v>445.9</v>
      </c>
      <c r="AX622" s="235">
        <f>IF('Raw Data'!AP621="YES", 1, 0)</f>
        <v>1</v>
      </c>
      <c r="AY622" s="241">
        <f>('Power Usage Consumption'!$B$23)*D622*AX622</f>
        <v>127.4</v>
      </c>
      <c r="AZ622" s="235">
        <f>IF('Raw Data'!AQ621="YES", 1, 0)</f>
        <v>1</v>
      </c>
      <c r="BA622" s="241">
        <f>('Power Usage Consumption'!$B$24)*D622*AZ622</f>
        <v>10.584</v>
      </c>
      <c r="BB622" s="235">
        <f>IF('Raw Data'!AR621="YES", 1, 0)</f>
        <v>1</v>
      </c>
      <c r="BC622" s="241">
        <f>('Power Usage Consumption'!$B$25)*D622*BB622</f>
        <v>3.4006</v>
      </c>
      <c r="BD622" s="235">
        <f>IF('Raw Data'!AS621="YES", 1, 0)</f>
        <v>0</v>
      </c>
      <c r="BE622" s="235">
        <f>('Power Usage Consumption'!$B$26)*D622*BD622</f>
        <v>0</v>
      </c>
      <c r="BF622" s="241">
        <f t="shared" si="7"/>
        <v>587.2846</v>
      </c>
    </row>
    <row r="623" ht="20.25" customHeight="1">
      <c r="A623" s="233" t="str">
        <f>'Raw Data'!R622</f>
        <v>Guatemala</v>
      </c>
      <c r="B623" s="234">
        <f>'Raw Data'!S622</f>
        <v>8</v>
      </c>
      <c r="C623" s="235">
        <f>'Raw Data'!W622</f>
        <v>37</v>
      </c>
      <c r="D623" s="236">
        <f t="shared" si="1"/>
        <v>1184</v>
      </c>
      <c r="E623" s="237"/>
      <c r="F623" s="238">
        <f>'Raw Data'!X622</f>
        <v>0</v>
      </c>
      <c r="G623" s="239">
        <f>(F623*'Power Usage Consumption'!$B$2)*D623</f>
        <v>0</v>
      </c>
      <c r="H623" s="235">
        <f>'Raw Data'!Y622</f>
        <v>3</v>
      </c>
      <c r="I623" s="239">
        <f>(H623*'Power Usage Consumption'!$B$3)*D623</f>
        <v>247.2192</v>
      </c>
      <c r="J623" s="235">
        <f>'Raw Data'!Z622</f>
        <v>3</v>
      </c>
      <c r="K623" s="240">
        <f>(J623*'Power Usage Consumption'!$B$4)*D623</f>
        <v>202.464</v>
      </c>
      <c r="L623" s="241">
        <f>'Raw Data'!AA622</f>
        <v>1</v>
      </c>
      <c r="M623" s="241">
        <f>(L623*'Power Usage Consumption'!$B$5)*D623</f>
        <v>236.8</v>
      </c>
      <c r="N623" s="241">
        <f>'Raw Data'!AB622</f>
        <v>2</v>
      </c>
      <c r="O623" s="241">
        <f>(N623*'Power Usage Consumption'!$B$7)*D623</f>
        <v>4.736</v>
      </c>
      <c r="P623" s="241">
        <f>'Raw Data'!AC622</f>
        <v>3</v>
      </c>
      <c r="Q623" s="241">
        <f>(P623*'Power Usage Consumption'!$B$8)*D623</f>
        <v>142.08</v>
      </c>
      <c r="R623" s="241">
        <f>'Raw Data'!AD622</f>
        <v>2</v>
      </c>
      <c r="S623" s="241">
        <f>(R623*'Power Usage Consumption'!$B$9)*D623</f>
        <v>14.208</v>
      </c>
      <c r="T623" s="235">
        <f>'Raw Data'!AE622</f>
        <v>3</v>
      </c>
      <c r="U623" s="241">
        <f>(T623*'Power Usage Consumption'!$B$6)*D623</f>
        <v>17.76</v>
      </c>
      <c r="V623" s="235">
        <f>'Raw Data'!AF622</f>
        <v>2</v>
      </c>
      <c r="W623" s="241">
        <f>(V623*'Power Usage Consumption'!$B$11)*D623</f>
        <v>28.416</v>
      </c>
      <c r="X623" s="235">
        <f>'Raw Data'!AG622</f>
        <v>0</v>
      </c>
      <c r="Y623" s="241">
        <f>(X623*'Power Usage Consumption'!$B$12)*D623</f>
        <v>0</v>
      </c>
      <c r="Z623" s="235">
        <f>'Raw Data'!AH622</f>
        <v>3</v>
      </c>
      <c r="AA623" s="241">
        <f>(Z623*'Power Usage Consumption'!$B$12)*D623</f>
        <v>42.624</v>
      </c>
      <c r="AB623" s="242">
        <f t="shared" si="2"/>
        <v>936.3072</v>
      </c>
      <c r="AC623" s="243" t="str">
        <f>'Raw Data'!AI622</f>
        <v>Non-renewable Energy (Grid electricity, Gasoline, etc.)</v>
      </c>
      <c r="AD623" s="244">
        <f t="shared" si="3"/>
        <v>936.3072</v>
      </c>
      <c r="AE623" s="245">
        <f t="shared" si="4"/>
        <v>0</v>
      </c>
      <c r="AF623" s="238">
        <f>'Raw Data'!U622</f>
        <v>6</v>
      </c>
      <c r="AG623" s="235">
        <f>'Raw Data'!T622</f>
        <v>2</v>
      </c>
      <c r="AH623" s="235"/>
      <c r="AI623" s="235">
        <f>IF('Raw Data'!AJ622="YES", 1, 0)</f>
        <v>1</v>
      </c>
      <c r="AJ623" s="239">
        <f>'Power Usage Consumption'!$B$15</f>
        <v>3.87</v>
      </c>
      <c r="AK623" s="235">
        <f>IF('Raw Data'!AK622="YES", 1, 0)</f>
        <v>0</v>
      </c>
      <c r="AL623" s="239">
        <f>'Power Usage Consumption'!$B$16</f>
        <v>18</v>
      </c>
      <c r="AM623" s="235">
        <f>IF('Raw Data'!AL622="YES", 1, 0)</f>
        <v>1</v>
      </c>
      <c r="AN623" s="239">
        <f>'Power Usage Consumption'!$B$17</f>
        <v>1.5</v>
      </c>
      <c r="AO623" s="235">
        <f>IF('Raw Data'!AM622="YES", 1, 0)</f>
        <v>0</v>
      </c>
      <c r="AP623" s="239">
        <f>'Power Usage Consumption'!$B$18</f>
        <v>1.2</v>
      </c>
      <c r="AQ623" s="235">
        <f>IF('Raw Data'!AN622="YES", 1, 0)</f>
        <v>1</v>
      </c>
      <c r="AR623" s="239">
        <f>'Power Usage Consumption'!$B$19</f>
        <v>2</v>
      </c>
      <c r="AS623" s="239">
        <f t="shared" si="5"/>
        <v>26.57</v>
      </c>
      <c r="AT623" s="241">
        <f t="shared" si="6"/>
        <v>2</v>
      </c>
      <c r="AU623" s="241"/>
      <c r="AV623" s="235">
        <f>IF('Raw Data'!AO622="YES", 1, 0)</f>
        <v>0</v>
      </c>
      <c r="AW623" s="241">
        <f>('Power Usage Consumption'!$B$22)*D623*AV623</f>
        <v>0</v>
      </c>
      <c r="AX623" s="235">
        <f>IF('Raw Data'!AP622="YES", 1, 0)</f>
        <v>1</v>
      </c>
      <c r="AY623" s="241">
        <f>('Power Usage Consumption'!$B$23)*D623*AX623</f>
        <v>769.6</v>
      </c>
      <c r="AZ623" s="235">
        <f>IF('Raw Data'!AQ622="YES", 1, 0)</f>
        <v>0</v>
      </c>
      <c r="BA623" s="241">
        <f>('Power Usage Consumption'!$B$24)*D623*AZ623</f>
        <v>0</v>
      </c>
      <c r="BB623" s="235">
        <f>IF('Raw Data'!AR622="YES", 1, 0)</f>
        <v>1</v>
      </c>
      <c r="BC623" s="241">
        <f>('Power Usage Consumption'!$B$25)*D623*BB623</f>
        <v>20.5424</v>
      </c>
      <c r="BD623" s="235">
        <f>IF('Raw Data'!AS622="YES", 1, 0)</f>
        <v>0</v>
      </c>
      <c r="BE623" s="235">
        <f>('Power Usage Consumption'!$B$26)*D623*BD623</f>
        <v>0</v>
      </c>
      <c r="BF623" s="241">
        <f t="shared" si="7"/>
        <v>790.1424</v>
      </c>
    </row>
    <row r="624" ht="20.25" customHeight="1">
      <c r="A624" s="233" t="str">
        <f>'Raw Data'!R623</f>
        <v>United States of America</v>
      </c>
      <c r="B624" s="234">
        <f>'Raw Data'!S623</f>
        <v>8</v>
      </c>
      <c r="C624" s="235">
        <f>'Raw Data'!W623</f>
        <v>11</v>
      </c>
      <c r="D624" s="236">
        <f t="shared" si="1"/>
        <v>352</v>
      </c>
      <c r="E624" s="237"/>
      <c r="F624" s="238">
        <f>'Raw Data'!X623</f>
        <v>1</v>
      </c>
      <c r="G624" s="239">
        <f>(F624*'Power Usage Consumption'!$B$2)*D624</f>
        <v>21.12</v>
      </c>
      <c r="H624" s="235">
        <f>'Raw Data'!Y623</f>
        <v>0</v>
      </c>
      <c r="I624" s="239">
        <f>(H624*'Power Usage Consumption'!$B$3)*D624</f>
        <v>0</v>
      </c>
      <c r="J624" s="235">
        <f>'Raw Data'!Z623</f>
        <v>3</v>
      </c>
      <c r="K624" s="240">
        <f>(J624*'Power Usage Consumption'!$B$4)*D624</f>
        <v>60.192</v>
      </c>
      <c r="L624" s="241">
        <f>'Raw Data'!AA623</f>
        <v>3</v>
      </c>
      <c r="M624" s="241">
        <f>(L624*'Power Usage Consumption'!$B$5)*D624</f>
        <v>211.2</v>
      </c>
      <c r="N624" s="241">
        <f>'Raw Data'!AB623</f>
        <v>1</v>
      </c>
      <c r="O624" s="241">
        <f>(N624*'Power Usage Consumption'!$B$7)*D624</f>
        <v>0.704</v>
      </c>
      <c r="P624" s="241">
        <f>'Raw Data'!AC623</f>
        <v>0</v>
      </c>
      <c r="Q624" s="241">
        <f>(P624*'Power Usage Consumption'!$B$8)*D624</f>
        <v>0</v>
      </c>
      <c r="R624" s="241">
        <f>'Raw Data'!AD623</f>
        <v>0</v>
      </c>
      <c r="S624" s="241">
        <f>(R624*'Power Usage Consumption'!$B$9)*D624</f>
        <v>0</v>
      </c>
      <c r="T624" s="235">
        <f>'Raw Data'!AE623</f>
        <v>2</v>
      </c>
      <c r="U624" s="241">
        <f>(T624*'Power Usage Consumption'!$B$6)*D624</f>
        <v>3.52</v>
      </c>
      <c r="V624" s="235">
        <f>'Raw Data'!AF623</f>
        <v>2</v>
      </c>
      <c r="W624" s="241">
        <f>(V624*'Power Usage Consumption'!$B$11)*D624</f>
        <v>8.448</v>
      </c>
      <c r="X624" s="235">
        <f>'Raw Data'!AG623</f>
        <v>2</v>
      </c>
      <c r="Y624" s="241">
        <f>(X624*'Power Usage Consumption'!$B$12)*D624</f>
        <v>8.448</v>
      </c>
      <c r="Z624" s="235">
        <f>'Raw Data'!AH623</f>
        <v>1</v>
      </c>
      <c r="AA624" s="241">
        <f>(Z624*'Power Usage Consumption'!$B$12)*D624</f>
        <v>4.224</v>
      </c>
      <c r="AB624" s="242">
        <f t="shared" si="2"/>
        <v>317.856</v>
      </c>
      <c r="AC624" s="243" t="str">
        <f>'Raw Data'!AI623</f>
        <v>Non-renewable Energy (Grid electricity, Gasoline, etc.)</v>
      </c>
      <c r="AD624" s="244">
        <f t="shared" si="3"/>
        <v>317.856</v>
      </c>
      <c r="AE624" s="245">
        <f t="shared" si="4"/>
        <v>0</v>
      </c>
      <c r="AF624" s="238">
        <f>'Raw Data'!U623</f>
        <v>3</v>
      </c>
      <c r="AG624" s="235">
        <f>'Raw Data'!T623</f>
        <v>5</v>
      </c>
      <c r="AH624" s="235"/>
      <c r="AI624" s="235">
        <f>IF('Raw Data'!AJ623="YES", 1, 0)</f>
        <v>0</v>
      </c>
      <c r="AJ624" s="239">
        <f>'Power Usage Consumption'!$B$15</f>
        <v>3.87</v>
      </c>
      <c r="AK624" s="235">
        <f>IF('Raw Data'!AK623="YES", 1, 0)</f>
        <v>0</v>
      </c>
      <c r="AL624" s="239">
        <f>'Power Usage Consumption'!$B$16</f>
        <v>18</v>
      </c>
      <c r="AM624" s="235">
        <f>IF('Raw Data'!AL623="YES", 1, 0)</f>
        <v>0</v>
      </c>
      <c r="AN624" s="239">
        <f>'Power Usage Consumption'!$B$17</f>
        <v>1.5</v>
      </c>
      <c r="AO624" s="235">
        <f>IF('Raw Data'!AM623="YES", 1, 0)</f>
        <v>0</v>
      </c>
      <c r="AP624" s="239">
        <f>'Power Usage Consumption'!$B$18</f>
        <v>1.2</v>
      </c>
      <c r="AQ624" s="235">
        <f>IF('Raw Data'!AN623="YES", 1, 0)</f>
        <v>1</v>
      </c>
      <c r="AR624" s="239">
        <f>'Power Usage Consumption'!$B$19</f>
        <v>2</v>
      </c>
      <c r="AS624" s="239">
        <f t="shared" si="5"/>
        <v>26.57</v>
      </c>
      <c r="AT624" s="241">
        <f t="shared" si="6"/>
        <v>5</v>
      </c>
      <c r="AU624" s="241"/>
      <c r="AV624" s="235">
        <f>IF('Raw Data'!AO623="YES", 1, 0)</f>
        <v>0</v>
      </c>
      <c r="AW624" s="241">
        <f>('Power Usage Consumption'!$B$22)*D624*AV624</f>
        <v>0</v>
      </c>
      <c r="AX624" s="235">
        <f>IF('Raw Data'!AP623="YES", 1, 0)</f>
        <v>1</v>
      </c>
      <c r="AY624" s="241">
        <f>('Power Usage Consumption'!$B$23)*D624*AX624</f>
        <v>228.8</v>
      </c>
      <c r="AZ624" s="235">
        <f>IF('Raw Data'!AQ623="YES", 1, 0)</f>
        <v>0</v>
      </c>
      <c r="BA624" s="241">
        <f>('Power Usage Consumption'!$B$24)*D624*AZ624</f>
        <v>0</v>
      </c>
      <c r="BB624" s="235">
        <f>IF('Raw Data'!AR623="YES", 1, 0)</f>
        <v>1</v>
      </c>
      <c r="BC624" s="241">
        <f>('Power Usage Consumption'!$B$25)*D624*BB624</f>
        <v>6.1072</v>
      </c>
      <c r="BD624" s="235">
        <f>IF('Raw Data'!AS623="YES", 1, 0)</f>
        <v>1</v>
      </c>
      <c r="BE624" s="235">
        <f>('Power Usage Consumption'!$B$26)*D624*BD624</f>
        <v>98.56</v>
      </c>
      <c r="BF624" s="241">
        <f t="shared" si="7"/>
        <v>333.4672</v>
      </c>
    </row>
    <row r="625" ht="20.25" customHeight="1">
      <c r="A625" s="233" t="str">
        <f>'Raw Data'!R624</f>
        <v>Chile</v>
      </c>
      <c r="B625" s="234">
        <f>'Raw Data'!S624</f>
        <v>9</v>
      </c>
      <c r="C625" s="235">
        <f>'Raw Data'!W624</f>
        <v>4</v>
      </c>
      <c r="D625" s="236">
        <f t="shared" si="1"/>
        <v>144</v>
      </c>
      <c r="E625" s="237"/>
      <c r="F625" s="238">
        <f>'Raw Data'!X624</f>
        <v>3</v>
      </c>
      <c r="G625" s="239">
        <f>(F625*'Power Usage Consumption'!$B$2)*D625</f>
        <v>25.92</v>
      </c>
      <c r="H625" s="235">
        <f>'Raw Data'!Y624</f>
        <v>2</v>
      </c>
      <c r="I625" s="239">
        <f>(H625*'Power Usage Consumption'!$B$3)*D625</f>
        <v>20.0448</v>
      </c>
      <c r="J625" s="235">
        <f>'Raw Data'!Z624</f>
        <v>0</v>
      </c>
      <c r="K625" s="240">
        <f>(J625*'Power Usage Consumption'!$B$4)*D625</f>
        <v>0</v>
      </c>
      <c r="L625" s="241">
        <f>'Raw Data'!AA624</f>
        <v>2</v>
      </c>
      <c r="M625" s="241">
        <f>(L625*'Power Usage Consumption'!$B$5)*D625</f>
        <v>57.6</v>
      </c>
      <c r="N625" s="241">
        <f>'Raw Data'!AB624</f>
        <v>2</v>
      </c>
      <c r="O625" s="241">
        <f>(N625*'Power Usage Consumption'!$B$7)*D625</f>
        <v>0.576</v>
      </c>
      <c r="P625" s="241">
        <f>'Raw Data'!AC624</f>
        <v>0</v>
      </c>
      <c r="Q625" s="241">
        <f>(P625*'Power Usage Consumption'!$B$8)*D625</f>
        <v>0</v>
      </c>
      <c r="R625" s="241">
        <f>'Raw Data'!AD624</f>
        <v>0</v>
      </c>
      <c r="S625" s="241">
        <f>(R625*'Power Usage Consumption'!$B$9)*D625</f>
        <v>0</v>
      </c>
      <c r="T625" s="235">
        <f>'Raw Data'!AE624</f>
        <v>2</v>
      </c>
      <c r="U625" s="241">
        <f>(T625*'Power Usage Consumption'!$B$6)*D625</f>
        <v>1.44</v>
      </c>
      <c r="V625" s="235">
        <f>'Raw Data'!AF624</f>
        <v>3</v>
      </c>
      <c r="W625" s="241">
        <f>(V625*'Power Usage Consumption'!$B$11)*D625</f>
        <v>5.184</v>
      </c>
      <c r="X625" s="235">
        <f>'Raw Data'!AG624</f>
        <v>0</v>
      </c>
      <c r="Y625" s="241">
        <f>(X625*'Power Usage Consumption'!$B$12)*D625</f>
        <v>0</v>
      </c>
      <c r="Z625" s="235">
        <f>'Raw Data'!AH624</f>
        <v>1</v>
      </c>
      <c r="AA625" s="241">
        <f>(Z625*'Power Usage Consumption'!$B$12)*D625</f>
        <v>1.728</v>
      </c>
      <c r="AB625" s="242">
        <f t="shared" si="2"/>
        <v>112.4928</v>
      </c>
      <c r="AC625" s="243" t="str">
        <f>'Raw Data'!AI624</f>
        <v>Renewable Energy (Solar, Wind, etc.)</v>
      </c>
      <c r="AD625" s="244">
        <f t="shared" si="3"/>
        <v>0</v>
      </c>
      <c r="AE625" s="245">
        <f t="shared" si="4"/>
        <v>112.4928</v>
      </c>
      <c r="AF625" s="238">
        <f>'Raw Data'!U624</f>
        <v>8</v>
      </c>
      <c r="AG625" s="235">
        <f>'Raw Data'!T624</f>
        <v>1</v>
      </c>
      <c r="AH625" s="235"/>
      <c r="AI625" s="235">
        <f>IF('Raw Data'!AJ624="YES", 1, 0)</f>
        <v>1</v>
      </c>
      <c r="AJ625" s="239">
        <f>'Power Usage Consumption'!$B$15</f>
        <v>3.87</v>
      </c>
      <c r="AK625" s="235">
        <f>IF('Raw Data'!AK624="YES", 1, 0)</f>
        <v>0</v>
      </c>
      <c r="AL625" s="239">
        <f>'Power Usage Consumption'!$B$16</f>
        <v>18</v>
      </c>
      <c r="AM625" s="235">
        <f>IF('Raw Data'!AL624="YES", 1, 0)</f>
        <v>1</v>
      </c>
      <c r="AN625" s="239">
        <f>'Power Usage Consumption'!$B$17</f>
        <v>1.5</v>
      </c>
      <c r="AO625" s="235">
        <f>IF('Raw Data'!AM624="YES", 1, 0)</f>
        <v>1</v>
      </c>
      <c r="AP625" s="239">
        <f>'Power Usage Consumption'!$B$18</f>
        <v>1.2</v>
      </c>
      <c r="AQ625" s="235">
        <f>IF('Raw Data'!AN624="YES", 1, 0)</f>
        <v>0</v>
      </c>
      <c r="AR625" s="239">
        <f>'Power Usage Consumption'!$B$19</f>
        <v>2</v>
      </c>
      <c r="AS625" s="239">
        <f t="shared" si="5"/>
        <v>26.57</v>
      </c>
      <c r="AT625" s="241">
        <f t="shared" si="6"/>
        <v>1</v>
      </c>
      <c r="AU625" s="241"/>
      <c r="AV625" s="235">
        <f>IF('Raw Data'!AO624="YES", 1, 0)</f>
        <v>0</v>
      </c>
      <c r="AW625" s="241">
        <f>('Power Usage Consumption'!$B$22)*D625*AV625</f>
        <v>0</v>
      </c>
      <c r="AX625" s="235">
        <f>IF('Raw Data'!AP624="YES", 1, 0)</f>
        <v>1</v>
      </c>
      <c r="AY625" s="241">
        <f>('Power Usage Consumption'!$B$23)*D625*AX625</f>
        <v>93.6</v>
      </c>
      <c r="AZ625" s="235">
        <f>IF('Raw Data'!AQ624="YES", 1, 0)</f>
        <v>1</v>
      </c>
      <c r="BA625" s="241">
        <f>('Power Usage Consumption'!$B$24)*D625*AZ625</f>
        <v>7.776</v>
      </c>
      <c r="BB625" s="235">
        <f>IF('Raw Data'!AR624="YES", 1, 0)</f>
        <v>0</v>
      </c>
      <c r="BC625" s="241">
        <f>('Power Usage Consumption'!$B$25)*D625*BB625</f>
        <v>0</v>
      </c>
      <c r="BD625" s="235">
        <f>IF('Raw Data'!AS624="YES", 1, 0)</f>
        <v>1</v>
      </c>
      <c r="BE625" s="235">
        <f>('Power Usage Consumption'!$B$26)*D625*BD625</f>
        <v>40.32</v>
      </c>
      <c r="BF625" s="241">
        <f t="shared" si="7"/>
        <v>141.696</v>
      </c>
    </row>
    <row r="626" ht="20.25" customHeight="1">
      <c r="A626" s="233" t="str">
        <f>'Raw Data'!R625</f>
        <v>United States of America</v>
      </c>
      <c r="B626" s="234">
        <f>'Raw Data'!S625</f>
        <v>3</v>
      </c>
      <c r="C626" s="235">
        <f>'Raw Data'!W625</f>
        <v>25</v>
      </c>
      <c r="D626" s="236">
        <f t="shared" si="1"/>
        <v>300</v>
      </c>
      <c r="E626" s="237"/>
      <c r="F626" s="238">
        <f>'Raw Data'!X625</f>
        <v>1</v>
      </c>
      <c r="G626" s="239">
        <f>(F626*'Power Usage Consumption'!$B$2)*D626</f>
        <v>18</v>
      </c>
      <c r="H626" s="235">
        <f>'Raw Data'!Y625</f>
        <v>1</v>
      </c>
      <c r="I626" s="239">
        <f>(H626*'Power Usage Consumption'!$B$3)*D626</f>
        <v>20.88</v>
      </c>
      <c r="J626" s="235">
        <f>'Raw Data'!Z625</f>
        <v>0</v>
      </c>
      <c r="K626" s="240">
        <f>(J626*'Power Usage Consumption'!$B$4)*D626</f>
        <v>0</v>
      </c>
      <c r="L626" s="241">
        <f>'Raw Data'!AA625</f>
        <v>3</v>
      </c>
      <c r="M626" s="241">
        <f>(L626*'Power Usage Consumption'!$B$5)*D626</f>
        <v>180</v>
      </c>
      <c r="N626" s="241">
        <f>'Raw Data'!AB625</f>
        <v>1</v>
      </c>
      <c r="O626" s="241">
        <f>(N626*'Power Usage Consumption'!$B$7)*D626</f>
        <v>0.6</v>
      </c>
      <c r="P626" s="241">
        <f>'Raw Data'!AC625</f>
        <v>3</v>
      </c>
      <c r="Q626" s="241">
        <f>(P626*'Power Usage Consumption'!$B$8)*D626</f>
        <v>36</v>
      </c>
      <c r="R626" s="241">
        <f>'Raw Data'!AD625</f>
        <v>2</v>
      </c>
      <c r="S626" s="241">
        <f>(R626*'Power Usage Consumption'!$B$9)*D626</f>
        <v>3.6</v>
      </c>
      <c r="T626" s="235">
        <f>'Raw Data'!AE625</f>
        <v>0</v>
      </c>
      <c r="U626" s="241">
        <f>(T626*'Power Usage Consumption'!$B$6)*D626</f>
        <v>0</v>
      </c>
      <c r="V626" s="235">
        <f>'Raw Data'!AF625</f>
        <v>1</v>
      </c>
      <c r="W626" s="241">
        <f>(V626*'Power Usage Consumption'!$B$11)*D626</f>
        <v>3.6</v>
      </c>
      <c r="X626" s="235">
        <f>'Raw Data'!AG625</f>
        <v>1</v>
      </c>
      <c r="Y626" s="241">
        <f>(X626*'Power Usage Consumption'!$B$12)*D626</f>
        <v>3.6</v>
      </c>
      <c r="Z626" s="235">
        <f>'Raw Data'!AH625</f>
        <v>1</v>
      </c>
      <c r="AA626" s="241">
        <f>(Z626*'Power Usage Consumption'!$B$12)*D626</f>
        <v>3.6</v>
      </c>
      <c r="AB626" s="242">
        <f t="shared" si="2"/>
        <v>269.88</v>
      </c>
      <c r="AC626" s="243" t="str">
        <f>'Raw Data'!AI625</f>
        <v>Non-renewable Energy (Grid electricity, Gasoline, etc.)</v>
      </c>
      <c r="AD626" s="244">
        <f t="shared" si="3"/>
        <v>269.88</v>
      </c>
      <c r="AE626" s="245">
        <f t="shared" si="4"/>
        <v>0</v>
      </c>
      <c r="AF626" s="238">
        <f>'Raw Data'!U625</f>
        <v>2</v>
      </c>
      <c r="AG626" s="235">
        <f>'Raw Data'!T625</f>
        <v>1</v>
      </c>
      <c r="AH626" s="235"/>
      <c r="AI626" s="235">
        <f>IF('Raw Data'!AJ625="YES", 1, 0)</f>
        <v>1</v>
      </c>
      <c r="AJ626" s="239">
        <f>'Power Usage Consumption'!$B$15</f>
        <v>3.87</v>
      </c>
      <c r="AK626" s="235">
        <f>IF('Raw Data'!AK625="YES", 1, 0)</f>
        <v>1</v>
      </c>
      <c r="AL626" s="239">
        <f>'Power Usage Consumption'!$B$16</f>
        <v>18</v>
      </c>
      <c r="AM626" s="235">
        <f>IF('Raw Data'!AL625="YES", 1, 0)</f>
        <v>0</v>
      </c>
      <c r="AN626" s="239">
        <f>'Power Usage Consumption'!$B$17</f>
        <v>1.5</v>
      </c>
      <c r="AO626" s="235">
        <f>IF('Raw Data'!AM625="YES", 1, 0)</f>
        <v>0</v>
      </c>
      <c r="AP626" s="239">
        <f>'Power Usage Consumption'!$B$18</f>
        <v>1.2</v>
      </c>
      <c r="AQ626" s="235">
        <f>IF('Raw Data'!AN625="YES", 1, 0)</f>
        <v>1</v>
      </c>
      <c r="AR626" s="239">
        <f>'Power Usage Consumption'!$B$19</f>
        <v>2</v>
      </c>
      <c r="AS626" s="239">
        <f t="shared" si="5"/>
        <v>26.57</v>
      </c>
      <c r="AT626" s="241">
        <f t="shared" si="6"/>
        <v>1</v>
      </c>
      <c r="AU626" s="241"/>
      <c r="AV626" s="235">
        <f>IF('Raw Data'!AO625="YES", 1, 0)</f>
        <v>1</v>
      </c>
      <c r="AW626" s="241">
        <f>('Power Usage Consumption'!$B$22)*D626*AV626</f>
        <v>682.5</v>
      </c>
      <c r="AX626" s="235">
        <f>IF('Raw Data'!AP625="YES", 1, 0)</f>
        <v>0</v>
      </c>
      <c r="AY626" s="241">
        <f>('Power Usage Consumption'!$B$23)*D626*AX626</f>
        <v>0</v>
      </c>
      <c r="AZ626" s="235">
        <f>IF('Raw Data'!AQ625="YES", 1, 0)</f>
        <v>0</v>
      </c>
      <c r="BA626" s="241">
        <f>('Power Usage Consumption'!$B$24)*D626*AZ626</f>
        <v>0</v>
      </c>
      <c r="BB626" s="235">
        <f>IF('Raw Data'!AR625="YES", 1, 0)</f>
        <v>1</v>
      </c>
      <c r="BC626" s="241">
        <f>('Power Usage Consumption'!$B$25)*D626*BB626</f>
        <v>5.205</v>
      </c>
      <c r="BD626" s="235">
        <f>IF('Raw Data'!AS625="YES", 1, 0)</f>
        <v>0</v>
      </c>
      <c r="BE626" s="235">
        <f>('Power Usage Consumption'!$B$26)*D626*BD626</f>
        <v>0</v>
      </c>
      <c r="BF626" s="241">
        <f t="shared" si="7"/>
        <v>687.705</v>
      </c>
    </row>
    <row r="627" ht="20.25" customHeight="1">
      <c r="A627" s="233" t="str">
        <f>'Raw Data'!R626</f>
        <v>United States of America</v>
      </c>
      <c r="B627" s="234">
        <f>'Raw Data'!S626</f>
        <v>4</v>
      </c>
      <c r="C627" s="235">
        <f>'Raw Data'!W626</f>
        <v>28</v>
      </c>
      <c r="D627" s="236">
        <f t="shared" si="1"/>
        <v>448</v>
      </c>
      <c r="E627" s="237"/>
      <c r="F627" s="238">
        <f>'Raw Data'!X626</f>
        <v>2</v>
      </c>
      <c r="G627" s="239">
        <f>(F627*'Power Usage Consumption'!$B$2)*D627</f>
        <v>53.76</v>
      </c>
      <c r="H627" s="235">
        <f>'Raw Data'!Y626</f>
        <v>2</v>
      </c>
      <c r="I627" s="239">
        <f>(H627*'Power Usage Consumption'!$B$3)*D627</f>
        <v>62.3616</v>
      </c>
      <c r="J627" s="235">
        <f>'Raw Data'!Z626</f>
        <v>3</v>
      </c>
      <c r="K627" s="240">
        <f>(J627*'Power Usage Consumption'!$B$4)*D627</f>
        <v>76.608</v>
      </c>
      <c r="L627" s="241">
        <f>'Raw Data'!AA626</f>
        <v>2</v>
      </c>
      <c r="M627" s="241">
        <f>(L627*'Power Usage Consumption'!$B$5)*D627</f>
        <v>179.2</v>
      </c>
      <c r="N627" s="241">
        <f>'Raw Data'!AB626</f>
        <v>3</v>
      </c>
      <c r="O627" s="241">
        <f>(N627*'Power Usage Consumption'!$B$7)*D627</f>
        <v>2.688</v>
      </c>
      <c r="P627" s="241">
        <f>'Raw Data'!AC626</f>
        <v>0</v>
      </c>
      <c r="Q627" s="241">
        <f>(P627*'Power Usage Consumption'!$B$8)*D627</f>
        <v>0</v>
      </c>
      <c r="R627" s="241">
        <f>'Raw Data'!AD626</f>
        <v>1</v>
      </c>
      <c r="S627" s="241">
        <f>(R627*'Power Usage Consumption'!$B$9)*D627</f>
        <v>2.688</v>
      </c>
      <c r="T627" s="235">
        <f>'Raw Data'!AE626</f>
        <v>0</v>
      </c>
      <c r="U627" s="241">
        <f>(T627*'Power Usage Consumption'!$B$6)*D627</f>
        <v>0</v>
      </c>
      <c r="V627" s="235">
        <f>'Raw Data'!AF626</f>
        <v>3</v>
      </c>
      <c r="W627" s="241">
        <f>(V627*'Power Usage Consumption'!$B$11)*D627</f>
        <v>16.128</v>
      </c>
      <c r="X627" s="235">
        <f>'Raw Data'!AG626</f>
        <v>0</v>
      </c>
      <c r="Y627" s="241">
        <f>(X627*'Power Usage Consumption'!$B$12)*D627</f>
        <v>0</v>
      </c>
      <c r="Z627" s="235">
        <f>'Raw Data'!AH626</f>
        <v>2</v>
      </c>
      <c r="AA627" s="241">
        <f>(Z627*'Power Usage Consumption'!$B$12)*D627</f>
        <v>10.752</v>
      </c>
      <c r="AB627" s="242">
        <f t="shared" si="2"/>
        <v>404.1856</v>
      </c>
      <c r="AC627" s="243" t="str">
        <f>'Raw Data'!AI626</f>
        <v>Renewable Energy (Solar, Wind, etc.)</v>
      </c>
      <c r="AD627" s="244">
        <f t="shared" si="3"/>
        <v>0</v>
      </c>
      <c r="AE627" s="245">
        <f t="shared" si="4"/>
        <v>404.1856</v>
      </c>
      <c r="AF627" s="238">
        <f>'Raw Data'!U626</f>
        <v>3</v>
      </c>
      <c r="AG627" s="235">
        <f>'Raw Data'!T626</f>
        <v>1</v>
      </c>
      <c r="AH627" s="235"/>
      <c r="AI627" s="235">
        <f>IF('Raw Data'!AJ626="YES", 1, 0)</f>
        <v>1</v>
      </c>
      <c r="AJ627" s="239">
        <f>'Power Usage Consumption'!$B$15</f>
        <v>3.87</v>
      </c>
      <c r="AK627" s="235">
        <f>IF('Raw Data'!AK626="YES", 1, 0)</f>
        <v>0</v>
      </c>
      <c r="AL627" s="239">
        <f>'Power Usage Consumption'!$B$16</f>
        <v>18</v>
      </c>
      <c r="AM627" s="235">
        <f>IF('Raw Data'!AL626="YES", 1, 0)</f>
        <v>1</v>
      </c>
      <c r="AN627" s="239">
        <f>'Power Usage Consumption'!$B$17</f>
        <v>1.5</v>
      </c>
      <c r="AO627" s="235">
        <f>IF('Raw Data'!AM626="YES", 1, 0)</f>
        <v>1</v>
      </c>
      <c r="AP627" s="239">
        <f>'Power Usage Consumption'!$B$18</f>
        <v>1.2</v>
      </c>
      <c r="AQ627" s="235">
        <f>IF('Raw Data'!AN626="YES", 1, 0)</f>
        <v>1</v>
      </c>
      <c r="AR627" s="239">
        <f>'Power Usage Consumption'!$B$19</f>
        <v>2</v>
      </c>
      <c r="AS627" s="239">
        <f t="shared" si="5"/>
        <v>26.57</v>
      </c>
      <c r="AT627" s="241">
        <f t="shared" si="6"/>
        <v>1</v>
      </c>
      <c r="AU627" s="241"/>
      <c r="AV627" s="235">
        <f>IF('Raw Data'!AO626="YES", 1, 0)</f>
        <v>0</v>
      </c>
      <c r="AW627" s="241">
        <f>('Power Usage Consumption'!$B$22)*D627*AV627</f>
        <v>0</v>
      </c>
      <c r="AX627" s="235">
        <f>IF('Raw Data'!AP626="YES", 1, 0)</f>
        <v>0</v>
      </c>
      <c r="AY627" s="241">
        <f>('Power Usage Consumption'!$B$23)*D627*AX627</f>
        <v>0</v>
      </c>
      <c r="AZ627" s="235">
        <f>IF('Raw Data'!AQ626="YES", 1, 0)</f>
        <v>0</v>
      </c>
      <c r="BA627" s="241">
        <f>('Power Usage Consumption'!$B$24)*D627*AZ627</f>
        <v>0</v>
      </c>
      <c r="BB627" s="235">
        <f>IF('Raw Data'!AR626="YES", 1, 0)</f>
        <v>1</v>
      </c>
      <c r="BC627" s="241">
        <f>('Power Usage Consumption'!$B$25)*D627*BB627</f>
        <v>7.7728</v>
      </c>
      <c r="BD627" s="235">
        <f>IF('Raw Data'!AS626="YES", 1, 0)</f>
        <v>1</v>
      </c>
      <c r="BE627" s="235">
        <f>('Power Usage Consumption'!$B$26)*D627*BD627</f>
        <v>125.44</v>
      </c>
      <c r="BF627" s="241">
        <f t="shared" si="7"/>
        <v>133.2128</v>
      </c>
    </row>
    <row r="628" ht="20.25" customHeight="1">
      <c r="A628" s="233" t="str">
        <f>'Raw Data'!R627</f>
        <v>Cyprus</v>
      </c>
      <c r="B628" s="234">
        <f>'Raw Data'!S627</f>
        <v>4</v>
      </c>
      <c r="C628" s="235">
        <f>'Raw Data'!W627</f>
        <v>4</v>
      </c>
      <c r="D628" s="236">
        <f t="shared" si="1"/>
        <v>64</v>
      </c>
      <c r="E628" s="237"/>
      <c r="F628" s="238">
        <f>'Raw Data'!X627</f>
        <v>0</v>
      </c>
      <c r="G628" s="239">
        <f>(F628*'Power Usage Consumption'!$B$2)*D628</f>
        <v>0</v>
      </c>
      <c r="H628" s="235">
        <f>'Raw Data'!Y627</f>
        <v>1</v>
      </c>
      <c r="I628" s="239">
        <f>(H628*'Power Usage Consumption'!$B$3)*D628</f>
        <v>4.4544</v>
      </c>
      <c r="J628" s="235">
        <f>'Raw Data'!Z627</f>
        <v>1</v>
      </c>
      <c r="K628" s="240">
        <f>(J628*'Power Usage Consumption'!$B$4)*D628</f>
        <v>3.648</v>
      </c>
      <c r="L628" s="241">
        <f>'Raw Data'!AA627</f>
        <v>1</v>
      </c>
      <c r="M628" s="241">
        <f>(L628*'Power Usage Consumption'!$B$5)*D628</f>
        <v>12.8</v>
      </c>
      <c r="N628" s="241">
        <f>'Raw Data'!AB627</f>
        <v>3</v>
      </c>
      <c r="O628" s="241">
        <f>(N628*'Power Usage Consumption'!$B$7)*D628</f>
        <v>0.384</v>
      </c>
      <c r="P628" s="241">
        <f>'Raw Data'!AC627</f>
        <v>2</v>
      </c>
      <c r="Q628" s="241">
        <f>(P628*'Power Usage Consumption'!$B$8)*D628</f>
        <v>5.12</v>
      </c>
      <c r="R628" s="241">
        <f>'Raw Data'!AD627</f>
        <v>3</v>
      </c>
      <c r="S628" s="241">
        <f>(R628*'Power Usage Consumption'!$B$9)*D628</f>
        <v>1.152</v>
      </c>
      <c r="T628" s="235">
        <f>'Raw Data'!AE627</f>
        <v>1</v>
      </c>
      <c r="U628" s="241">
        <f>(T628*'Power Usage Consumption'!$B$6)*D628</f>
        <v>0.32</v>
      </c>
      <c r="V628" s="235">
        <f>'Raw Data'!AF627</f>
        <v>1</v>
      </c>
      <c r="W628" s="241">
        <f>(V628*'Power Usage Consumption'!$B$11)*D628</f>
        <v>0.768</v>
      </c>
      <c r="X628" s="235">
        <f>'Raw Data'!AG627</f>
        <v>2</v>
      </c>
      <c r="Y628" s="241">
        <f>(X628*'Power Usage Consumption'!$B$12)*D628</f>
        <v>1.536</v>
      </c>
      <c r="Z628" s="235">
        <f>'Raw Data'!AH627</f>
        <v>0</v>
      </c>
      <c r="AA628" s="241">
        <f>(Z628*'Power Usage Consumption'!$B$12)*D628</f>
        <v>0</v>
      </c>
      <c r="AB628" s="242">
        <f t="shared" si="2"/>
        <v>30.1824</v>
      </c>
      <c r="AC628" s="243" t="str">
        <f>'Raw Data'!AI627</f>
        <v>Renewable Energy (Solar, Wind, etc.)</v>
      </c>
      <c r="AD628" s="244">
        <f t="shared" si="3"/>
        <v>0</v>
      </c>
      <c r="AE628" s="245">
        <f t="shared" si="4"/>
        <v>30.1824</v>
      </c>
      <c r="AF628" s="238">
        <f>'Raw Data'!U627</f>
        <v>3</v>
      </c>
      <c r="AG628" s="235">
        <f>'Raw Data'!T627</f>
        <v>1</v>
      </c>
      <c r="AH628" s="235"/>
      <c r="AI628" s="235">
        <f>IF('Raw Data'!AJ627="YES", 1, 0)</f>
        <v>0</v>
      </c>
      <c r="AJ628" s="239">
        <f>'Power Usage Consumption'!$B$15</f>
        <v>3.87</v>
      </c>
      <c r="AK628" s="235">
        <f>IF('Raw Data'!AK627="YES", 1, 0)</f>
        <v>1</v>
      </c>
      <c r="AL628" s="239">
        <f>'Power Usage Consumption'!$B$16</f>
        <v>18</v>
      </c>
      <c r="AM628" s="235">
        <f>IF('Raw Data'!AL627="YES", 1, 0)</f>
        <v>1</v>
      </c>
      <c r="AN628" s="239">
        <f>'Power Usage Consumption'!$B$17</f>
        <v>1.5</v>
      </c>
      <c r="AO628" s="235">
        <f>IF('Raw Data'!AM627="YES", 1, 0)</f>
        <v>1</v>
      </c>
      <c r="AP628" s="239">
        <f>'Power Usage Consumption'!$B$18</f>
        <v>1.2</v>
      </c>
      <c r="AQ628" s="235">
        <f>IF('Raw Data'!AN627="YES", 1, 0)</f>
        <v>1</v>
      </c>
      <c r="AR628" s="239">
        <f>'Power Usage Consumption'!$B$19</f>
        <v>2</v>
      </c>
      <c r="AS628" s="239">
        <f t="shared" si="5"/>
        <v>26.57</v>
      </c>
      <c r="AT628" s="241">
        <f t="shared" si="6"/>
        <v>1</v>
      </c>
      <c r="AU628" s="241"/>
      <c r="AV628" s="235">
        <f>IF('Raw Data'!AO627="YES", 1, 0)</f>
        <v>0</v>
      </c>
      <c r="AW628" s="241">
        <f>('Power Usage Consumption'!$B$22)*D628*AV628</f>
        <v>0</v>
      </c>
      <c r="AX628" s="235">
        <f>IF('Raw Data'!AP627="YES", 1, 0)</f>
        <v>0</v>
      </c>
      <c r="AY628" s="241">
        <f>('Power Usage Consumption'!$B$23)*D628*AX628</f>
        <v>0</v>
      </c>
      <c r="AZ628" s="235">
        <f>IF('Raw Data'!AQ627="YES", 1, 0)</f>
        <v>0</v>
      </c>
      <c r="BA628" s="241">
        <f>('Power Usage Consumption'!$B$24)*D628*AZ628</f>
        <v>0</v>
      </c>
      <c r="BB628" s="235">
        <f>IF('Raw Data'!AR627="YES", 1, 0)</f>
        <v>0</v>
      </c>
      <c r="BC628" s="241">
        <f>('Power Usage Consumption'!$B$25)*D628*BB628</f>
        <v>0</v>
      </c>
      <c r="BD628" s="235">
        <f>IF('Raw Data'!AS627="YES", 1, 0)</f>
        <v>0</v>
      </c>
      <c r="BE628" s="235">
        <f>('Power Usage Consumption'!$B$26)*D628*BD628</f>
        <v>0</v>
      </c>
      <c r="BF628" s="241">
        <f t="shared" si="7"/>
        <v>0</v>
      </c>
    </row>
    <row r="629" ht="20.25" customHeight="1">
      <c r="A629" s="233" t="str">
        <f>'Raw Data'!R628</f>
        <v>United States of America</v>
      </c>
      <c r="B629" s="234">
        <f>'Raw Data'!S628</f>
        <v>4</v>
      </c>
      <c r="C629" s="235">
        <f>'Raw Data'!W628</f>
        <v>30</v>
      </c>
      <c r="D629" s="236">
        <f t="shared" si="1"/>
        <v>480</v>
      </c>
      <c r="E629" s="237"/>
      <c r="F629" s="238">
        <f>'Raw Data'!X628</f>
        <v>1</v>
      </c>
      <c r="G629" s="239">
        <f>(F629*'Power Usage Consumption'!$B$2)*D629</f>
        <v>28.8</v>
      </c>
      <c r="H629" s="235">
        <f>'Raw Data'!Y628</f>
        <v>1</v>
      </c>
      <c r="I629" s="239">
        <f>(H629*'Power Usage Consumption'!$B$3)*D629</f>
        <v>33.408</v>
      </c>
      <c r="J629" s="235">
        <f>'Raw Data'!Z628</f>
        <v>0</v>
      </c>
      <c r="K629" s="240">
        <f>(J629*'Power Usage Consumption'!$B$4)*D629</f>
        <v>0</v>
      </c>
      <c r="L629" s="241">
        <f>'Raw Data'!AA628</f>
        <v>3</v>
      </c>
      <c r="M629" s="241">
        <f>(L629*'Power Usage Consumption'!$B$5)*D629</f>
        <v>288</v>
      </c>
      <c r="N629" s="241">
        <f>'Raw Data'!AB628</f>
        <v>3</v>
      </c>
      <c r="O629" s="241">
        <f>(N629*'Power Usage Consumption'!$B$7)*D629</f>
        <v>2.88</v>
      </c>
      <c r="P629" s="241">
        <f>'Raw Data'!AC628</f>
        <v>1</v>
      </c>
      <c r="Q629" s="241">
        <f>(P629*'Power Usage Consumption'!$B$8)*D629</f>
        <v>19.2</v>
      </c>
      <c r="R629" s="241">
        <f>'Raw Data'!AD628</f>
        <v>3</v>
      </c>
      <c r="S629" s="241">
        <f>(R629*'Power Usage Consumption'!$B$9)*D629</f>
        <v>8.64</v>
      </c>
      <c r="T629" s="235">
        <f>'Raw Data'!AE628</f>
        <v>1</v>
      </c>
      <c r="U629" s="241">
        <f>(T629*'Power Usage Consumption'!$B$6)*D629</f>
        <v>2.4</v>
      </c>
      <c r="V629" s="235">
        <f>'Raw Data'!AF628</f>
        <v>3</v>
      </c>
      <c r="W629" s="241">
        <f>(V629*'Power Usage Consumption'!$B$11)*D629</f>
        <v>17.28</v>
      </c>
      <c r="X629" s="235">
        <f>'Raw Data'!AG628</f>
        <v>2</v>
      </c>
      <c r="Y629" s="241">
        <f>(X629*'Power Usage Consumption'!$B$12)*D629</f>
        <v>11.52</v>
      </c>
      <c r="Z629" s="235">
        <f>'Raw Data'!AH628</f>
        <v>2</v>
      </c>
      <c r="AA629" s="241">
        <f>(Z629*'Power Usage Consumption'!$B$12)*D629</f>
        <v>11.52</v>
      </c>
      <c r="AB629" s="242">
        <f t="shared" si="2"/>
        <v>423.648</v>
      </c>
      <c r="AC629" s="243" t="str">
        <f>'Raw Data'!AI628</f>
        <v>Renewable Energy (Solar, Wind, etc.)</v>
      </c>
      <c r="AD629" s="244">
        <f t="shared" si="3"/>
        <v>0</v>
      </c>
      <c r="AE629" s="245">
        <f t="shared" si="4"/>
        <v>423.648</v>
      </c>
      <c r="AF629" s="238">
        <f>'Raw Data'!U628</f>
        <v>3</v>
      </c>
      <c r="AG629" s="235">
        <f>'Raw Data'!T628</f>
        <v>1</v>
      </c>
      <c r="AH629" s="235"/>
      <c r="AI629" s="235">
        <f>IF('Raw Data'!AJ628="YES", 1, 0)</f>
        <v>0</v>
      </c>
      <c r="AJ629" s="239">
        <f>'Power Usage Consumption'!$B$15</f>
        <v>3.87</v>
      </c>
      <c r="AK629" s="235">
        <f>IF('Raw Data'!AK628="YES", 1, 0)</f>
        <v>1</v>
      </c>
      <c r="AL629" s="239">
        <f>'Power Usage Consumption'!$B$16</f>
        <v>18</v>
      </c>
      <c r="AM629" s="235">
        <f>IF('Raw Data'!AL628="YES", 1, 0)</f>
        <v>0</v>
      </c>
      <c r="AN629" s="239">
        <f>'Power Usage Consumption'!$B$17</f>
        <v>1.5</v>
      </c>
      <c r="AO629" s="235">
        <f>IF('Raw Data'!AM628="YES", 1, 0)</f>
        <v>0</v>
      </c>
      <c r="AP629" s="239">
        <f>'Power Usage Consumption'!$B$18</f>
        <v>1.2</v>
      </c>
      <c r="AQ629" s="235">
        <f>IF('Raw Data'!AN628="YES", 1, 0)</f>
        <v>1</v>
      </c>
      <c r="AR629" s="239">
        <f>'Power Usage Consumption'!$B$19</f>
        <v>2</v>
      </c>
      <c r="AS629" s="239">
        <f t="shared" si="5"/>
        <v>26.57</v>
      </c>
      <c r="AT629" s="241">
        <f t="shared" si="6"/>
        <v>1</v>
      </c>
      <c r="AU629" s="241"/>
      <c r="AV629" s="235">
        <f>IF('Raw Data'!AO628="YES", 1, 0)</f>
        <v>0</v>
      </c>
      <c r="AW629" s="241">
        <f>('Power Usage Consumption'!$B$22)*D629*AV629</f>
        <v>0</v>
      </c>
      <c r="AX629" s="235">
        <f>IF('Raw Data'!AP628="YES", 1, 0)</f>
        <v>1</v>
      </c>
      <c r="AY629" s="241">
        <f>('Power Usage Consumption'!$B$23)*D629*AX629</f>
        <v>312</v>
      </c>
      <c r="AZ629" s="235">
        <f>IF('Raw Data'!AQ628="YES", 1, 0)</f>
        <v>0</v>
      </c>
      <c r="BA629" s="241">
        <f>('Power Usage Consumption'!$B$24)*D629*AZ629</f>
        <v>0</v>
      </c>
      <c r="BB629" s="235">
        <f>IF('Raw Data'!AR628="YES", 1, 0)</f>
        <v>0</v>
      </c>
      <c r="BC629" s="241">
        <f>('Power Usage Consumption'!$B$25)*D629*BB629</f>
        <v>0</v>
      </c>
      <c r="BD629" s="235">
        <f>IF('Raw Data'!AS628="YES", 1, 0)</f>
        <v>0</v>
      </c>
      <c r="BE629" s="235">
        <f>('Power Usage Consumption'!$B$26)*D629*BD629</f>
        <v>0</v>
      </c>
      <c r="BF629" s="241">
        <f t="shared" si="7"/>
        <v>312</v>
      </c>
    </row>
    <row r="630" ht="20.25" customHeight="1">
      <c r="A630" s="233" t="str">
        <f>'Raw Data'!R629</f>
        <v>Croatia</v>
      </c>
      <c r="B630" s="234">
        <f>'Raw Data'!S629</f>
        <v>5</v>
      </c>
      <c r="C630" s="235">
        <f>'Raw Data'!W629</f>
        <v>25</v>
      </c>
      <c r="D630" s="236">
        <f t="shared" si="1"/>
        <v>500</v>
      </c>
      <c r="E630" s="237"/>
      <c r="F630" s="238">
        <f>'Raw Data'!X629</f>
        <v>1</v>
      </c>
      <c r="G630" s="239">
        <f>(F630*'Power Usage Consumption'!$B$2)*D630</f>
        <v>30</v>
      </c>
      <c r="H630" s="235">
        <f>'Raw Data'!Y629</f>
        <v>0</v>
      </c>
      <c r="I630" s="239">
        <f>(H630*'Power Usage Consumption'!$B$3)*D630</f>
        <v>0</v>
      </c>
      <c r="J630" s="235">
        <f>'Raw Data'!Z629</f>
        <v>0</v>
      </c>
      <c r="K630" s="240">
        <f>(J630*'Power Usage Consumption'!$B$4)*D630</f>
        <v>0</v>
      </c>
      <c r="L630" s="241">
        <f>'Raw Data'!AA629</f>
        <v>0</v>
      </c>
      <c r="M630" s="241">
        <f>(L630*'Power Usage Consumption'!$B$5)*D630</f>
        <v>0</v>
      </c>
      <c r="N630" s="241">
        <f>'Raw Data'!AB629</f>
        <v>3</v>
      </c>
      <c r="O630" s="241">
        <f>(N630*'Power Usage Consumption'!$B$7)*D630</f>
        <v>3</v>
      </c>
      <c r="P630" s="241">
        <f>'Raw Data'!AC629</f>
        <v>0</v>
      </c>
      <c r="Q630" s="241">
        <f>(P630*'Power Usage Consumption'!$B$8)*D630</f>
        <v>0</v>
      </c>
      <c r="R630" s="241">
        <f>'Raw Data'!AD629</f>
        <v>3</v>
      </c>
      <c r="S630" s="241">
        <f>(R630*'Power Usage Consumption'!$B$9)*D630</f>
        <v>9</v>
      </c>
      <c r="T630" s="235">
        <f>'Raw Data'!AE629</f>
        <v>0</v>
      </c>
      <c r="U630" s="241">
        <f>(T630*'Power Usage Consumption'!$B$6)*D630</f>
        <v>0</v>
      </c>
      <c r="V630" s="235">
        <f>'Raw Data'!AF629</f>
        <v>1</v>
      </c>
      <c r="W630" s="241">
        <f>(V630*'Power Usage Consumption'!$B$11)*D630</f>
        <v>6</v>
      </c>
      <c r="X630" s="235">
        <f>'Raw Data'!AG629</f>
        <v>1</v>
      </c>
      <c r="Y630" s="241">
        <f>(X630*'Power Usage Consumption'!$B$12)*D630</f>
        <v>6</v>
      </c>
      <c r="Z630" s="235">
        <f>'Raw Data'!AH629</f>
        <v>3</v>
      </c>
      <c r="AA630" s="241">
        <f>(Z630*'Power Usage Consumption'!$B$12)*D630</f>
        <v>18</v>
      </c>
      <c r="AB630" s="242">
        <f t="shared" si="2"/>
        <v>72</v>
      </c>
      <c r="AC630" s="243" t="str">
        <f>'Raw Data'!AI629</f>
        <v>Non-renewable Energy (Grid electricity, Gasoline, etc.)</v>
      </c>
      <c r="AD630" s="244">
        <f t="shared" si="3"/>
        <v>72</v>
      </c>
      <c r="AE630" s="245">
        <f t="shared" si="4"/>
        <v>0</v>
      </c>
      <c r="AF630" s="238">
        <f>'Raw Data'!U629</f>
        <v>0</v>
      </c>
      <c r="AG630" s="235">
        <f>'Raw Data'!T629</f>
        <v>5</v>
      </c>
      <c r="AH630" s="235"/>
      <c r="AI630" s="235">
        <f>IF('Raw Data'!AJ629="YES", 1, 0)</f>
        <v>0</v>
      </c>
      <c r="AJ630" s="239">
        <f>'Power Usage Consumption'!$B$15</f>
        <v>3.87</v>
      </c>
      <c r="AK630" s="235">
        <f>IF('Raw Data'!AK629="YES", 1, 0)</f>
        <v>1</v>
      </c>
      <c r="AL630" s="239">
        <f>'Power Usage Consumption'!$B$16</f>
        <v>18</v>
      </c>
      <c r="AM630" s="235">
        <f>IF('Raw Data'!AL629="YES", 1, 0)</f>
        <v>1</v>
      </c>
      <c r="AN630" s="239">
        <f>'Power Usage Consumption'!$B$17</f>
        <v>1.5</v>
      </c>
      <c r="AO630" s="235">
        <f>IF('Raw Data'!AM629="YES", 1, 0)</f>
        <v>0</v>
      </c>
      <c r="AP630" s="239">
        <f>'Power Usage Consumption'!$B$18</f>
        <v>1.2</v>
      </c>
      <c r="AQ630" s="235">
        <f>IF('Raw Data'!AN629="YES", 1, 0)</f>
        <v>0</v>
      </c>
      <c r="AR630" s="239">
        <f>'Power Usage Consumption'!$B$19</f>
        <v>2</v>
      </c>
      <c r="AS630" s="239">
        <f t="shared" si="5"/>
        <v>26.57</v>
      </c>
      <c r="AT630" s="241">
        <f t="shared" si="6"/>
        <v>5</v>
      </c>
      <c r="AU630" s="241"/>
      <c r="AV630" s="235">
        <f>IF('Raw Data'!AO629="YES", 1, 0)</f>
        <v>1</v>
      </c>
      <c r="AW630" s="241">
        <f>('Power Usage Consumption'!$B$22)*D630*AV630</f>
        <v>1137.5</v>
      </c>
      <c r="AX630" s="235">
        <f>IF('Raw Data'!AP629="YES", 1, 0)</f>
        <v>0</v>
      </c>
      <c r="AY630" s="241">
        <f>('Power Usage Consumption'!$B$23)*D630*AX630</f>
        <v>0</v>
      </c>
      <c r="AZ630" s="235">
        <f>IF('Raw Data'!AQ629="YES", 1, 0)</f>
        <v>0</v>
      </c>
      <c r="BA630" s="241">
        <f>('Power Usage Consumption'!$B$24)*D630*AZ630</f>
        <v>0</v>
      </c>
      <c r="BB630" s="235">
        <f>IF('Raw Data'!AR629="YES", 1, 0)</f>
        <v>0</v>
      </c>
      <c r="BC630" s="241">
        <f>('Power Usage Consumption'!$B$25)*D630*BB630</f>
        <v>0</v>
      </c>
      <c r="BD630" s="235">
        <f>IF('Raw Data'!AS629="YES", 1, 0)</f>
        <v>1</v>
      </c>
      <c r="BE630" s="235">
        <f>('Power Usage Consumption'!$B$26)*D630*BD630</f>
        <v>140</v>
      </c>
      <c r="BF630" s="241">
        <f t="shared" si="7"/>
        <v>1277.5</v>
      </c>
    </row>
    <row r="631" ht="20.25" customHeight="1">
      <c r="A631" s="233" t="str">
        <f>'Raw Data'!R630</f>
        <v>United States of America</v>
      </c>
      <c r="B631" s="234">
        <f>'Raw Data'!S630</f>
        <v>5</v>
      </c>
      <c r="C631" s="235">
        <f>'Raw Data'!W630</f>
        <v>29</v>
      </c>
      <c r="D631" s="236">
        <f t="shared" si="1"/>
        <v>580</v>
      </c>
      <c r="E631" s="237"/>
      <c r="F631" s="238">
        <f>'Raw Data'!X630</f>
        <v>3</v>
      </c>
      <c r="G631" s="239">
        <f>(F631*'Power Usage Consumption'!$B$2)*D631</f>
        <v>104.4</v>
      </c>
      <c r="H631" s="235">
        <f>'Raw Data'!Y630</f>
        <v>1</v>
      </c>
      <c r="I631" s="239">
        <f>(H631*'Power Usage Consumption'!$B$3)*D631</f>
        <v>40.368</v>
      </c>
      <c r="J631" s="235">
        <f>'Raw Data'!Z630</f>
        <v>2</v>
      </c>
      <c r="K631" s="240">
        <f>(J631*'Power Usage Consumption'!$B$4)*D631</f>
        <v>66.12</v>
      </c>
      <c r="L631" s="241">
        <f>'Raw Data'!AA630</f>
        <v>2</v>
      </c>
      <c r="M631" s="241">
        <f>(L631*'Power Usage Consumption'!$B$5)*D631</f>
        <v>232</v>
      </c>
      <c r="N631" s="241">
        <f>'Raw Data'!AB630</f>
        <v>3</v>
      </c>
      <c r="O631" s="241">
        <f>(N631*'Power Usage Consumption'!$B$7)*D631</f>
        <v>3.48</v>
      </c>
      <c r="P631" s="241">
        <f>'Raw Data'!AC630</f>
        <v>3</v>
      </c>
      <c r="Q631" s="241">
        <f>(P631*'Power Usage Consumption'!$B$8)*D631</f>
        <v>69.6</v>
      </c>
      <c r="R631" s="241">
        <f>'Raw Data'!AD630</f>
        <v>1</v>
      </c>
      <c r="S631" s="241">
        <f>(R631*'Power Usage Consumption'!$B$9)*D631</f>
        <v>3.48</v>
      </c>
      <c r="T631" s="235">
        <f>'Raw Data'!AE630</f>
        <v>3</v>
      </c>
      <c r="U631" s="241">
        <f>(T631*'Power Usage Consumption'!$B$6)*D631</f>
        <v>8.7</v>
      </c>
      <c r="V631" s="235">
        <f>'Raw Data'!AF630</f>
        <v>0</v>
      </c>
      <c r="W631" s="241">
        <f>(V631*'Power Usage Consumption'!$B$11)*D631</f>
        <v>0</v>
      </c>
      <c r="X631" s="235">
        <f>'Raw Data'!AG630</f>
        <v>3</v>
      </c>
      <c r="Y631" s="241">
        <f>(X631*'Power Usage Consumption'!$B$12)*D631</f>
        <v>20.88</v>
      </c>
      <c r="Z631" s="235">
        <f>'Raw Data'!AH630</f>
        <v>3</v>
      </c>
      <c r="AA631" s="241">
        <f>(Z631*'Power Usage Consumption'!$B$12)*D631</f>
        <v>20.88</v>
      </c>
      <c r="AB631" s="242">
        <f t="shared" si="2"/>
        <v>569.908</v>
      </c>
      <c r="AC631" s="243" t="str">
        <f>'Raw Data'!AI630</f>
        <v>Non-renewable Energy (Grid electricity, Gasoline, etc.)</v>
      </c>
      <c r="AD631" s="244">
        <f t="shared" si="3"/>
        <v>569.908</v>
      </c>
      <c r="AE631" s="245">
        <f t="shared" si="4"/>
        <v>0</v>
      </c>
      <c r="AF631" s="238">
        <f>'Raw Data'!U630</f>
        <v>2</v>
      </c>
      <c r="AG631" s="235">
        <f>'Raw Data'!T630</f>
        <v>3</v>
      </c>
      <c r="AH631" s="235"/>
      <c r="AI631" s="235">
        <f>IF('Raw Data'!AJ630="YES", 1, 0)</f>
        <v>0</v>
      </c>
      <c r="AJ631" s="239">
        <f>'Power Usage Consumption'!$B$15</f>
        <v>3.87</v>
      </c>
      <c r="AK631" s="235">
        <f>IF('Raw Data'!AK630="YES", 1, 0)</f>
        <v>0</v>
      </c>
      <c r="AL631" s="239">
        <f>'Power Usage Consumption'!$B$16</f>
        <v>18</v>
      </c>
      <c r="AM631" s="235">
        <f>IF('Raw Data'!AL630="YES", 1, 0)</f>
        <v>0</v>
      </c>
      <c r="AN631" s="239">
        <f>'Power Usage Consumption'!$B$17</f>
        <v>1.5</v>
      </c>
      <c r="AO631" s="235">
        <f>IF('Raw Data'!AM630="YES", 1, 0)</f>
        <v>0</v>
      </c>
      <c r="AP631" s="239">
        <f>'Power Usage Consumption'!$B$18</f>
        <v>1.2</v>
      </c>
      <c r="AQ631" s="235">
        <f>IF('Raw Data'!AN630="YES", 1, 0)</f>
        <v>1</v>
      </c>
      <c r="AR631" s="239">
        <f>'Power Usage Consumption'!$B$19</f>
        <v>2</v>
      </c>
      <c r="AS631" s="239">
        <f t="shared" si="5"/>
        <v>26.57</v>
      </c>
      <c r="AT631" s="241">
        <f t="shared" si="6"/>
        <v>3</v>
      </c>
      <c r="AU631" s="241"/>
      <c r="AV631" s="235">
        <f>IF('Raw Data'!AO630="YES", 1, 0)</f>
        <v>1</v>
      </c>
      <c r="AW631" s="241">
        <f>('Power Usage Consumption'!$B$22)*D631*AV631</f>
        <v>1319.5</v>
      </c>
      <c r="AX631" s="235">
        <f>IF('Raw Data'!AP630="YES", 1, 0)</f>
        <v>1</v>
      </c>
      <c r="AY631" s="241">
        <f>('Power Usage Consumption'!$B$23)*D631*AX631</f>
        <v>377</v>
      </c>
      <c r="AZ631" s="235">
        <f>IF('Raw Data'!AQ630="YES", 1, 0)</f>
        <v>1</v>
      </c>
      <c r="BA631" s="241">
        <f>('Power Usage Consumption'!$B$24)*D631*AZ631</f>
        <v>31.32</v>
      </c>
      <c r="BB631" s="235">
        <f>IF('Raw Data'!AR630="YES", 1, 0)</f>
        <v>1</v>
      </c>
      <c r="BC631" s="241">
        <f>('Power Usage Consumption'!$B$25)*D631*BB631</f>
        <v>10.063</v>
      </c>
      <c r="BD631" s="235">
        <f>IF('Raw Data'!AS630="YES", 1, 0)</f>
        <v>1</v>
      </c>
      <c r="BE631" s="235">
        <f>('Power Usage Consumption'!$B$26)*D631*BD631</f>
        <v>162.4</v>
      </c>
      <c r="BF631" s="241">
        <f t="shared" si="7"/>
        <v>1900.283</v>
      </c>
    </row>
    <row r="632" ht="20.25" customHeight="1">
      <c r="A632" s="233" t="str">
        <f>'Raw Data'!R631</f>
        <v>Egypt</v>
      </c>
      <c r="B632" s="234">
        <f>'Raw Data'!S631</f>
        <v>12</v>
      </c>
      <c r="C632" s="235">
        <f>'Raw Data'!W631</f>
        <v>12</v>
      </c>
      <c r="D632" s="236">
        <f t="shared" si="1"/>
        <v>576</v>
      </c>
      <c r="E632" s="237"/>
      <c r="F632" s="238">
        <f>'Raw Data'!X631</f>
        <v>0</v>
      </c>
      <c r="G632" s="239">
        <f>(F632*'Power Usage Consumption'!$B$2)*D632</f>
        <v>0</v>
      </c>
      <c r="H632" s="235">
        <f>'Raw Data'!Y631</f>
        <v>1</v>
      </c>
      <c r="I632" s="239">
        <f>(H632*'Power Usage Consumption'!$B$3)*D632</f>
        <v>40.0896</v>
      </c>
      <c r="J632" s="235">
        <f>'Raw Data'!Z631</f>
        <v>3</v>
      </c>
      <c r="K632" s="240">
        <f>(J632*'Power Usage Consumption'!$B$4)*D632</f>
        <v>98.496</v>
      </c>
      <c r="L632" s="241">
        <f>'Raw Data'!AA631</f>
        <v>1</v>
      </c>
      <c r="M632" s="241">
        <f>(L632*'Power Usage Consumption'!$B$5)*D632</f>
        <v>115.2</v>
      </c>
      <c r="N632" s="241">
        <f>'Raw Data'!AB631</f>
        <v>2</v>
      </c>
      <c r="O632" s="241">
        <f>(N632*'Power Usage Consumption'!$B$7)*D632</f>
        <v>2.304</v>
      </c>
      <c r="P632" s="241">
        <f>'Raw Data'!AC631</f>
        <v>3</v>
      </c>
      <c r="Q632" s="241">
        <f>(P632*'Power Usage Consumption'!$B$8)*D632</f>
        <v>69.12</v>
      </c>
      <c r="R632" s="241">
        <f>'Raw Data'!AD631</f>
        <v>1</v>
      </c>
      <c r="S632" s="241">
        <f>(R632*'Power Usage Consumption'!$B$9)*D632</f>
        <v>3.456</v>
      </c>
      <c r="T632" s="235">
        <f>'Raw Data'!AE631</f>
        <v>2</v>
      </c>
      <c r="U632" s="241">
        <f>(T632*'Power Usage Consumption'!$B$6)*D632</f>
        <v>5.76</v>
      </c>
      <c r="V632" s="235">
        <f>'Raw Data'!AF631</f>
        <v>2</v>
      </c>
      <c r="W632" s="241">
        <f>(V632*'Power Usage Consumption'!$B$11)*D632</f>
        <v>13.824</v>
      </c>
      <c r="X632" s="235">
        <f>'Raw Data'!AG631</f>
        <v>0</v>
      </c>
      <c r="Y632" s="241">
        <f>(X632*'Power Usage Consumption'!$B$12)*D632</f>
        <v>0</v>
      </c>
      <c r="Z632" s="235">
        <f>'Raw Data'!AH631</f>
        <v>2</v>
      </c>
      <c r="AA632" s="241">
        <f>(Z632*'Power Usage Consumption'!$B$12)*D632</f>
        <v>13.824</v>
      </c>
      <c r="AB632" s="242">
        <f t="shared" si="2"/>
        <v>362.0736</v>
      </c>
      <c r="AC632" s="243" t="str">
        <f>'Raw Data'!AI631</f>
        <v>Renewable Energy (Solar, Wind, etc.)</v>
      </c>
      <c r="AD632" s="244">
        <f t="shared" si="3"/>
        <v>0</v>
      </c>
      <c r="AE632" s="245">
        <f t="shared" si="4"/>
        <v>362.0736</v>
      </c>
      <c r="AF632" s="238">
        <f>'Raw Data'!U631</f>
        <v>10</v>
      </c>
      <c r="AG632" s="235">
        <f>'Raw Data'!T631</f>
        <v>2</v>
      </c>
      <c r="AH632" s="235"/>
      <c r="AI632" s="235">
        <f>IF('Raw Data'!AJ631="YES", 1, 0)</f>
        <v>1</v>
      </c>
      <c r="AJ632" s="239">
        <f>'Power Usage Consumption'!$B$15</f>
        <v>3.87</v>
      </c>
      <c r="AK632" s="235">
        <f>IF('Raw Data'!AK631="YES", 1, 0)</f>
        <v>0</v>
      </c>
      <c r="AL632" s="239">
        <f>'Power Usage Consumption'!$B$16</f>
        <v>18</v>
      </c>
      <c r="AM632" s="235">
        <f>IF('Raw Data'!AL631="YES", 1, 0)</f>
        <v>0</v>
      </c>
      <c r="AN632" s="239">
        <f>'Power Usage Consumption'!$B$17</f>
        <v>1.5</v>
      </c>
      <c r="AO632" s="235">
        <f>IF('Raw Data'!AM631="YES", 1, 0)</f>
        <v>0</v>
      </c>
      <c r="AP632" s="239">
        <f>'Power Usage Consumption'!$B$18</f>
        <v>1.2</v>
      </c>
      <c r="AQ632" s="235">
        <f>IF('Raw Data'!AN631="YES", 1, 0)</f>
        <v>1</v>
      </c>
      <c r="AR632" s="239">
        <f>'Power Usage Consumption'!$B$19</f>
        <v>2</v>
      </c>
      <c r="AS632" s="239">
        <f t="shared" si="5"/>
        <v>26.57</v>
      </c>
      <c r="AT632" s="241">
        <f t="shared" si="6"/>
        <v>2</v>
      </c>
      <c r="AU632" s="241"/>
      <c r="AV632" s="235">
        <f>IF('Raw Data'!AO631="YES", 1, 0)</f>
        <v>0</v>
      </c>
      <c r="AW632" s="241">
        <f>('Power Usage Consumption'!$B$22)*D632*AV632</f>
        <v>0</v>
      </c>
      <c r="AX632" s="235">
        <f>IF('Raw Data'!AP631="YES", 1, 0)</f>
        <v>0</v>
      </c>
      <c r="AY632" s="241">
        <f>('Power Usage Consumption'!$B$23)*D632*AX632</f>
        <v>0</v>
      </c>
      <c r="AZ632" s="235">
        <f>IF('Raw Data'!AQ631="YES", 1, 0)</f>
        <v>1</v>
      </c>
      <c r="BA632" s="241">
        <f>('Power Usage Consumption'!$B$24)*D632*AZ632</f>
        <v>31.104</v>
      </c>
      <c r="BB632" s="235">
        <f>IF('Raw Data'!AR631="YES", 1, 0)</f>
        <v>1</v>
      </c>
      <c r="BC632" s="241">
        <f>('Power Usage Consumption'!$B$25)*D632*BB632</f>
        <v>9.9936</v>
      </c>
      <c r="BD632" s="235">
        <f>IF('Raw Data'!AS631="YES", 1, 0)</f>
        <v>0</v>
      </c>
      <c r="BE632" s="235">
        <f>('Power Usage Consumption'!$B$26)*D632*BD632</f>
        <v>0</v>
      </c>
      <c r="BF632" s="241">
        <f t="shared" si="7"/>
        <v>41.0976</v>
      </c>
    </row>
    <row r="633" ht="20.25" customHeight="1">
      <c r="A633" s="233" t="str">
        <f>'Raw Data'!R632</f>
        <v>United States of America</v>
      </c>
      <c r="B633" s="234">
        <f>'Raw Data'!S632</f>
        <v>5</v>
      </c>
      <c r="C633" s="235">
        <f>'Raw Data'!W632</f>
        <v>5</v>
      </c>
      <c r="D633" s="236">
        <f t="shared" si="1"/>
        <v>100</v>
      </c>
      <c r="E633" s="237"/>
      <c r="F633" s="238">
        <f>'Raw Data'!X632</f>
        <v>0</v>
      </c>
      <c r="G633" s="239">
        <f>(F633*'Power Usage Consumption'!$B$2)*D633</f>
        <v>0</v>
      </c>
      <c r="H633" s="235">
        <f>'Raw Data'!Y632</f>
        <v>3</v>
      </c>
      <c r="I633" s="239">
        <f>(H633*'Power Usage Consumption'!$B$3)*D633</f>
        <v>20.88</v>
      </c>
      <c r="J633" s="235">
        <f>'Raw Data'!Z632</f>
        <v>2</v>
      </c>
      <c r="K633" s="240">
        <f>(J633*'Power Usage Consumption'!$B$4)*D633</f>
        <v>11.4</v>
      </c>
      <c r="L633" s="241">
        <f>'Raw Data'!AA632</f>
        <v>1</v>
      </c>
      <c r="M633" s="241">
        <f>(L633*'Power Usage Consumption'!$B$5)*D633</f>
        <v>20</v>
      </c>
      <c r="N633" s="241">
        <f>'Raw Data'!AB632</f>
        <v>0</v>
      </c>
      <c r="O633" s="241">
        <f>(N633*'Power Usage Consumption'!$B$7)*D633</f>
        <v>0</v>
      </c>
      <c r="P633" s="241">
        <f>'Raw Data'!AC632</f>
        <v>0</v>
      </c>
      <c r="Q633" s="241">
        <f>(P633*'Power Usage Consumption'!$B$8)*D633</f>
        <v>0</v>
      </c>
      <c r="R633" s="241">
        <f>'Raw Data'!AD632</f>
        <v>0</v>
      </c>
      <c r="S633" s="241">
        <f>(R633*'Power Usage Consumption'!$B$9)*D633</f>
        <v>0</v>
      </c>
      <c r="T633" s="235">
        <f>'Raw Data'!AE632</f>
        <v>3</v>
      </c>
      <c r="U633" s="241">
        <f>(T633*'Power Usage Consumption'!$B$6)*D633</f>
        <v>1.5</v>
      </c>
      <c r="V633" s="235">
        <f>'Raw Data'!AF632</f>
        <v>2</v>
      </c>
      <c r="W633" s="241">
        <f>(V633*'Power Usage Consumption'!$B$11)*D633</f>
        <v>2.4</v>
      </c>
      <c r="X633" s="235">
        <f>'Raw Data'!AG632</f>
        <v>2</v>
      </c>
      <c r="Y633" s="241">
        <f>(X633*'Power Usage Consumption'!$B$12)*D633</f>
        <v>2.4</v>
      </c>
      <c r="Z633" s="235">
        <f>'Raw Data'!AH632</f>
        <v>2</v>
      </c>
      <c r="AA633" s="241">
        <f>(Z633*'Power Usage Consumption'!$B$12)*D633</f>
        <v>2.4</v>
      </c>
      <c r="AB633" s="242">
        <f t="shared" si="2"/>
        <v>60.98</v>
      </c>
      <c r="AC633" s="243" t="str">
        <f>'Raw Data'!AI632</f>
        <v>Renewable Energy (Solar, Wind, etc.)</v>
      </c>
      <c r="AD633" s="244">
        <f t="shared" si="3"/>
        <v>0</v>
      </c>
      <c r="AE633" s="245">
        <f t="shared" si="4"/>
        <v>60.98</v>
      </c>
      <c r="AF633" s="238">
        <f>'Raw Data'!U632</f>
        <v>3</v>
      </c>
      <c r="AG633" s="235">
        <f>'Raw Data'!T632</f>
        <v>2</v>
      </c>
      <c r="AH633" s="235"/>
      <c r="AI633" s="235">
        <f>IF('Raw Data'!AJ632="YES", 1, 0)</f>
        <v>1</v>
      </c>
      <c r="AJ633" s="239">
        <f>'Power Usage Consumption'!$B$15</f>
        <v>3.87</v>
      </c>
      <c r="AK633" s="235">
        <f>IF('Raw Data'!AK632="YES", 1, 0)</f>
        <v>0</v>
      </c>
      <c r="AL633" s="239">
        <f>'Power Usage Consumption'!$B$16</f>
        <v>18</v>
      </c>
      <c r="AM633" s="235">
        <f>IF('Raw Data'!AL632="YES", 1, 0)</f>
        <v>0</v>
      </c>
      <c r="AN633" s="239">
        <f>'Power Usage Consumption'!$B$17</f>
        <v>1.5</v>
      </c>
      <c r="AO633" s="235">
        <f>IF('Raw Data'!AM632="YES", 1, 0)</f>
        <v>0</v>
      </c>
      <c r="AP633" s="239">
        <f>'Power Usage Consumption'!$B$18</f>
        <v>1.2</v>
      </c>
      <c r="AQ633" s="235">
        <f>IF('Raw Data'!AN632="YES", 1, 0)</f>
        <v>0</v>
      </c>
      <c r="AR633" s="239">
        <f>'Power Usage Consumption'!$B$19</f>
        <v>2</v>
      </c>
      <c r="AS633" s="239">
        <f t="shared" si="5"/>
        <v>26.57</v>
      </c>
      <c r="AT633" s="241">
        <f t="shared" si="6"/>
        <v>2</v>
      </c>
      <c r="AU633" s="241"/>
      <c r="AV633" s="235">
        <f>IF('Raw Data'!AO632="YES", 1, 0)</f>
        <v>0</v>
      </c>
      <c r="AW633" s="241">
        <f>('Power Usage Consumption'!$B$22)*D633*AV633</f>
        <v>0</v>
      </c>
      <c r="AX633" s="235">
        <f>IF('Raw Data'!AP632="YES", 1, 0)</f>
        <v>0</v>
      </c>
      <c r="AY633" s="241">
        <f>('Power Usage Consumption'!$B$23)*D633*AX633</f>
        <v>0</v>
      </c>
      <c r="AZ633" s="235">
        <f>IF('Raw Data'!AQ632="YES", 1, 0)</f>
        <v>0</v>
      </c>
      <c r="BA633" s="241">
        <f>('Power Usage Consumption'!$B$24)*D633*AZ633</f>
        <v>0</v>
      </c>
      <c r="BB633" s="235">
        <f>IF('Raw Data'!AR632="YES", 1, 0)</f>
        <v>1</v>
      </c>
      <c r="BC633" s="241">
        <f>('Power Usage Consumption'!$B$25)*D633*BB633</f>
        <v>1.735</v>
      </c>
      <c r="BD633" s="235">
        <f>IF('Raw Data'!AS632="YES", 1, 0)</f>
        <v>0</v>
      </c>
      <c r="BE633" s="235">
        <f>('Power Usage Consumption'!$B$26)*D633*BD633</f>
        <v>0</v>
      </c>
      <c r="BF633" s="241">
        <f t="shared" si="7"/>
        <v>1.735</v>
      </c>
    </row>
    <row r="634" ht="20.25" customHeight="1">
      <c r="A634" s="233" t="str">
        <f>'Raw Data'!R633</f>
        <v>United States of America</v>
      </c>
      <c r="B634" s="234">
        <f>'Raw Data'!S633</f>
        <v>2</v>
      </c>
      <c r="C634" s="235">
        <f>'Raw Data'!W633</f>
        <v>4</v>
      </c>
      <c r="D634" s="236">
        <f t="shared" si="1"/>
        <v>32</v>
      </c>
      <c r="E634" s="237"/>
      <c r="F634" s="238">
        <f>'Raw Data'!X633</f>
        <v>0</v>
      </c>
      <c r="G634" s="239">
        <f>(F634*'Power Usage Consumption'!$B$2)*D634</f>
        <v>0</v>
      </c>
      <c r="H634" s="235">
        <f>'Raw Data'!Y633</f>
        <v>2</v>
      </c>
      <c r="I634" s="239">
        <f>(H634*'Power Usage Consumption'!$B$3)*D634</f>
        <v>4.4544</v>
      </c>
      <c r="J634" s="235">
        <f>'Raw Data'!Z633</f>
        <v>1</v>
      </c>
      <c r="K634" s="240">
        <f>(J634*'Power Usage Consumption'!$B$4)*D634</f>
        <v>1.824</v>
      </c>
      <c r="L634" s="241">
        <f>'Raw Data'!AA633</f>
        <v>1</v>
      </c>
      <c r="M634" s="241">
        <f>(L634*'Power Usage Consumption'!$B$5)*D634</f>
        <v>6.4</v>
      </c>
      <c r="N634" s="241">
        <f>'Raw Data'!AB633</f>
        <v>0</v>
      </c>
      <c r="O634" s="241">
        <f>(N634*'Power Usage Consumption'!$B$7)*D634</f>
        <v>0</v>
      </c>
      <c r="P634" s="241">
        <f>'Raw Data'!AC633</f>
        <v>3</v>
      </c>
      <c r="Q634" s="241">
        <f>(P634*'Power Usage Consumption'!$B$8)*D634</f>
        <v>3.84</v>
      </c>
      <c r="R634" s="241">
        <f>'Raw Data'!AD633</f>
        <v>3</v>
      </c>
      <c r="S634" s="241">
        <f>(R634*'Power Usage Consumption'!$B$9)*D634</f>
        <v>0.576</v>
      </c>
      <c r="T634" s="235">
        <f>'Raw Data'!AE633</f>
        <v>0</v>
      </c>
      <c r="U634" s="241">
        <f>(T634*'Power Usage Consumption'!$B$6)*D634</f>
        <v>0</v>
      </c>
      <c r="V634" s="235">
        <f>'Raw Data'!AF633</f>
        <v>3</v>
      </c>
      <c r="W634" s="241">
        <f>(V634*'Power Usage Consumption'!$B$11)*D634</f>
        <v>1.152</v>
      </c>
      <c r="X634" s="235">
        <f>'Raw Data'!AG633</f>
        <v>0</v>
      </c>
      <c r="Y634" s="241">
        <f>(X634*'Power Usage Consumption'!$B$12)*D634</f>
        <v>0</v>
      </c>
      <c r="Z634" s="235">
        <f>'Raw Data'!AH633</f>
        <v>3</v>
      </c>
      <c r="AA634" s="241">
        <f>(Z634*'Power Usage Consumption'!$B$12)*D634</f>
        <v>1.152</v>
      </c>
      <c r="AB634" s="242">
        <f t="shared" si="2"/>
        <v>19.3984</v>
      </c>
      <c r="AC634" s="243" t="str">
        <f>'Raw Data'!AI633</f>
        <v>Renewable Energy (Solar, Wind, etc.)</v>
      </c>
      <c r="AD634" s="244">
        <f t="shared" si="3"/>
        <v>0</v>
      </c>
      <c r="AE634" s="245">
        <f t="shared" si="4"/>
        <v>19.3984</v>
      </c>
      <c r="AF634" s="238">
        <f>'Raw Data'!U633</f>
        <v>0</v>
      </c>
      <c r="AG634" s="235">
        <f>'Raw Data'!T633</f>
        <v>2</v>
      </c>
      <c r="AH634" s="235"/>
      <c r="AI634" s="235">
        <f>IF('Raw Data'!AJ633="YES", 1, 0)</f>
        <v>0</v>
      </c>
      <c r="AJ634" s="239">
        <f>'Power Usage Consumption'!$B$15</f>
        <v>3.87</v>
      </c>
      <c r="AK634" s="235">
        <f>IF('Raw Data'!AK633="YES", 1, 0)</f>
        <v>1</v>
      </c>
      <c r="AL634" s="239">
        <f>'Power Usage Consumption'!$B$16</f>
        <v>18</v>
      </c>
      <c r="AM634" s="235">
        <f>IF('Raw Data'!AL633="YES", 1, 0)</f>
        <v>0</v>
      </c>
      <c r="AN634" s="239">
        <f>'Power Usage Consumption'!$B$17</f>
        <v>1.5</v>
      </c>
      <c r="AO634" s="235">
        <f>IF('Raw Data'!AM633="YES", 1, 0)</f>
        <v>1</v>
      </c>
      <c r="AP634" s="239">
        <f>'Power Usage Consumption'!$B$18</f>
        <v>1.2</v>
      </c>
      <c r="AQ634" s="235">
        <f>IF('Raw Data'!AN633="YES", 1, 0)</f>
        <v>0</v>
      </c>
      <c r="AR634" s="239">
        <f>'Power Usage Consumption'!$B$19</f>
        <v>2</v>
      </c>
      <c r="AS634" s="239">
        <f t="shared" si="5"/>
        <v>26.57</v>
      </c>
      <c r="AT634" s="241">
        <f t="shared" si="6"/>
        <v>2</v>
      </c>
      <c r="AU634" s="241"/>
      <c r="AV634" s="235">
        <f>IF('Raw Data'!AO633="YES", 1, 0)</f>
        <v>1</v>
      </c>
      <c r="AW634" s="241">
        <f>('Power Usage Consumption'!$B$22)*D634*AV634</f>
        <v>72.8</v>
      </c>
      <c r="AX634" s="235">
        <f>IF('Raw Data'!AP633="YES", 1, 0)</f>
        <v>1</v>
      </c>
      <c r="AY634" s="241">
        <f>('Power Usage Consumption'!$B$23)*D634*AX634</f>
        <v>20.8</v>
      </c>
      <c r="AZ634" s="235">
        <f>IF('Raw Data'!AQ633="YES", 1, 0)</f>
        <v>0</v>
      </c>
      <c r="BA634" s="241">
        <f>('Power Usage Consumption'!$B$24)*D634*AZ634</f>
        <v>0</v>
      </c>
      <c r="BB634" s="235">
        <f>IF('Raw Data'!AR633="YES", 1, 0)</f>
        <v>0</v>
      </c>
      <c r="BC634" s="241">
        <f>('Power Usage Consumption'!$B$25)*D634*BB634</f>
        <v>0</v>
      </c>
      <c r="BD634" s="235">
        <f>IF('Raw Data'!AS633="YES", 1, 0)</f>
        <v>0</v>
      </c>
      <c r="BE634" s="235">
        <f>('Power Usage Consumption'!$B$26)*D634*BD634</f>
        <v>0</v>
      </c>
      <c r="BF634" s="241">
        <f t="shared" si="7"/>
        <v>93.6</v>
      </c>
    </row>
    <row r="635" ht="20.25" customHeight="1">
      <c r="A635" s="233" t="str">
        <f>'Raw Data'!R634</f>
        <v>Nigeria</v>
      </c>
      <c r="B635" s="234">
        <f>'Raw Data'!S634</f>
        <v>6</v>
      </c>
      <c r="C635" s="235">
        <f>'Raw Data'!W634</f>
        <v>6</v>
      </c>
      <c r="D635" s="236">
        <f t="shared" si="1"/>
        <v>144</v>
      </c>
      <c r="E635" s="237"/>
      <c r="F635" s="238">
        <f>'Raw Data'!X634</f>
        <v>0</v>
      </c>
      <c r="G635" s="239">
        <f>(F635*'Power Usage Consumption'!$B$2)*D635</f>
        <v>0</v>
      </c>
      <c r="H635" s="235">
        <f>'Raw Data'!Y634</f>
        <v>0</v>
      </c>
      <c r="I635" s="239">
        <f>(H635*'Power Usage Consumption'!$B$3)*D635</f>
        <v>0</v>
      </c>
      <c r="J635" s="235">
        <f>'Raw Data'!Z634</f>
        <v>1</v>
      </c>
      <c r="K635" s="240">
        <f>(J635*'Power Usage Consumption'!$B$4)*D635</f>
        <v>8.208</v>
      </c>
      <c r="L635" s="241">
        <f>'Raw Data'!AA634</f>
        <v>1</v>
      </c>
      <c r="M635" s="241">
        <f>(L635*'Power Usage Consumption'!$B$5)*D635</f>
        <v>28.8</v>
      </c>
      <c r="N635" s="241">
        <f>'Raw Data'!AB634</f>
        <v>2</v>
      </c>
      <c r="O635" s="241">
        <f>(N635*'Power Usage Consumption'!$B$7)*D635</f>
        <v>0.576</v>
      </c>
      <c r="P635" s="241">
        <f>'Raw Data'!AC634</f>
        <v>3</v>
      </c>
      <c r="Q635" s="241">
        <f>(P635*'Power Usage Consumption'!$B$8)*D635</f>
        <v>17.28</v>
      </c>
      <c r="R635" s="241">
        <f>'Raw Data'!AD634</f>
        <v>3</v>
      </c>
      <c r="S635" s="241">
        <f>(R635*'Power Usage Consumption'!$B$9)*D635</f>
        <v>2.592</v>
      </c>
      <c r="T635" s="235">
        <f>'Raw Data'!AE634</f>
        <v>1</v>
      </c>
      <c r="U635" s="241">
        <f>(T635*'Power Usage Consumption'!$B$6)*D635</f>
        <v>0.72</v>
      </c>
      <c r="V635" s="235">
        <f>'Raw Data'!AF634</f>
        <v>0</v>
      </c>
      <c r="W635" s="241">
        <f>(V635*'Power Usage Consumption'!$B$11)*D635</f>
        <v>0</v>
      </c>
      <c r="X635" s="235">
        <f>'Raw Data'!AG634</f>
        <v>1</v>
      </c>
      <c r="Y635" s="241">
        <f>(X635*'Power Usage Consumption'!$B$12)*D635</f>
        <v>1.728</v>
      </c>
      <c r="Z635" s="235">
        <f>'Raw Data'!AH634</f>
        <v>1</v>
      </c>
      <c r="AA635" s="241">
        <f>(Z635*'Power Usage Consumption'!$B$12)*D635</f>
        <v>1.728</v>
      </c>
      <c r="AB635" s="242">
        <f t="shared" si="2"/>
        <v>61.632</v>
      </c>
      <c r="AC635" s="243" t="str">
        <f>'Raw Data'!AI634</f>
        <v>Non-renewable Energy (Grid electricity, Gasoline, etc.)</v>
      </c>
      <c r="AD635" s="244">
        <f t="shared" si="3"/>
        <v>61.632</v>
      </c>
      <c r="AE635" s="245">
        <f t="shared" si="4"/>
        <v>0</v>
      </c>
      <c r="AF635" s="238">
        <f>'Raw Data'!U634</f>
        <v>5</v>
      </c>
      <c r="AG635" s="235">
        <f>'Raw Data'!T634</f>
        <v>1</v>
      </c>
      <c r="AH635" s="235"/>
      <c r="AI635" s="235">
        <f>IF('Raw Data'!AJ634="YES", 1, 0)</f>
        <v>0</v>
      </c>
      <c r="AJ635" s="239">
        <f>'Power Usage Consumption'!$B$15</f>
        <v>3.87</v>
      </c>
      <c r="AK635" s="235">
        <f>IF('Raw Data'!AK634="YES", 1, 0)</f>
        <v>0</v>
      </c>
      <c r="AL635" s="239">
        <f>'Power Usage Consumption'!$B$16</f>
        <v>18</v>
      </c>
      <c r="AM635" s="235">
        <f>IF('Raw Data'!AL634="YES", 1, 0)</f>
        <v>0</v>
      </c>
      <c r="AN635" s="239">
        <f>'Power Usage Consumption'!$B$17</f>
        <v>1.5</v>
      </c>
      <c r="AO635" s="235">
        <f>IF('Raw Data'!AM634="YES", 1, 0)</f>
        <v>0</v>
      </c>
      <c r="AP635" s="239">
        <f>'Power Usage Consumption'!$B$18</f>
        <v>1.2</v>
      </c>
      <c r="AQ635" s="235">
        <f>IF('Raw Data'!AN634="YES", 1, 0)</f>
        <v>1</v>
      </c>
      <c r="AR635" s="239">
        <f>'Power Usage Consumption'!$B$19</f>
        <v>2</v>
      </c>
      <c r="AS635" s="239">
        <f t="shared" si="5"/>
        <v>26.57</v>
      </c>
      <c r="AT635" s="241">
        <f t="shared" si="6"/>
        <v>1</v>
      </c>
      <c r="AU635" s="241"/>
      <c r="AV635" s="235">
        <f>IF('Raw Data'!AO634="YES", 1, 0)</f>
        <v>0</v>
      </c>
      <c r="AW635" s="241">
        <f>('Power Usage Consumption'!$B$22)*D635*AV635</f>
        <v>0</v>
      </c>
      <c r="AX635" s="235">
        <f>IF('Raw Data'!AP634="YES", 1, 0)</f>
        <v>1</v>
      </c>
      <c r="AY635" s="241">
        <f>('Power Usage Consumption'!$B$23)*D635*AX635</f>
        <v>93.6</v>
      </c>
      <c r="AZ635" s="235">
        <f>IF('Raw Data'!AQ634="YES", 1, 0)</f>
        <v>1</v>
      </c>
      <c r="BA635" s="241">
        <f>('Power Usage Consumption'!$B$24)*D635*AZ635</f>
        <v>7.776</v>
      </c>
      <c r="BB635" s="235">
        <f>IF('Raw Data'!AR634="YES", 1, 0)</f>
        <v>1</v>
      </c>
      <c r="BC635" s="241">
        <f>('Power Usage Consumption'!$B$25)*D635*BB635</f>
        <v>2.4984</v>
      </c>
      <c r="BD635" s="235">
        <f>IF('Raw Data'!AS634="YES", 1, 0)</f>
        <v>1</v>
      </c>
      <c r="BE635" s="235">
        <f>('Power Usage Consumption'!$B$26)*D635*BD635</f>
        <v>40.32</v>
      </c>
      <c r="BF635" s="241">
        <f t="shared" si="7"/>
        <v>144.1944</v>
      </c>
    </row>
    <row r="636" ht="20.25" customHeight="1">
      <c r="A636" s="233" t="str">
        <f>'Raw Data'!R635</f>
        <v>Romania</v>
      </c>
      <c r="B636" s="234">
        <f>'Raw Data'!S635</f>
        <v>2</v>
      </c>
      <c r="C636" s="235">
        <f>'Raw Data'!W635</f>
        <v>8</v>
      </c>
      <c r="D636" s="236">
        <f t="shared" si="1"/>
        <v>64</v>
      </c>
      <c r="E636" s="237"/>
      <c r="F636" s="238">
        <f>'Raw Data'!X635</f>
        <v>3</v>
      </c>
      <c r="G636" s="239">
        <f>(F636*'Power Usage Consumption'!$B$2)*D636</f>
        <v>11.52</v>
      </c>
      <c r="H636" s="235">
        <f>'Raw Data'!Y635</f>
        <v>0</v>
      </c>
      <c r="I636" s="239">
        <f>(H636*'Power Usage Consumption'!$B$3)*D636</f>
        <v>0</v>
      </c>
      <c r="J636" s="235">
        <f>'Raw Data'!Z635</f>
        <v>3</v>
      </c>
      <c r="K636" s="240">
        <f>(J636*'Power Usage Consumption'!$B$4)*D636</f>
        <v>10.944</v>
      </c>
      <c r="L636" s="241">
        <f>'Raw Data'!AA635</f>
        <v>3</v>
      </c>
      <c r="M636" s="241">
        <f>(L636*'Power Usage Consumption'!$B$5)*D636</f>
        <v>38.4</v>
      </c>
      <c r="N636" s="241">
        <f>'Raw Data'!AB635</f>
        <v>2</v>
      </c>
      <c r="O636" s="241">
        <f>(N636*'Power Usage Consumption'!$B$7)*D636</f>
        <v>0.256</v>
      </c>
      <c r="P636" s="241">
        <f>'Raw Data'!AC635</f>
        <v>3</v>
      </c>
      <c r="Q636" s="241">
        <f>(P636*'Power Usage Consumption'!$B$8)*D636</f>
        <v>7.68</v>
      </c>
      <c r="R636" s="241">
        <f>'Raw Data'!AD635</f>
        <v>1</v>
      </c>
      <c r="S636" s="241">
        <f>(R636*'Power Usage Consumption'!$B$9)*D636</f>
        <v>0.384</v>
      </c>
      <c r="T636" s="235">
        <f>'Raw Data'!AE635</f>
        <v>2</v>
      </c>
      <c r="U636" s="241">
        <f>(T636*'Power Usage Consumption'!$B$6)*D636</f>
        <v>0.64</v>
      </c>
      <c r="V636" s="235">
        <f>'Raw Data'!AF635</f>
        <v>3</v>
      </c>
      <c r="W636" s="241">
        <f>(V636*'Power Usage Consumption'!$B$11)*D636</f>
        <v>2.304</v>
      </c>
      <c r="X636" s="235">
        <f>'Raw Data'!AG635</f>
        <v>2</v>
      </c>
      <c r="Y636" s="241">
        <f>(X636*'Power Usage Consumption'!$B$12)*D636</f>
        <v>1.536</v>
      </c>
      <c r="Z636" s="235">
        <f>'Raw Data'!AH635</f>
        <v>0</v>
      </c>
      <c r="AA636" s="241">
        <f>(Z636*'Power Usage Consumption'!$B$12)*D636</f>
        <v>0</v>
      </c>
      <c r="AB636" s="242">
        <f t="shared" si="2"/>
        <v>73.664</v>
      </c>
      <c r="AC636" s="243" t="str">
        <f>'Raw Data'!AI635</f>
        <v>Renewable Energy (Solar, Wind, etc.)</v>
      </c>
      <c r="AD636" s="244">
        <f t="shared" si="3"/>
        <v>0</v>
      </c>
      <c r="AE636" s="245">
        <f t="shared" si="4"/>
        <v>73.664</v>
      </c>
      <c r="AF636" s="238">
        <f>'Raw Data'!U635</f>
        <v>0</v>
      </c>
      <c r="AG636" s="235">
        <f>'Raw Data'!T635</f>
        <v>2</v>
      </c>
      <c r="AH636" s="235"/>
      <c r="AI636" s="235">
        <f>IF('Raw Data'!AJ635="YES", 1, 0)</f>
        <v>0</v>
      </c>
      <c r="AJ636" s="239">
        <f>'Power Usage Consumption'!$B$15</f>
        <v>3.87</v>
      </c>
      <c r="AK636" s="235">
        <f>IF('Raw Data'!AK635="YES", 1, 0)</f>
        <v>1</v>
      </c>
      <c r="AL636" s="239">
        <f>'Power Usage Consumption'!$B$16</f>
        <v>18</v>
      </c>
      <c r="AM636" s="235">
        <f>IF('Raw Data'!AL635="YES", 1, 0)</f>
        <v>1</v>
      </c>
      <c r="AN636" s="239">
        <f>'Power Usage Consumption'!$B$17</f>
        <v>1.5</v>
      </c>
      <c r="AO636" s="235">
        <f>IF('Raw Data'!AM635="YES", 1, 0)</f>
        <v>1</v>
      </c>
      <c r="AP636" s="239">
        <f>'Power Usage Consumption'!$B$18</f>
        <v>1.2</v>
      </c>
      <c r="AQ636" s="235">
        <f>IF('Raw Data'!AN635="YES", 1, 0)</f>
        <v>0</v>
      </c>
      <c r="AR636" s="239">
        <f>'Power Usage Consumption'!$B$19</f>
        <v>2</v>
      </c>
      <c r="AS636" s="239">
        <f t="shared" si="5"/>
        <v>26.57</v>
      </c>
      <c r="AT636" s="241">
        <f t="shared" si="6"/>
        <v>2</v>
      </c>
      <c r="AU636" s="241"/>
      <c r="AV636" s="235">
        <f>IF('Raw Data'!AO635="YES", 1, 0)</f>
        <v>0</v>
      </c>
      <c r="AW636" s="241">
        <f>('Power Usage Consumption'!$B$22)*D636*AV636</f>
        <v>0</v>
      </c>
      <c r="AX636" s="235">
        <f>IF('Raw Data'!AP635="YES", 1, 0)</f>
        <v>0</v>
      </c>
      <c r="AY636" s="241">
        <f>('Power Usage Consumption'!$B$23)*D636*AX636</f>
        <v>0</v>
      </c>
      <c r="AZ636" s="235">
        <f>IF('Raw Data'!AQ635="YES", 1, 0)</f>
        <v>0</v>
      </c>
      <c r="BA636" s="241">
        <f>('Power Usage Consumption'!$B$24)*D636*AZ636</f>
        <v>0</v>
      </c>
      <c r="BB636" s="235">
        <f>IF('Raw Data'!AR635="YES", 1, 0)</f>
        <v>0</v>
      </c>
      <c r="BC636" s="241">
        <f>('Power Usage Consumption'!$B$25)*D636*BB636</f>
        <v>0</v>
      </c>
      <c r="BD636" s="235">
        <f>IF('Raw Data'!AS635="YES", 1, 0)</f>
        <v>0</v>
      </c>
      <c r="BE636" s="235">
        <f>('Power Usage Consumption'!$B$26)*D636*BD636</f>
        <v>0</v>
      </c>
      <c r="BF636" s="241">
        <f t="shared" si="7"/>
        <v>0</v>
      </c>
    </row>
    <row r="637" ht="20.25" customHeight="1">
      <c r="A637" s="233" t="str">
        <f>'Raw Data'!R636</f>
        <v>Pakistan</v>
      </c>
      <c r="B637" s="234">
        <f>'Raw Data'!S636</f>
        <v>1</v>
      </c>
      <c r="C637" s="235">
        <f>'Raw Data'!W636</f>
        <v>24</v>
      </c>
      <c r="D637" s="236">
        <f t="shared" si="1"/>
        <v>96</v>
      </c>
      <c r="E637" s="237"/>
      <c r="F637" s="238">
        <f>'Raw Data'!X636</f>
        <v>2</v>
      </c>
      <c r="G637" s="239">
        <f>(F637*'Power Usage Consumption'!$B$2)*D637</f>
        <v>11.52</v>
      </c>
      <c r="H637" s="235">
        <f>'Raw Data'!Y636</f>
        <v>3</v>
      </c>
      <c r="I637" s="239">
        <f>(H637*'Power Usage Consumption'!$B$3)*D637</f>
        <v>20.0448</v>
      </c>
      <c r="J637" s="235">
        <f>'Raw Data'!Z636</f>
        <v>3</v>
      </c>
      <c r="K637" s="240">
        <f>(J637*'Power Usage Consumption'!$B$4)*D637</f>
        <v>16.416</v>
      </c>
      <c r="L637" s="241">
        <f>'Raw Data'!AA636</f>
        <v>1</v>
      </c>
      <c r="M637" s="241">
        <f>(L637*'Power Usage Consumption'!$B$5)*D637</f>
        <v>19.2</v>
      </c>
      <c r="N637" s="241">
        <f>'Raw Data'!AB636</f>
        <v>0</v>
      </c>
      <c r="O637" s="241">
        <f>(N637*'Power Usage Consumption'!$B$7)*D637</f>
        <v>0</v>
      </c>
      <c r="P637" s="241">
        <f>'Raw Data'!AC636</f>
        <v>0</v>
      </c>
      <c r="Q637" s="241">
        <f>(P637*'Power Usage Consumption'!$B$8)*D637</f>
        <v>0</v>
      </c>
      <c r="R637" s="241">
        <f>'Raw Data'!AD636</f>
        <v>1</v>
      </c>
      <c r="S637" s="241">
        <f>(R637*'Power Usage Consumption'!$B$9)*D637</f>
        <v>0.576</v>
      </c>
      <c r="T637" s="235">
        <f>'Raw Data'!AE636</f>
        <v>2</v>
      </c>
      <c r="U637" s="241">
        <f>(T637*'Power Usage Consumption'!$B$6)*D637</f>
        <v>0.96</v>
      </c>
      <c r="V637" s="235">
        <f>'Raw Data'!AF636</f>
        <v>1</v>
      </c>
      <c r="W637" s="241">
        <f>(V637*'Power Usage Consumption'!$B$11)*D637</f>
        <v>1.152</v>
      </c>
      <c r="X637" s="235">
        <f>'Raw Data'!AG636</f>
        <v>1</v>
      </c>
      <c r="Y637" s="241">
        <f>(X637*'Power Usage Consumption'!$B$12)*D637</f>
        <v>1.152</v>
      </c>
      <c r="Z637" s="235">
        <f>'Raw Data'!AH636</f>
        <v>0</v>
      </c>
      <c r="AA637" s="241">
        <f>(Z637*'Power Usage Consumption'!$B$12)*D637</f>
        <v>0</v>
      </c>
      <c r="AB637" s="242">
        <f t="shared" si="2"/>
        <v>71.0208</v>
      </c>
      <c r="AC637" s="243" t="str">
        <f>'Raw Data'!AI636</f>
        <v>Renewable Energy (Solar, Wind, etc.)</v>
      </c>
      <c r="AD637" s="244">
        <f t="shared" si="3"/>
        <v>0</v>
      </c>
      <c r="AE637" s="245">
        <f t="shared" si="4"/>
        <v>71.0208</v>
      </c>
      <c r="AF637" s="238">
        <f>'Raw Data'!U636</f>
        <v>0</v>
      </c>
      <c r="AG637" s="235">
        <f>'Raw Data'!T636</f>
        <v>1</v>
      </c>
      <c r="AH637" s="235"/>
      <c r="AI637" s="235">
        <f>IF('Raw Data'!AJ636="YES", 1, 0)</f>
        <v>1</v>
      </c>
      <c r="AJ637" s="239">
        <f>'Power Usage Consumption'!$B$15</f>
        <v>3.87</v>
      </c>
      <c r="AK637" s="235">
        <f>IF('Raw Data'!AK636="YES", 1, 0)</f>
        <v>1</v>
      </c>
      <c r="AL637" s="239">
        <f>'Power Usage Consumption'!$B$16</f>
        <v>18</v>
      </c>
      <c r="AM637" s="235">
        <f>IF('Raw Data'!AL636="YES", 1, 0)</f>
        <v>0</v>
      </c>
      <c r="AN637" s="239">
        <f>'Power Usage Consumption'!$B$17</f>
        <v>1.5</v>
      </c>
      <c r="AO637" s="235">
        <f>IF('Raw Data'!AM636="YES", 1, 0)</f>
        <v>0</v>
      </c>
      <c r="AP637" s="239">
        <f>'Power Usage Consumption'!$B$18</f>
        <v>1.2</v>
      </c>
      <c r="AQ637" s="235">
        <f>IF('Raw Data'!AN636="YES", 1, 0)</f>
        <v>1</v>
      </c>
      <c r="AR637" s="239">
        <f>'Power Usage Consumption'!$B$19</f>
        <v>2</v>
      </c>
      <c r="AS637" s="239">
        <f t="shared" si="5"/>
        <v>26.57</v>
      </c>
      <c r="AT637" s="241">
        <f t="shared" si="6"/>
        <v>1</v>
      </c>
      <c r="AU637" s="241"/>
      <c r="AV637" s="235">
        <f>IF('Raw Data'!AO636="YES", 1, 0)</f>
        <v>1</v>
      </c>
      <c r="AW637" s="241">
        <f>('Power Usage Consumption'!$B$22)*D637*AV637</f>
        <v>218.4</v>
      </c>
      <c r="AX637" s="235">
        <f>IF('Raw Data'!AP636="YES", 1, 0)</f>
        <v>0</v>
      </c>
      <c r="AY637" s="241">
        <f>('Power Usage Consumption'!$B$23)*D637*AX637</f>
        <v>0</v>
      </c>
      <c r="AZ637" s="235">
        <f>IF('Raw Data'!AQ636="YES", 1, 0)</f>
        <v>1</v>
      </c>
      <c r="BA637" s="241">
        <f>('Power Usage Consumption'!$B$24)*D637*AZ637</f>
        <v>5.184</v>
      </c>
      <c r="BB637" s="235">
        <f>IF('Raw Data'!AR636="YES", 1, 0)</f>
        <v>1</v>
      </c>
      <c r="BC637" s="241">
        <f>('Power Usage Consumption'!$B$25)*D637*BB637</f>
        <v>1.6656</v>
      </c>
      <c r="BD637" s="235">
        <f>IF('Raw Data'!AS636="YES", 1, 0)</f>
        <v>0</v>
      </c>
      <c r="BE637" s="235">
        <f>('Power Usage Consumption'!$B$26)*D637*BD637</f>
        <v>0</v>
      </c>
      <c r="BF637" s="241">
        <f t="shared" si="7"/>
        <v>225.2496</v>
      </c>
    </row>
    <row r="638" ht="20.25" customHeight="1">
      <c r="A638" s="233" t="str">
        <f>'Raw Data'!R637</f>
        <v>Qatar</v>
      </c>
      <c r="B638" s="234">
        <f>'Raw Data'!S637</f>
        <v>2</v>
      </c>
      <c r="C638" s="235">
        <f>'Raw Data'!W637</f>
        <v>32</v>
      </c>
      <c r="D638" s="236">
        <f t="shared" si="1"/>
        <v>256</v>
      </c>
      <c r="E638" s="237"/>
      <c r="F638" s="238">
        <f>'Raw Data'!X637</f>
        <v>2</v>
      </c>
      <c r="G638" s="239">
        <f>(F638*'Power Usage Consumption'!$B$2)*D638</f>
        <v>30.72</v>
      </c>
      <c r="H638" s="235">
        <f>'Raw Data'!Y637</f>
        <v>0</v>
      </c>
      <c r="I638" s="239">
        <f>(H638*'Power Usage Consumption'!$B$3)*D638</f>
        <v>0</v>
      </c>
      <c r="J638" s="235">
        <f>'Raw Data'!Z637</f>
        <v>3</v>
      </c>
      <c r="K638" s="240">
        <f>(J638*'Power Usage Consumption'!$B$4)*D638</f>
        <v>43.776</v>
      </c>
      <c r="L638" s="241">
        <f>'Raw Data'!AA637</f>
        <v>2</v>
      </c>
      <c r="M638" s="241">
        <f>(L638*'Power Usage Consumption'!$B$5)*D638</f>
        <v>102.4</v>
      </c>
      <c r="N638" s="241">
        <f>'Raw Data'!AB637</f>
        <v>0</v>
      </c>
      <c r="O638" s="241">
        <f>(N638*'Power Usage Consumption'!$B$7)*D638</f>
        <v>0</v>
      </c>
      <c r="P638" s="241">
        <f>'Raw Data'!AC637</f>
        <v>1</v>
      </c>
      <c r="Q638" s="241">
        <f>(P638*'Power Usage Consumption'!$B$8)*D638</f>
        <v>10.24</v>
      </c>
      <c r="R638" s="241">
        <f>'Raw Data'!AD637</f>
        <v>2</v>
      </c>
      <c r="S638" s="241">
        <f>(R638*'Power Usage Consumption'!$B$9)*D638</f>
        <v>3.072</v>
      </c>
      <c r="T638" s="235">
        <f>'Raw Data'!AE637</f>
        <v>0</v>
      </c>
      <c r="U638" s="241">
        <f>(T638*'Power Usage Consumption'!$B$6)*D638</f>
        <v>0</v>
      </c>
      <c r="V638" s="235">
        <f>'Raw Data'!AF637</f>
        <v>0</v>
      </c>
      <c r="W638" s="241">
        <f>(V638*'Power Usage Consumption'!$B$11)*D638</f>
        <v>0</v>
      </c>
      <c r="X638" s="235">
        <f>'Raw Data'!AG637</f>
        <v>0</v>
      </c>
      <c r="Y638" s="241">
        <f>(X638*'Power Usage Consumption'!$B$12)*D638</f>
        <v>0</v>
      </c>
      <c r="Z638" s="235">
        <f>'Raw Data'!AH637</f>
        <v>3</v>
      </c>
      <c r="AA638" s="241">
        <f>(Z638*'Power Usage Consumption'!$B$12)*D638</f>
        <v>9.216</v>
      </c>
      <c r="AB638" s="242">
        <f t="shared" si="2"/>
        <v>199.424</v>
      </c>
      <c r="AC638" s="243" t="str">
        <f>'Raw Data'!AI637</f>
        <v>Non-renewable Energy (Grid electricity, Gasoline, etc.)</v>
      </c>
      <c r="AD638" s="244">
        <f t="shared" si="3"/>
        <v>199.424</v>
      </c>
      <c r="AE638" s="245">
        <f t="shared" si="4"/>
        <v>0</v>
      </c>
      <c r="AF638" s="238">
        <f>'Raw Data'!U637</f>
        <v>1</v>
      </c>
      <c r="AG638" s="235">
        <f>'Raw Data'!T637</f>
        <v>1</v>
      </c>
      <c r="AH638" s="235"/>
      <c r="AI638" s="235">
        <f>IF('Raw Data'!AJ637="YES", 1, 0)</f>
        <v>0</v>
      </c>
      <c r="AJ638" s="239">
        <f>'Power Usage Consumption'!$B$15</f>
        <v>3.87</v>
      </c>
      <c r="AK638" s="235">
        <f>IF('Raw Data'!AK637="YES", 1, 0)</f>
        <v>1</v>
      </c>
      <c r="AL638" s="239">
        <f>'Power Usage Consumption'!$B$16</f>
        <v>18</v>
      </c>
      <c r="AM638" s="235">
        <f>IF('Raw Data'!AL637="YES", 1, 0)</f>
        <v>1</v>
      </c>
      <c r="AN638" s="239">
        <f>'Power Usage Consumption'!$B$17</f>
        <v>1.5</v>
      </c>
      <c r="AO638" s="235">
        <f>IF('Raw Data'!AM637="YES", 1, 0)</f>
        <v>0</v>
      </c>
      <c r="AP638" s="239">
        <f>'Power Usage Consumption'!$B$18</f>
        <v>1.2</v>
      </c>
      <c r="AQ638" s="235">
        <f>IF('Raw Data'!AN637="YES", 1, 0)</f>
        <v>0</v>
      </c>
      <c r="AR638" s="239">
        <f>'Power Usage Consumption'!$B$19</f>
        <v>2</v>
      </c>
      <c r="AS638" s="239">
        <f t="shared" si="5"/>
        <v>26.57</v>
      </c>
      <c r="AT638" s="241">
        <f t="shared" si="6"/>
        <v>1</v>
      </c>
      <c r="AU638" s="241"/>
      <c r="AV638" s="235">
        <f>IF('Raw Data'!AO637="YES", 1, 0)</f>
        <v>0</v>
      </c>
      <c r="AW638" s="241">
        <f>('Power Usage Consumption'!$B$22)*D638*AV638</f>
        <v>0</v>
      </c>
      <c r="AX638" s="235">
        <f>IF('Raw Data'!AP637="YES", 1, 0)</f>
        <v>0</v>
      </c>
      <c r="AY638" s="241">
        <f>('Power Usage Consumption'!$B$23)*D638*AX638</f>
        <v>0</v>
      </c>
      <c r="AZ638" s="235">
        <f>IF('Raw Data'!AQ637="YES", 1, 0)</f>
        <v>1</v>
      </c>
      <c r="BA638" s="241">
        <f>('Power Usage Consumption'!$B$24)*D638*AZ638</f>
        <v>13.824</v>
      </c>
      <c r="BB638" s="235">
        <f>IF('Raw Data'!AR637="YES", 1, 0)</f>
        <v>1</v>
      </c>
      <c r="BC638" s="241">
        <f>('Power Usage Consumption'!$B$25)*D638*BB638</f>
        <v>4.4416</v>
      </c>
      <c r="BD638" s="235">
        <f>IF('Raw Data'!AS637="YES", 1, 0)</f>
        <v>1</v>
      </c>
      <c r="BE638" s="235">
        <f>('Power Usage Consumption'!$B$26)*D638*BD638</f>
        <v>71.68</v>
      </c>
      <c r="BF638" s="241">
        <f t="shared" si="7"/>
        <v>89.9456</v>
      </c>
    </row>
    <row r="639" ht="20.25" customHeight="1">
      <c r="A639" s="233" t="str">
        <f>'Raw Data'!R638</f>
        <v>United States of America</v>
      </c>
      <c r="B639" s="234">
        <f>'Raw Data'!S638</f>
        <v>2</v>
      </c>
      <c r="C639" s="235">
        <f>'Raw Data'!W638</f>
        <v>37</v>
      </c>
      <c r="D639" s="236">
        <f t="shared" si="1"/>
        <v>296</v>
      </c>
      <c r="E639" s="237"/>
      <c r="F639" s="238">
        <f>'Raw Data'!X638</f>
        <v>2</v>
      </c>
      <c r="G639" s="239">
        <f>(F639*'Power Usage Consumption'!$B$2)*D639</f>
        <v>35.52</v>
      </c>
      <c r="H639" s="235">
        <f>'Raw Data'!Y638</f>
        <v>1</v>
      </c>
      <c r="I639" s="239">
        <f>(H639*'Power Usage Consumption'!$B$3)*D639</f>
        <v>20.6016</v>
      </c>
      <c r="J639" s="235">
        <f>'Raw Data'!Z638</f>
        <v>3</v>
      </c>
      <c r="K639" s="240">
        <f>(J639*'Power Usage Consumption'!$B$4)*D639</f>
        <v>50.616</v>
      </c>
      <c r="L639" s="241">
        <f>'Raw Data'!AA638</f>
        <v>1</v>
      </c>
      <c r="M639" s="241">
        <f>(L639*'Power Usage Consumption'!$B$5)*D639</f>
        <v>59.2</v>
      </c>
      <c r="N639" s="241">
        <f>'Raw Data'!AB638</f>
        <v>2</v>
      </c>
      <c r="O639" s="241">
        <f>(N639*'Power Usage Consumption'!$B$7)*D639</f>
        <v>1.184</v>
      </c>
      <c r="P639" s="241">
        <f>'Raw Data'!AC638</f>
        <v>0</v>
      </c>
      <c r="Q639" s="241">
        <f>(P639*'Power Usage Consumption'!$B$8)*D639</f>
        <v>0</v>
      </c>
      <c r="R639" s="241">
        <f>'Raw Data'!AD638</f>
        <v>0</v>
      </c>
      <c r="S639" s="241">
        <f>(R639*'Power Usage Consumption'!$B$9)*D639</f>
        <v>0</v>
      </c>
      <c r="T639" s="235">
        <f>'Raw Data'!AE638</f>
        <v>1</v>
      </c>
      <c r="U639" s="241">
        <f>(T639*'Power Usage Consumption'!$B$6)*D639</f>
        <v>1.48</v>
      </c>
      <c r="V639" s="235">
        <f>'Raw Data'!AF638</f>
        <v>1</v>
      </c>
      <c r="W639" s="241">
        <f>(V639*'Power Usage Consumption'!$B$11)*D639</f>
        <v>3.552</v>
      </c>
      <c r="X639" s="235">
        <f>'Raw Data'!AG638</f>
        <v>0</v>
      </c>
      <c r="Y639" s="241">
        <f>(X639*'Power Usage Consumption'!$B$12)*D639</f>
        <v>0</v>
      </c>
      <c r="Z639" s="235">
        <f>'Raw Data'!AH638</f>
        <v>0</v>
      </c>
      <c r="AA639" s="241">
        <f>(Z639*'Power Usage Consumption'!$B$12)*D639</f>
        <v>0</v>
      </c>
      <c r="AB639" s="242">
        <f t="shared" si="2"/>
        <v>172.1536</v>
      </c>
      <c r="AC639" s="243" t="str">
        <f>'Raw Data'!AI638</f>
        <v>Renewable Energy (Solar, Wind, etc.)</v>
      </c>
      <c r="AD639" s="244">
        <f t="shared" si="3"/>
        <v>0</v>
      </c>
      <c r="AE639" s="245">
        <f t="shared" si="4"/>
        <v>172.1536</v>
      </c>
      <c r="AF639" s="238">
        <f>'Raw Data'!U638</f>
        <v>1</v>
      </c>
      <c r="AG639" s="235">
        <f>'Raw Data'!T638</f>
        <v>1</v>
      </c>
      <c r="AH639" s="235"/>
      <c r="AI639" s="235">
        <f>IF('Raw Data'!AJ638="YES", 1, 0)</f>
        <v>1</v>
      </c>
      <c r="AJ639" s="239">
        <f>'Power Usage Consumption'!$B$15</f>
        <v>3.87</v>
      </c>
      <c r="AK639" s="235">
        <f>IF('Raw Data'!AK638="YES", 1, 0)</f>
        <v>0</v>
      </c>
      <c r="AL639" s="239">
        <f>'Power Usage Consumption'!$B$16</f>
        <v>18</v>
      </c>
      <c r="AM639" s="235">
        <f>IF('Raw Data'!AL638="YES", 1, 0)</f>
        <v>0</v>
      </c>
      <c r="AN639" s="239">
        <f>'Power Usage Consumption'!$B$17</f>
        <v>1.5</v>
      </c>
      <c r="AO639" s="235">
        <f>IF('Raw Data'!AM638="YES", 1, 0)</f>
        <v>0</v>
      </c>
      <c r="AP639" s="239">
        <f>'Power Usage Consumption'!$B$18</f>
        <v>1.2</v>
      </c>
      <c r="AQ639" s="235">
        <f>IF('Raw Data'!AN638="YES", 1, 0)</f>
        <v>1</v>
      </c>
      <c r="AR639" s="239">
        <f>'Power Usage Consumption'!$B$19</f>
        <v>2</v>
      </c>
      <c r="AS639" s="239">
        <f t="shared" si="5"/>
        <v>26.57</v>
      </c>
      <c r="AT639" s="241">
        <f t="shared" si="6"/>
        <v>1</v>
      </c>
      <c r="AU639" s="241"/>
      <c r="AV639" s="235">
        <f>IF('Raw Data'!AO638="YES", 1, 0)</f>
        <v>0</v>
      </c>
      <c r="AW639" s="241">
        <f>('Power Usage Consumption'!$B$22)*D639*AV639</f>
        <v>0</v>
      </c>
      <c r="AX639" s="235">
        <f>IF('Raw Data'!AP638="YES", 1, 0)</f>
        <v>0</v>
      </c>
      <c r="AY639" s="241">
        <f>('Power Usage Consumption'!$B$23)*D639*AX639</f>
        <v>0</v>
      </c>
      <c r="AZ639" s="235">
        <f>IF('Raw Data'!AQ638="YES", 1, 0)</f>
        <v>1</v>
      </c>
      <c r="BA639" s="241">
        <f>('Power Usage Consumption'!$B$24)*D639*AZ639</f>
        <v>15.984</v>
      </c>
      <c r="BB639" s="235">
        <f>IF('Raw Data'!AR638="YES", 1, 0)</f>
        <v>0</v>
      </c>
      <c r="BC639" s="241">
        <f>('Power Usage Consumption'!$B$25)*D639*BB639</f>
        <v>0</v>
      </c>
      <c r="BD639" s="235">
        <f>IF('Raw Data'!AS638="YES", 1, 0)</f>
        <v>1</v>
      </c>
      <c r="BE639" s="235">
        <f>('Power Usage Consumption'!$B$26)*D639*BD639</f>
        <v>82.88</v>
      </c>
      <c r="BF639" s="241">
        <f t="shared" si="7"/>
        <v>98.864</v>
      </c>
    </row>
    <row r="640" ht="20.25" customHeight="1">
      <c r="A640" s="233" t="str">
        <f>'Raw Data'!R639</f>
        <v>Austria</v>
      </c>
      <c r="B640" s="234">
        <f>'Raw Data'!S639</f>
        <v>11</v>
      </c>
      <c r="C640" s="235">
        <f>'Raw Data'!W639</f>
        <v>28</v>
      </c>
      <c r="D640" s="236">
        <f t="shared" si="1"/>
        <v>1232</v>
      </c>
      <c r="E640" s="237"/>
      <c r="F640" s="238">
        <f>'Raw Data'!X639</f>
        <v>1</v>
      </c>
      <c r="G640" s="239">
        <f>(F640*'Power Usage Consumption'!$B$2)*D640</f>
        <v>73.92</v>
      </c>
      <c r="H640" s="235">
        <f>'Raw Data'!Y639</f>
        <v>3</v>
      </c>
      <c r="I640" s="239">
        <f>(H640*'Power Usage Consumption'!$B$3)*D640</f>
        <v>257.2416</v>
      </c>
      <c r="J640" s="235">
        <f>'Raw Data'!Z639</f>
        <v>2</v>
      </c>
      <c r="K640" s="240">
        <f>(J640*'Power Usage Consumption'!$B$4)*D640</f>
        <v>140.448</v>
      </c>
      <c r="L640" s="241">
        <f>'Raw Data'!AA639</f>
        <v>2</v>
      </c>
      <c r="M640" s="241">
        <f>(L640*'Power Usage Consumption'!$B$5)*D640</f>
        <v>492.8</v>
      </c>
      <c r="N640" s="241">
        <f>'Raw Data'!AB639</f>
        <v>0</v>
      </c>
      <c r="O640" s="241">
        <f>(N640*'Power Usage Consumption'!$B$7)*D640</f>
        <v>0</v>
      </c>
      <c r="P640" s="241">
        <f>'Raw Data'!AC639</f>
        <v>2</v>
      </c>
      <c r="Q640" s="241">
        <f>(P640*'Power Usage Consumption'!$B$8)*D640</f>
        <v>98.56</v>
      </c>
      <c r="R640" s="241">
        <f>'Raw Data'!AD639</f>
        <v>0</v>
      </c>
      <c r="S640" s="241">
        <f>(R640*'Power Usage Consumption'!$B$9)*D640</f>
        <v>0</v>
      </c>
      <c r="T640" s="235">
        <f>'Raw Data'!AE639</f>
        <v>0</v>
      </c>
      <c r="U640" s="241">
        <f>(T640*'Power Usage Consumption'!$B$6)*D640</f>
        <v>0</v>
      </c>
      <c r="V640" s="235">
        <f>'Raw Data'!AF639</f>
        <v>1</v>
      </c>
      <c r="W640" s="241">
        <f>(V640*'Power Usage Consumption'!$B$11)*D640</f>
        <v>14.784</v>
      </c>
      <c r="X640" s="235">
        <f>'Raw Data'!AG639</f>
        <v>2</v>
      </c>
      <c r="Y640" s="241">
        <f>(X640*'Power Usage Consumption'!$B$12)*D640</f>
        <v>29.568</v>
      </c>
      <c r="Z640" s="235">
        <f>'Raw Data'!AH639</f>
        <v>3</v>
      </c>
      <c r="AA640" s="241">
        <f>(Z640*'Power Usage Consumption'!$B$12)*D640</f>
        <v>44.352</v>
      </c>
      <c r="AB640" s="242">
        <f t="shared" si="2"/>
        <v>1151.6736</v>
      </c>
      <c r="AC640" s="243" t="str">
        <f>'Raw Data'!AI639</f>
        <v>Non-renewable Energy (Grid electricity, Gasoline, etc.)</v>
      </c>
      <c r="AD640" s="244">
        <f t="shared" si="3"/>
        <v>1151.6736</v>
      </c>
      <c r="AE640" s="245">
        <f t="shared" si="4"/>
        <v>0</v>
      </c>
      <c r="AF640" s="238">
        <f>'Raw Data'!U639</f>
        <v>9</v>
      </c>
      <c r="AG640" s="235">
        <f>'Raw Data'!T639</f>
        <v>2</v>
      </c>
      <c r="AH640" s="235"/>
      <c r="AI640" s="235">
        <f>IF('Raw Data'!AJ639="YES", 1, 0)</f>
        <v>0</v>
      </c>
      <c r="AJ640" s="239">
        <f>'Power Usage Consumption'!$B$15</f>
        <v>3.87</v>
      </c>
      <c r="AK640" s="235">
        <f>IF('Raw Data'!AK639="YES", 1, 0)</f>
        <v>0</v>
      </c>
      <c r="AL640" s="239">
        <f>'Power Usage Consumption'!$B$16</f>
        <v>18</v>
      </c>
      <c r="AM640" s="235">
        <f>IF('Raw Data'!AL639="YES", 1, 0)</f>
        <v>1</v>
      </c>
      <c r="AN640" s="239">
        <f>'Power Usage Consumption'!$B$17</f>
        <v>1.5</v>
      </c>
      <c r="AO640" s="235">
        <f>IF('Raw Data'!AM639="YES", 1, 0)</f>
        <v>1</v>
      </c>
      <c r="AP640" s="239">
        <f>'Power Usage Consumption'!$B$18</f>
        <v>1.2</v>
      </c>
      <c r="AQ640" s="235">
        <f>IF('Raw Data'!AN639="YES", 1, 0)</f>
        <v>1</v>
      </c>
      <c r="AR640" s="239">
        <f>'Power Usage Consumption'!$B$19</f>
        <v>2</v>
      </c>
      <c r="AS640" s="239">
        <f t="shared" si="5"/>
        <v>26.57</v>
      </c>
      <c r="AT640" s="241">
        <f t="shared" si="6"/>
        <v>2</v>
      </c>
      <c r="AU640" s="241"/>
      <c r="AV640" s="235">
        <f>IF('Raw Data'!AO639="YES", 1, 0)</f>
        <v>1</v>
      </c>
      <c r="AW640" s="241">
        <f>('Power Usage Consumption'!$B$22)*D640*AV640</f>
        <v>2802.8</v>
      </c>
      <c r="AX640" s="235">
        <f>IF('Raw Data'!AP639="YES", 1, 0)</f>
        <v>0</v>
      </c>
      <c r="AY640" s="241">
        <f>('Power Usage Consumption'!$B$23)*D640*AX640</f>
        <v>0</v>
      </c>
      <c r="AZ640" s="235">
        <f>IF('Raw Data'!AQ639="YES", 1, 0)</f>
        <v>1</v>
      </c>
      <c r="BA640" s="241">
        <f>('Power Usage Consumption'!$B$24)*D640*AZ640</f>
        <v>66.528</v>
      </c>
      <c r="BB640" s="235">
        <f>IF('Raw Data'!AR639="YES", 1, 0)</f>
        <v>0</v>
      </c>
      <c r="BC640" s="241">
        <f>('Power Usage Consumption'!$B$25)*D640*BB640</f>
        <v>0</v>
      </c>
      <c r="BD640" s="235">
        <f>IF('Raw Data'!AS639="YES", 1, 0)</f>
        <v>0</v>
      </c>
      <c r="BE640" s="235">
        <f>('Power Usage Consumption'!$B$26)*D640*BD640</f>
        <v>0</v>
      </c>
      <c r="BF640" s="241">
        <f t="shared" si="7"/>
        <v>2869.328</v>
      </c>
    </row>
    <row r="641" ht="20.25" customHeight="1">
      <c r="A641" s="233" t="str">
        <f>'Raw Data'!R640</f>
        <v>Bulgaria</v>
      </c>
      <c r="B641" s="234">
        <f>'Raw Data'!S640</f>
        <v>11</v>
      </c>
      <c r="C641" s="235">
        <f>'Raw Data'!W640</f>
        <v>21</v>
      </c>
      <c r="D641" s="236">
        <f t="shared" si="1"/>
        <v>924</v>
      </c>
      <c r="E641" s="237"/>
      <c r="F641" s="238">
        <f>'Raw Data'!X640</f>
        <v>1</v>
      </c>
      <c r="G641" s="239">
        <f>(F641*'Power Usage Consumption'!$B$2)*D641</f>
        <v>55.44</v>
      </c>
      <c r="H641" s="235">
        <f>'Raw Data'!Y640</f>
        <v>3</v>
      </c>
      <c r="I641" s="239">
        <f>(H641*'Power Usage Consumption'!$B$3)*D641</f>
        <v>192.9312</v>
      </c>
      <c r="J641" s="235">
        <f>'Raw Data'!Z640</f>
        <v>0</v>
      </c>
      <c r="K641" s="240">
        <f>(J641*'Power Usage Consumption'!$B$4)*D641</f>
        <v>0</v>
      </c>
      <c r="L641" s="241">
        <f>'Raw Data'!AA640</f>
        <v>0</v>
      </c>
      <c r="M641" s="241">
        <f>(L641*'Power Usage Consumption'!$B$5)*D641</f>
        <v>0</v>
      </c>
      <c r="N641" s="241">
        <f>'Raw Data'!AB640</f>
        <v>0</v>
      </c>
      <c r="O641" s="241">
        <f>(N641*'Power Usage Consumption'!$B$7)*D641</f>
        <v>0</v>
      </c>
      <c r="P641" s="241">
        <f>'Raw Data'!AC640</f>
        <v>3</v>
      </c>
      <c r="Q641" s="241">
        <f>(P641*'Power Usage Consumption'!$B$8)*D641</f>
        <v>110.88</v>
      </c>
      <c r="R641" s="241">
        <f>'Raw Data'!AD640</f>
        <v>3</v>
      </c>
      <c r="S641" s="241">
        <f>(R641*'Power Usage Consumption'!$B$9)*D641</f>
        <v>16.632</v>
      </c>
      <c r="T641" s="235">
        <f>'Raw Data'!AE640</f>
        <v>2</v>
      </c>
      <c r="U641" s="241">
        <f>(T641*'Power Usage Consumption'!$B$6)*D641</f>
        <v>9.24</v>
      </c>
      <c r="V641" s="235">
        <f>'Raw Data'!AF640</f>
        <v>1</v>
      </c>
      <c r="W641" s="241">
        <f>(V641*'Power Usage Consumption'!$B$11)*D641</f>
        <v>11.088</v>
      </c>
      <c r="X641" s="235">
        <f>'Raw Data'!AG640</f>
        <v>2</v>
      </c>
      <c r="Y641" s="241">
        <f>(X641*'Power Usage Consumption'!$B$12)*D641</f>
        <v>22.176</v>
      </c>
      <c r="Z641" s="235">
        <f>'Raw Data'!AH640</f>
        <v>3</v>
      </c>
      <c r="AA641" s="241">
        <f>(Z641*'Power Usage Consumption'!$B$12)*D641</f>
        <v>33.264</v>
      </c>
      <c r="AB641" s="242">
        <f t="shared" si="2"/>
        <v>451.6512</v>
      </c>
      <c r="AC641" s="243" t="str">
        <f>'Raw Data'!AI640</f>
        <v>Renewable Energy (Solar, Wind, etc.)</v>
      </c>
      <c r="AD641" s="244">
        <f t="shared" si="3"/>
        <v>0</v>
      </c>
      <c r="AE641" s="245">
        <f t="shared" si="4"/>
        <v>451.6512</v>
      </c>
      <c r="AF641" s="238">
        <f>'Raw Data'!U640</f>
        <v>4</v>
      </c>
      <c r="AG641" s="235">
        <f>'Raw Data'!T640</f>
        <v>7</v>
      </c>
      <c r="AH641" s="235"/>
      <c r="AI641" s="235">
        <f>IF('Raw Data'!AJ640="YES", 1, 0)</f>
        <v>0</v>
      </c>
      <c r="AJ641" s="239">
        <f>'Power Usage Consumption'!$B$15</f>
        <v>3.87</v>
      </c>
      <c r="AK641" s="235">
        <f>IF('Raw Data'!AK640="YES", 1, 0)</f>
        <v>0</v>
      </c>
      <c r="AL641" s="239">
        <f>'Power Usage Consumption'!$B$16</f>
        <v>18</v>
      </c>
      <c r="AM641" s="235">
        <f>IF('Raw Data'!AL640="YES", 1, 0)</f>
        <v>1</v>
      </c>
      <c r="AN641" s="239">
        <f>'Power Usage Consumption'!$B$17</f>
        <v>1.5</v>
      </c>
      <c r="AO641" s="235">
        <f>IF('Raw Data'!AM640="YES", 1, 0)</f>
        <v>1</v>
      </c>
      <c r="AP641" s="239">
        <f>'Power Usage Consumption'!$B$18</f>
        <v>1.2</v>
      </c>
      <c r="AQ641" s="235">
        <f>IF('Raw Data'!AN640="YES", 1, 0)</f>
        <v>0</v>
      </c>
      <c r="AR641" s="239">
        <f>'Power Usage Consumption'!$B$19</f>
        <v>2</v>
      </c>
      <c r="AS641" s="239">
        <f t="shared" si="5"/>
        <v>26.57</v>
      </c>
      <c r="AT641" s="241">
        <f t="shared" si="6"/>
        <v>7</v>
      </c>
      <c r="AU641" s="241"/>
      <c r="AV641" s="235">
        <f>IF('Raw Data'!AO640="YES", 1, 0)</f>
        <v>1</v>
      </c>
      <c r="AW641" s="241">
        <f>('Power Usage Consumption'!$B$22)*D641*AV641</f>
        <v>2102.1</v>
      </c>
      <c r="AX641" s="235">
        <f>IF('Raw Data'!AP640="YES", 1, 0)</f>
        <v>0</v>
      </c>
      <c r="AY641" s="241">
        <f>('Power Usage Consumption'!$B$23)*D641*AX641</f>
        <v>0</v>
      </c>
      <c r="AZ641" s="235">
        <f>IF('Raw Data'!AQ640="YES", 1, 0)</f>
        <v>1</v>
      </c>
      <c r="BA641" s="241">
        <f>('Power Usage Consumption'!$B$24)*D641*AZ641</f>
        <v>49.896</v>
      </c>
      <c r="BB641" s="235">
        <f>IF('Raw Data'!AR640="YES", 1, 0)</f>
        <v>1</v>
      </c>
      <c r="BC641" s="241">
        <f>('Power Usage Consumption'!$B$25)*D641*BB641</f>
        <v>16.0314</v>
      </c>
      <c r="BD641" s="235">
        <f>IF('Raw Data'!AS640="YES", 1, 0)</f>
        <v>1</v>
      </c>
      <c r="BE641" s="235">
        <f>('Power Usage Consumption'!$B$26)*D641*BD641</f>
        <v>258.72</v>
      </c>
      <c r="BF641" s="241">
        <f t="shared" si="7"/>
        <v>2426.7474</v>
      </c>
    </row>
    <row r="642" ht="20.25" customHeight="1">
      <c r="A642" s="233" t="str">
        <f>'Raw Data'!R641</f>
        <v>Ukraine</v>
      </c>
      <c r="B642" s="234">
        <f>'Raw Data'!S641</f>
        <v>8</v>
      </c>
      <c r="C642" s="235">
        <f>'Raw Data'!W641</f>
        <v>12</v>
      </c>
      <c r="D642" s="236">
        <f t="shared" si="1"/>
        <v>384</v>
      </c>
      <c r="E642" s="237"/>
      <c r="F642" s="238">
        <f>'Raw Data'!X641</f>
        <v>1</v>
      </c>
      <c r="G642" s="239">
        <f>(F642*'Power Usage Consumption'!$B$2)*D642</f>
        <v>23.04</v>
      </c>
      <c r="H642" s="235">
        <f>'Raw Data'!Y641</f>
        <v>3</v>
      </c>
      <c r="I642" s="239">
        <f>(H642*'Power Usage Consumption'!$B$3)*D642</f>
        <v>80.1792</v>
      </c>
      <c r="J642" s="235">
        <f>'Raw Data'!Z641</f>
        <v>1</v>
      </c>
      <c r="K642" s="240">
        <f>(J642*'Power Usage Consumption'!$B$4)*D642</f>
        <v>21.888</v>
      </c>
      <c r="L642" s="241">
        <f>'Raw Data'!AA641</f>
        <v>1</v>
      </c>
      <c r="M642" s="241">
        <f>(L642*'Power Usage Consumption'!$B$5)*D642</f>
        <v>76.8</v>
      </c>
      <c r="N642" s="241">
        <f>'Raw Data'!AB641</f>
        <v>0</v>
      </c>
      <c r="O642" s="241">
        <f>(N642*'Power Usage Consumption'!$B$7)*D642</f>
        <v>0</v>
      </c>
      <c r="P642" s="241">
        <f>'Raw Data'!AC641</f>
        <v>3</v>
      </c>
      <c r="Q642" s="241">
        <f>(P642*'Power Usage Consumption'!$B$8)*D642</f>
        <v>46.08</v>
      </c>
      <c r="R642" s="241">
        <f>'Raw Data'!AD641</f>
        <v>0</v>
      </c>
      <c r="S642" s="241">
        <f>(R642*'Power Usage Consumption'!$B$9)*D642</f>
        <v>0</v>
      </c>
      <c r="T642" s="235">
        <f>'Raw Data'!AE641</f>
        <v>1</v>
      </c>
      <c r="U642" s="241">
        <f>(T642*'Power Usage Consumption'!$B$6)*D642</f>
        <v>1.92</v>
      </c>
      <c r="V642" s="235">
        <f>'Raw Data'!AF641</f>
        <v>1</v>
      </c>
      <c r="W642" s="241">
        <f>(V642*'Power Usage Consumption'!$B$11)*D642</f>
        <v>4.608</v>
      </c>
      <c r="X642" s="235">
        <f>'Raw Data'!AG641</f>
        <v>0</v>
      </c>
      <c r="Y642" s="241">
        <f>(X642*'Power Usage Consumption'!$B$12)*D642</f>
        <v>0</v>
      </c>
      <c r="Z642" s="235">
        <f>'Raw Data'!AH641</f>
        <v>2</v>
      </c>
      <c r="AA642" s="241">
        <f>(Z642*'Power Usage Consumption'!$B$12)*D642</f>
        <v>9.216</v>
      </c>
      <c r="AB642" s="242">
        <f t="shared" si="2"/>
        <v>263.7312</v>
      </c>
      <c r="AC642" s="243" t="str">
        <f>'Raw Data'!AI641</f>
        <v>Non-renewable Energy (Grid electricity, Gasoline, etc.)</v>
      </c>
      <c r="AD642" s="244">
        <f t="shared" si="3"/>
        <v>263.7312</v>
      </c>
      <c r="AE642" s="245">
        <f t="shared" si="4"/>
        <v>0</v>
      </c>
      <c r="AF642" s="238">
        <f>'Raw Data'!U641</f>
        <v>2</v>
      </c>
      <c r="AG642" s="235">
        <f>'Raw Data'!T641</f>
        <v>6</v>
      </c>
      <c r="AH642" s="235"/>
      <c r="AI642" s="235">
        <f>IF('Raw Data'!AJ641="YES", 1, 0)</f>
        <v>1</v>
      </c>
      <c r="AJ642" s="239">
        <f>'Power Usage Consumption'!$B$15</f>
        <v>3.87</v>
      </c>
      <c r="AK642" s="235">
        <f>IF('Raw Data'!AK641="YES", 1, 0)</f>
        <v>1</v>
      </c>
      <c r="AL642" s="239">
        <f>'Power Usage Consumption'!$B$16</f>
        <v>18</v>
      </c>
      <c r="AM642" s="235">
        <f>IF('Raw Data'!AL641="YES", 1, 0)</f>
        <v>0</v>
      </c>
      <c r="AN642" s="239">
        <f>'Power Usage Consumption'!$B$17</f>
        <v>1.5</v>
      </c>
      <c r="AO642" s="235">
        <f>IF('Raw Data'!AM641="YES", 1, 0)</f>
        <v>0</v>
      </c>
      <c r="AP642" s="239">
        <f>'Power Usage Consumption'!$B$18</f>
        <v>1.2</v>
      </c>
      <c r="AQ642" s="235">
        <f>IF('Raw Data'!AN641="YES", 1, 0)</f>
        <v>1</v>
      </c>
      <c r="AR642" s="239">
        <f>'Power Usage Consumption'!$B$19</f>
        <v>2</v>
      </c>
      <c r="AS642" s="239">
        <f t="shared" si="5"/>
        <v>26.57</v>
      </c>
      <c r="AT642" s="241">
        <f t="shared" si="6"/>
        <v>6</v>
      </c>
      <c r="AU642" s="241"/>
      <c r="AV642" s="235">
        <f>IF('Raw Data'!AO641="YES", 1, 0)</f>
        <v>1</v>
      </c>
      <c r="AW642" s="241">
        <f>('Power Usage Consumption'!$B$22)*D642*AV642</f>
        <v>873.6</v>
      </c>
      <c r="AX642" s="235">
        <f>IF('Raw Data'!AP641="YES", 1, 0)</f>
        <v>1</v>
      </c>
      <c r="AY642" s="241">
        <f>('Power Usage Consumption'!$B$23)*D642*AX642</f>
        <v>249.6</v>
      </c>
      <c r="AZ642" s="235">
        <f>IF('Raw Data'!AQ641="YES", 1, 0)</f>
        <v>0</v>
      </c>
      <c r="BA642" s="241">
        <f>('Power Usage Consumption'!$B$24)*D642*AZ642</f>
        <v>0</v>
      </c>
      <c r="BB642" s="235">
        <f>IF('Raw Data'!AR641="YES", 1, 0)</f>
        <v>0</v>
      </c>
      <c r="BC642" s="241">
        <f>('Power Usage Consumption'!$B$25)*D642*BB642</f>
        <v>0</v>
      </c>
      <c r="BD642" s="235">
        <f>IF('Raw Data'!AS641="YES", 1, 0)</f>
        <v>1</v>
      </c>
      <c r="BE642" s="235">
        <f>('Power Usage Consumption'!$B$26)*D642*BD642</f>
        <v>107.52</v>
      </c>
      <c r="BF642" s="241">
        <f t="shared" si="7"/>
        <v>1230.72</v>
      </c>
    </row>
    <row r="643" ht="20.25" customHeight="1">
      <c r="A643" s="233" t="str">
        <f>'Raw Data'!R642</f>
        <v>Japan</v>
      </c>
      <c r="B643" s="234">
        <f>'Raw Data'!S642</f>
        <v>9</v>
      </c>
      <c r="C643" s="235">
        <f>'Raw Data'!W642</f>
        <v>2</v>
      </c>
      <c r="D643" s="236">
        <f t="shared" si="1"/>
        <v>72</v>
      </c>
      <c r="E643" s="237"/>
      <c r="F643" s="238">
        <f>'Raw Data'!X642</f>
        <v>2</v>
      </c>
      <c r="G643" s="239">
        <f>(F643*'Power Usage Consumption'!$B$2)*D643</f>
        <v>8.64</v>
      </c>
      <c r="H643" s="235">
        <f>'Raw Data'!Y642</f>
        <v>3</v>
      </c>
      <c r="I643" s="239">
        <f>(H643*'Power Usage Consumption'!$B$3)*D643</f>
        <v>15.0336</v>
      </c>
      <c r="J643" s="235">
        <f>'Raw Data'!Z642</f>
        <v>1</v>
      </c>
      <c r="K643" s="240">
        <f>(J643*'Power Usage Consumption'!$B$4)*D643</f>
        <v>4.104</v>
      </c>
      <c r="L643" s="241">
        <f>'Raw Data'!AA642</f>
        <v>3</v>
      </c>
      <c r="M643" s="241">
        <f>(L643*'Power Usage Consumption'!$B$5)*D643</f>
        <v>43.2</v>
      </c>
      <c r="N643" s="241">
        <f>'Raw Data'!AB642</f>
        <v>2</v>
      </c>
      <c r="O643" s="241">
        <f>(N643*'Power Usage Consumption'!$B$7)*D643</f>
        <v>0.288</v>
      </c>
      <c r="P643" s="241">
        <f>'Raw Data'!AC642</f>
        <v>1</v>
      </c>
      <c r="Q643" s="241">
        <f>(P643*'Power Usage Consumption'!$B$8)*D643</f>
        <v>2.88</v>
      </c>
      <c r="R643" s="241">
        <f>'Raw Data'!AD642</f>
        <v>3</v>
      </c>
      <c r="S643" s="241">
        <f>(R643*'Power Usage Consumption'!$B$9)*D643</f>
        <v>1.296</v>
      </c>
      <c r="T643" s="235">
        <f>'Raw Data'!AE642</f>
        <v>3</v>
      </c>
      <c r="U643" s="241">
        <f>(T643*'Power Usage Consumption'!$B$6)*D643</f>
        <v>1.08</v>
      </c>
      <c r="V643" s="235">
        <f>'Raw Data'!AF642</f>
        <v>1</v>
      </c>
      <c r="W643" s="241">
        <f>(V643*'Power Usage Consumption'!$B$11)*D643</f>
        <v>0.864</v>
      </c>
      <c r="X643" s="235">
        <f>'Raw Data'!AG642</f>
        <v>0</v>
      </c>
      <c r="Y643" s="241">
        <f>(X643*'Power Usage Consumption'!$B$12)*D643</f>
        <v>0</v>
      </c>
      <c r="Z643" s="235">
        <f>'Raw Data'!AH642</f>
        <v>1</v>
      </c>
      <c r="AA643" s="241">
        <f>(Z643*'Power Usage Consumption'!$B$12)*D643</f>
        <v>0.864</v>
      </c>
      <c r="AB643" s="242">
        <f t="shared" si="2"/>
        <v>78.2496</v>
      </c>
      <c r="AC643" s="243" t="str">
        <f>'Raw Data'!AI642</f>
        <v>Renewable Energy (Solar, Wind, etc.)</v>
      </c>
      <c r="AD643" s="244">
        <f t="shared" si="3"/>
        <v>0</v>
      </c>
      <c r="AE643" s="245">
        <f t="shared" si="4"/>
        <v>78.2496</v>
      </c>
      <c r="AF643" s="238">
        <f>'Raw Data'!U642</f>
        <v>0</v>
      </c>
      <c r="AG643" s="235">
        <f>'Raw Data'!T642</f>
        <v>9</v>
      </c>
      <c r="AH643" s="235"/>
      <c r="AI643" s="235">
        <f>IF('Raw Data'!AJ642="YES", 1, 0)</f>
        <v>0</v>
      </c>
      <c r="AJ643" s="239">
        <f>'Power Usage Consumption'!$B$15</f>
        <v>3.87</v>
      </c>
      <c r="AK643" s="235">
        <f>IF('Raw Data'!AK642="YES", 1, 0)</f>
        <v>0</v>
      </c>
      <c r="AL643" s="239">
        <f>'Power Usage Consumption'!$B$16</f>
        <v>18</v>
      </c>
      <c r="AM643" s="235">
        <f>IF('Raw Data'!AL642="YES", 1, 0)</f>
        <v>1</v>
      </c>
      <c r="AN643" s="239">
        <f>'Power Usage Consumption'!$B$17</f>
        <v>1.5</v>
      </c>
      <c r="AO643" s="235">
        <f>IF('Raw Data'!AM642="YES", 1, 0)</f>
        <v>1</v>
      </c>
      <c r="AP643" s="239">
        <f>'Power Usage Consumption'!$B$18</f>
        <v>1.2</v>
      </c>
      <c r="AQ643" s="235">
        <f>IF('Raw Data'!AN642="YES", 1, 0)</f>
        <v>1</v>
      </c>
      <c r="AR643" s="239">
        <f>'Power Usage Consumption'!$B$19</f>
        <v>2</v>
      </c>
      <c r="AS643" s="239">
        <f t="shared" si="5"/>
        <v>26.57</v>
      </c>
      <c r="AT643" s="241">
        <f t="shared" si="6"/>
        <v>9</v>
      </c>
      <c r="AU643" s="241"/>
      <c r="AV643" s="235">
        <f>IF('Raw Data'!AO642="YES", 1, 0)</f>
        <v>1</v>
      </c>
      <c r="AW643" s="241">
        <f>('Power Usage Consumption'!$B$22)*D643*AV643</f>
        <v>163.8</v>
      </c>
      <c r="AX643" s="235">
        <f>IF('Raw Data'!AP642="YES", 1, 0)</f>
        <v>0</v>
      </c>
      <c r="AY643" s="241">
        <f>('Power Usage Consumption'!$B$23)*D643*AX643</f>
        <v>0</v>
      </c>
      <c r="AZ643" s="235">
        <f>IF('Raw Data'!AQ642="YES", 1, 0)</f>
        <v>0</v>
      </c>
      <c r="BA643" s="241">
        <f>('Power Usage Consumption'!$B$24)*D643*AZ643</f>
        <v>0</v>
      </c>
      <c r="BB643" s="235">
        <f>IF('Raw Data'!AR642="YES", 1, 0)</f>
        <v>0</v>
      </c>
      <c r="BC643" s="241">
        <f>('Power Usage Consumption'!$B$25)*D643*BB643</f>
        <v>0</v>
      </c>
      <c r="BD643" s="235">
        <f>IF('Raw Data'!AS642="YES", 1, 0)</f>
        <v>0</v>
      </c>
      <c r="BE643" s="235">
        <f>('Power Usage Consumption'!$B$26)*D643*BD643</f>
        <v>0</v>
      </c>
      <c r="BF643" s="241">
        <f t="shared" si="7"/>
        <v>163.8</v>
      </c>
    </row>
    <row r="644" ht="20.25" customHeight="1">
      <c r="A644" s="233" t="str">
        <f>'Raw Data'!R643</f>
        <v>Mauritius</v>
      </c>
      <c r="B644" s="234">
        <f>'Raw Data'!S643</f>
        <v>10</v>
      </c>
      <c r="C644" s="235">
        <f>'Raw Data'!W643</f>
        <v>13</v>
      </c>
      <c r="D644" s="236">
        <f t="shared" si="1"/>
        <v>520</v>
      </c>
      <c r="E644" s="237"/>
      <c r="F644" s="238">
        <f>'Raw Data'!X643</f>
        <v>0</v>
      </c>
      <c r="G644" s="239">
        <f>(F644*'Power Usage Consumption'!$B$2)*D644</f>
        <v>0</v>
      </c>
      <c r="H644" s="235">
        <f>'Raw Data'!Y643</f>
        <v>2</v>
      </c>
      <c r="I644" s="239">
        <f>(H644*'Power Usage Consumption'!$B$3)*D644</f>
        <v>72.384</v>
      </c>
      <c r="J644" s="235">
        <f>'Raw Data'!Z643</f>
        <v>0</v>
      </c>
      <c r="K644" s="240">
        <f>(J644*'Power Usage Consumption'!$B$4)*D644</f>
        <v>0</v>
      </c>
      <c r="L644" s="241">
        <f>'Raw Data'!AA643</f>
        <v>0</v>
      </c>
      <c r="M644" s="241">
        <f>(L644*'Power Usage Consumption'!$B$5)*D644</f>
        <v>0</v>
      </c>
      <c r="N644" s="241">
        <f>'Raw Data'!AB643</f>
        <v>2</v>
      </c>
      <c r="O644" s="241">
        <f>(N644*'Power Usage Consumption'!$B$7)*D644</f>
        <v>2.08</v>
      </c>
      <c r="P644" s="241">
        <f>'Raw Data'!AC643</f>
        <v>3</v>
      </c>
      <c r="Q644" s="241">
        <f>(P644*'Power Usage Consumption'!$B$8)*D644</f>
        <v>62.4</v>
      </c>
      <c r="R644" s="241">
        <f>'Raw Data'!AD643</f>
        <v>0</v>
      </c>
      <c r="S644" s="241">
        <f>(R644*'Power Usage Consumption'!$B$9)*D644</f>
        <v>0</v>
      </c>
      <c r="T644" s="235">
        <f>'Raw Data'!AE643</f>
        <v>3</v>
      </c>
      <c r="U644" s="241">
        <f>(T644*'Power Usage Consumption'!$B$6)*D644</f>
        <v>7.8</v>
      </c>
      <c r="V644" s="235">
        <f>'Raw Data'!AF643</f>
        <v>0</v>
      </c>
      <c r="W644" s="241">
        <f>(V644*'Power Usage Consumption'!$B$11)*D644</f>
        <v>0</v>
      </c>
      <c r="X644" s="235">
        <f>'Raw Data'!AG643</f>
        <v>3</v>
      </c>
      <c r="Y644" s="241">
        <f>(X644*'Power Usage Consumption'!$B$12)*D644</f>
        <v>18.72</v>
      </c>
      <c r="Z644" s="235">
        <f>'Raw Data'!AH643</f>
        <v>2</v>
      </c>
      <c r="AA644" s="241">
        <f>(Z644*'Power Usage Consumption'!$B$12)*D644</f>
        <v>12.48</v>
      </c>
      <c r="AB644" s="242">
        <f t="shared" si="2"/>
        <v>175.864</v>
      </c>
      <c r="AC644" s="243" t="str">
        <f>'Raw Data'!AI643</f>
        <v>Non-renewable Energy (Grid electricity, Gasoline, etc.)</v>
      </c>
      <c r="AD644" s="244">
        <f t="shared" si="3"/>
        <v>175.864</v>
      </c>
      <c r="AE644" s="245">
        <f t="shared" si="4"/>
        <v>0</v>
      </c>
      <c r="AF644" s="238">
        <f>'Raw Data'!U643</f>
        <v>3</v>
      </c>
      <c r="AG644" s="235">
        <f>'Raw Data'!T643</f>
        <v>7</v>
      </c>
      <c r="AH644" s="235"/>
      <c r="AI644" s="235">
        <f>IF('Raw Data'!AJ643="YES", 1, 0)</f>
        <v>1</v>
      </c>
      <c r="AJ644" s="239">
        <f>'Power Usage Consumption'!$B$15</f>
        <v>3.87</v>
      </c>
      <c r="AK644" s="235">
        <f>IF('Raw Data'!AK643="YES", 1, 0)</f>
        <v>0</v>
      </c>
      <c r="AL644" s="239">
        <f>'Power Usage Consumption'!$B$16</f>
        <v>18</v>
      </c>
      <c r="AM644" s="235">
        <f>IF('Raw Data'!AL643="YES", 1, 0)</f>
        <v>0</v>
      </c>
      <c r="AN644" s="239">
        <f>'Power Usage Consumption'!$B$17</f>
        <v>1.5</v>
      </c>
      <c r="AO644" s="235">
        <f>IF('Raw Data'!AM643="YES", 1, 0)</f>
        <v>0</v>
      </c>
      <c r="AP644" s="239">
        <f>'Power Usage Consumption'!$B$18</f>
        <v>1.2</v>
      </c>
      <c r="AQ644" s="235">
        <f>IF('Raw Data'!AN643="YES", 1, 0)</f>
        <v>1</v>
      </c>
      <c r="AR644" s="239">
        <f>'Power Usage Consumption'!$B$19</f>
        <v>2</v>
      </c>
      <c r="AS644" s="239">
        <f t="shared" si="5"/>
        <v>26.57</v>
      </c>
      <c r="AT644" s="241">
        <f t="shared" si="6"/>
        <v>7</v>
      </c>
      <c r="AU644" s="241"/>
      <c r="AV644" s="235">
        <f>IF('Raw Data'!AO643="YES", 1, 0)</f>
        <v>0</v>
      </c>
      <c r="AW644" s="241">
        <f>('Power Usage Consumption'!$B$22)*D644*AV644</f>
        <v>0</v>
      </c>
      <c r="AX644" s="235">
        <f>IF('Raw Data'!AP643="YES", 1, 0)</f>
        <v>1</v>
      </c>
      <c r="AY644" s="241">
        <f>('Power Usage Consumption'!$B$23)*D644*AX644</f>
        <v>338</v>
      </c>
      <c r="AZ644" s="235">
        <f>IF('Raw Data'!AQ643="YES", 1, 0)</f>
        <v>1</v>
      </c>
      <c r="BA644" s="241">
        <f>('Power Usage Consumption'!$B$24)*D644*AZ644</f>
        <v>28.08</v>
      </c>
      <c r="BB644" s="235">
        <f>IF('Raw Data'!AR643="YES", 1, 0)</f>
        <v>0</v>
      </c>
      <c r="BC644" s="241">
        <f>('Power Usage Consumption'!$B$25)*D644*BB644</f>
        <v>0</v>
      </c>
      <c r="BD644" s="235">
        <f>IF('Raw Data'!AS643="YES", 1, 0)</f>
        <v>0</v>
      </c>
      <c r="BE644" s="235">
        <f>('Power Usage Consumption'!$B$26)*D644*BD644</f>
        <v>0</v>
      </c>
      <c r="BF644" s="241">
        <f t="shared" si="7"/>
        <v>366.08</v>
      </c>
    </row>
    <row r="645" ht="20.25" customHeight="1">
      <c r="A645" s="233" t="str">
        <f>'Raw Data'!R644</f>
        <v>Egypt</v>
      </c>
      <c r="B645" s="234">
        <f>'Raw Data'!S644</f>
        <v>12</v>
      </c>
      <c r="C645" s="235" t="str">
        <f>'Raw Data'!W644</f>
        <v/>
      </c>
      <c r="D645" s="236">
        <f t="shared" si="1"/>
        <v>0</v>
      </c>
      <c r="E645" s="237"/>
      <c r="F645" s="238">
        <f>'Raw Data'!X644</f>
        <v>0</v>
      </c>
      <c r="G645" s="239">
        <f>(F645*'Power Usage Consumption'!$B$2)*D645</f>
        <v>0</v>
      </c>
      <c r="H645" s="235">
        <f>'Raw Data'!Y644</f>
        <v>0</v>
      </c>
      <c r="I645" s="239">
        <f>(H645*'Power Usage Consumption'!$B$3)*D645</f>
        <v>0</v>
      </c>
      <c r="J645" s="235">
        <f>'Raw Data'!Z644</f>
        <v>3</v>
      </c>
      <c r="K645" s="240">
        <f>(J645*'Power Usage Consumption'!$B$4)*D645</f>
        <v>0</v>
      </c>
      <c r="L645" s="241">
        <f>'Raw Data'!AA644</f>
        <v>0</v>
      </c>
      <c r="M645" s="241">
        <f>(L645*'Power Usage Consumption'!$B$5)*D645</f>
        <v>0</v>
      </c>
      <c r="N645" s="241">
        <f>'Raw Data'!AB644</f>
        <v>2</v>
      </c>
      <c r="O645" s="241">
        <f>(N645*'Power Usage Consumption'!$B$7)*D645</f>
        <v>0</v>
      </c>
      <c r="P645" s="241">
        <f>'Raw Data'!AC644</f>
        <v>1</v>
      </c>
      <c r="Q645" s="241">
        <f>(P645*'Power Usage Consumption'!$B$8)*D645</f>
        <v>0</v>
      </c>
      <c r="R645" s="241">
        <f>'Raw Data'!AD644</f>
        <v>1</v>
      </c>
      <c r="S645" s="241">
        <f>(R645*'Power Usage Consumption'!$B$9)*D645</f>
        <v>0</v>
      </c>
      <c r="T645" s="235">
        <f>'Raw Data'!AE644</f>
        <v>0</v>
      </c>
      <c r="U645" s="241">
        <f>(T645*'Power Usage Consumption'!$B$6)*D645</f>
        <v>0</v>
      </c>
      <c r="V645" s="235">
        <f>'Raw Data'!AF644</f>
        <v>2</v>
      </c>
      <c r="W645" s="241">
        <f>(V645*'Power Usage Consumption'!$B$11)*D645</f>
        <v>0</v>
      </c>
      <c r="X645" s="235">
        <f>'Raw Data'!AG644</f>
        <v>0</v>
      </c>
      <c r="Y645" s="241">
        <f>(X645*'Power Usage Consumption'!$B$12)*D645</f>
        <v>0</v>
      </c>
      <c r="Z645" s="235">
        <f>'Raw Data'!AH644</f>
        <v>1</v>
      </c>
      <c r="AA645" s="241">
        <f>(Z645*'Power Usage Consumption'!$B$12)*D645</f>
        <v>0</v>
      </c>
      <c r="AB645" s="242">
        <f t="shared" si="2"/>
        <v>0</v>
      </c>
      <c r="AC645" s="243" t="str">
        <f>'Raw Data'!AI644</f>
        <v>Renewable Energy (Solar, Wind, etc.)</v>
      </c>
      <c r="AD645" s="244">
        <f t="shared" si="3"/>
        <v>0</v>
      </c>
      <c r="AE645" s="245">
        <f t="shared" si="4"/>
        <v>0</v>
      </c>
      <c r="AF645" s="238">
        <f>'Raw Data'!U644</f>
        <v>8</v>
      </c>
      <c r="AG645" s="235">
        <f>'Raw Data'!T644</f>
        <v>4</v>
      </c>
      <c r="AH645" s="235"/>
      <c r="AI645" s="235">
        <f>IF('Raw Data'!AJ644="YES", 1, 0)</f>
        <v>1</v>
      </c>
      <c r="AJ645" s="239">
        <f>'Power Usage Consumption'!$B$15</f>
        <v>3.87</v>
      </c>
      <c r="AK645" s="235">
        <f>IF('Raw Data'!AK644="YES", 1, 0)</f>
        <v>1</v>
      </c>
      <c r="AL645" s="239">
        <f>'Power Usage Consumption'!$B$16</f>
        <v>18</v>
      </c>
      <c r="AM645" s="235">
        <f>IF('Raw Data'!AL644="YES", 1, 0)</f>
        <v>0</v>
      </c>
      <c r="AN645" s="239">
        <f>'Power Usage Consumption'!$B$17</f>
        <v>1.5</v>
      </c>
      <c r="AO645" s="235">
        <f>IF('Raw Data'!AM644="YES", 1, 0)</f>
        <v>1</v>
      </c>
      <c r="AP645" s="239">
        <f>'Power Usage Consumption'!$B$18</f>
        <v>1.2</v>
      </c>
      <c r="AQ645" s="235">
        <f>IF('Raw Data'!AN644="YES", 1, 0)</f>
        <v>0</v>
      </c>
      <c r="AR645" s="239">
        <f>'Power Usage Consumption'!$B$19</f>
        <v>2</v>
      </c>
      <c r="AS645" s="239">
        <f t="shared" si="5"/>
        <v>26.57</v>
      </c>
      <c r="AT645" s="241">
        <f t="shared" si="6"/>
        <v>4</v>
      </c>
      <c r="AU645" s="241"/>
      <c r="AV645" s="235">
        <f>IF('Raw Data'!AO644="YES", 1, 0)</f>
        <v>0</v>
      </c>
      <c r="AW645" s="241">
        <f>('Power Usage Consumption'!$B$22)*D645*AV645</f>
        <v>0</v>
      </c>
      <c r="AX645" s="235">
        <f>IF('Raw Data'!AP644="YES", 1, 0)</f>
        <v>0</v>
      </c>
      <c r="AY645" s="241">
        <f>('Power Usage Consumption'!$B$23)*D645*AX645</f>
        <v>0</v>
      </c>
      <c r="AZ645" s="235">
        <f>IF('Raw Data'!AQ644="YES", 1, 0)</f>
        <v>0</v>
      </c>
      <c r="BA645" s="241">
        <f>('Power Usage Consumption'!$B$24)*D645*AZ645</f>
        <v>0</v>
      </c>
      <c r="BB645" s="235">
        <f>IF('Raw Data'!AR644="YES", 1, 0)</f>
        <v>0</v>
      </c>
      <c r="BC645" s="241">
        <f>('Power Usage Consumption'!$B$25)*D645*BB645</f>
        <v>0</v>
      </c>
      <c r="BD645" s="235">
        <f>IF('Raw Data'!AS644="YES", 1, 0)</f>
        <v>1</v>
      </c>
      <c r="BE645" s="235">
        <f>('Power Usage Consumption'!$B$26)*D645*BD645</f>
        <v>0</v>
      </c>
      <c r="BF645" s="241">
        <f t="shared" si="7"/>
        <v>0</v>
      </c>
    </row>
    <row r="646" ht="20.25" customHeight="1">
      <c r="A646" s="233" t="str">
        <f>'Raw Data'!R645</f>
        <v>Armenia</v>
      </c>
      <c r="B646" s="234">
        <f>'Raw Data'!S645</f>
        <v>8</v>
      </c>
      <c r="C646" s="235">
        <f>'Raw Data'!W645</f>
        <v>21</v>
      </c>
      <c r="D646" s="236">
        <f t="shared" si="1"/>
        <v>672</v>
      </c>
      <c r="E646" s="237"/>
      <c r="F646" s="238">
        <f>'Raw Data'!X645</f>
        <v>1</v>
      </c>
      <c r="G646" s="239">
        <f>(F646*'Power Usage Consumption'!$B$2)*D646</f>
        <v>40.32</v>
      </c>
      <c r="H646" s="235">
        <f>'Raw Data'!Y645</f>
        <v>3</v>
      </c>
      <c r="I646" s="239">
        <f>(H646*'Power Usage Consumption'!$B$3)*D646</f>
        <v>140.3136</v>
      </c>
      <c r="J646" s="235">
        <f>'Raw Data'!Z645</f>
        <v>2</v>
      </c>
      <c r="K646" s="240">
        <f>(J646*'Power Usage Consumption'!$B$4)*D646</f>
        <v>76.608</v>
      </c>
      <c r="L646" s="241">
        <f>'Raw Data'!AA645</f>
        <v>3</v>
      </c>
      <c r="M646" s="241">
        <f>(L646*'Power Usage Consumption'!$B$5)*D646</f>
        <v>403.2</v>
      </c>
      <c r="N646" s="241">
        <f>'Raw Data'!AB645</f>
        <v>2</v>
      </c>
      <c r="O646" s="241">
        <f>(N646*'Power Usage Consumption'!$B$7)*D646</f>
        <v>2.688</v>
      </c>
      <c r="P646" s="241">
        <f>'Raw Data'!AC645</f>
        <v>1</v>
      </c>
      <c r="Q646" s="241">
        <f>(P646*'Power Usage Consumption'!$B$8)*D646</f>
        <v>26.88</v>
      </c>
      <c r="R646" s="241">
        <f>'Raw Data'!AD645</f>
        <v>0</v>
      </c>
      <c r="S646" s="241">
        <f>(R646*'Power Usage Consumption'!$B$9)*D646</f>
        <v>0</v>
      </c>
      <c r="T646" s="235">
        <f>'Raw Data'!AE645</f>
        <v>0</v>
      </c>
      <c r="U646" s="241">
        <f>(T646*'Power Usage Consumption'!$B$6)*D646</f>
        <v>0</v>
      </c>
      <c r="V646" s="235">
        <f>'Raw Data'!AF645</f>
        <v>1</v>
      </c>
      <c r="W646" s="241">
        <f>(V646*'Power Usage Consumption'!$B$11)*D646</f>
        <v>8.064</v>
      </c>
      <c r="X646" s="235">
        <f>'Raw Data'!AG645</f>
        <v>3</v>
      </c>
      <c r="Y646" s="241">
        <f>(X646*'Power Usage Consumption'!$B$12)*D646</f>
        <v>24.192</v>
      </c>
      <c r="Z646" s="235">
        <f>'Raw Data'!AH645</f>
        <v>1</v>
      </c>
      <c r="AA646" s="241">
        <f>(Z646*'Power Usage Consumption'!$B$12)*D646</f>
        <v>8.064</v>
      </c>
      <c r="AB646" s="242">
        <f t="shared" si="2"/>
        <v>730.3296</v>
      </c>
      <c r="AC646" s="243" t="str">
        <f>'Raw Data'!AI645</f>
        <v>Non-renewable Energy (Grid electricity, Gasoline, etc.)</v>
      </c>
      <c r="AD646" s="244">
        <f t="shared" si="3"/>
        <v>730.3296</v>
      </c>
      <c r="AE646" s="245">
        <f t="shared" si="4"/>
        <v>0</v>
      </c>
      <c r="AF646" s="238">
        <f>'Raw Data'!U645</f>
        <v>1</v>
      </c>
      <c r="AG646" s="235">
        <f>'Raw Data'!T645</f>
        <v>7</v>
      </c>
      <c r="AH646" s="235"/>
      <c r="AI646" s="235">
        <f>IF('Raw Data'!AJ645="YES", 1, 0)</f>
        <v>1</v>
      </c>
      <c r="AJ646" s="239">
        <f>'Power Usage Consumption'!$B$15</f>
        <v>3.87</v>
      </c>
      <c r="AK646" s="235">
        <f>IF('Raw Data'!AK645="YES", 1, 0)</f>
        <v>1</v>
      </c>
      <c r="AL646" s="239">
        <f>'Power Usage Consumption'!$B$16</f>
        <v>18</v>
      </c>
      <c r="AM646" s="235">
        <f>IF('Raw Data'!AL645="YES", 1, 0)</f>
        <v>1</v>
      </c>
      <c r="AN646" s="239">
        <f>'Power Usage Consumption'!$B$17</f>
        <v>1.5</v>
      </c>
      <c r="AO646" s="235">
        <f>IF('Raw Data'!AM645="YES", 1, 0)</f>
        <v>0</v>
      </c>
      <c r="AP646" s="239">
        <f>'Power Usage Consumption'!$B$18</f>
        <v>1.2</v>
      </c>
      <c r="AQ646" s="235">
        <f>IF('Raw Data'!AN645="YES", 1, 0)</f>
        <v>0</v>
      </c>
      <c r="AR646" s="239">
        <f>'Power Usage Consumption'!$B$19</f>
        <v>2</v>
      </c>
      <c r="AS646" s="239">
        <f t="shared" si="5"/>
        <v>26.57</v>
      </c>
      <c r="AT646" s="241">
        <f t="shared" si="6"/>
        <v>7</v>
      </c>
      <c r="AU646" s="241"/>
      <c r="AV646" s="235">
        <f>IF('Raw Data'!AO645="YES", 1, 0)</f>
        <v>0</v>
      </c>
      <c r="AW646" s="241">
        <f>('Power Usage Consumption'!$B$22)*D646*AV646</f>
        <v>0</v>
      </c>
      <c r="AX646" s="235">
        <f>IF('Raw Data'!AP645="YES", 1, 0)</f>
        <v>0</v>
      </c>
      <c r="AY646" s="241">
        <f>('Power Usage Consumption'!$B$23)*D646*AX646</f>
        <v>0</v>
      </c>
      <c r="AZ646" s="235">
        <f>IF('Raw Data'!AQ645="YES", 1, 0)</f>
        <v>0</v>
      </c>
      <c r="BA646" s="241">
        <f>('Power Usage Consumption'!$B$24)*D646*AZ646</f>
        <v>0</v>
      </c>
      <c r="BB646" s="235">
        <f>IF('Raw Data'!AR645="YES", 1, 0)</f>
        <v>1</v>
      </c>
      <c r="BC646" s="241">
        <f>('Power Usage Consumption'!$B$25)*D646*BB646</f>
        <v>11.6592</v>
      </c>
      <c r="BD646" s="235">
        <f>IF('Raw Data'!AS645="YES", 1, 0)</f>
        <v>1</v>
      </c>
      <c r="BE646" s="235">
        <f>('Power Usage Consumption'!$B$26)*D646*BD646</f>
        <v>188.16</v>
      </c>
      <c r="BF646" s="241">
        <f t="shared" si="7"/>
        <v>199.8192</v>
      </c>
    </row>
    <row r="647" ht="20.25" customHeight="1">
      <c r="A647" s="233" t="str">
        <f>'Raw Data'!R646</f>
        <v>Philippines</v>
      </c>
      <c r="B647" s="234">
        <f>'Raw Data'!S646</f>
        <v>10</v>
      </c>
      <c r="C647" s="235">
        <f>'Raw Data'!W646</f>
        <v>34</v>
      </c>
      <c r="D647" s="236">
        <f t="shared" si="1"/>
        <v>1360</v>
      </c>
      <c r="E647" s="237"/>
      <c r="F647" s="238">
        <f>'Raw Data'!X646</f>
        <v>1</v>
      </c>
      <c r="G647" s="239">
        <f>(F647*'Power Usage Consumption'!$B$2)*D647</f>
        <v>81.6</v>
      </c>
      <c r="H647" s="235">
        <f>'Raw Data'!Y646</f>
        <v>2</v>
      </c>
      <c r="I647" s="239">
        <f>(H647*'Power Usage Consumption'!$B$3)*D647</f>
        <v>189.312</v>
      </c>
      <c r="J647" s="235">
        <f>'Raw Data'!Z646</f>
        <v>1</v>
      </c>
      <c r="K647" s="240">
        <f>(J647*'Power Usage Consumption'!$B$4)*D647</f>
        <v>77.52</v>
      </c>
      <c r="L647" s="241">
        <f>'Raw Data'!AA646</f>
        <v>1</v>
      </c>
      <c r="M647" s="241">
        <f>(L647*'Power Usage Consumption'!$B$5)*D647</f>
        <v>272</v>
      </c>
      <c r="N647" s="241">
        <f>'Raw Data'!AB646</f>
        <v>1</v>
      </c>
      <c r="O647" s="241">
        <f>(N647*'Power Usage Consumption'!$B$7)*D647</f>
        <v>2.72</v>
      </c>
      <c r="P647" s="241">
        <f>'Raw Data'!AC646</f>
        <v>0</v>
      </c>
      <c r="Q647" s="241">
        <f>(P647*'Power Usage Consumption'!$B$8)*D647</f>
        <v>0</v>
      </c>
      <c r="R647" s="241">
        <f>'Raw Data'!AD646</f>
        <v>3</v>
      </c>
      <c r="S647" s="241">
        <f>(R647*'Power Usage Consumption'!$B$9)*D647</f>
        <v>24.48</v>
      </c>
      <c r="T647" s="235">
        <f>'Raw Data'!AE646</f>
        <v>3</v>
      </c>
      <c r="U647" s="241">
        <f>(T647*'Power Usage Consumption'!$B$6)*D647</f>
        <v>20.4</v>
      </c>
      <c r="V647" s="235">
        <f>'Raw Data'!AF646</f>
        <v>0</v>
      </c>
      <c r="W647" s="241">
        <f>(V647*'Power Usage Consumption'!$B$11)*D647</f>
        <v>0</v>
      </c>
      <c r="X647" s="235">
        <f>'Raw Data'!AG646</f>
        <v>1</v>
      </c>
      <c r="Y647" s="241">
        <f>(X647*'Power Usage Consumption'!$B$12)*D647</f>
        <v>16.32</v>
      </c>
      <c r="Z647" s="235">
        <f>'Raw Data'!AH646</f>
        <v>3</v>
      </c>
      <c r="AA647" s="241">
        <f>(Z647*'Power Usage Consumption'!$B$12)*D647</f>
        <v>48.96</v>
      </c>
      <c r="AB647" s="242">
        <f t="shared" si="2"/>
        <v>733.312</v>
      </c>
      <c r="AC647" s="243" t="str">
        <f>'Raw Data'!AI646</f>
        <v>Renewable Energy (Solar, Wind, etc.)</v>
      </c>
      <c r="AD647" s="244">
        <f t="shared" si="3"/>
        <v>0</v>
      </c>
      <c r="AE647" s="245">
        <f t="shared" si="4"/>
        <v>733.312</v>
      </c>
      <c r="AF647" s="238">
        <f>'Raw Data'!U646</f>
        <v>3</v>
      </c>
      <c r="AG647" s="235">
        <f>'Raw Data'!T646</f>
        <v>7</v>
      </c>
      <c r="AH647" s="235"/>
      <c r="AI647" s="235">
        <f>IF('Raw Data'!AJ646="YES", 1, 0)</f>
        <v>0</v>
      </c>
      <c r="AJ647" s="239">
        <f>'Power Usage Consumption'!$B$15</f>
        <v>3.87</v>
      </c>
      <c r="AK647" s="235">
        <f>IF('Raw Data'!AK646="YES", 1, 0)</f>
        <v>1</v>
      </c>
      <c r="AL647" s="239">
        <f>'Power Usage Consumption'!$B$16</f>
        <v>18</v>
      </c>
      <c r="AM647" s="235">
        <f>IF('Raw Data'!AL646="YES", 1, 0)</f>
        <v>1</v>
      </c>
      <c r="AN647" s="239">
        <f>'Power Usage Consumption'!$B$17</f>
        <v>1.5</v>
      </c>
      <c r="AO647" s="235">
        <f>IF('Raw Data'!AM646="YES", 1, 0)</f>
        <v>0</v>
      </c>
      <c r="AP647" s="239">
        <f>'Power Usage Consumption'!$B$18</f>
        <v>1.2</v>
      </c>
      <c r="AQ647" s="235">
        <f>IF('Raw Data'!AN646="YES", 1, 0)</f>
        <v>0</v>
      </c>
      <c r="AR647" s="239">
        <f>'Power Usage Consumption'!$B$19</f>
        <v>2</v>
      </c>
      <c r="AS647" s="239">
        <f t="shared" si="5"/>
        <v>26.57</v>
      </c>
      <c r="AT647" s="241">
        <f t="shared" si="6"/>
        <v>7</v>
      </c>
      <c r="AU647" s="241"/>
      <c r="AV647" s="235">
        <f>IF('Raw Data'!AO646="YES", 1, 0)</f>
        <v>0</v>
      </c>
      <c r="AW647" s="241">
        <f>('Power Usage Consumption'!$B$22)*D647*AV647</f>
        <v>0</v>
      </c>
      <c r="AX647" s="235">
        <f>IF('Raw Data'!AP646="YES", 1, 0)</f>
        <v>1</v>
      </c>
      <c r="AY647" s="241">
        <f>('Power Usage Consumption'!$B$23)*D647*AX647</f>
        <v>884</v>
      </c>
      <c r="AZ647" s="235">
        <f>IF('Raw Data'!AQ646="YES", 1, 0)</f>
        <v>1</v>
      </c>
      <c r="BA647" s="241">
        <f>('Power Usage Consumption'!$B$24)*D647*AZ647</f>
        <v>73.44</v>
      </c>
      <c r="BB647" s="235">
        <f>IF('Raw Data'!AR646="YES", 1, 0)</f>
        <v>0</v>
      </c>
      <c r="BC647" s="241">
        <f>('Power Usage Consumption'!$B$25)*D647*BB647</f>
        <v>0</v>
      </c>
      <c r="BD647" s="235">
        <f>IF('Raw Data'!AS646="YES", 1, 0)</f>
        <v>0</v>
      </c>
      <c r="BE647" s="235">
        <f>('Power Usage Consumption'!$B$26)*D647*BD647</f>
        <v>0</v>
      </c>
      <c r="BF647" s="241">
        <f t="shared" si="7"/>
        <v>957.44</v>
      </c>
    </row>
    <row r="648" ht="20.25" customHeight="1">
      <c r="A648" s="233" t="str">
        <f>'Raw Data'!R647</f>
        <v>Ukraine</v>
      </c>
      <c r="B648" s="234">
        <f>'Raw Data'!S647</f>
        <v>8</v>
      </c>
      <c r="C648" s="235">
        <f>'Raw Data'!W647</f>
        <v>6</v>
      </c>
      <c r="D648" s="236">
        <f t="shared" si="1"/>
        <v>192</v>
      </c>
      <c r="E648" s="237"/>
      <c r="F648" s="238">
        <f>'Raw Data'!X647</f>
        <v>0</v>
      </c>
      <c r="G648" s="239">
        <f>(F648*'Power Usage Consumption'!$B$2)*D648</f>
        <v>0</v>
      </c>
      <c r="H648" s="235">
        <f>'Raw Data'!Y647</f>
        <v>0</v>
      </c>
      <c r="I648" s="239">
        <f>(H648*'Power Usage Consumption'!$B$3)*D648</f>
        <v>0</v>
      </c>
      <c r="J648" s="235">
        <f>'Raw Data'!Z647</f>
        <v>2</v>
      </c>
      <c r="K648" s="240">
        <f>(J648*'Power Usage Consumption'!$B$4)*D648</f>
        <v>21.888</v>
      </c>
      <c r="L648" s="241">
        <f>'Raw Data'!AA647</f>
        <v>2</v>
      </c>
      <c r="M648" s="241">
        <f>(L648*'Power Usage Consumption'!$B$5)*D648</f>
        <v>76.8</v>
      </c>
      <c r="N648" s="241">
        <f>'Raw Data'!AB647</f>
        <v>3</v>
      </c>
      <c r="O648" s="241">
        <f>(N648*'Power Usage Consumption'!$B$7)*D648</f>
        <v>1.152</v>
      </c>
      <c r="P648" s="241">
        <f>'Raw Data'!AC647</f>
        <v>2</v>
      </c>
      <c r="Q648" s="241">
        <f>(P648*'Power Usage Consumption'!$B$8)*D648</f>
        <v>15.36</v>
      </c>
      <c r="R648" s="241">
        <f>'Raw Data'!AD647</f>
        <v>2</v>
      </c>
      <c r="S648" s="241">
        <f>(R648*'Power Usage Consumption'!$B$9)*D648</f>
        <v>2.304</v>
      </c>
      <c r="T648" s="235">
        <f>'Raw Data'!AE647</f>
        <v>0</v>
      </c>
      <c r="U648" s="241">
        <f>(T648*'Power Usage Consumption'!$B$6)*D648</f>
        <v>0</v>
      </c>
      <c r="V648" s="235">
        <f>'Raw Data'!AF647</f>
        <v>3</v>
      </c>
      <c r="W648" s="241">
        <f>(V648*'Power Usage Consumption'!$B$11)*D648</f>
        <v>6.912</v>
      </c>
      <c r="X648" s="235">
        <f>'Raw Data'!AG647</f>
        <v>1</v>
      </c>
      <c r="Y648" s="241">
        <f>(X648*'Power Usage Consumption'!$B$12)*D648</f>
        <v>2.304</v>
      </c>
      <c r="Z648" s="235">
        <f>'Raw Data'!AH647</f>
        <v>1</v>
      </c>
      <c r="AA648" s="241">
        <f>(Z648*'Power Usage Consumption'!$B$12)*D648</f>
        <v>2.304</v>
      </c>
      <c r="AB648" s="242">
        <f t="shared" si="2"/>
        <v>129.024</v>
      </c>
      <c r="AC648" s="243" t="str">
        <f>'Raw Data'!AI647</f>
        <v>Renewable Energy (Solar, Wind, etc.)</v>
      </c>
      <c r="AD648" s="244">
        <f t="shared" si="3"/>
        <v>0</v>
      </c>
      <c r="AE648" s="245">
        <f t="shared" si="4"/>
        <v>129.024</v>
      </c>
      <c r="AF648" s="238">
        <f>'Raw Data'!U647</f>
        <v>1</v>
      </c>
      <c r="AG648" s="235">
        <f>'Raw Data'!T647</f>
        <v>7</v>
      </c>
      <c r="AH648" s="235"/>
      <c r="AI648" s="235">
        <f>IF('Raw Data'!AJ647="YES", 1, 0)</f>
        <v>0</v>
      </c>
      <c r="AJ648" s="239">
        <f>'Power Usage Consumption'!$B$15</f>
        <v>3.87</v>
      </c>
      <c r="AK648" s="235">
        <f>IF('Raw Data'!AK647="YES", 1, 0)</f>
        <v>1</v>
      </c>
      <c r="AL648" s="239">
        <f>'Power Usage Consumption'!$B$16</f>
        <v>18</v>
      </c>
      <c r="AM648" s="235">
        <f>IF('Raw Data'!AL647="YES", 1, 0)</f>
        <v>0</v>
      </c>
      <c r="AN648" s="239">
        <f>'Power Usage Consumption'!$B$17</f>
        <v>1.5</v>
      </c>
      <c r="AO648" s="235">
        <f>IF('Raw Data'!AM647="YES", 1, 0)</f>
        <v>0</v>
      </c>
      <c r="AP648" s="239">
        <f>'Power Usage Consumption'!$B$18</f>
        <v>1.2</v>
      </c>
      <c r="AQ648" s="235">
        <f>IF('Raw Data'!AN647="YES", 1, 0)</f>
        <v>0</v>
      </c>
      <c r="AR648" s="239">
        <f>'Power Usage Consumption'!$B$19</f>
        <v>2</v>
      </c>
      <c r="AS648" s="239">
        <f t="shared" si="5"/>
        <v>26.57</v>
      </c>
      <c r="AT648" s="241">
        <f t="shared" si="6"/>
        <v>7</v>
      </c>
      <c r="AU648" s="241"/>
      <c r="AV648" s="235">
        <f>IF('Raw Data'!AO647="YES", 1, 0)</f>
        <v>0</v>
      </c>
      <c r="AW648" s="241">
        <f>('Power Usage Consumption'!$B$22)*D648*AV648</f>
        <v>0</v>
      </c>
      <c r="AX648" s="235">
        <f>IF('Raw Data'!AP647="YES", 1, 0)</f>
        <v>0</v>
      </c>
      <c r="AY648" s="241">
        <f>('Power Usage Consumption'!$B$23)*D648*AX648</f>
        <v>0</v>
      </c>
      <c r="AZ648" s="235">
        <f>IF('Raw Data'!AQ647="YES", 1, 0)</f>
        <v>1</v>
      </c>
      <c r="BA648" s="241">
        <f>('Power Usage Consumption'!$B$24)*D648*AZ648</f>
        <v>10.368</v>
      </c>
      <c r="BB648" s="235">
        <f>IF('Raw Data'!AR647="YES", 1, 0)</f>
        <v>0</v>
      </c>
      <c r="BC648" s="241">
        <f>('Power Usage Consumption'!$B$25)*D648*BB648</f>
        <v>0</v>
      </c>
      <c r="BD648" s="235">
        <f>IF('Raw Data'!AS647="YES", 1, 0)</f>
        <v>0</v>
      </c>
      <c r="BE648" s="235">
        <f>('Power Usage Consumption'!$B$26)*D648*BD648</f>
        <v>0</v>
      </c>
      <c r="BF648" s="241">
        <f t="shared" si="7"/>
        <v>10.368</v>
      </c>
    </row>
    <row r="649" ht="20.25" customHeight="1">
      <c r="A649" s="233" t="str">
        <f>'Raw Data'!R648</f>
        <v>United Kingdom</v>
      </c>
      <c r="B649" s="234">
        <f>'Raw Data'!S648</f>
        <v>6</v>
      </c>
      <c r="C649" s="235">
        <f>'Raw Data'!W648</f>
        <v>34</v>
      </c>
      <c r="D649" s="236">
        <f t="shared" si="1"/>
        <v>816</v>
      </c>
      <c r="E649" s="237"/>
      <c r="F649" s="238">
        <f>'Raw Data'!X648</f>
        <v>0</v>
      </c>
      <c r="G649" s="239">
        <f>(F649*'Power Usage Consumption'!$B$2)*D649</f>
        <v>0</v>
      </c>
      <c r="H649" s="235">
        <f>'Raw Data'!Y648</f>
        <v>0</v>
      </c>
      <c r="I649" s="239">
        <f>(H649*'Power Usage Consumption'!$B$3)*D649</f>
        <v>0</v>
      </c>
      <c r="J649" s="235">
        <f>'Raw Data'!Z648</f>
        <v>0</v>
      </c>
      <c r="K649" s="240">
        <f>(J649*'Power Usage Consumption'!$B$4)*D649</f>
        <v>0</v>
      </c>
      <c r="L649" s="241">
        <f>'Raw Data'!AA648</f>
        <v>3</v>
      </c>
      <c r="M649" s="241">
        <f>(L649*'Power Usage Consumption'!$B$5)*D649</f>
        <v>489.6</v>
      </c>
      <c r="N649" s="241">
        <f>'Raw Data'!AB648</f>
        <v>0</v>
      </c>
      <c r="O649" s="241">
        <f>(N649*'Power Usage Consumption'!$B$7)*D649</f>
        <v>0</v>
      </c>
      <c r="P649" s="241">
        <f>'Raw Data'!AC648</f>
        <v>2</v>
      </c>
      <c r="Q649" s="241">
        <f>(P649*'Power Usage Consumption'!$B$8)*D649</f>
        <v>65.28</v>
      </c>
      <c r="R649" s="241">
        <f>'Raw Data'!AD648</f>
        <v>3</v>
      </c>
      <c r="S649" s="241">
        <f>(R649*'Power Usage Consumption'!$B$9)*D649</f>
        <v>14.688</v>
      </c>
      <c r="T649" s="235">
        <f>'Raw Data'!AE648</f>
        <v>1</v>
      </c>
      <c r="U649" s="241">
        <f>(T649*'Power Usage Consumption'!$B$6)*D649</f>
        <v>4.08</v>
      </c>
      <c r="V649" s="235">
        <f>'Raw Data'!AF648</f>
        <v>2</v>
      </c>
      <c r="W649" s="241">
        <f>(V649*'Power Usage Consumption'!$B$11)*D649</f>
        <v>19.584</v>
      </c>
      <c r="X649" s="235">
        <f>'Raw Data'!AG648</f>
        <v>3</v>
      </c>
      <c r="Y649" s="241">
        <f>(X649*'Power Usage Consumption'!$B$12)*D649</f>
        <v>29.376</v>
      </c>
      <c r="Z649" s="235">
        <f>'Raw Data'!AH648</f>
        <v>0</v>
      </c>
      <c r="AA649" s="241">
        <f>(Z649*'Power Usage Consumption'!$B$12)*D649</f>
        <v>0</v>
      </c>
      <c r="AB649" s="242">
        <f t="shared" si="2"/>
        <v>622.608</v>
      </c>
      <c r="AC649" s="243" t="str">
        <f>'Raw Data'!AI648</f>
        <v>Renewable Energy (Solar, Wind, etc.)</v>
      </c>
      <c r="AD649" s="244">
        <f t="shared" si="3"/>
        <v>0</v>
      </c>
      <c r="AE649" s="245">
        <f t="shared" si="4"/>
        <v>622.608</v>
      </c>
      <c r="AF649" s="238">
        <f>'Raw Data'!U648</f>
        <v>0</v>
      </c>
      <c r="AG649" s="235">
        <f>'Raw Data'!T648</f>
        <v>6</v>
      </c>
      <c r="AH649" s="235"/>
      <c r="AI649" s="235">
        <f>IF('Raw Data'!AJ648="YES", 1, 0)</f>
        <v>1</v>
      </c>
      <c r="AJ649" s="239">
        <f>'Power Usage Consumption'!$B$15</f>
        <v>3.87</v>
      </c>
      <c r="AK649" s="235">
        <f>IF('Raw Data'!AK648="YES", 1, 0)</f>
        <v>1</v>
      </c>
      <c r="AL649" s="239">
        <f>'Power Usage Consumption'!$B$16</f>
        <v>18</v>
      </c>
      <c r="AM649" s="235">
        <f>IF('Raw Data'!AL648="YES", 1, 0)</f>
        <v>0</v>
      </c>
      <c r="AN649" s="239">
        <f>'Power Usage Consumption'!$B$17</f>
        <v>1.5</v>
      </c>
      <c r="AO649" s="235">
        <f>IF('Raw Data'!AM648="YES", 1, 0)</f>
        <v>0</v>
      </c>
      <c r="AP649" s="239">
        <f>'Power Usage Consumption'!$B$18</f>
        <v>1.2</v>
      </c>
      <c r="AQ649" s="235">
        <f>IF('Raw Data'!AN648="YES", 1, 0)</f>
        <v>0</v>
      </c>
      <c r="AR649" s="239">
        <f>'Power Usage Consumption'!$B$19</f>
        <v>2</v>
      </c>
      <c r="AS649" s="239">
        <f t="shared" si="5"/>
        <v>26.57</v>
      </c>
      <c r="AT649" s="241">
        <f t="shared" si="6"/>
        <v>6</v>
      </c>
      <c r="AU649" s="241"/>
      <c r="AV649" s="235">
        <f>IF('Raw Data'!AO648="YES", 1, 0)</f>
        <v>1</v>
      </c>
      <c r="AW649" s="241">
        <f>('Power Usage Consumption'!$B$22)*D649*AV649</f>
        <v>1856.4</v>
      </c>
      <c r="AX649" s="235">
        <f>IF('Raw Data'!AP648="YES", 1, 0)</f>
        <v>0</v>
      </c>
      <c r="AY649" s="241">
        <f>('Power Usage Consumption'!$B$23)*D649*AX649</f>
        <v>0</v>
      </c>
      <c r="AZ649" s="235">
        <f>IF('Raw Data'!AQ648="YES", 1, 0)</f>
        <v>0</v>
      </c>
      <c r="BA649" s="241">
        <f>('Power Usage Consumption'!$B$24)*D649*AZ649</f>
        <v>0</v>
      </c>
      <c r="BB649" s="235">
        <f>IF('Raw Data'!AR648="YES", 1, 0)</f>
        <v>0</v>
      </c>
      <c r="BC649" s="241">
        <f>('Power Usage Consumption'!$B$25)*D649*BB649</f>
        <v>0</v>
      </c>
      <c r="BD649" s="235">
        <f>IF('Raw Data'!AS648="YES", 1, 0)</f>
        <v>1</v>
      </c>
      <c r="BE649" s="235">
        <f>('Power Usage Consumption'!$B$26)*D649*BD649</f>
        <v>228.48</v>
      </c>
      <c r="BF649" s="241">
        <f t="shared" si="7"/>
        <v>2084.88</v>
      </c>
    </row>
    <row r="650" ht="20.25" customHeight="1">
      <c r="A650" s="233" t="str">
        <f>'Raw Data'!R649</f>
        <v>Slovenia</v>
      </c>
      <c r="B650" s="234">
        <f>'Raw Data'!S649</f>
        <v>7</v>
      </c>
      <c r="C650" s="235">
        <f>'Raw Data'!W649</f>
        <v>1</v>
      </c>
      <c r="D650" s="236">
        <f t="shared" si="1"/>
        <v>28</v>
      </c>
      <c r="E650" s="237"/>
      <c r="F650" s="238">
        <f>'Raw Data'!X649</f>
        <v>3</v>
      </c>
      <c r="G650" s="239">
        <f>(F650*'Power Usage Consumption'!$B$2)*D650</f>
        <v>5.04</v>
      </c>
      <c r="H650" s="235">
        <f>'Raw Data'!Y649</f>
        <v>2</v>
      </c>
      <c r="I650" s="239">
        <f>(H650*'Power Usage Consumption'!$B$3)*D650</f>
        <v>3.8976</v>
      </c>
      <c r="J650" s="235">
        <f>'Raw Data'!Z649</f>
        <v>0</v>
      </c>
      <c r="K650" s="240">
        <f>(J650*'Power Usage Consumption'!$B$4)*D650</f>
        <v>0</v>
      </c>
      <c r="L650" s="241">
        <f>'Raw Data'!AA649</f>
        <v>3</v>
      </c>
      <c r="M650" s="241">
        <f>(L650*'Power Usage Consumption'!$B$5)*D650</f>
        <v>16.8</v>
      </c>
      <c r="N650" s="241">
        <f>'Raw Data'!AB649</f>
        <v>3</v>
      </c>
      <c r="O650" s="241">
        <f>(N650*'Power Usage Consumption'!$B$7)*D650</f>
        <v>0.168</v>
      </c>
      <c r="P650" s="241">
        <f>'Raw Data'!AC649</f>
        <v>3</v>
      </c>
      <c r="Q650" s="241">
        <f>(P650*'Power Usage Consumption'!$B$8)*D650</f>
        <v>3.36</v>
      </c>
      <c r="R650" s="241">
        <f>'Raw Data'!AD649</f>
        <v>3</v>
      </c>
      <c r="S650" s="241">
        <f>(R650*'Power Usage Consumption'!$B$9)*D650</f>
        <v>0.504</v>
      </c>
      <c r="T650" s="235">
        <f>'Raw Data'!AE649</f>
        <v>1</v>
      </c>
      <c r="U650" s="241">
        <f>(T650*'Power Usage Consumption'!$B$6)*D650</f>
        <v>0.14</v>
      </c>
      <c r="V650" s="235">
        <f>'Raw Data'!AF649</f>
        <v>2</v>
      </c>
      <c r="W650" s="241">
        <f>(V650*'Power Usage Consumption'!$B$11)*D650</f>
        <v>0.672</v>
      </c>
      <c r="X650" s="235">
        <f>'Raw Data'!AG649</f>
        <v>2</v>
      </c>
      <c r="Y650" s="241">
        <f>(X650*'Power Usage Consumption'!$B$12)*D650</f>
        <v>0.672</v>
      </c>
      <c r="Z650" s="235">
        <f>'Raw Data'!AH649</f>
        <v>1</v>
      </c>
      <c r="AA650" s="241">
        <f>(Z650*'Power Usage Consumption'!$B$12)*D650</f>
        <v>0.336</v>
      </c>
      <c r="AB650" s="242">
        <f t="shared" si="2"/>
        <v>31.5896</v>
      </c>
      <c r="AC650" s="243" t="str">
        <f>'Raw Data'!AI649</f>
        <v>Non-renewable Energy (Grid electricity, Gasoline, etc.)</v>
      </c>
      <c r="AD650" s="244">
        <f t="shared" si="3"/>
        <v>31.5896</v>
      </c>
      <c r="AE650" s="245">
        <f t="shared" si="4"/>
        <v>0</v>
      </c>
      <c r="AF650" s="238">
        <f>'Raw Data'!U649</f>
        <v>0</v>
      </c>
      <c r="AG650" s="235">
        <f>'Raw Data'!T649</f>
        <v>7</v>
      </c>
      <c r="AH650" s="235"/>
      <c r="AI650" s="235">
        <f>IF('Raw Data'!AJ649="YES", 1, 0)</f>
        <v>1</v>
      </c>
      <c r="AJ650" s="239">
        <f>'Power Usage Consumption'!$B$15</f>
        <v>3.87</v>
      </c>
      <c r="AK650" s="235">
        <f>IF('Raw Data'!AK649="YES", 1, 0)</f>
        <v>0</v>
      </c>
      <c r="AL650" s="239">
        <f>'Power Usage Consumption'!$B$16</f>
        <v>18</v>
      </c>
      <c r="AM650" s="235">
        <f>IF('Raw Data'!AL649="YES", 1, 0)</f>
        <v>0</v>
      </c>
      <c r="AN650" s="239">
        <f>'Power Usage Consumption'!$B$17</f>
        <v>1.5</v>
      </c>
      <c r="AO650" s="235">
        <f>IF('Raw Data'!AM649="YES", 1, 0)</f>
        <v>1</v>
      </c>
      <c r="AP650" s="239">
        <f>'Power Usage Consumption'!$B$18</f>
        <v>1.2</v>
      </c>
      <c r="AQ650" s="235">
        <f>IF('Raw Data'!AN649="YES", 1, 0)</f>
        <v>1</v>
      </c>
      <c r="AR650" s="239">
        <f>'Power Usage Consumption'!$B$19</f>
        <v>2</v>
      </c>
      <c r="AS650" s="239">
        <f t="shared" si="5"/>
        <v>26.57</v>
      </c>
      <c r="AT650" s="241">
        <f t="shared" si="6"/>
        <v>7</v>
      </c>
      <c r="AU650" s="241"/>
      <c r="AV650" s="235">
        <f>IF('Raw Data'!AO649="YES", 1, 0)</f>
        <v>0</v>
      </c>
      <c r="AW650" s="241">
        <f>('Power Usage Consumption'!$B$22)*D650*AV650</f>
        <v>0</v>
      </c>
      <c r="AX650" s="235">
        <f>IF('Raw Data'!AP649="YES", 1, 0)</f>
        <v>0</v>
      </c>
      <c r="AY650" s="241">
        <f>('Power Usage Consumption'!$B$23)*D650*AX650</f>
        <v>0</v>
      </c>
      <c r="AZ650" s="235">
        <f>IF('Raw Data'!AQ649="YES", 1, 0)</f>
        <v>0</v>
      </c>
      <c r="BA650" s="241">
        <f>('Power Usage Consumption'!$B$24)*D650*AZ650</f>
        <v>0</v>
      </c>
      <c r="BB650" s="235">
        <f>IF('Raw Data'!AR649="YES", 1, 0)</f>
        <v>0</v>
      </c>
      <c r="BC650" s="241">
        <f>('Power Usage Consumption'!$B$25)*D650*BB650</f>
        <v>0</v>
      </c>
      <c r="BD650" s="235">
        <f>IF('Raw Data'!AS649="YES", 1, 0)</f>
        <v>1</v>
      </c>
      <c r="BE650" s="235">
        <f>('Power Usage Consumption'!$B$26)*D650*BD650</f>
        <v>7.84</v>
      </c>
      <c r="BF650" s="241">
        <f t="shared" si="7"/>
        <v>7.84</v>
      </c>
    </row>
    <row r="651" ht="20.25" customHeight="1">
      <c r="A651" s="233" t="str">
        <f>'Raw Data'!R650</f>
        <v>Vietnam</v>
      </c>
      <c r="B651" s="234">
        <f>'Raw Data'!S650</f>
        <v>7</v>
      </c>
      <c r="C651" s="235">
        <f>'Raw Data'!W650</f>
        <v>9</v>
      </c>
      <c r="D651" s="236">
        <f t="shared" si="1"/>
        <v>252</v>
      </c>
      <c r="E651" s="237"/>
      <c r="F651" s="238">
        <f>'Raw Data'!X650</f>
        <v>0</v>
      </c>
      <c r="G651" s="239">
        <f>(F651*'Power Usage Consumption'!$B$2)*D651</f>
        <v>0</v>
      </c>
      <c r="H651" s="235">
        <f>'Raw Data'!Y650</f>
        <v>1</v>
      </c>
      <c r="I651" s="239">
        <f>(H651*'Power Usage Consumption'!$B$3)*D651</f>
        <v>17.5392</v>
      </c>
      <c r="J651" s="235">
        <f>'Raw Data'!Z650</f>
        <v>3</v>
      </c>
      <c r="K651" s="240">
        <f>(J651*'Power Usage Consumption'!$B$4)*D651</f>
        <v>43.092</v>
      </c>
      <c r="L651" s="241">
        <f>'Raw Data'!AA650</f>
        <v>1</v>
      </c>
      <c r="M651" s="241">
        <f>(L651*'Power Usage Consumption'!$B$5)*D651</f>
        <v>50.4</v>
      </c>
      <c r="N651" s="241">
        <f>'Raw Data'!AB650</f>
        <v>0</v>
      </c>
      <c r="O651" s="241">
        <f>(N651*'Power Usage Consumption'!$B$7)*D651</f>
        <v>0</v>
      </c>
      <c r="P651" s="241">
        <f>'Raw Data'!AC650</f>
        <v>1</v>
      </c>
      <c r="Q651" s="241">
        <f>(P651*'Power Usage Consumption'!$B$8)*D651</f>
        <v>10.08</v>
      </c>
      <c r="R651" s="241">
        <f>'Raw Data'!AD650</f>
        <v>3</v>
      </c>
      <c r="S651" s="241">
        <f>(R651*'Power Usage Consumption'!$B$9)*D651</f>
        <v>4.536</v>
      </c>
      <c r="T651" s="235">
        <f>'Raw Data'!AE650</f>
        <v>3</v>
      </c>
      <c r="U651" s="241">
        <f>(T651*'Power Usage Consumption'!$B$6)*D651</f>
        <v>3.78</v>
      </c>
      <c r="V651" s="235">
        <f>'Raw Data'!AF650</f>
        <v>2</v>
      </c>
      <c r="W651" s="241">
        <f>(V651*'Power Usage Consumption'!$B$11)*D651</f>
        <v>6.048</v>
      </c>
      <c r="X651" s="235">
        <f>'Raw Data'!AG650</f>
        <v>0</v>
      </c>
      <c r="Y651" s="241">
        <f>(X651*'Power Usage Consumption'!$B$12)*D651</f>
        <v>0</v>
      </c>
      <c r="Z651" s="235">
        <f>'Raw Data'!AH650</f>
        <v>1</v>
      </c>
      <c r="AA651" s="241">
        <f>(Z651*'Power Usage Consumption'!$B$12)*D651</f>
        <v>3.024</v>
      </c>
      <c r="AB651" s="242">
        <f t="shared" si="2"/>
        <v>138.4992</v>
      </c>
      <c r="AC651" s="243" t="str">
        <f>'Raw Data'!AI650</f>
        <v>Renewable Energy (Solar, Wind, etc.)</v>
      </c>
      <c r="AD651" s="244">
        <f t="shared" si="3"/>
        <v>0</v>
      </c>
      <c r="AE651" s="245">
        <f t="shared" si="4"/>
        <v>138.4992</v>
      </c>
      <c r="AF651" s="238">
        <f>'Raw Data'!U650</f>
        <v>1</v>
      </c>
      <c r="AG651" s="235">
        <f>'Raw Data'!T650</f>
        <v>6</v>
      </c>
      <c r="AH651" s="235"/>
      <c r="AI651" s="235">
        <f>IF('Raw Data'!AJ650="YES", 1, 0)</f>
        <v>1</v>
      </c>
      <c r="AJ651" s="239">
        <f>'Power Usage Consumption'!$B$15</f>
        <v>3.87</v>
      </c>
      <c r="AK651" s="235">
        <f>IF('Raw Data'!AK650="YES", 1, 0)</f>
        <v>1</v>
      </c>
      <c r="AL651" s="239">
        <f>'Power Usage Consumption'!$B$16</f>
        <v>18</v>
      </c>
      <c r="AM651" s="235">
        <f>IF('Raw Data'!AL650="YES", 1, 0)</f>
        <v>1</v>
      </c>
      <c r="AN651" s="239">
        <f>'Power Usage Consumption'!$B$17</f>
        <v>1.5</v>
      </c>
      <c r="AO651" s="235">
        <f>IF('Raw Data'!AM650="YES", 1, 0)</f>
        <v>0</v>
      </c>
      <c r="AP651" s="239">
        <f>'Power Usage Consumption'!$B$18</f>
        <v>1.2</v>
      </c>
      <c r="AQ651" s="235">
        <f>IF('Raw Data'!AN650="YES", 1, 0)</f>
        <v>1</v>
      </c>
      <c r="AR651" s="239">
        <f>'Power Usage Consumption'!$B$19</f>
        <v>2</v>
      </c>
      <c r="AS651" s="239">
        <f t="shared" si="5"/>
        <v>26.57</v>
      </c>
      <c r="AT651" s="241">
        <f t="shared" si="6"/>
        <v>6</v>
      </c>
      <c r="AU651" s="241"/>
      <c r="AV651" s="235">
        <f>IF('Raw Data'!AO650="YES", 1, 0)</f>
        <v>1</v>
      </c>
      <c r="AW651" s="241">
        <f>('Power Usage Consumption'!$B$22)*D651*AV651</f>
        <v>573.3</v>
      </c>
      <c r="AX651" s="235">
        <f>IF('Raw Data'!AP650="YES", 1, 0)</f>
        <v>1</v>
      </c>
      <c r="AY651" s="241">
        <f>('Power Usage Consumption'!$B$23)*D651*AX651</f>
        <v>163.8</v>
      </c>
      <c r="AZ651" s="235">
        <f>IF('Raw Data'!AQ650="YES", 1, 0)</f>
        <v>1</v>
      </c>
      <c r="BA651" s="241">
        <f>('Power Usage Consumption'!$B$24)*D651*AZ651</f>
        <v>13.608</v>
      </c>
      <c r="BB651" s="235">
        <f>IF('Raw Data'!AR650="YES", 1, 0)</f>
        <v>1</v>
      </c>
      <c r="BC651" s="241">
        <f>('Power Usage Consumption'!$B$25)*D651*BB651</f>
        <v>4.3722</v>
      </c>
      <c r="BD651" s="235">
        <f>IF('Raw Data'!AS650="YES", 1, 0)</f>
        <v>0</v>
      </c>
      <c r="BE651" s="235">
        <f>('Power Usage Consumption'!$B$26)*D651*BD651</f>
        <v>0</v>
      </c>
      <c r="BF651" s="241">
        <f t="shared" si="7"/>
        <v>755.0802</v>
      </c>
    </row>
    <row r="652" ht="20.25" customHeight="1">
      <c r="A652" s="233" t="str">
        <f>'Raw Data'!R651</f>
        <v>Netherlands</v>
      </c>
      <c r="B652" s="234">
        <f>'Raw Data'!S651</f>
        <v>7</v>
      </c>
      <c r="C652" s="235">
        <f>'Raw Data'!W651</f>
        <v>7</v>
      </c>
      <c r="D652" s="236">
        <f t="shared" si="1"/>
        <v>196</v>
      </c>
      <c r="E652" s="237"/>
      <c r="F652" s="238">
        <f>'Raw Data'!X651</f>
        <v>2</v>
      </c>
      <c r="G652" s="239">
        <f>(F652*'Power Usage Consumption'!$B$2)*D652</f>
        <v>23.52</v>
      </c>
      <c r="H652" s="235">
        <f>'Raw Data'!Y651</f>
        <v>0</v>
      </c>
      <c r="I652" s="239">
        <f>(H652*'Power Usage Consumption'!$B$3)*D652</f>
        <v>0</v>
      </c>
      <c r="J652" s="235">
        <f>'Raw Data'!Z651</f>
        <v>3</v>
      </c>
      <c r="K652" s="240">
        <f>(J652*'Power Usage Consumption'!$B$4)*D652</f>
        <v>33.516</v>
      </c>
      <c r="L652" s="241">
        <f>'Raw Data'!AA651</f>
        <v>1</v>
      </c>
      <c r="M652" s="241">
        <f>(L652*'Power Usage Consumption'!$B$5)*D652</f>
        <v>39.2</v>
      </c>
      <c r="N652" s="241">
        <f>'Raw Data'!AB651</f>
        <v>0</v>
      </c>
      <c r="O652" s="241">
        <f>(N652*'Power Usage Consumption'!$B$7)*D652</f>
        <v>0</v>
      </c>
      <c r="P652" s="241">
        <f>'Raw Data'!AC651</f>
        <v>1</v>
      </c>
      <c r="Q652" s="241">
        <f>(P652*'Power Usage Consumption'!$B$8)*D652</f>
        <v>7.84</v>
      </c>
      <c r="R652" s="241">
        <f>'Raw Data'!AD651</f>
        <v>1</v>
      </c>
      <c r="S652" s="241">
        <f>(R652*'Power Usage Consumption'!$B$9)*D652</f>
        <v>1.176</v>
      </c>
      <c r="T652" s="235">
        <f>'Raw Data'!AE651</f>
        <v>0</v>
      </c>
      <c r="U652" s="241">
        <f>(T652*'Power Usage Consumption'!$B$6)*D652</f>
        <v>0</v>
      </c>
      <c r="V652" s="235">
        <f>'Raw Data'!AF651</f>
        <v>0</v>
      </c>
      <c r="W652" s="241">
        <f>(V652*'Power Usage Consumption'!$B$11)*D652</f>
        <v>0</v>
      </c>
      <c r="X652" s="235">
        <f>'Raw Data'!AG651</f>
        <v>2</v>
      </c>
      <c r="Y652" s="241">
        <f>(X652*'Power Usage Consumption'!$B$12)*D652</f>
        <v>4.704</v>
      </c>
      <c r="Z652" s="235">
        <f>'Raw Data'!AH651</f>
        <v>1</v>
      </c>
      <c r="AA652" s="241">
        <f>(Z652*'Power Usage Consumption'!$B$12)*D652</f>
        <v>2.352</v>
      </c>
      <c r="AB652" s="242">
        <f t="shared" si="2"/>
        <v>112.308</v>
      </c>
      <c r="AC652" s="243" t="str">
        <f>'Raw Data'!AI651</f>
        <v>Renewable Energy (Solar, Wind, etc.)</v>
      </c>
      <c r="AD652" s="244">
        <f t="shared" si="3"/>
        <v>0</v>
      </c>
      <c r="AE652" s="245">
        <f t="shared" si="4"/>
        <v>112.308</v>
      </c>
      <c r="AF652" s="238">
        <f>'Raw Data'!U651</f>
        <v>5</v>
      </c>
      <c r="AG652" s="235">
        <f>'Raw Data'!T651</f>
        <v>2</v>
      </c>
      <c r="AH652" s="235"/>
      <c r="AI652" s="235">
        <f>IF('Raw Data'!AJ651="YES", 1, 0)</f>
        <v>0</v>
      </c>
      <c r="AJ652" s="239">
        <f>'Power Usage Consumption'!$B$15</f>
        <v>3.87</v>
      </c>
      <c r="AK652" s="235">
        <f>IF('Raw Data'!AK651="YES", 1, 0)</f>
        <v>1</v>
      </c>
      <c r="AL652" s="239">
        <f>'Power Usage Consumption'!$B$16</f>
        <v>18</v>
      </c>
      <c r="AM652" s="235">
        <f>IF('Raw Data'!AL651="YES", 1, 0)</f>
        <v>0</v>
      </c>
      <c r="AN652" s="239">
        <f>'Power Usage Consumption'!$B$17</f>
        <v>1.5</v>
      </c>
      <c r="AO652" s="235">
        <f>IF('Raw Data'!AM651="YES", 1, 0)</f>
        <v>1</v>
      </c>
      <c r="AP652" s="239">
        <f>'Power Usage Consumption'!$B$18</f>
        <v>1.2</v>
      </c>
      <c r="AQ652" s="235">
        <f>IF('Raw Data'!AN651="YES", 1, 0)</f>
        <v>0</v>
      </c>
      <c r="AR652" s="239">
        <f>'Power Usage Consumption'!$B$19</f>
        <v>2</v>
      </c>
      <c r="AS652" s="239">
        <f t="shared" si="5"/>
        <v>26.57</v>
      </c>
      <c r="AT652" s="241">
        <f t="shared" si="6"/>
        <v>2</v>
      </c>
      <c r="AU652" s="241"/>
      <c r="AV652" s="235">
        <f>IF('Raw Data'!AO651="YES", 1, 0)</f>
        <v>1</v>
      </c>
      <c r="AW652" s="241">
        <f>('Power Usage Consumption'!$B$22)*D652*AV652</f>
        <v>445.9</v>
      </c>
      <c r="AX652" s="235">
        <f>IF('Raw Data'!AP651="YES", 1, 0)</f>
        <v>0</v>
      </c>
      <c r="AY652" s="241">
        <f>('Power Usage Consumption'!$B$23)*D652*AX652</f>
        <v>0</v>
      </c>
      <c r="AZ652" s="235">
        <f>IF('Raw Data'!AQ651="YES", 1, 0)</f>
        <v>0</v>
      </c>
      <c r="BA652" s="241">
        <f>('Power Usage Consumption'!$B$24)*D652*AZ652</f>
        <v>0</v>
      </c>
      <c r="BB652" s="235">
        <f>IF('Raw Data'!AR651="YES", 1, 0)</f>
        <v>0</v>
      </c>
      <c r="BC652" s="241">
        <f>('Power Usage Consumption'!$B$25)*D652*BB652</f>
        <v>0</v>
      </c>
      <c r="BD652" s="235">
        <f>IF('Raw Data'!AS651="YES", 1, 0)</f>
        <v>0</v>
      </c>
      <c r="BE652" s="235">
        <f>('Power Usage Consumption'!$B$26)*D652*BD652</f>
        <v>0</v>
      </c>
      <c r="BF652" s="241">
        <f t="shared" si="7"/>
        <v>445.9</v>
      </c>
    </row>
    <row r="653" ht="20.25" customHeight="1">
      <c r="A653" s="233" t="str">
        <f>'Raw Data'!R652</f>
        <v>Japan</v>
      </c>
      <c r="B653" s="234">
        <f>'Raw Data'!S652</f>
        <v>7</v>
      </c>
      <c r="C653" s="235">
        <f>'Raw Data'!W652</f>
        <v>37</v>
      </c>
      <c r="D653" s="236">
        <f t="shared" si="1"/>
        <v>1036</v>
      </c>
      <c r="E653" s="237"/>
      <c r="F653" s="238">
        <f>'Raw Data'!X652</f>
        <v>1</v>
      </c>
      <c r="G653" s="239">
        <f>(F653*'Power Usage Consumption'!$B$2)*D653</f>
        <v>62.16</v>
      </c>
      <c r="H653" s="235">
        <f>'Raw Data'!Y652</f>
        <v>3</v>
      </c>
      <c r="I653" s="239">
        <f>(H653*'Power Usage Consumption'!$B$3)*D653</f>
        <v>216.3168</v>
      </c>
      <c r="J653" s="235">
        <f>'Raw Data'!Z652</f>
        <v>3</v>
      </c>
      <c r="K653" s="240">
        <f>(J653*'Power Usage Consumption'!$B$4)*D653</f>
        <v>177.156</v>
      </c>
      <c r="L653" s="241">
        <f>'Raw Data'!AA652</f>
        <v>1</v>
      </c>
      <c r="M653" s="241">
        <f>(L653*'Power Usage Consumption'!$B$5)*D653</f>
        <v>207.2</v>
      </c>
      <c r="N653" s="241">
        <f>'Raw Data'!AB652</f>
        <v>0</v>
      </c>
      <c r="O653" s="241">
        <f>(N653*'Power Usage Consumption'!$B$7)*D653</f>
        <v>0</v>
      </c>
      <c r="P653" s="241">
        <f>'Raw Data'!AC652</f>
        <v>2</v>
      </c>
      <c r="Q653" s="241">
        <f>(P653*'Power Usage Consumption'!$B$8)*D653</f>
        <v>82.88</v>
      </c>
      <c r="R653" s="241">
        <f>'Raw Data'!AD652</f>
        <v>1</v>
      </c>
      <c r="S653" s="241">
        <f>(R653*'Power Usage Consumption'!$B$9)*D653</f>
        <v>6.216</v>
      </c>
      <c r="T653" s="235">
        <f>'Raw Data'!AE652</f>
        <v>3</v>
      </c>
      <c r="U653" s="241">
        <f>(T653*'Power Usage Consumption'!$B$6)*D653</f>
        <v>15.54</v>
      </c>
      <c r="V653" s="235">
        <f>'Raw Data'!AF652</f>
        <v>2</v>
      </c>
      <c r="W653" s="241">
        <f>(V653*'Power Usage Consumption'!$B$11)*D653</f>
        <v>24.864</v>
      </c>
      <c r="X653" s="235">
        <f>'Raw Data'!AG652</f>
        <v>3</v>
      </c>
      <c r="Y653" s="241">
        <f>(X653*'Power Usage Consumption'!$B$12)*D653</f>
        <v>37.296</v>
      </c>
      <c r="Z653" s="235">
        <f>'Raw Data'!AH652</f>
        <v>3</v>
      </c>
      <c r="AA653" s="241">
        <f>(Z653*'Power Usage Consumption'!$B$12)*D653</f>
        <v>37.296</v>
      </c>
      <c r="AB653" s="242">
        <f t="shared" si="2"/>
        <v>866.9248</v>
      </c>
      <c r="AC653" s="243" t="str">
        <f>'Raw Data'!AI652</f>
        <v>Renewable Energy (Solar, Wind, etc.)</v>
      </c>
      <c r="AD653" s="244">
        <f t="shared" si="3"/>
        <v>0</v>
      </c>
      <c r="AE653" s="245">
        <f t="shared" si="4"/>
        <v>866.9248</v>
      </c>
      <c r="AF653" s="238">
        <f>'Raw Data'!U652</f>
        <v>3</v>
      </c>
      <c r="AG653" s="235">
        <f>'Raw Data'!T652</f>
        <v>4</v>
      </c>
      <c r="AH653" s="235"/>
      <c r="AI653" s="235">
        <f>IF('Raw Data'!AJ652="YES", 1, 0)</f>
        <v>0</v>
      </c>
      <c r="AJ653" s="239">
        <f>'Power Usage Consumption'!$B$15</f>
        <v>3.87</v>
      </c>
      <c r="AK653" s="235">
        <f>IF('Raw Data'!AK652="YES", 1, 0)</f>
        <v>0</v>
      </c>
      <c r="AL653" s="239">
        <f>'Power Usage Consumption'!$B$16</f>
        <v>18</v>
      </c>
      <c r="AM653" s="235">
        <f>IF('Raw Data'!AL652="YES", 1, 0)</f>
        <v>0</v>
      </c>
      <c r="AN653" s="239">
        <f>'Power Usage Consumption'!$B$17</f>
        <v>1.5</v>
      </c>
      <c r="AO653" s="235">
        <f>IF('Raw Data'!AM652="YES", 1, 0)</f>
        <v>0</v>
      </c>
      <c r="AP653" s="239">
        <f>'Power Usage Consumption'!$B$18</f>
        <v>1.2</v>
      </c>
      <c r="AQ653" s="235">
        <f>IF('Raw Data'!AN652="YES", 1, 0)</f>
        <v>1</v>
      </c>
      <c r="AR653" s="239">
        <f>'Power Usage Consumption'!$B$19</f>
        <v>2</v>
      </c>
      <c r="AS653" s="239">
        <f t="shared" si="5"/>
        <v>26.57</v>
      </c>
      <c r="AT653" s="241">
        <f t="shared" si="6"/>
        <v>4</v>
      </c>
      <c r="AU653" s="241"/>
      <c r="AV653" s="235">
        <f>IF('Raw Data'!AO652="YES", 1, 0)</f>
        <v>0</v>
      </c>
      <c r="AW653" s="241">
        <f>('Power Usage Consumption'!$B$22)*D653*AV653</f>
        <v>0</v>
      </c>
      <c r="AX653" s="235">
        <f>IF('Raw Data'!AP652="YES", 1, 0)</f>
        <v>0</v>
      </c>
      <c r="AY653" s="241">
        <f>('Power Usage Consumption'!$B$23)*D653*AX653</f>
        <v>0</v>
      </c>
      <c r="AZ653" s="235">
        <f>IF('Raw Data'!AQ652="YES", 1, 0)</f>
        <v>1</v>
      </c>
      <c r="BA653" s="241">
        <f>('Power Usage Consumption'!$B$24)*D653*AZ653</f>
        <v>55.944</v>
      </c>
      <c r="BB653" s="235">
        <f>IF('Raw Data'!AR652="YES", 1, 0)</f>
        <v>0</v>
      </c>
      <c r="BC653" s="241">
        <f>('Power Usage Consumption'!$B$25)*D653*BB653</f>
        <v>0</v>
      </c>
      <c r="BD653" s="235">
        <f>IF('Raw Data'!AS652="YES", 1, 0)</f>
        <v>0</v>
      </c>
      <c r="BE653" s="235">
        <f>('Power Usage Consumption'!$B$26)*D653*BD653</f>
        <v>0</v>
      </c>
      <c r="BF653" s="241">
        <f t="shared" si="7"/>
        <v>55.944</v>
      </c>
    </row>
    <row r="654" ht="20.25" customHeight="1">
      <c r="A654" s="233" t="str">
        <f>'Raw Data'!R653</f>
        <v>Bulgaria</v>
      </c>
      <c r="B654" s="234">
        <f>'Raw Data'!S653</f>
        <v>8</v>
      </c>
      <c r="C654" s="235">
        <f>'Raw Data'!W653</f>
        <v>12</v>
      </c>
      <c r="D654" s="236">
        <f t="shared" si="1"/>
        <v>384</v>
      </c>
      <c r="E654" s="237"/>
      <c r="F654" s="238">
        <f>'Raw Data'!X653</f>
        <v>0</v>
      </c>
      <c r="G654" s="239">
        <f>(F654*'Power Usage Consumption'!$B$2)*D654</f>
        <v>0</v>
      </c>
      <c r="H654" s="235">
        <f>'Raw Data'!Y653</f>
        <v>1</v>
      </c>
      <c r="I654" s="239">
        <f>(H654*'Power Usage Consumption'!$B$3)*D654</f>
        <v>26.7264</v>
      </c>
      <c r="J654" s="235">
        <f>'Raw Data'!Z653</f>
        <v>3</v>
      </c>
      <c r="K654" s="240">
        <f>(J654*'Power Usage Consumption'!$B$4)*D654</f>
        <v>65.664</v>
      </c>
      <c r="L654" s="241">
        <f>'Raw Data'!AA653</f>
        <v>1</v>
      </c>
      <c r="M654" s="241">
        <f>(L654*'Power Usage Consumption'!$B$5)*D654</f>
        <v>76.8</v>
      </c>
      <c r="N654" s="241">
        <f>'Raw Data'!AB653</f>
        <v>3</v>
      </c>
      <c r="O654" s="241">
        <f>(N654*'Power Usage Consumption'!$B$7)*D654</f>
        <v>2.304</v>
      </c>
      <c r="P654" s="241">
        <f>'Raw Data'!AC653</f>
        <v>0</v>
      </c>
      <c r="Q654" s="241">
        <f>(P654*'Power Usage Consumption'!$B$8)*D654</f>
        <v>0</v>
      </c>
      <c r="R654" s="241">
        <f>'Raw Data'!AD653</f>
        <v>0</v>
      </c>
      <c r="S654" s="241">
        <f>(R654*'Power Usage Consumption'!$B$9)*D654</f>
        <v>0</v>
      </c>
      <c r="T654" s="235">
        <f>'Raw Data'!AE653</f>
        <v>2</v>
      </c>
      <c r="U654" s="241">
        <f>(T654*'Power Usage Consumption'!$B$6)*D654</f>
        <v>3.84</v>
      </c>
      <c r="V654" s="235">
        <f>'Raw Data'!AF653</f>
        <v>3</v>
      </c>
      <c r="W654" s="241">
        <f>(V654*'Power Usage Consumption'!$B$11)*D654</f>
        <v>13.824</v>
      </c>
      <c r="X654" s="235">
        <f>'Raw Data'!AG653</f>
        <v>0</v>
      </c>
      <c r="Y654" s="241">
        <f>(X654*'Power Usage Consumption'!$B$12)*D654</f>
        <v>0</v>
      </c>
      <c r="Z654" s="235">
        <f>'Raw Data'!AH653</f>
        <v>2</v>
      </c>
      <c r="AA654" s="241">
        <f>(Z654*'Power Usage Consumption'!$B$12)*D654</f>
        <v>9.216</v>
      </c>
      <c r="AB654" s="242">
        <f t="shared" si="2"/>
        <v>198.3744</v>
      </c>
      <c r="AC654" s="243" t="str">
        <f>'Raw Data'!AI653</f>
        <v>Non-renewable Energy (Grid electricity, Gasoline, etc.)</v>
      </c>
      <c r="AD654" s="244">
        <f t="shared" si="3"/>
        <v>198.3744</v>
      </c>
      <c r="AE654" s="245">
        <f t="shared" si="4"/>
        <v>0</v>
      </c>
      <c r="AF654" s="238">
        <f>'Raw Data'!U653</f>
        <v>6</v>
      </c>
      <c r="AG654" s="235">
        <f>'Raw Data'!T653</f>
        <v>2</v>
      </c>
      <c r="AH654" s="235"/>
      <c r="AI654" s="235">
        <f>IF('Raw Data'!AJ653="YES", 1, 0)</f>
        <v>1</v>
      </c>
      <c r="AJ654" s="239">
        <f>'Power Usage Consumption'!$B$15</f>
        <v>3.87</v>
      </c>
      <c r="AK654" s="235">
        <f>IF('Raw Data'!AK653="YES", 1, 0)</f>
        <v>0</v>
      </c>
      <c r="AL654" s="239">
        <f>'Power Usage Consumption'!$B$16</f>
        <v>18</v>
      </c>
      <c r="AM654" s="235">
        <f>IF('Raw Data'!AL653="YES", 1, 0)</f>
        <v>0</v>
      </c>
      <c r="AN654" s="239">
        <f>'Power Usage Consumption'!$B$17</f>
        <v>1.5</v>
      </c>
      <c r="AO654" s="235">
        <f>IF('Raw Data'!AM653="YES", 1, 0)</f>
        <v>0</v>
      </c>
      <c r="AP654" s="239">
        <f>'Power Usage Consumption'!$B$18</f>
        <v>1.2</v>
      </c>
      <c r="AQ654" s="235">
        <f>IF('Raw Data'!AN653="YES", 1, 0)</f>
        <v>0</v>
      </c>
      <c r="AR654" s="239">
        <f>'Power Usage Consumption'!$B$19</f>
        <v>2</v>
      </c>
      <c r="AS654" s="239">
        <f t="shared" si="5"/>
        <v>26.57</v>
      </c>
      <c r="AT654" s="241">
        <f t="shared" si="6"/>
        <v>2</v>
      </c>
      <c r="AU654" s="241"/>
      <c r="AV654" s="235">
        <f>IF('Raw Data'!AO653="YES", 1, 0)</f>
        <v>1</v>
      </c>
      <c r="AW654" s="241">
        <f>('Power Usage Consumption'!$B$22)*D654*AV654</f>
        <v>873.6</v>
      </c>
      <c r="AX654" s="235">
        <f>IF('Raw Data'!AP653="YES", 1, 0)</f>
        <v>0</v>
      </c>
      <c r="AY654" s="241">
        <f>('Power Usage Consumption'!$B$23)*D654*AX654</f>
        <v>0</v>
      </c>
      <c r="AZ654" s="235">
        <f>IF('Raw Data'!AQ653="YES", 1, 0)</f>
        <v>1</v>
      </c>
      <c r="BA654" s="241">
        <f>('Power Usage Consumption'!$B$24)*D654*AZ654</f>
        <v>20.736</v>
      </c>
      <c r="BB654" s="235">
        <f>IF('Raw Data'!AR653="YES", 1, 0)</f>
        <v>1</v>
      </c>
      <c r="BC654" s="241">
        <f>('Power Usage Consumption'!$B$25)*D654*BB654</f>
        <v>6.6624</v>
      </c>
      <c r="BD654" s="235">
        <f>IF('Raw Data'!AS653="YES", 1, 0)</f>
        <v>1</v>
      </c>
      <c r="BE654" s="235">
        <f>('Power Usage Consumption'!$B$26)*D654*BD654</f>
        <v>107.52</v>
      </c>
      <c r="BF654" s="241">
        <f t="shared" si="7"/>
        <v>1008.5184</v>
      </c>
    </row>
    <row r="655" ht="20.25" customHeight="1">
      <c r="A655" s="233" t="str">
        <f>'Raw Data'!R654</f>
        <v>Lebanon</v>
      </c>
      <c r="B655" s="234">
        <f>'Raw Data'!S654</f>
        <v>1</v>
      </c>
      <c r="C655" s="235">
        <f>'Raw Data'!W654</f>
        <v>33</v>
      </c>
      <c r="D655" s="236">
        <f t="shared" si="1"/>
        <v>132</v>
      </c>
      <c r="E655" s="237"/>
      <c r="F655" s="238">
        <f>'Raw Data'!X654</f>
        <v>2</v>
      </c>
      <c r="G655" s="239">
        <f>(F655*'Power Usage Consumption'!$B$2)*D655</f>
        <v>15.84</v>
      </c>
      <c r="H655" s="235">
        <f>'Raw Data'!Y654</f>
        <v>1</v>
      </c>
      <c r="I655" s="239">
        <f>(H655*'Power Usage Consumption'!$B$3)*D655</f>
        <v>9.1872</v>
      </c>
      <c r="J655" s="235">
        <f>'Raw Data'!Z654</f>
        <v>2</v>
      </c>
      <c r="K655" s="240">
        <f>(J655*'Power Usage Consumption'!$B$4)*D655</f>
        <v>15.048</v>
      </c>
      <c r="L655" s="241">
        <f>'Raw Data'!AA654</f>
        <v>3</v>
      </c>
      <c r="M655" s="241">
        <f>(L655*'Power Usage Consumption'!$B$5)*D655</f>
        <v>79.2</v>
      </c>
      <c r="N655" s="241">
        <f>'Raw Data'!AB654</f>
        <v>2</v>
      </c>
      <c r="O655" s="241">
        <f>(N655*'Power Usage Consumption'!$B$7)*D655</f>
        <v>0.528</v>
      </c>
      <c r="P655" s="241">
        <f>'Raw Data'!AC654</f>
        <v>3</v>
      </c>
      <c r="Q655" s="241">
        <f>(P655*'Power Usage Consumption'!$B$8)*D655</f>
        <v>15.84</v>
      </c>
      <c r="R655" s="241">
        <f>'Raw Data'!AD654</f>
        <v>2</v>
      </c>
      <c r="S655" s="241">
        <f>(R655*'Power Usage Consumption'!$B$9)*D655</f>
        <v>1.584</v>
      </c>
      <c r="T655" s="235">
        <f>'Raw Data'!AE654</f>
        <v>3</v>
      </c>
      <c r="U655" s="241">
        <f>(T655*'Power Usage Consumption'!$B$6)*D655</f>
        <v>1.98</v>
      </c>
      <c r="V655" s="235">
        <f>'Raw Data'!AF654</f>
        <v>0</v>
      </c>
      <c r="W655" s="241">
        <f>(V655*'Power Usage Consumption'!$B$11)*D655</f>
        <v>0</v>
      </c>
      <c r="X655" s="235">
        <f>'Raw Data'!AG654</f>
        <v>0</v>
      </c>
      <c r="Y655" s="241">
        <f>(X655*'Power Usage Consumption'!$B$12)*D655</f>
        <v>0</v>
      </c>
      <c r="Z655" s="235">
        <f>'Raw Data'!AH654</f>
        <v>2</v>
      </c>
      <c r="AA655" s="241">
        <f>(Z655*'Power Usage Consumption'!$B$12)*D655</f>
        <v>3.168</v>
      </c>
      <c r="AB655" s="242">
        <f t="shared" si="2"/>
        <v>142.3752</v>
      </c>
      <c r="AC655" s="243" t="str">
        <f>'Raw Data'!AI654</f>
        <v>Renewable Energy (Solar, Wind, etc.)</v>
      </c>
      <c r="AD655" s="244">
        <f t="shared" si="3"/>
        <v>0</v>
      </c>
      <c r="AE655" s="245">
        <f t="shared" si="4"/>
        <v>142.3752</v>
      </c>
      <c r="AF655" s="238">
        <f>'Raw Data'!U654</f>
        <v>0</v>
      </c>
      <c r="AG655" s="235">
        <f>'Raw Data'!T654</f>
        <v>1</v>
      </c>
      <c r="AH655" s="235"/>
      <c r="AI655" s="235">
        <f>IF('Raw Data'!AJ654="YES", 1, 0)</f>
        <v>0</v>
      </c>
      <c r="AJ655" s="239">
        <f>'Power Usage Consumption'!$B$15</f>
        <v>3.87</v>
      </c>
      <c r="AK655" s="235">
        <f>IF('Raw Data'!AK654="YES", 1, 0)</f>
        <v>1</v>
      </c>
      <c r="AL655" s="239">
        <f>'Power Usage Consumption'!$B$16</f>
        <v>18</v>
      </c>
      <c r="AM655" s="235">
        <f>IF('Raw Data'!AL654="YES", 1, 0)</f>
        <v>1</v>
      </c>
      <c r="AN655" s="239">
        <f>'Power Usage Consumption'!$B$17</f>
        <v>1.5</v>
      </c>
      <c r="AO655" s="235">
        <f>IF('Raw Data'!AM654="YES", 1, 0)</f>
        <v>1</v>
      </c>
      <c r="AP655" s="239">
        <f>'Power Usage Consumption'!$B$18</f>
        <v>1.2</v>
      </c>
      <c r="AQ655" s="235">
        <f>IF('Raw Data'!AN654="YES", 1, 0)</f>
        <v>0</v>
      </c>
      <c r="AR655" s="239">
        <f>'Power Usage Consumption'!$B$19</f>
        <v>2</v>
      </c>
      <c r="AS655" s="239">
        <f t="shared" si="5"/>
        <v>26.57</v>
      </c>
      <c r="AT655" s="241">
        <f t="shared" si="6"/>
        <v>1</v>
      </c>
      <c r="AU655" s="241"/>
      <c r="AV655" s="235">
        <f>IF('Raw Data'!AO654="YES", 1, 0)</f>
        <v>1</v>
      </c>
      <c r="AW655" s="241">
        <f>('Power Usage Consumption'!$B$22)*D655*AV655</f>
        <v>300.3</v>
      </c>
      <c r="AX655" s="235">
        <f>IF('Raw Data'!AP654="YES", 1, 0)</f>
        <v>1</v>
      </c>
      <c r="AY655" s="241">
        <f>('Power Usage Consumption'!$B$23)*D655*AX655</f>
        <v>85.8</v>
      </c>
      <c r="AZ655" s="235">
        <f>IF('Raw Data'!AQ654="YES", 1, 0)</f>
        <v>0</v>
      </c>
      <c r="BA655" s="241">
        <f>('Power Usage Consumption'!$B$24)*D655*AZ655</f>
        <v>0</v>
      </c>
      <c r="BB655" s="235">
        <f>IF('Raw Data'!AR654="YES", 1, 0)</f>
        <v>1</v>
      </c>
      <c r="BC655" s="241">
        <f>('Power Usage Consumption'!$B$25)*D655*BB655</f>
        <v>2.2902</v>
      </c>
      <c r="BD655" s="235">
        <f>IF('Raw Data'!AS654="YES", 1, 0)</f>
        <v>0</v>
      </c>
      <c r="BE655" s="235">
        <f>('Power Usage Consumption'!$B$26)*D655*BD655</f>
        <v>0</v>
      </c>
      <c r="BF655" s="241">
        <f t="shared" si="7"/>
        <v>388.3902</v>
      </c>
    </row>
    <row r="656" ht="20.25" customHeight="1">
      <c r="A656" s="233" t="str">
        <f>'Raw Data'!R655</f>
        <v>United States of America</v>
      </c>
      <c r="B656" s="234">
        <f>'Raw Data'!S655</f>
        <v>1</v>
      </c>
      <c r="C656" s="235">
        <f>'Raw Data'!W655</f>
        <v>25</v>
      </c>
      <c r="D656" s="236">
        <f t="shared" si="1"/>
        <v>100</v>
      </c>
      <c r="E656" s="237"/>
      <c r="F656" s="238">
        <f>'Raw Data'!X655</f>
        <v>3</v>
      </c>
      <c r="G656" s="239">
        <f>(F656*'Power Usage Consumption'!$B$2)*D656</f>
        <v>18</v>
      </c>
      <c r="H656" s="235">
        <f>'Raw Data'!Y655</f>
        <v>3</v>
      </c>
      <c r="I656" s="239">
        <f>(H656*'Power Usage Consumption'!$B$3)*D656</f>
        <v>20.88</v>
      </c>
      <c r="J656" s="235">
        <f>'Raw Data'!Z655</f>
        <v>0</v>
      </c>
      <c r="K656" s="240">
        <f>(J656*'Power Usage Consumption'!$B$4)*D656</f>
        <v>0</v>
      </c>
      <c r="L656" s="241">
        <f>'Raw Data'!AA655</f>
        <v>1</v>
      </c>
      <c r="M656" s="241">
        <f>(L656*'Power Usage Consumption'!$B$5)*D656</f>
        <v>20</v>
      </c>
      <c r="N656" s="241">
        <f>'Raw Data'!AB655</f>
        <v>0</v>
      </c>
      <c r="O656" s="241">
        <f>(N656*'Power Usage Consumption'!$B$7)*D656</f>
        <v>0</v>
      </c>
      <c r="P656" s="241">
        <f>'Raw Data'!AC655</f>
        <v>0</v>
      </c>
      <c r="Q656" s="241">
        <f>(P656*'Power Usage Consumption'!$B$8)*D656</f>
        <v>0</v>
      </c>
      <c r="R656" s="241">
        <f>'Raw Data'!AD655</f>
        <v>0</v>
      </c>
      <c r="S656" s="241">
        <f>(R656*'Power Usage Consumption'!$B$9)*D656</f>
        <v>0</v>
      </c>
      <c r="T656" s="235">
        <f>'Raw Data'!AE655</f>
        <v>3</v>
      </c>
      <c r="U656" s="241">
        <f>(T656*'Power Usage Consumption'!$B$6)*D656</f>
        <v>1.5</v>
      </c>
      <c r="V656" s="235">
        <f>'Raw Data'!AF655</f>
        <v>0</v>
      </c>
      <c r="W656" s="241">
        <f>(V656*'Power Usage Consumption'!$B$11)*D656</f>
        <v>0</v>
      </c>
      <c r="X656" s="235">
        <f>'Raw Data'!AG655</f>
        <v>0</v>
      </c>
      <c r="Y656" s="241">
        <f>(X656*'Power Usage Consumption'!$B$12)*D656</f>
        <v>0</v>
      </c>
      <c r="Z656" s="235">
        <f>'Raw Data'!AH655</f>
        <v>0</v>
      </c>
      <c r="AA656" s="241">
        <f>(Z656*'Power Usage Consumption'!$B$12)*D656</f>
        <v>0</v>
      </c>
      <c r="AB656" s="242">
        <f t="shared" si="2"/>
        <v>60.38</v>
      </c>
      <c r="AC656" s="243" t="str">
        <f>'Raw Data'!AI655</f>
        <v>Non-renewable Energy (Grid electricity, Gasoline, etc.)</v>
      </c>
      <c r="AD656" s="244">
        <f t="shared" si="3"/>
        <v>60.38</v>
      </c>
      <c r="AE656" s="245">
        <f t="shared" si="4"/>
        <v>0</v>
      </c>
      <c r="AF656" s="238">
        <f>'Raw Data'!U655</f>
        <v>0</v>
      </c>
      <c r="AG656" s="235">
        <f>'Raw Data'!T655</f>
        <v>1</v>
      </c>
      <c r="AH656" s="235"/>
      <c r="AI656" s="235">
        <f>IF('Raw Data'!AJ655="YES", 1, 0)</f>
        <v>0</v>
      </c>
      <c r="AJ656" s="239">
        <f>'Power Usage Consumption'!$B$15</f>
        <v>3.87</v>
      </c>
      <c r="AK656" s="235">
        <f>IF('Raw Data'!AK655="YES", 1, 0)</f>
        <v>0</v>
      </c>
      <c r="AL656" s="239">
        <f>'Power Usage Consumption'!$B$16</f>
        <v>18</v>
      </c>
      <c r="AM656" s="235">
        <f>IF('Raw Data'!AL655="YES", 1, 0)</f>
        <v>1</v>
      </c>
      <c r="AN656" s="239">
        <f>'Power Usage Consumption'!$B$17</f>
        <v>1.5</v>
      </c>
      <c r="AO656" s="235">
        <f>IF('Raw Data'!AM655="YES", 1, 0)</f>
        <v>0</v>
      </c>
      <c r="AP656" s="239">
        <f>'Power Usage Consumption'!$B$18</f>
        <v>1.2</v>
      </c>
      <c r="AQ656" s="235">
        <f>IF('Raw Data'!AN655="YES", 1, 0)</f>
        <v>1</v>
      </c>
      <c r="AR656" s="239">
        <f>'Power Usage Consumption'!$B$19</f>
        <v>2</v>
      </c>
      <c r="AS656" s="239">
        <f t="shared" si="5"/>
        <v>26.57</v>
      </c>
      <c r="AT656" s="241">
        <f t="shared" si="6"/>
        <v>1</v>
      </c>
      <c r="AU656" s="241"/>
      <c r="AV656" s="235">
        <f>IF('Raw Data'!AO655="YES", 1, 0)</f>
        <v>1</v>
      </c>
      <c r="AW656" s="241">
        <f>('Power Usage Consumption'!$B$22)*D656*AV656</f>
        <v>227.5</v>
      </c>
      <c r="AX656" s="235">
        <f>IF('Raw Data'!AP655="YES", 1, 0)</f>
        <v>0</v>
      </c>
      <c r="AY656" s="241">
        <f>('Power Usage Consumption'!$B$23)*D656*AX656</f>
        <v>0</v>
      </c>
      <c r="AZ656" s="235">
        <f>IF('Raw Data'!AQ655="YES", 1, 0)</f>
        <v>0</v>
      </c>
      <c r="BA656" s="241">
        <f>('Power Usage Consumption'!$B$24)*D656*AZ656</f>
        <v>0</v>
      </c>
      <c r="BB656" s="235">
        <f>IF('Raw Data'!AR655="YES", 1, 0)</f>
        <v>1</v>
      </c>
      <c r="BC656" s="241">
        <f>('Power Usage Consumption'!$B$25)*D656*BB656</f>
        <v>1.735</v>
      </c>
      <c r="BD656" s="235">
        <f>IF('Raw Data'!AS655="YES", 1, 0)</f>
        <v>1</v>
      </c>
      <c r="BE656" s="235">
        <f>('Power Usage Consumption'!$B$26)*D656*BD656</f>
        <v>28</v>
      </c>
      <c r="BF656" s="241">
        <f t="shared" si="7"/>
        <v>257.235</v>
      </c>
    </row>
    <row r="657" ht="20.25" customHeight="1">
      <c r="A657" s="233" t="str">
        <f>'Raw Data'!R656</f>
        <v>Hungary</v>
      </c>
      <c r="B657" s="234">
        <f>'Raw Data'!S656</f>
        <v>8</v>
      </c>
      <c r="C657" s="235">
        <f>'Raw Data'!W656</f>
        <v>19</v>
      </c>
      <c r="D657" s="236">
        <f t="shared" si="1"/>
        <v>608</v>
      </c>
      <c r="E657" s="237"/>
      <c r="F657" s="238">
        <f>'Raw Data'!X656</f>
        <v>2</v>
      </c>
      <c r="G657" s="239">
        <f>(F657*'Power Usage Consumption'!$B$2)*D657</f>
        <v>72.96</v>
      </c>
      <c r="H657" s="235">
        <f>'Raw Data'!Y656</f>
        <v>2</v>
      </c>
      <c r="I657" s="239">
        <f>(H657*'Power Usage Consumption'!$B$3)*D657</f>
        <v>84.6336</v>
      </c>
      <c r="J657" s="235">
        <f>'Raw Data'!Z656</f>
        <v>3</v>
      </c>
      <c r="K657" s="240">
        <f>(J657*'Power Usage Consumption'!$B$4)*D657</f>
        <v>103.968</v>
      </c>
      <c r="L657" s="241">
        <f>'Raw Data'!AA656</f>
        <v>1</v>
      </c>
      <c r="M657" s="241">
        <f>(L657*'Power Usage Consumption'!$B$5)*D657</f>
        <v>121.6</v>
      </c>
      <c r="N657" s="241">
        <f>'Raw Data'!AB656</f>
        <v>2</v>
      </c>
      <c r="O657" s="241">
        <f>(N657*'Power Usage Consumption'!$B$7)*D657</f>
        <v>2.432</v>
      </c>
      <c r="P657" s="241">
        <f>'Raw Data'!AC656</f>
        <v>2</v>
      </c>
      <c r="Q657" s="241">
        <f>(P657*'Power Usage Consumption'!$B$8)*D657</f>
        <v>48.64</v>
      </c>
      <c r="R657" s="241">
        <f>'Raw Data'!AD656</f>
        <v>3</v>
      </c>
      <c r="S657" s="241">
        <f>(R657*'Power Usage Consumption'!$B$9)*D657</f>
        <v>10.944</v>
      </c>
      <c r="T657" s="235">
        <f>'Raw Data'!AE656</f>
        <v>1</v>
      </c>
      <c r="U657" s="241">
        <f>(T657*'Power Usage Consumption'!$B$6)*D657</f>
        <v>3.04</v>
      </c>
      <c r="V657" s="235">
        <f>'Raw Data'!AF656</f>
        <v>2</v>
      </c>
      <c r="W657" s="241">
        <f>(V657*'Power Usage Consumption'!$B$11)*D657</f>
        <v>14.592</v>
      </c>
      <c r="X657" s="235">
        <f>'Raw Data'!AG656</f>
        <v>3</v>
      </c>
      <c r="Y657" s="241">
        <f>(X657*'Power Usage Consumption'!$B$12)*D657</f>
        <v>21.888</v>
      </c>
      <c r="Z657" s="235">
        <f>'Raw Data'!AH656</f>
        <v>0</v>
      </c>
      <c r="AA657" s="241">
        <f>(Z657*'Power Usage Consumption'!$B$12)*D657</f>
        <v>0</v>
      </c>
      <c r="AB657" s="242">
        <f t="shared" si="2"/>
        <v>484.6976</v>
      </c>
      <c r="AC657" s="243" t="str">
        <f>'Raw Data'!AI656</f>
        <v>Renewable Energy (Solar, Wind, etc.)</v>
      </c>
      <c r="AD657" s="244">
        <f t="shared" si="3"/>
        <v>0</v>
      </c>
      <c r="AE657" s="245">
        <f t="shared" si="4"/>
        <v>484.6976</v>
      </c>
      <c r="AF657" s="238">
        <f>'Raw Data'!U656</f>
        <v>1</v>
      </c>
      <c r="AG657" s="235">
        <f>'Raw Data'!T656</f>
        <v>7</v>
      </c>
      <c r="AH657" s="235"/>
      <c r="AI657" s="235">
        <f>IF('Raw Data'!AJ656="YES", 1, 0)</f>
        <v>0</v>
      </c>
      <c r="AJ657" s="239">
        <f>'Power Usage Consumption'!$B$15</f>
        <v>3.87</v>
      </c>
      <c r="AK657" s="235">
        <f>IF('Raw Data'!AK656="YES", 1, 0)</f>
        <v>0</v>
      </c>
      <c r="AL657" s="239">
        <f>'Power Usage Consumption'!$B$16</f>
        <v>18</v>
      </c>
      <c r="AM657" s="235">
        <f>IF('Raw Data'!AL656="YES", 1, 0)</f>
        <v>0</v>
      </c>
      <c r="AN657" s="239">
        <f>'Power Usage Consumption'!$B$17</f>
        <v>1.5</v>
      </c>
      <c r="AO657" s="235">
        <f>IF('Raw Data'!AM656="YES", 1, 0)</f>
        <v>1</v>
      </c>
      <c r="AP657" s="239">
        <f>'Power Usage Consumption'!$B$18</f>
        <v>1.2</v>
      </c>
      <c r="AQ657" s="235">
        <f>IF('Raw Data'!AN656="YES", 1, 0)</f>
        <v>1</v>
      </c>
      <c r="AR657" s="239">
        <f>'Power Usage Consumption'!$B$19</f>
        <v>2</v>
      </c>
      <c r="AS657" s="239">
        <f t="shared" si="5"/>
        <v>26.57</v>
      </c>
      <c r="AT657" s="241">
        <f t="shared" si="6"/>
        <v>7</v>
      </c>
      <c r="AU657" s="241"/>
      <c r="AV657" s="235">
        <f>IF('Raw Data'!AO656="YES", 1, 0)</f>
        <v>1</v>
      </c>
      <c r="AW657" s="241">
        <f>('Power Usage Consumption'!$B$22)*D657*AV657</f>
        <v>1383.2</v>
      </c>
      <c r="AX657" s="235">
        <f>IF('Raw Data'!AP656="YES", 1, 0)</f>
        <v>0</v>
      </c>
      <c r="AY657" s="241">
        <f>('Power Usage Consumption'!$B$23)*D657*AX657</f>
        <v>0</v>
      </c>
      <c r="AZ657" s="235">
        <f>IF('Raw Data'!AQ656="YES", 1, 0)</f>
        <v>0</v>
      </c>
      <c r="BA657" s="241">
        <f>('Power Usage Consumption'!$B$24)*D657*AZ657</f>
        <v>0</v>
      </c>
      <c r="BB657" s="235">
        <f>IF('Raw Data'!AR656="YES", 1, 0)</f>
        <v>0</v>
      </c>
      <c r="BC657" s="241">
        <f>('Power Usage Consumption'!$B$25)*D657*BB657</f>
        <v>0</v>
      </c>
      <c r="BD657" s="235">
        <f>IF('Raw Data'!AS656="YES", 1, 0)</f>
        <v>1</v>
      </c>
      <c r="BE657" s="235">
        <f>('Power Usage Consumption'!$B$26)*D657*BD657</f>
        <v>170.24</v>
      </c>
      <c r="BF657" s="241">
        <f t="shared" si="7"/>
        <v>1553.44</v>
      </c>
    </row>
    <row r="658" ht="20.25" customHeight="1">
      <c r="A658" s="233" t="str">
        <f>'Raw Data'!R657</f>
        <v>Korea, Republic of</v>
      </c>
      <c r="B658" s="234">
        <f>'Raw Data'!S657</f>
        <v>11</v>
      </c>
      <c r="C658" s="235">
        <f>'Raw Data'!W657</f>
        <v>31</v>
      </c>
      <c r="D658" s="236">
        <f t="shared" si="1"/>
        <v>1364</v>
      </c>
      <c r="E658" s="237"/>
      <c r="F658" s="238">
        <f>'Raw Data'!X657</f>
        <v>1</v>
      </c>
      <c r="G658" s="239">
        <f>(F658*'Power Usage Consumption'!$B$2)*D658</f>
        <v>81.84</v>
      </c>
      <c r="H658" s="235">
        <f>'Raw Data'!Y657</f>
        <v>2</v>
      </c>
      <c r="I658" s="239">
        <f>(H658*'Power Usage Consumption'!$B$3)*D658</f>
        <v>189.8688</v>
      </c>
      <c r="J658" s="235">
        <f>'Raw Data'!Z657</f>
        <v>3</v>
      </c>
      <c r="K658" s="240">
        <f>(J658*'Power Usage Consumption'!$B$4)*D658</f>
        <v>233.244</v>
      </c>
      <c r="L658" s="241">
        <f>'Raw Data'!AA657</f>
        <v>2</v>
      </c>
      <c r="M658" s="241">
        <f>(L658*'Power Usage Consumption'!$B$5)*D658</f>
        <v>545.6</v>
      </c>
      <c r="N658" s="241">
        <f>'Raw Data'!AB657</f>
        <v>2</v>
      </c>
      <c r="O658" s="241">
        <f>(N658*'Power Usage Consumption'!$B$7)*D658</f>
        <v>5.456</v>
      </c>
      <c r="P658" s="241">
        <f>'Raw Data'!AC657</f>
        <v>3</v>
      </c>
      <c r="Q658" s="241">
        <f>(P658*'Power Usage Consumption'!$B$8)*D658</f>
        <v>163.68</v>
      </c>
      <c r="R658" s="241">
        <f>'Raw Data'!AD657</f>
        <v>2</v>
      </c>
      <c r="S658" s="241">
        <f>(R658*'Power Usage Consumption'!$B$9)*D658</f>
        <v>16.368</v>
      </c>
      <c r="T658" s="235">
        <f>'Raw Data'!AE657</f>
        <v>3</v>
      </c>
      <c r="U658" s="241">
        <f>(T658*'Power Usage Consumption'!$B$6)*D658</f>
        <v>20.46</v>
      </c>
      <c r="V658" s="235">
        <f>'Raw Data'!AF657</f>
        <v>3</v>
      </c>
      <c r="W658" s="241">
        <f>(V658*'Power Usage Consumption'!$B$11)*D658</f>
        <v>49.104</v>
      </c>
      <c r="X658" s="235">
        <f>'Raw Data'!AG657</f>
        <v>2</v>
      </c>
      <c r="Y658" s="241">
        <f>(X658*'Power Usage Consumption'!$B$12)*D658</f>
        <v>32.736</v>
      </c>
      <c r="Z658" s="235">
        <f>'Raw Data'!AH657</f>
        <v>3</v>
      </c>
      <c r="AA658" s="241">
        <f>(Z658*'Power Usage Consumption'!$B$12)*D658</f>
        <v>49.104</v>
      </c>
      <c r="AB658" s="242">
        <f t="shared" si="2"/>
        <v>1387.4608</v>
      </c>
      <c r="AC658" s="243" t="str">
        <f>'Raw Data'!AI657</f>
        <v>Renewable Energy (Solar, Wind, etc.)</v>
      </c>
      <c r="AD658" s="244">
        <f t="shared" si="3"/>
        <v>0</v>
      </c>
      <c r="AE658" s="245">
        <f t="shared" si="4"/>
        <v>1387.4608</v>
      </c>
      <c r="AF658" s="238">
        <f>'Raw Data'!U657</f>
        <v>5</v>
      </c>
      <c r="AG658" s="235">
        <f>'Raw Data'!T657</f>
        <v>6</v>
      </c>
      <c r="AH658" s="235"/>
      <c r="AI658" s="235">
        <f>IF('Raw Data'!AJ657="YES", 1, 0)</f>
        <v>0</v>
      </c>
      <c r="AJ658" s="239">
        <f>'Power Usage Consumption'!$B$15</f>
        <v>3.87</v>
      </c>
      <c r="AK658" s="235">
        <f>IF('Raw Data'!AK657="YES", 1, 0)</f>
        <v>0</v>
      </c>
      <c r="AL658" s="239">
        <f>'Power Usage Consumption'!$B$16</f>
        <v>18</v>
      </c>
      <c r="AM658" s="235">
        <f>IF('Raw Data'!AL657="YES", 1, 0)</f>
        <v>1</v>
      </c>
      <c r="AN658" s="239">
        <f>'Power Usage Consumption'!$B$17</f>
        <v>1.5</v>
      </c>
      <c r="AO658" s="235">
        <f>IF('Raw Data'!AM657="YES", 1, 0)</f>
        <v>1</v>
      </c>
      <c r="AP658" s="239">
        <f>'Power Usage Consumption'!$B$18</f>
        <v>1.2</v>
      </c>
      <c r="AQ658" s="235">
        <f>IF('Raw Data'!AN657="YES", 1, 0)</f>
        <v>0</v>
      </c>
      <c r="AR658" s="239">
        <f>'Power Usage Consumption'!$B$19</f>
        <v>2</v>
      </c>
      <c r="AS658" s="239">
        <f t="shared" si="5"/>
        <v>26.57</v>
      </c>
      <c r="AT658" s="241">
        <f t="shared" si="6"/>
        <v>6</v>
      </c>
      <c r="AU658" s="241"/>
      <c r="AV658" s="235">
        <f>IF('Raw Data'!AO657="YES", 1, 0)</f>
        <v>0</v>
      </c>
      <c r="AW658" s="241">
        <f>('Power Usage Consumption'!$B$22)*D658*AV658</f>
        <v>0</v>
      </c>
      <c r="AX658" s="235">
        <f>IF('Raw Data'!AP657="YES", 1, 0)</f>
        <v>1</v>
      </c>
      <c r="AY658" s="241">
        <f>('Power Usage Consumption'!$B$23)*D658*AX658</f>
        <v>886.6</v>
      </c>
      <c r="AZ658" s="235">
        <f>IF('Raw Data'!AQ657="YES", 1, 0)</f>
        <v>1</v>
      </c>
      <c r="BA658" s="241">
        <f>('Power Usage Consumption'!$B$24)*D658*AZ658</f>
        <v>73.656</v>
      </c>
      <c r="BB658" s="235">
        <f>IF('Raw Data'!AR657="YES", 1, 0)</f>
        <v>1</v>
      </c>
      <c r="BC658" s="241">
        <f>('Power Usage Consumption'!$B$25)*D658*BB658</f>
        <v>23.6654</v>
      </c>
      <c r="BD658" s="235">
        <f>IF('Raw Data'!AS657="YES", 1, 0)</f>
        <v>1</v>
      </c>
      <c r="BE658" s="235">
        <f>('Power Usage Consumption'!$B$26)*D658*BD658</f>
        <v>381.92</v>
      </c>
      <c r="BF658" s="241">
        <f t="shared" si="7"/>
        <v>1365.8414</v>
      </c>
    </row>
    <row r="659" ht="20.25" customHeight="1">
      <c r="A659" s="233" t="str">
        <f>'Raw Data'!R658</f>
        <v>Argentina</v>
      </c>
      <c r="B659" s="234">
        <f>'Raw Data'!S658</f>
        <v>2</v>
      </c>
      <c r="C659" s="235">
        <f>'Raw Data'!W658</f>
        <v>6</v>
      </c>
      <c r="D659" s="236">
        <f t="shared" si="1"/>
        <v>48</v>
      </c>
      <c r="E659" s="237"/>
      <c r="F659" s="238">
        <f>'Raw Data'!X658</f>
        <v>3</v>
      </c>
      <c r="G659" s="239">
        <f>(F659*'Power Usage Consumption'!$B$2)*D659</f>
        <v>8.64</v>
      </c>
      <c r="H659" s="235">
        <f>'Raw Data'!Y658</f>
        <v>3</v>
      </c>
      <c r="I659" s="239">
        <f>(H659*'Power Usage Consumption'!$B$3)*D659</f>
        <v>10.0224</v>
      </c>
      <c r="J659" s="235">
        <f>'Raw Data'!Z658</f>
        <v>1</v>
      </c>
      <c r="K659" s="240">
        <f>(J659*'Power Usage Consumption'!$B$4)*D659</f>
        <v>2.736</v>
      </c>
      <c r="L659" s="241">
        <f>'Raw Data'!AA658</f>
        <v>2</v>
      </c>
      <c r="M659" s="241">
        <f>(L659*'Power Usage Consumption'!$B$5)*D659</f>
        <v>19.2</v>
      </c>
      <c r="N659" s="241">
        <f>'Raw Data'!AB658</f>
        <v>3</v>
      </c>
      <c r="O659" s="241">
        <f>(N659*'Power Usage Consumption'!$B$7)*D659</f>
        <v>0.288</v>
      </c>
      <c r="P659" s="241">
        <f>'Raw Data'!AC658</f>
        <v>3</v>
      </c>
      <c r="Q659" s="241">
        <f>(P659*'Power Usage Consumption'!$B$8)*D659</f>
        <v>5.76</v>
      </c>
      <c r="R659" s="241">
        <f>'Raw Data'!AD658</f>
        <v>2</v>
      </c>
      <c r="S659" s="241">
        <f>(R659*'Power Usage Consumption'!$B$9)*D659</f>
        <v>0.576</v>
      </c>
      <c r="T659" s="235">
        <f>'Raw Data'!AE658</f>
        <v>1</v>
      </c>
      <c r="U659" s="241">
        <f>(T659*'Power Usage Consumption'!$B$6)*D659</f>
        <v>0.24</v>
      </c>
      <c r="V659" s="235">
        <f>'Raw Data'!AF658</f>
        <v>1</v>
      </c>
      <c r="W659" s="241">
        <f>(V659*'Power Usage Consumption'!$B$11)*D659</f>
        <v>0.576</v>
      </c>
      <c r="X659" s="235">
        <f>'Raw Data'!AG658</f>
        <v>3</v>
      </c>
      <c r="Y659" s="241">
        <f>(X659*'Power Usage Consumption'!$B$12)*D659</f>
        <v>1.728</v>
      </c>
      <c r="Z659" s="235">
        <f>'Raw Data'!AH658</f>
        <v>0</v>
      </c>
      <c r="AA659" s="241">
        <f>(Z659*'Power Usage Consumption'!$B$12)*D659</f>
        <v>0</v>
      </c>
      <c r="AB659" s="242">
        <f t="shared" si="2"/>
        <v>49.7664</v>
      </c>
      <c r="AC659" s="243" t="str">
        <f>'Raw Data'!AI658</f>
        <v>Renewable Energy (Solar, Wind, etc.)</v>
      </c>
      <c r="AD659" s="244">
        <f t="shared" si="3"/>
        <v>0</v>
      </c>
      <c r="AE659" s="245">
        <f t="shared" si="4"/>
        <v>49.7664</v>
      </c>
      <c r="AF659" s="238">
        <f>'Raw Data'!U658</f>
        <v>0</v>
      </c>
      <c r="AG659" s="235">
        <f>'Raw Data'!T658</f>
        <v>2</v>
      </c>
      <c r="AH659" s="235"/>
      <c r="AI659" s="235">
        <f>IF('Raw Data'!AJ658="YES", 1, 0)</f>
        <v>1</v>
      </c>
      <c r="AJ659" s="239">
        <f>'Power Usage Consumption'!$B$15</f>
        <v>3.87</v>
      </c>
      <c r="AK659" s="235">
        <f>IF('Raw Data'!AK658="YES", 1, 0)</f>
        <v>1</v>
      </c>
      <c r="AL659" s="239">
        <f>'Power Usage Consumption'!$B$16</f>
        <v>18</v>
      </c>
      <c r="AM659" s="235">
        <f>IF('Raw Data'!AL658="YES", 1, 0)</f>
        <v>0</v>
      </c>
      <c r="AN659" s="239">
        <f>'Power Usage Consumption'!$B$17</f>
        <v>1.5</v>
      </c>
      <c r="AO659" s="235">
        <f>IF('Raw Data'!AM658="YES", 1, 0)</f>
        <v>0</v>
      </c>
      <c r="AP659" s="239">
        <f>'Power Usage Consumption'!$B$18</f>
        <v>1.2</v>
      </c>
      <c r="AQ659" s="235">
        <f>IF('Raw Data'!AN658="YES", 1, 0)</f>
        <v>1</v>
      </c>
      <c r="AR659" s="239">
        <f>'Power Usage Consumption'!$B$19</f>
        <v>2</v>
      </c>
      <c r="AS659" s="239">
        <f t="shared" si="5"/>
        <v>26.57</v>
      </c>
      <c r="AT659" s="241">
        <f t="shared" si="6"/>
        <v>2</v>
      </c>
      <c r="AU659" s="241"/>
      <c r="AV659" s="235">
        <f>IF('Raw Data'!AO658="YES", 1, 0)</f>
        <v>1</v>
      </c>
      <c r="AW659" s="241">
        <f>('Power Usage Consumption'!$B$22)*D659*AV659</f>
        <v>109.2</v>
      </c>
      <c r="AX659" s="235">
        <f>IF('Raw Data'!AP658="YES", 1, 0)</f>
        <v>0</v>
      </c>
      <c r="AY659" s="241">
        <f>('Power Usage Consumption'!$B$23)*D659*AX659</f>
        <v>0</v>
      </c>
      <c r="AZ659" s="235">
        <f>IF('Raw Data'!AQ658="YES", 1, 0)</f>
        <v>1</v>
      </c>
      <c r="BA659" s="241">
        <f>('Power Usage Consumption'!$B$24)*D659*AZ659</f>
        <v>2.592</v>
      </c>
      <c r="BB659" s="235">
        <f>IF('Raw Data'!AR658="YES", 1, 0)</f>
        <v>0</v>
      </c>
      <c r="BC659" s="241">
        <f>('Power Usage Consumption'!$B$25)*D659*BB659</f>
        <v>0</v>
      </c>
      <c r="BD659" s="235">
        <f>IF('Raw Data'!AS658="YES", 1, 0)</f>
        <v>0</v>
      </c>
      <c r="BE659" s="235">
        <f>('Power Usage Consumption'!$B$26)*D659*BD659</f>
        <v>0</v>
      </c>
      <c r="BF659" s="241">
        <f t="shared" si="7"/>
        <v>111.792</v>
      </c>
    </row>
    <row r="660" ht="20.25" customHeight="1">
      <c r="A660" s="233" t="str">
        <f>'Raw Data'!R659</f>
        <v>Chile</v>
      </c>
      <c r="B660" s="234">
        <f>'Raw Data'!S659</f>
        <v>3</v>
      </c>
      <c r="C660" s="235">
        <f>'Raw Data'!W659</f>
        <v>3</v>
      </c>
      <c r="D660" s="236">
        <f t="shared" si="1"/>
        <v>36</v>
      </c>
      <c r="E660" s="237"/>
      <c r="F660" s="238">
        <f>'Raw Data'!X659</f>
        <v>2</v>
      </c>
      <c r="G660" s="239">
        <f>(F660*'Power Usage Consumption'!$B$2)*D660</f>
        <v>4.32</v>
      </c>
      <c r="H660" s="235">
        <f>'Raw Data'!Y659</f>
        <v>1</v>
      </c>
      <c r="I660" s="239">
        <f>(H660*'Power Usage Consumption'!$B$3)*D660</f>
        <v>2.5056</v>
      </c>
      <c r="J660" s="235">
        <f>'Raw Data'!Z659</f>
        <v>1</v>
      </c>
      <c r="K660" s="240">
        <f>(J660*'Power Usage Consumption'!$B$4)*D660</f>
        <v>2.052</v>
      </c>
      <c r="L660" s="241">
        <f>'Raw Data'!AA659</f>
        <v>0</v>
      </c>
      <c r="M660" s="241">
        <f>(L660*'Power Usage Consumption'!$B$5)*D660</f>
        <v>0</v>
      </c>
      <c r="N660" s="241">
        <f>'Raw Data'!AB659</f>
        <v>1</v>
      </c>
      <c r="O660" s="241">
        <f>(N660*'Power Usage Consumption'!$B$7)*D660</f>
        <v>0.072</v>
      </c>
      <c r="P660" s="241">
        <f>'Raw Data'!AC659</f>
        <v>0</v>
      </c>
      <c r="Q660" s="241">
        <f>(P660*'Power Usage Consumption'!$B$8)*D660</f>
        <v>0</v>
      </c>
      <c r="R660" s="241">
        <f>'Raw Data'!AD659</f>
        <v>0</v>
      </c>
      <c r="S660" s="241">
        <f>(R660*'Power Usage Consumption'!$B$9)*D660</f>
        <v>0</v>
      </c>
      <c r="T660" s="235">
        <f>'Raw Data'!AE659</f>
        <v>2</v>
      </c>
      <c r="U660" s="241">
        <f>(T660*'Power Usage Consumption'!$B$6)*D660</f>
        <v>0.36</v>
      </c>
      <c r="V660" s="235">
        <f>'Raw Data'!AF659</f>
        <v>0</v>
      </c>
      <c r="W660" s="241">
        <f>(V660*'Power Usage Consumption'!$B$11)*D660</f>
        <v>0</v>
      </c>
      <c r="X660" s="235">
        <f>'Raw Data'!AG659</f>
        <v>0</v>
      </c>
      <c r="Y660" s="241">
        <f>(X660*'Power Usage Consumption'!$B$12)*D660</f>
        <v>0</v>
      </c>
      <c r="Z660" s="235">
        <f>'Raw Data'!AH659</f>
        <v>0</v>
      </c>
      <c r="AA660" s="241">
        <f>(Z660*'Power Usage Consumption'!$B$12)*D660</f>
        <v>0</v>
      </c>
      <c r="AB660" s="242">
        <f t="shared" si="2"/>
        <v>9.3096</v>
      </c>
      <c r="AC660" s="243" t="str">
        <f>'Raw Data'!AI659</f>
        <v>Renewable Energy (Solar, Wind, etc.)</v>
      </c>
      <c r="AD660" s="244">
        <f t="shared" si="3"/>
        <v>0</v>
      </c>
      <c r="AE660" s="245">
        <f t="shared" si="4"/>
        <v>9.3096</v>
      </c>
      <c r="AF660" s="238">
        <f>'Raw Data'!U659</f>
        <v>2</v>
      </c>
      <c r="AG660" s="235">
        <f>'Raw Data'!T659</f>
        <v>1</v>
      </c>
      <c r="AH660" s="235"/>
      <c r="AI660" s="235">
        <f>IF('Raw Data'!AJ659="YES", 1, 0)</f>
        <v>1</v>
      </c>
      <c r="AJ660" s="239">
        <f>'Power Usage Consumption'!$B$15</f>
        <v>3.87</v>
      </c>
      <c r="AK660" s="235">
        <f>IF('Raw Data'!AK659="YES", 1, 0)</f>
        <v>1</v>
      </c>
      <c r="AL660" s="239">
        <f>'Power Usage Consumption'!$B$16</f>
        <v>18</v>
      </c>
      <c r="AM660" s="235">
        <f>IF('Raw Data'!AL659="YES", 1, 0)</f>
        <v>0</v>
      </c>
      <c r="AN660" s="239">
        <f>'Power Usage Consumption'!$B$17</f>
        <v>1.5</v>
      </c>
      <c r="AO660" s="235">
        <f>IF('Raw Data'!AM659="YES", 1, 0)</f>
        <v>1</v>
      </c>
      <c r="AP660" s="239">
        <f>'Power Usage Consumption'!$B$18</f>
        <v>1.2</v>
      </c>
      <c r="AQ660" s="235">
        <f>IF('Raw Data'!AN659="YES", 1, 0)</f>
        <v>1</v>
      </c>
      <c r="AR660" s="239">
        <f>'Power Usage Consumption'!$B$19</f>
        <v>2</v>
      </c>
      <c r="AS660" s="239">
        <f t="shared" si="5"/>
        <v>26.57</v>
      </c>
      <c r="AT660" s="241">
        <f t="shared" si="6"/>
        <v>1</v>
      </c>
      <c r="AU660" s="241"/>
      <c r="AV660" s="235">
        <f>IF('Raw Data'!AO659="YES", 1, 0)</f>
        <v>1</v>
      </c>
      <c r="AW660" s="241">
        <f>('Power Usage Consumption'!$B$22)*D660*AV660</f>
        <v>81.9</v>
      </c>
      <c r="AX660" s="235">
        <f>IF('Raw Data'!AP659="YES", 1, 0)</f>
        <v>0</v>
      </c>
      <c r="AY660" s="241">
        <f>('Power Usage Consumption'!$B$23)*D660*AX660</f>
        <v>0</v>
      </c>
      <c r="AZ660" s="235">
        <f>IF('Raw Data'!AQ659="YES", 1, 0)</f>
        <v>0</v>
      </c>
      <c r="BA660" s="241">
        <f>('Power Usage Consumption'!$B$24)*D660*AZ660</f>
        <v>0</v>
      </c>
      <c r="BB660" s="235">
        <f>IF('Raw Data'!AR659="YES", 1, 0)</f>
        <v>0</v>
      </c>
      <c r="BC660" s="241">
        <f>('Power Usage Consumption'!$B$25)*D660*BB660</f>
        <v>0</v>
      </c>
      <c r="BD660" s="235">
        <f>IF('Raw Data'!AS659="YES", 1, 0)</f>
        <v>0</v>
      </c>
      <c r="BE660" s="235">
        <f>('Power Usage Consumption'!$B$26)*D660*BD660</f>
        <v>0</v>
      </c>
      <c r="BF660" s="241">
        <f t="shared" si="7"/>
        <v>81.9</v>
      </c>
    </row>
    <row r="661" ht="20.25" customHeight="1">
      <c r="A661" s="233" t="str">
        <f>'Raw Data'!R660</f>
        <v>Dominican Republic</v>
      </c>
      <c r="B661" s="234">
        <f>'Raw Data'!S660</f>
        <v>8</v>
      </c>
      <c r="C661" s="235">
        <f>'Raw Data'!W660</f>
        <v>32</v>
      </c>
      <c r="D661" s="236">
        <f t="shared" si="1"/>
        <v>1024</v>
      </c>
      <c r="E661" s="237"/>
      <c r="F661" s="238">
        <f>'Raw Data'!X660</f>
        <v>1</v>
      </c>
      <c r="G661" s="239">
        <f>(F661*'Power Usage Consumption'!$B$2)*D661</f>
        <v>61.44</v>
      </c>
      <c r="H661" s="235">
        <f>'Raw Data'!Y660</f>
        <v>1</v>
      </c>
      <c r="I661" s="239">
        <f>(H661*'Power Usage Consumption'!$B$3)*D661</f>
        <v>71.2704</v>
      </c>
      <c r="J661" s="235">
        <f>'Raw Data'!Z660</f>
        <v>2</v>
      </c>
      <c r="K661" s="240">
        <f>(J661*'Power Usage Consumption'!$B$4)*D661</f>
        <v>116.736</v>
      </c>
      <c r="L661" s="241">
        <f>'Raw Data'!AA660</f>
        <v>0</v>
      </c>
      <c r="M661" s="241">
        <f>(L661*'Power Usage Consumption'!$B$5)*D661</f>
        <v>0</v>
      </c>
      <c r="N661" s="241">
        <f>'Raw Data'!AB660</f>
        <v>1</v>
      </c>
      <c r="O661" s="241">
        <f>(N661*'Power Usage Consumption'!$B$7)*D661</f>
        <v>2.048</v>
      </c>
      <c r="P661" s="241">
        <f>'Raw Data'!AC660</f>
        <v>3</v>
      </c>
      <c r="Q661" s="241">
        <f>(P661*'Power Usage Consumption'!$B$8)*D661</f>
        <v>122.88</v>
      </c>
      <c r="R661" s="241">
        <f>'Raw Data'!AD660</f>
        <v>0</v>
      </c>
      <c r="S661" s="241">
        <f>(R661*'Power Usage Consumption'!$B$9)*D661</f>
        <v>0</v>
      </c>
      <c r="T661" s="235">
        <f>'Raw Data'!AE660</f>
        <v>3</v>
      </c>
      <c r="U661" s="241">
        <f>(T661*'Power Usage Consumption'!$B$6)*D661</f>
        <v>15.36</v>
      </c>
      <c r="V661" s="235">
        <f>'Raw Data'!AF660</f>
        <v>0</v>
      </c>
      <c r="W661" s="241">
        <f>(V661*'Power Usage Consumption'!$B$11)*D661</f>
        <v>0</v>
      </c>
      <c r="X661" s="235">
        <f>'Raw Data'!AG660</f>
        <v>0</v>
      </c>
      <c r="Y661" s="241">
        <f>(X661*'Power Usage Consumption'!$B$12)*D661</f>
        <v>0</v>
      </c>
      <c r="Z661" s="235">
        <f>'Raw Data'!AH660</f>
        <v>2</v>
      </c>
      <c r="AA661" s="241">
        <f>(Z661*'Power Usage Consumption'!$B$12)*D661</f>
        <v>24.576</v>
      </c>
      <c r="AB661" s="242">
        <f t="shared" si="2"/>
        <v>414.3104</v>
      </c>
      <c r="AC661" s="243" t="str">
        <f>'Raw Data'!AI660</f>
        <v>Renewable Energy (Solar, Wind, etc.)</v>
      </c>
      <c r="AD661" s="244">
        <f t="shared" si="3"/>
        <v>0</v>
      </c>
      <c r="AE661" s="245">
        <f t="shared" si="4"/>
        <v>414.3104</v>
      </c>
      <c r="AF661" s="238">
        <f>'Raw Data'!U660</f>
        <v>3</v>
      </c>
      <c r="AG661" s="235">
        <f>'Raw Data'!T660</f>
        <v>5</v>
      </c>
      <c r="AH661" s="235"/>
      <c r="AI661" s="235">
        <f>IF('Raw Data'!AJ660="YES", 1, 0)</f>
        <v>1</v>
      </c>
      <c r="AJ661" s="239">
        <f>'Power Usage Consumption'!$B$15</f>
        <v>3.87</v>
      </c>
      <c r="AK661" s="235">
        <f>IF('Raw Data'!AK660="YES", 1, 0)</f>
        <v>0</v>
      </c>
      <c r="AL661" s="239">
        <f>'Power Usage Consumption'!$B$16</f>
        <v>18</v>
      </c>
      <c r="AM661" s="235">
        <f>IF('Raw Data'!AL660="YES", 1, 0)</f>
        <v>0</v>
      </c>
      <c r="AN661" s="239">
        <f>'Power Usage Consumption'!$B$17</f>
        <v>1.5</v>
      </c>
      <c r="AO661" s="235">
        <f>IF('Raw Data'!AM660="YES", 1, 0)</f>
        <v>1</v>
      </c>
      <c r="AP661" s="239">
        <f>'Power Usage Consumption'!$B$18</f>
        <v>1.2</v>
      </c>
      <c r="AQ661" s="235">
        <f>IF('Raw Data'!AN660="YES", 1, 0)</f>
        <v>1</v>
      </c>
      <c r="AR661" s="239">
        <f>'Power Usage Consumption'!$B$19</f>
        <v>2</v>
      </c>
      <c r="AS661" s="239">
        <f t="shared" si="5"/>
        <v>26.57</v>
      </c>
      <c r="AT661" s="241">
        <f t="shared" si="6"/>
        <v>5</v>
      </c>
      <c r="AU661" s="241"/>
      <c r="AV661" s="235">
        <f>IF('Raw Data'!AO660="YES", 1, 0)</f>
        <v>1</v>
      </c>
      <c r="AW661" s="241">
        <f>('Power Usage Consumption'!$B$22)*D661*AV661</f>
        <v>2329.6</v>
      </c>
      <c r="AX661" s="235">
        <f>IF('Raw Data'!AP660="YES", 1, 0)</f>
        <v>0</v>
      </c>
      <c r="AY661" s="241">
        <f>('Power Usage Consumption'!$B$23)*D661*AX661</f>
        <v>0</v>
      </c>
      <c r="AZ661" s="235">
        <f>IF('Raw Data'!AQ660="YES", 1, 0)</f>
        <v>1</v>
      </c>
      <c r="BA661" s="241">
        <f>('Power Usage Consumption'!$B$24)*D661*AZ661</f>
        <v>55.296</v>
      </c>
      <c r="BB661" s="235">
        <f>IF('Raw Data'!AR660="YES", 1, 0)</f>
        <v>0</v>
      </c>
      <c r="BC661" s="241">
        <f>('Power Usage Consumption'!$B$25)*D661*BB661</f>
        <v>0</v>
      </c>
      <c r="BD661" s="235">
        <f>IF('Raw Data'!AS660="YES", 1, 0)</f>
        <v>1</v>
      </c>
      <c r="BE661" s="235">
        <f>('Power Usage Consumption'!$B$26)*D661*BD661</f>
        <v>286.72</v>
      </c>
      <c r="BF661" s="241">
        <f t="shared" si="7"/>
        <v>2671.616</v>
      </c>
    </row>
    <row r="662" ht="20.25" customHeight="1">
      <c r="A662" s="233" t="str">
        <f>'Raw Data'!R661</f>
        <v>Mexico</v>
      </c>
      <c r="B662" s="234">
        <f>'Raw Data'!S661</f>
        <v>2</v>
      </c>
      <c r="C662" s="235">
        <f>'Raw Data'!W661</f>
        <v>32</v>
      </c>
      <c r="D662" s="236">
        <f t="shared" si="1"/>
        <v>256</v>
      </c>
      <c r="E662" s="237"/>
      <c r="F662" s="238">
        <f>'Raw Data'!X661</f>
        <v>1</v>
      </c>
      <c r="G662" s="239">
        <f>(F662*'Power Usage Consumption'!$B$2)*D662</f>
        <v>15.36</v>
      </c>
      <c r="H662" s="235">
        <f>'Raw Data'!Y661</f>
        <v>1</v>
      </c>
      <c r="I662" s="239">
        <f>(H662*'Power Usage Consumption'!$B$3)*D662</f>
        <v>17.8176</v>
      </c>
      <c r="J662" s="235">
        <f>'Raw Data'!Z661</f>
        <v>2</v>
      </c>
      <c r="K662" s="240">
        <f>(J662*'Power Usage Consumption'!$B$4)*D662</f>
        <v>29.184</v>
      </c>
      <c r="L662" s="241">
        <f>'Raw Data'!AA661</f>
        <v>3</v>
      </c>
      <c r="M662" s="241">
        <f>(L662*'Power Usage Consumption'!$B$5)*D662</f>
        <v>153.6</v>
      </c>
      <c r="N662" s="241">
        <f>'Raw Data'!AB661</f>
        <v>1</v>
      </c>
      <c r="O662" s="241">
        <f>(N662*'Power Usage Consumption'!$B$7)*D662</f>
        <v>0.512</v>
      </c>
      <c r="P662" s="241">
        <f>'Raw Data'!AC661</f>
        <v>1</v>
      </c>
      <c r="Q662" s="241">
        <f>(P662*'Power Usage Consumption'!$B$8)*D662</f>
        <v>10.24</v>
      </c>
      <c r="R662" s="241">
        <f>'Raw Data'!AD661</f>
        <v>2</v>
      </c>
      <c r="S662" s="241">
        <f>(R662*'Power Usage Consumption'!$B$9)*D662</f>
        <v>3.072</v>
      </c>
      <c r="T662" s="235">
        <f>'Raw Data'!AE661</f>
        <v>3</v>
      </c>
      <c r="U662" s="241">
        <f>(T662*'Power Usage Consumption'!$B$6)*D662</f>
        <v>3.84</v>
      </c>
      <c r="V662" s="235">
        <f>'Raw Data'!AF661</f>
        <v>3</v>
      </c>
      <c r="W662" s="241">
        <f>(V662*'Power Usage Consumption'!$B$11)*D662</f>
        <v>9.216</v>
      </c>
      <c r="X662" s="235">
        <f>'Raw Data'!AG661</f>
        <v>3</v>
      </c>
      <c r="Y662" s="241">
        <f>(X662*'Power Usage Consumption'!$B$12)*D662</f>
        <v>9.216</v>
      </c>
      <c r="Z662" s="235">
        <f>'Raw Data'!AH661</f>
        <v>2</v>
      </c>
      <c r="AA662" s="241">
        <f>(Z662*'Power Usage Consumption'!$B$12)*D662</f>
        <v>6.144</v>
      </c>
      <c r="AB662" s="242">
        <f t="shared" si="2"/>
        <v>258.2016</v>
      </c>
      <c r="AC662" s="243" t="str">
        <f>'Raw Data'!AI661</f>
        <v>Non-renewable Energy (Grid electricity, Gasoline, etc.)</v>
      </c>
      <c r="AD662" s="244">
        <f t="shared" si="3"/>
        <v>258.2016</v>
      </c>
      <c r="AE662" s="245">
        <f t="shared" si="4"/>
        <v>0</v>
      </c>
      <c r="AF662" s="238">
        <f>'Raw Data'!U661</f>
        <v>1</v>
      </c>
      <c r="AG662" s="235">
        <f>'Raw Data'!T661</f>
        <v>1</v>
      </c>
      <c r="AH662" s="235"/>
      <c r="AI662" s="235">
        <f>IF('Raw Data'!AJ661="YES", 1, 0)</f>
        <v>0</v>
      </c>
      <c r="AJ662" s="239">
        <f>'Power Usage Consumption'!$B$15</f>
        <v>3.87</v>
      </c>
      <c r="AK662" s="235">
        <f>IF('Raw Data'!AK661="YES", 1, 0)</f>
        <v>0</v>
      </c>
      <c r="AL662" s="239">
        <f>'Power Usage Consumption'!$B$16</f>
        <v>18</v>
      </c>
      <c r="AM662" s="235">
        <f>IF('Raw Data'!AL661="YES", 1, 0)</f>
        <v>0</v>
      </c>
      <c r="AN662" s="239">
        <f>'Power Usage Consumption'!$B$17</f>
        <v>1.5</v>
      </c>
      <c r="AO662" s="235">
        <f>IF('Raw Data'!AM661="YES", 1, 0)</f>
        <v>0</v>
      </c>
      <c r="AP662" s="239">
        <f>'Power Usage Consumption'!$B$18</f>
        <v>1.2</v>
      </c>
      <c r="AQ662" s="235">
        <f>IF('Raw Data'!AN661="YES", 1, 0)</f>
        <v>0</v>
      </c>
      <c r="AR662" s="239">
        <f>'Power Usage Consumption'!$B$19</f>
        <v>2</v>
      </c>
      <c r="AS662" s="239">
        <f t="shared" si="5"/>
        <v>26.57</v>
      </c>
      <c r="AT662" s="241">
        <f t="shared" si="6"/>
        <v>1</v>
      </c>
      <c r="AU662" s="241"/>
      <c r="AV662" s="235">
        <f>IF('Raw Data'!AO661="YES", 1, 0)</f>
        <v>0</v>
      </c>
      <c r="AW662" s="241">
        <f>('Power Usage Consumption'!$B$22)*D662*AV662</f>
        <v>0</v>
      </c>
      <c r="AX662" s="235">
        <f>IF('Raw Data'!AP661="YES", 1, 0)</f>
        <v>1</v>
      </c>
      <c r="AY662" s="241">
        <f>('Power Usage Consumption'!$B$23)*D662*AX662</f>
        <v>166.4</v>
      </c>
      <c r="AZ662" s="235">
        <f>IF('Raw Data'!AQ661="YES", 1, 0)</f>
        <v>1</v>
      </c>
      <c r="BA662" s="241">
        <f>('Power Usage Consumption'!$B$24)*D662*AZ662</f>
        <v>13.824</v>
      </c>
      <c r="BB662" s="235">
        <f>IF('Raw Data'!AR661="YES", 1, 0)</f>
        <v>1</v>
      </c>
      <c r="BC662" s="241">
        <f>('Power Usage Consumption'!$B$25)*D662*BB662</f>
        <v>4.4416</v>
      </c>
      <c r="BD662" s="235">
        <f>IF('Raw Data'!AS661="YES", 1, 0)</f>
        <v>0</v>
      </c>
      <c r="BE662" s="235">
        <f>('Power Usage Consumption'!$B$26)*D662*BD662</f>
        <v>0</v>
      </c>
      <c r="BF662" s="241">
        <f t="shared" si="7"/>
        <v>184.6656</v>
      </c>
    </row>
    <row r="663" ht="20.25" customHeight="1">
      <c r="A663" s="233" t="str">
        <f>'Raw Data'!R662</f>
        <v>Slovakia</v>
      </c>
      <c r="B663" s="234">
        <f>'Raw Data'!S662</f>
        <v>2</v>
      </c>
      <c r="C663" s="235">
        <f>'Raw Data'!W662</f>
        <v>24</v>
      </c>
      <c r="D663" s="236">
        <f t="shared" si="1"/>
        <v>192</v>
      </c>
      <c r="E663" s="237"/>
      <c r="F663" s="238">
        <f>'Raw Data'!X662</f>
        <v>2</v>
      </c>
      <c r="G663" s="239">
        <f>(F663*'Power Usage Consumption'!$B$2)*D663</f>
        <v>23.04</v>
      </c>
      <c r="H663" s="235">
        <f>'Raw Data'!Y662</f>
        <v>1</v>
      </c>
      <c r="I663" s="239">
        <f>(H663*'Power Usage Consumption'!$B$3)*D663</f>
        <v>13.3632</v>
      </c>
      <c r="J663" s="235">
        <f>'Raw Data'!Z662</f>
        <v>0</v>
      </c>
      <c r="K663" s="240">
        <f>(J663*'Power Usage Consumption'!$B$4)*D663</f>
        <v>0</v>
      </c>
      <c r="L663" s="241">
        <f>'Raw Data'!AA662</f>
        <v>3</v>
      </c>
      <c r="M663" s="241">
        <f>(L663*'Power Usage Consumption'!$B$5)*D663</f>
        <v>115.2</v>
      </c>
      <c r="N663" s="241">
        <f>'Raw Data'!AB662</f>
        <v>1</v>
      </c>
      <c r="O663" s="241">
        <f>(N663*'Power Usage Consumption'!$B$7)*D663</f>
        <v>0.384</v>
      </c>
      <c r="P663" s="241">
        <f>'Raw Data'!AC662</f>
        <v>1</v>
      </c>
      <c r="Q663" s="241">
        <f>(P663*'Power Usage Consumption'!$B$8)*D663</f>
        <v>7.68</v>
      </c>
      <c r="R663" s="241">
        <f>'Raw Data'!AD662</f>
        <v>0</v>
      </c>
      <c r="S663" s="241">
        <f>(R663*'Power Usage Consumption'!$B$9)*D663</f>
        <v>0</v>
      </c>
      <c r="T663" s="235">
        <f>'Raw Data'!AE662</f>
        <v>2</v>
      </c>
      <c r="U663" s="241">
        <f>(T663*'Power Usage Consumption'!$B$6)*D663</f>
        <v>1.92</v>
      </c>
      <c r="V663" s="235">
        <f>'Raw Data'!AF662</f>
        <v>3</v>
      </c>
      <c r="W663" s="241">
        <f>(V663*'Power Usage Consumption'!$B$11)*D663</f>
        <v>6.912</v>
      </c>
      <c r="X663" s="235">
        <f>'Raw Data'!AG662</f>
        <v>1</v>
      </c>
      <c r="Y663" s="241">
        <f>(X663*'Power Usage Consumption'!$B$12)*D663</f>
        <v>2.304</v>
      </c>
      <c r="Z663" s="235">
        <f>'Raw Data'!AH662</f>
        <v>1</v>
      </c>
      <c r="AA663" s="241">
        <f>(Z663*'Power Usage Consumption'!$B$12)*D663</f>
        <v>2.304</v>
      </c>
      <c r="AB663" s="242">
        <f t="shared" si="2"/>
        <v>173.1072</v>
      </c>
      <c r="AC663" s="243" t="str">
        <f>'Raw Data'!AI662</f>
        <v>Non-renewable Energy (Grid electricity, Gasoline, etc.)</v>
      </c>
      <c r="AD663" s="244">
        <f t="shared" si="3"/>
        <v>173.1072</v>
      </c>
      <c r="AE663" s="245">
        <f t="shared" si="4"/>
        <v>0</v>
      </c>
      <c r="AF663" s="238">
        <f>'Raw Data'!U662</f>
        <v>0</v>
      </c>
      <c r="AG663" s="235">
        <f>'Raw Data'!T662</f>
        <v>2</v>
      </c>
      <c r="AH663" s="235"/>
      <c r="AI663" s="235">
        <f>IF('Raw Data'!AJ662="YES", 1, 0)</f>
        <v>0</v>
      </c>
      <c r="AJ663" s="239">
        <f>'Power Usage Consumption'!$B$15</f>
        <v>3.87</v>
      </c>
      <c r="AK663" s="235">
        <f>IF('Raw Data'!AK662="YES", 1, 0)</f>
        <v>0</v>
      </c>
      <c r="AL663" s="239">
        <f>'Power Usage Consumption'!$B$16</f>
        <v>18</v>
      </c>
      <c r="AM663" s="235">
        <f>IF('Raw Data'!AL662="YES", 1, 0)</f>
        <v>1</v>
      </c>
      <c r="AN663" s="239">
        <f>'Power Usage Consumption'!$B$17</f>
        <v>1.5</v>
      </c>
      <c r="AO663" s="235">
        <f>IF('Raw Data'!AM662="YES", 1, 0)</f>
        <v>0</v>
      </c>
      <c r="AP663" s="239">
        <f>'Power Usage Consumption'!$B$18</f>
        <v>1.2</v>
      </c>
      <c r="AQ663" s="235">
        <f>IF('Raw Data'!AN662="YES", 1, 0)</f>
        <v>0</v>
      </c>
      <c r="AR663" s="239">
        <f>'Power Usage Consumption'!$B$19</f>
        <v>2</v>
      </c>
      <c r="AS663" s="239">
        <f t="shared" si="5"/>
        <v>26.57</v>
      </c>
      <c r="AT663" s="241">
        <f t="shared" si="6"/>
        <v>2</v>
      </c>
      <c r="AU663" s="241"/>
      <c r="AV663" s="235">
        <f>IF('Raw Data'!AO662="YES", 1, 0)</f>
        <v>1</v>
      </c>
      <c r="AW663" s="241">
        <f>('Power Usage Consumption'!$B$22)*D663*AV663</f>
        <v>436.8</v>
      </c>
      <c r="AX663" s="235">
        <f>IF('Raw Data'!AP662="YES", 1, 0)</f>
        <v>0</v>
      </c>
      <c r="AY663" s="241">
        <f>('Power Usage Consumption'!$B$23)*D663*AX663</f>
        <v>0</v>
      </c>
      <c r="AZ663" s="235">
        <f>IF('Raw Data'!AQ662="YES", 1, 0)</f>
        <v>0</v>
      </c>
      <c r="BA663" s="241">
        <f>('Power Usage Consumption'!$B$24)*D663*AZ663</f>
        <v>0</v>
      </c>
      <c r="BB663" s="235">
        <f>IF('Raw Data'!AR662="YES", 1, 0)</f>
        <v>0</v>
      </c>
      <c r="BC663" s="241">
        <f>('Power Usage Consumption'!$B$25)*D663*BB663</f>
        <v>0</v>
      </c>
      <c r="BD663" s="235">
        <f>IF('Raw Data'!AS662="YES", 1, 0)</f>
        <v>0</v>
      </c>
      <c r="BE663" s="235">
        <f>('Power Usage Consumption'!$B$26)*D663*BD663</f>
        <v>0</v>
      </c>
      <c r="BF663" s="241">
        <f t="shared" si="7"/>
        <v>436.8</v>
      </c>
    </row>
    <row r="664" ht="20.25" customHeight="1">
      <c r="A664" s="233" t="str">
        <f>'Raw Data'!R663</f>
        <v>Austria</v>
      </c>
      <c r="B664" s="234">
        <f>'Raw Data'!S663</f>
        <v>8</v>
      </c>
      <c r="C664" s="235">
        <f>'Raw Data'!W663</f>
        <v>24</v>
      </c>
      <c r="D664" s="236">
        <f t="shared" si="1"/>
        <v>768</v>
      </c>
      <c r="E664" s="237"/>
      <c r="F664" s="238">
        <f>'Raw Data'!X663</f>
        <v>2</v>
      </c>
      <c r="G664" s="239">
        <f>(F664*'Power Usage Consumption'!$B$2)*D664</f>
        <v>92.16</v>
      </c>
      <c r="H664" s="235">
        <f>'Raw Data'!Y663</f>
        <v>2</v>
      </c>
      <c r="I664" s="239">
        <f>(H664*'Power Usage Consumption'!$B$3)*D664</f>
        <v>106.9056</v>
      </c>
      <c r="J664" s="235">
        <f>'Raw Data'!Z663</f>
        <v>2</v>
      </c>
      <c r="K664" s="240">
        <f>(J664*'Power Usage Consumption'!$B$4)*D664</f>
        <v>87.552</v>
      </c>
      <c r="L664" s="241">
        <f>'Raw Data'!AA663</f>
        <v>2</v>
      </c>
      <c r="M664" s="241">
        <f>(L664*'Power Usage Consumption'!$B$5)*D664</f>
        <v>307.2</v>
      </c>
      <c r="N664" s="241">
        <f>'Raw Data'!AB663</f>
        <v>3</v>
      </c>
      <c r="O664" s="241">
        <f>(N664*'Power Usage Consumption'!$B$7)*D664</f>
        <v>4.608</v>
      </c>
      <c r="P664" s="241">
        <f>'Raw Data'!AC663</f>
        <v>3</v>
      </c>
      <c r="Q664" s="241">
        <f>(P664*'Power Usage Consumption'!$B$8)*D664</f>
        <v>92.16</v>
      </c>
      <c r="R664" s="241">
        <f>'Raw Data'!AD663</f>
        <v>0</v>
      </c>
      <c r="S664" s="241">
        <f>(R664*'Power Usage Consumption'!$B$9)*D664</f>
        <v>0</v>
      </c>
      <c r="T664" s="235">
        <f>'Raw Data'!AE663</f>
        <v>0</v>
      </c>
      <c r="U664" s="241">
        <f>(T664*'Power Usage Consumption'!$B$6)*D664</f>
        <v>0</v>
      </c>
      <c r="V664" s="235">
        <f>'Raw Data'!AF663</f>
        <v>1</v>
      </c>
      <c r="W664" s="241">
        <f>(V664*'Power Usage Consumption'!$B$11)*D664</f>
        <v>9.216</v>
      </c>
      <c r="X664" s="235">
        <f>'Raw Data'!AG663</f>
        <v>3</v>
      </c>
      <c r="Y664" s="241">
        <f>(X664*'Power Usage Consumption'!$B$12)*D664</f>
        <v>27.648</v>
      </c>
      <c r="Z664" s="235">
        <f>'Raw Data'!AH663</f>
        <v>1</v>
      </c>
      <c r="AA664" s="241">
        <f>(Z664*'Power Usage Consumption'!$B$12)*D664</f>
        <v>9.216</v>
      </c>
      <c r="AB664" s="242">
        <f t="shared" si="2"/>
        <v>736.6656</v>
      </c>
      <c r="AC664" s="243" t="str">
        <f>'Raw Data'!AI663</f>
        <v>Renewable Energy (Solar, Wind, etc.)</v>
      </c>
      <c r="AD664" s="244">
        <f t="shared" si="3"/>
        <v>0</v>
      </c>
      <c r="AE664" s="245">
        <f t="shared" si="4"/>
        <v>736.6656</v>
      </c>
      <c r="AF664" s="238">
        <f>'Raw Data'!U663</f>
        <v>4</v>
      </c>
      <c r="AG664" s="235">
        <f>'Raw Data'!T663</f>
        <v>4</v>
      </c>
      <c r="AH664" s="235"/>
      <c r="AI664" s="235">
        <f>IF('Raw Data'!AJ663="YES", 1, 0)</f>
        <v>0</v>
      </c>
      <c r="AJ664" s="239">
        <f>'Power Usage Consumption'!$B$15</f>
        <v>3.87</v>
      </c>
      <c r="AK664" s="235">
        <f>IF('Raw Data'!AK663="YES", 1, 0)</f>
        <v>0</v>
      </c>
      <c r="AL664" s="239">
        <f>'Power Usage Consumption'!$B$16</f>
        <v>18</v>
      </c>
      <c r="AM664" s="235">
        <f>IF('Raw Data'!AL663="YES", 1, 0)</f>
        <v>1</v>
      </c>
      <c r="AN664" s="239">
        <f>'Power Usage Consumption'!$B$17</f>
        <v>1.5</v>
      </c>
      <c r="AO664" s="235">
        <f>IF('Raw Data'!AM663="YES", 1, 0)</f>
        <v>1</v>
      </c>
      <c r="AP664" s="239">
        <f>'Power Usage Consumption'!$B$18</f>
        <v>1.2</v>
      </c>
      <c r="AQ664" s="235">
        <f>IF('Raw Data'!AN663="YES", 1, 0)</f>
        <v>1</v>
      </c>
      <c r="AR664" s="239">
        <f>'Power Usage Consumption'!$B$19</f>
        <v>2</v>
      </c>
      <c r="AS664" s="239">
        <f t="shared" si="5"/>
        <v>26.57</v>
      </c>
      <c r="AT664" s="241">
        <f t="shared" si="6"/>
        <v>4</v>
      </c>
      <c r="AU664" s="241"/>
      <c r="AV664" s="235">
        <f>IF('Raw Data'!AO663="YES", 1, 0)</f>
        <v>1</v>
      </c>
      <c r="AW664" s="241">
        <f>('Power Usage Consumption'!$B$22)*D664*AV664</f>
        <v>1747.2</v>
      </c>
      <c r="AX664" s="235">
        <f>IF('Raw Data'!AP663="YES", 1, 0)</f>
        <v>1</v>
      </c>
      <c r="AY664" s="241">
        <f>('Power Usage Consumption'!$B$23)*D664*AX664</f>
        <v>499.2</v>
      </c>
      <c r="AZ664" s="235">
        <f>IF('Raw Data'!AQ663="YES", 1, 0)</f>
        <v>0</v>
      </c>
      <c r="BA664" s="241">
        <f>('Power Usage Consumption'!$B$24)*D664*AZ664</f>
        <v>0</v>
      </c>
      <c r="BB664" s="235">
        <f>IF('Raw Data'!AR663="YES", 1, 0)</f>
        <v>1</v>
      </c>
      <c r="BC664" s="241">
        <f>('Power Usage Consumption'!$B$25)*D664*BB664</f>
        <v>13.3248</v>
      </c>
      <c r="BD664" s="235">
        <f>IF('Raw Data'!AS663="YES", 1, 0)</f>
        <v>1</v>
      </c>
      <c r="BE664" s="235">
        <f>('Power Usage Consumption'!$B$26)*D664*BD664</f>
        <v>215.04</v>
      </c>
      <c r="BF664" s="241">
        <f t="shared" si="7"/>
        <v>2474.7648</v>
      </c>
    </row>
    <row r="665" ht="20.25" customHeight="1">
      <c r="A665" s="233" t="str">
        <f>'Raw Data'!R664</f>
        <v>Switzerland</v>
      </c>
      <c r="B665" s="234">
        <f>'Raw Data'!S664</f>
        <v>9</v>
      </c>
      <c r="C665" s="235">
        <f>'Raw Data'!W664</f>
        <v>20</v>
      </c>
      <c r="D665" s="236">
        <f t="shared" si="1"/>
        <v>720</v>
      </c>
      <c r="E665" s="237"/>
      <c r="F665" s="238">
        <f>'Raw Data'!X664</f>
        <v>2</v>
      </c>
      <c r="G665" s="239">
        <f>(F665*'Power Usage Consumption'!$B$2)*D665</f>
        <v>86.4</v>
      </c>
      <c r="H665" s="235">
        <f>'Raw Data'!Y664</f>
        <v>1</v>
      </c>
      <c r="I665" s="239">
        <f>(H665*'Power Usage Consumption'!$B$3)*D665</f>
        <v>50.112</v>
      </c>
      <c r="J665" s="235">
        <f>'Raw Data'!Z664</f>
        <v>0</v>
      </c>
      <c r="K665" s="240">
        <f>(J665*'Power Usage Consumption'!$B$4)*D665</f>
        <v>0</v>
      </c>
      <c r="L665" s="241">
        <f>'Raw Data'!AA664</f>
        <v>1</v>
      </c>
      <c r="M665" s="241">
        <f>(L665*'Power Usage Consumption'!$B$5)*D665</f>
        <v>144</v>
      </c>
      <c r="N665" s="241">
        <f>'Raw Data'!AB664</f>
        <v>1</v>
      </c>
      <c r="O665" s="241">
        <f>(N665*'Power Usage Consumption'!$B$7)*D665</f>
        <v>1.44</v>
      </c>
      <c r="P665" s="241">
        <f>'Raw Data'!AC664</f>
        <v>3</v>
      </c>
      <c r="Q665" s="241">
        <f>(P665*'Power Usage Consumption'!$B$8)*D665</f>
        <v>86.4</v>
      </c>
      <c r="R665" s="241">
        <f>'Raw Data'!AD664</f>
        <v>1</v>
      </c>
      <c r="S665" s="241">
        <f>(R665*'Power Usage Consumption'!$B$9)*D665</f>
        <v>4.32</v>
      </c>
      <c r="T665" s="235">
        <f>'Raw Data'!AE664</f>
        <v>3</v>
      </c>
      <c r="U665" s="241">
        <f>(T665*'Power Usage Consumption'!$B$6)*D665</f>
        <v>10.8</v>
      </c>
      <c r="V665" s="235">
        <f>'Raw Data'!AF664</f>
        <v>1</v>
      </c>
      <c r="W665" s="241">
        <f>(V665*'Power Usage Consumption'!$B$11)*D665</f>
        <v>8.64</v>
      </c>
      <c r="X665" s="235">
        <f>'Raw Data'!AG664</f>
        <v>1</v>
      </c>
      <c r="Y665" s="241">
        <f>(X665*'Power Usage Consumption'!$B$12)*D665</f>
        <v>8.64</v>
      </c>
      <c r="Z665" s="235">
        <f>'Raw Data'!AH664</f>
        <v>2</v>
      </c>
      <c r="AA665" s="241">
        <f>(Z665*'Power Usage Consumption'!$B$12)*D665</f>
        <v>17.28</v>
      </c>
      <c r="AB665" s="242">
        <f t="shared" si="2"/>
        <v>418.032</v>
      </c>
      <c r="AC665" s="243" t="str">
        <f>'Raw Data'!AI664</f>
        <v>Non-renewable Energy (Grid electricity, Gasoline, etc.)</v>
      </c>
      <c r="AD665" s="244">
        <f t="shared" si="3"/>
        <v>418.032</v>
      </c>
      <c r="AE665" s="245">
        <f t="shared" si="4"/>
        <v>0</v>
      </c>
      <c r="AF665" s="238">
        <f>'Raw Data'!U664</f>
        <v>1</v>
      </c>
      <c r="AG665" s="235">
        <f>'Raw Data'!T664</f>
        <v>8</v>
      </c>
      <c r="AH665" s="235"/>
      <c r="AI665" s="235">
        <f>IF('Raw Data'!AJ664="YES", 1, 0)</f>
        <v>1</v>
      </c>
      <c r="AJ665" s="239">
        <f>'Power Usage Consumption'!$B$15</f>
        <v>3.87</v>
      </c>
      <c r="AK665" s="235">
        <f>IF('Raw Data'!AK664="YES", 1, 0)</f>
        <v>1</v>
      </c>
      <c r="AL665" s="239">
        <f>'Power Usage Consumption'!$B$16</f>
        <v>18</v>
      </c>
      <c r="AM665" s="235">
        <f>IF('Raw Data'!AL664="YES", 1, 0)</f>
        <v>0</v>
      </c>
      <c r="AN665" s="239">
        <f>'Power Usage Consumption'!$B$17</f>
        <v>1.5</v>
      </c>
      <c r="AO665" s="235">
        <f>IF('Raw Data'!AM664="YES", 1, 0)</f>
        <v>1</v>
      </c>
      <c r="AP665" s="239">
        <f>'Power Usage Consumption'!$B$18</f>
        <v>1.2</v>
      </c>
      <c r="AQ665" s="235">
        <f>IF('Raw Data'!AN664="YES", 1, 0)</f>
        <v>0</v>
      </c>
      <c r="AR665" s="239">
        <f>'Power Usage Consumption'!$B$19</f>
        <v>2</v>
      </c>
      <c r="AS665" s="239">
        <f t="shared" si="5"/>
        <v>26.57</v>
      </c>
      <c r="AT665" s="241">
        <f t="shared" si="6"/>
        <v>8</v>
      </c>
      <c r="AU665" s="241"/>
      <c r="AV665" s="235">
        <f>IF('Raw Data'!AO664="YES", 1, 0)</f>
        <v>1</v>
      </c>
      <c r="AW665" s="241">
        <f>('Power Usage Consumption'!$B$22)*D665*AV665</f>
        <v>1638</v>
      </c>
      <c r="AX665" s="235">
        <f>IF('Raw Data'!AP664="YES", 1, 0)</f>
        <v>1</v>
      </c>
      <c r="AY665" s="241">
        <f>('Power Usage Consumption'!$B$23)*D665*AX665</f>
        <v>468</v>
      </c>
      <c r="AZ665" s="235">
        <f>IF('Raw Data'!AQ664="YES", 1, 0)</f>
        <v>1</v>
      </c>
      <c r="BA665" s="241">
        <f>('Power Usage Consumption'!$B$24)*D665*AZ665</f>
        <v>38.88</v>
      </c>
      <c r="BB665" s="235">
        <f>IF('Raw Data'!AR664="YES", 1, 0)</f>
        <v>0</v>
      </c>
      <c r="BC665" s="241">
        <f>('Power Usage Consumption'!$B$25)*D665*BB665</f>
        <v>0</v>
      </c>
      <c r="BD665" s="235">
        <f>IF('Raw Data'!AS664="YES", 1, 0)</f>
        <v>0</v>
      </c>
      <c r="BE665" s="235">
        <f>('Power Usage Consumption'!$B$26)*D665*BD665</f>
        <v>0</v>
      </c>
      <c r="BF665" s="241">
        <f t="shared" si="7"/>
        <v>2144.88</v>
      </c>
    </row>
    <row r="666" ht="20.25" customHeight="1">
      <c r="A666" s="233" t="str">
        <f>'Raw Data'!R665</f>
        <v>United States of America</v>
      </c>
      <c r="B666" s="234">
        <f>'Raw Data'!S665</f>
        <v>7</v>
      </c>
      <c r="C666" s="235">
        <f>'Raw Data'!W665</f>
        <v>12</v>
      </c>
      <c r="D666" s="236">
        <f t="shared" si="1"/>
        <v>336</v>
      </c>
      <c r="E666" s="237"/>
      <c r="F666" s="238">
        <f>'Raw Data'!X665</f>
        <v>0</v>
      </c>
      <c r="G666" s="239">
        <f>(F666*'Power Usage Consumption'!$B$2)*D666</f>
        <v>0</v>
      </c>
      <c r="H666" s="235">
        <f>'Raw Data'!Y665</f>
        <v>2</v>
      </c>
      <c r="I666" s="239">
        <f>(H666*'Power Usage Consumption'!$B$3)*D666</f>
        <v>46.7712</v>
      </c>
      <c r="J666" s="235">
        <f>'Raw Data'!Z665</f>
        <v>2</v>
      </c>
      <c r="K666" s="240">
        <f>(J666*'Power Usage Consumption'!$B$4)*D666</f>
        <v>38.304</v>
      </c>
      <c r="L666" s="241">
        <f>'Raw Data'!AA665</f>
        <v>0</v>
      </c>
      <c r="M666" s="241">
        <f>(L666*'Power Usage Consumption'!$B$5)*D666</f>
        <v>0</v>
      </c>
      <c r="N666" s="241">
        <f>'Raw Data'!AB665</f>
        <v>0</v>
      </c>
      <c r="O666" s="241">
        <f>(N666*'Power Usage Consumption'!$B$7)*D666</f>
        <v>0</v>
      </c>
      <c r="P666" s="241">
        <f>'Raw Data'!AC665</f>
        <v>0</v>
      </c>
      <c r="Q666" s="241">
        <f>(P666*'Power Usage Consumption'!$B$8)*D666</f>
        <v>0</v>
      </c>
      <c r="R666" s="241">
        <f>'Raw Data'!AD665</f>
        <v>3</v>
      </c>
      <c r="S666" s="241">
        <f>(R666*'Power Usage Consumption'!$B$9)*D666</f>
        <v>6.048</v>
      </c>
      <c r="T666" s="235">
        <f>'Raw Data'!AE665</f>
        <v>0</v>
      </c>
      <c r="U666" s="241">
        <f>(T666*'Power Usage Consumption'!$B$6)*D666</f>
        <v>0</v>
      </c>
      <c r="V666" s="235">
        <f>'Raw Data'!AF665</f>
        <v>3</v>
      </c>
      <c r="W666" s="241">
        <f>(V666*'Power Usage Consumption'!$B$11)*D666</f>
        <v>12.096</v>
      </c>
      <c r="X666" s="235">
        <f>'Raw Data'!AG665</f>
        <v>1</v>
      </c>
      <c r="Y666" s="241">
        <f>(X666*'Power Usage Consumption'!$B$12)*D666</f>
        <v>4.032</v>
      </c>
      <c r="Z666" s="235">
        <f>'Raw Data'!AH665</f>
        <v>0</v>
      </c>
      <c r="AA666" s="241">
        <f>(Z666*'Power Usage Consumption'!$B$12)*D666</f>
        <v>0</v>
      </c>
      <c r="AB666" s="242">
        <f t="shared" si="2"/>
        <v>107.2512</v>
      </c>
      <c r="AC666" s="243" t="str">
        <f>'Raw Data'!AI665</f>
        <v>Non-renewable Energy (Grid electricity, Gasoline, etc.)</v>
      </c>
      <c r="AD666" s="244">
        <f t="shared" si="3"/>
        <v>107.2512</v>
      </c>
      <c r="AE666" s="245">
        <f t="shared" si="4"/>
        <v>0</v>
      </c>
      <c r="AF666" s="238">
        <f>'Raw Data'!U665</f>
        <v>5</v>
      </c>
      <c r="AG666" s="235">
        <f>'Raw Data'!T665</f>
        <v>2</v>
      </c>
      <c r="AH666" s="235"/>
      <c r="AI666" s="235">
        <f>IF('Raw Data'!AJ665="YES", 1, 0)</f>
        <v>0</v>
      </c>
      <c r="AJ666" s="239">
        <f>'Power Usage Consumption'!$B$15</f>
        <v>3.87</v>
      </c>
      <c r="AK666" s="235">
        <f>IF('Raw Data'!AK665="YES", 1, 0)</f>
        <v>0</v>
      </c>
      <c r="AL666" s="239">
        <f>'Power Usage Consumption'!$B$16</f>
        <v>18</v>
      </c>
      <c r="AM666" s="235">
        <f>IF('Raw Data'!AL665="YES", 1, 0)</f>
        <v>0</v>
      </c>
      <c r="AN666" s="239">
        <f>'Power Usage Consumption'!$B$17</f>
        <v>1.5</v>
      </c>
      <c r="AO666" s="235">
        <f>IF('Raw Data'!AM665="YES", 1, 0)</f>
        <v>1</v>
      </c>
      <c r="AP666" s="239">
        <f>'Power Usage Consumption'!$B$18</f>
        <v>1.2</v>
      </c>
      <c r="AQ666" s="235">
        <f>IF('Raw Data'!AN665="YES", 1, 0)</f>
        <v>1</v>
      </c>
      <c r="AR666" s="239">
        <f>'Power Usage Consumption'!$B$19</f>
        <v>2</v>
      </c>
      <c r="AS666" s="239">
        <f t="shared" si="5"/>
        <v>26.57</v>
      </c>
      <c r="AT666" s="241">
        <f t="shared" si="6"/>
        <v>2</v>
      </c>
      <c r="AU666" s="241"/>
      <c r="AV666" s="235">
        <f>IF('Raw Data'!AO665="YES", 1, 0)</f>
        <v>1</v>
      </c>
      <c r="AW666" s="241">
        <f>('Power Usage Consumption'!$B$22)*D666*AV666</f>
        <v>764.4</v>
      </c>
      <c r="AX666" s="235">
        <f>IF('Raw Data'!AP665="YES", 1, 0)</f>
        <v>1</v>
      </c>
      <c r="AY666" s="241">
        <f>('Power Usage Consumption'!$B$23)*D666*AX666</f>
        <v>218.4</v>
      </c>
      <c r="AZ666" s="235">
        <f>IF('Raw Data'!AQ665="YES", 1, 0)</f>
        <v>1</v>
      </c>
      <c r="BA666" s="241">
        <f>('Power Usage Consumption'!$B$24)*D666*AZ666</f>
        <v>18.144</v>
      </c>
      <c r="BB666" s="235">
        <f>IF('Raw Data'!AR665="YES", 1, 0)</f>
        <v>0</v>
      </c>
      <c r="BC666" s="241">
        <f>('Power Usage Consumption'!$B$25)*D666*BB666</f>
        <v>0</v>
      </c>
      <c r="BD666" s="235">
        <f>IF('Raw Data'!AS665="YES", 1, 0)</f>
        <v>1</v>
      </c>
      <c r="BE666" s="235">
        <f>('Power Usage Consumption'!$B$26)*D666*BD666</f>
        <v>94.08</v>
      </c>
      <c r="BF666" s="241">
        <f t="shared" si="7"/>
        <v>1095.024</v>
      </c>
    </row>
    <row r="667" ht="20.25" customHeight="1">
      <c r="A667" s="233" t="str">
        <f>'Raw Data'!R666</f>
        <v>United States of America</v>
      </c>
      <c r="B667" s="234">
        <f>'Raw Data'!S666</f>
        <v>12</v>
      </c>
      <c r="C667" s="235">
        <f>'Raw Data'!W666</f>
        <v>38</v>
      </c>
      <c r="D667" s="236">
        <f t="shared" si="1"/>
        <v>1824</v>
      </c>
      <c r="E667" s="237"/>
      <c r="F667" s="238">
        <f>'Raw Data'!X666</f>
        <v>1</v>
      </c>
      <c r="G667" s="239">
        <f>(F667*'Power Usage Consumption'!$B$2)*D667</f>
        <v>109.44</v>
      </c>
      <c r="H667" s="235">
        <f>'Raw Data'!Y666</f>
        <v>1</v>
      </c>
      <c r="I667" s="239">
        <f>(H667*'Power Usage Consumption'!$B$3)*D667</f>
        <v>126.9504</v>
      </c>
      <c r="J667" s="235">
        <f>'Raw Data'!Z666</f>
        <v>1</v>
      </c>
      <c r="K667" s="240">
        <f>(J667*'Power Usage Consumption'!$B$4)*D667</f>
        <v>103.968</v>
      </c>
      <c r="L667" s="241">
        <f>'Raw Data'!AA666</f>
        <v>1</v>
      </c>
      <c r="M667" s="241">
        <f>(L667*'Power Usage Consumption'!$B$5)*D667</f>
        <v>364.8</v>
      </c>
      <c r="N667" s="241">
        <f>'Raw Data'!AB666</f>
        <v>3</v>
      </c>
      <c r="O667" s="241">
        <f>(N667*'Power Usage Consumption'!$B$7)*D667</f>
        <v>10.944</v>
      </c>
      <c r="P667" s="241">
        <f>'Raw Data'!AC666</f>
        <v>2</v>
      </c>
      <c r="Q667" s="241">
        <f>(P667*'Power Usage Consumption'!$B$8)*D667</f>
        <v>145.92</v>
      </c>
      <c r="R667" s="241">
        <f>'Raw Data'!AD666</f>
        <v>1</v>
      </c>
      <c r="S667" s="241">
        <f>(R667*'Power Usage Consumption'!$B$9)*D667</f>
        <v>10.944</v>
      </c>
      <c r="T667" s="235">
        <f>'Raw Data'!AE666</f>
        <v>2</v>
      </c>
      <c r="U667" s="241">
        <f>(T667*'Power Usage Consumption'!$B$6)*D667</f>
        <v>18.24</v>
      </c>
      <c r="V667" s="235">
        <f>'Raw Data'!AF666</f>
        <v>1</v>
      </c>
      <c r="W667" s="241">
        <f>(V667*'Power Usage Consumption'!$B$11)*D667</f>
        <v>21.888</v>
      </c>
      <c r="X667" s="235">
        <f>'Raw Data'!AG666</f>
        <v>3</v>
      </c>
      <c r="Y667" s="241">
        <f>(X667*'Power Usage Consumption'!$B$12)*D667</f>
        <v>65.664</v>
      </c>
      <c r="Z667" s="235">
        <f>'Raw Data'!AH666</f>
        <v>2</v>
      </c>
      <c r="AA667" s="241">
        <f>(Z667*'Power Usage Consumption'!$B$12)*D667</f>
        <v>43.776</v>
      </c>
      <c r="AB667" s="242">
        <f t="shared" si="2"/>
        <v>1022.5344</v>
      </c>
      <c r="AC667" s="243" t="str">
        <f>'Raw Data'!AI666</f>
        <v>Non-renewable Energy (Grid electricity, Gasoline, etc.)</v>
      </c>
      <c r="AD667" s="244">
        <f t="shared" si="3"/>
        <v>1022.5344</v>
      </c>
      <c r="AE667" s="245">
        <f t="shared" si="4"/>
        <v>0</v>
      </c>
      <c r="AF667" s="238">
        <f>'Raw Data'!U666</f>
        <v>9</v>
      </c>
      <c r="AG667" s="235">
        <f>'Raw Data'!T666</f>
        <v>3</v>
      </c>
      <c r="AH667" s="235"/>
      <c r="AI667" s="235">
        <f>IF('Raw Data'!AJ666="YES", 1, 0)</f>
        <v>0</v>
      </c>
      <c r="AJ667" s="239">
        <f>'Power Usage Consumption'!$B$15</f>
        <v>3.87</v>
      </c>
      <c r="AK667" s="235">
        <f>IF('Raw Data'!AK666="YES", 1, 0)</f>
        <v>1</v>
      </c>
      <c r="AL667" s="239">
        <f>'Power Usage Consumption'!$B$16</f>
        <v>18</v>
      </c>
      <c r="AM667" s="235">
        <f>IF('Raw Data'!AL666="YES", 1, 0)</f>
        <v>0</v>
      </c>
      <c r="AN667" s="239">
        <f>'Power Usage Consumption'!$B$17</f>
        <v>1.5</v>
      </c>
      <c r="AO667" s="235">
        <f>IF('Raw Data'!AM666="YES", 1, 0)</f>
        <v>0</v>
      </c>
      <c r="AP667" s="239">
        <f>'Power Usage Consumption'!$B$18</f>
        <v>1.2</v>
      </c>
      <c r="AQ667" s="235">
        <f>IF('Raw Data'!AN666="YES", 1, 0)</f>
        <v>0</v>
      </c>
      <c r="AR667" s="239">
        <f>'Power Usage Consumption'!$B$19</f>
        <v>2</v>
      </c>
      <c r="AS667" s="239">
        <f t="shared" si="5"/>
        <v>26.57</v>
      </c>
      <c r="AT667" s="241">
        <f t="shared" si="6"/>
        <v>3</v>
      </c>
      <c r="AU667" s="241"/>
      <c r="AV667" s="235">
        <f>IF('Raw Data'!AO666="YES", 1, 0)</f>
        <v>1</v>
      </c>
      <c r="AW667" s="241">
        <f>('Power Usage Consumption'!$B$22)*D667*AV667</f>
        <v>4149.6</v>
      </c>
      <c r="AX667" s="235">
        <f>IF('Raw Data'!AP666="YES", 1, 0)</f>
        <v>0</v>
      </c>
      <c r="AY667" s="241">
        <f>('Power Usage Consumption'!$B$23)*D667*AX667</f>
        <v>0</v>
      </c>
      <c r="AZ667" s="235">
        <f>IF('Raw Data'!AQ666="YES", 1, 0)</f>
        <v>1</v>
      </c>
      <c r="BA667" s="241">
        <f>('Power Usage Consumption'!$B$24)*D667*AZ667</f>
        <v>98.496</v>
      </c>
      <c r="BB667" s="235">
        <f>IF('Raw Data'!AR666="YES", 1, 0)</f>
        <v>0</v>
      </c>
      <c r="BC667" s="241">
        <f>('Power Usage Consumption'!$B$25)*D667*BB667</f>
        <v>0</v>
      </c>
      <c r="BD667" s="235">
        <f>IF('Raw Data'!AS666="YES", 1, 0)</f>
        <v>1</v>
      </c>
      <c r="BE667" s="235">
        <f>('Power Usage Consumption'!$B$26)*D667*BD667</f>
        <v>510.72</v>
      </c>
      <c r="BF667" s="241">
        <f t="shared" si="7"/>
        <v>4758.816</v>
      </c>
    </row>
    <row r="668" ht="20.25" customHeight="1">
      <c r="A668" s="233" t="str">
        <f>'Raw Data'!R667</f>
        <v>Italy</v>
      </c>
      <c r="B668" s="234">
        <f>'Raw Data'!S667</f>
        <v>5</v>
      </c>
      <c r="C668" s="235">
        <f>'Raw Data'!W667</f>
        <v>34</v>
      </c>
      <c r="D668" s="236">
        <f t="shared" si="1"/>
        <v>680</v>
      </c>
      <c r="E668" s="237"/>
      <c r="F668" s="238">
        <f>'Raw Data'!X667</f>
        <v>2</v>
      </c>
      <c r="G668" s="239">
        <f>(F668*'Power Usage Consumption'!$B$2)*D668</f>
        <v>81.6</v>
      </c>
      <c r="H668" s="235">
        <f>'Raw Data'!Y667</f>
        <v>1</v>
      </c>
      <c r="I668" s="239">
        <f>(H668*'Power Usage Consumption'!$B$3)*D668</f>
        <v>47.328</v>
      </c>
      <c r="J668" s="235">
        <f>'Raw Data'!Z667</f>
        <v>0</v>
      </c>
      <c r="K668" s="240">
        <f>(J668*'Power Usage Consumption'!$B$4)*D668</f>
        <v>0</v>
      </c>
      <c r="L668" s="241">
        <f>'Raw Data'!AA667</f>
        <v>2</v>
      </c>
      <c r="M668" s="241">
        <f>(L668*'Power Usage Consumption'!$B$5)*D668</f>
        <v>272</v>
      </c>
      <c r="N668" s="241">
        <f>'Raw Data'!AB667</f>
        <v>1</v>
      </c>
      <c r="O668" s="241">
        <f>(N668*'Power Usage Consumption'!$B$7)*D668</f>
        <v>1.36</v>
      </c>
      <c r="P668" s="241">
        <f>'Raw Data'!AC667</f>
        <v>2</v>
      </c>
      <c r="Q668" s="241">
        <f>(P668*'Power Usage Consumption'!$B$8)*D668</f>
        <v>54.4</v>
      </c>
      <c r="R668" s="241">
        <f>'Raw Data'!AD667</f>
        <v>2</v>
      </c>
      <c r="S668" s="241">
        <f>(R668*'Power Usage Consumption'!$B$9)*D668</f>
        <v>8.16</v>
      </c>
      <c r="T668" s="235">
        <f>'Raw Data'!AE667</f>
        <v>2</v>
      </c>
      <c r="U668" s="241">
        <f>(T668*'Power Usage Consumption'!$B$6)*D668</f>
        <v>6.8</v>
      </c>
      <c r="V668" s="235">
        <f>'Raw Data'!AF667</f>
        <v>1</v>
      </c>
      <c r="W668" s="241">
        <f>(V668*'Power Usage Consumption'!$B$11)*D668</f>
        <v>8.16</v>
      </c>
      <c r="X668" s="235">
        <f>'Raw Data'!AG667</f>
        <v>1</v>
      </c>
      <c r="Y668" s="241">
        <f>(X668*'Power Usage Consumption'!$B$12)*D668</f>
        <v>8.16</v>
      </c>
      <c r="Z668" s="235">
        <f>'Raw Data'!AH667</f>
        <v>1</v>
      </c>
      <c r="AA668" s="241">
        <f>(Z668*'Power Usage Consumption'!$B$12)*D668</f>
        <v>8.16</v>
      </c>
      <c r="AB668" s="242">
        <f t="shared" si="2"/>
        <v>496.128</v>
      </c>
      <c r="AC668" s="243" t="str">
        <f>'Raw Data'!AI667</f>
        <v>Renewable Energy (Solar, Wind, etc.)</v>
      </c>
      <c r="AD668" s="244">
        <f t="shared" si="3"/>
        <v>0</v>
      </c>
      <c r="AE668" s="245">
        <f t="shared" si="4"/>
        <v>496.128</v>
      </c>
      <c r="AF668" s="238">
        <f>'Raw Data'!U667</f>
        <v>2</v>
      </c>
      <c r="AG668" s="235">
        <f>'Raw Data'!T667</f>
        <v>3</v>
      </c>
      <c r="AH668" s="235"/>
      <c r="AI668" s="235">
        <f>IF('Raw Data'!AJ667="YES", 1, 0)</f>
        <v>0</v>
      </c>
      <c r="AJ668" s="239">
        <f>'Power Usage Consumption'!$B$15</f>
        <v>3.87</v>
      </c>
      <c r="AK668" s="235">
        <f>IF('Raw Data'!AK667="YES", 1, 0)</f>
        <v>1</v>
      </c>
      <c r="AL668" s="239">
        <f>'Power Usage Consumption'!$B$16</f>
        <v>18</v>
      </c>
      <c r="AM668" s="235">
        <f>IF('Raw Data'!AL667="YES", 1, 0)</f>
        <v>0</v>
      </c>
      <c r="AN668" s="239">
        <f>'Power Usage Consumption'!$B$17</f>
        <v>1.5</v>
      </c>
      <c r="AO668" s="235">
        <f>IF('Raw Data'!AM667="YES", 1, 0)</f>
        <v>1</v>
      </c>
      <c r="AP668" s="239">
        <f>'Power Usage Consumption'!$B$18</f>
        <v>1.2</v>
      </c>
      <c r="AQ668" s="235">
        <f>IF('Raw Data'!AN667="YES", 1, 0)</f>
        <v>1</v>
      </c>
      <c r="AR668" s="239">
        <f>'Power Usage Consumption'!$B$19</f>
        <v>2</v>
      </c>
      <c r="AS668" s="239">
        <f t="shared" si="5"/>
        <v>26.57</v>
      </c>
      <c r="AT668" s="241">
        <f t="shared" si="6"/>
        <v>3</v>
      </c>
      <c r="AU668" s="241"/>
      <c r="AV668" s="235">
        <f>IF('Raw Data'!AO667="YES", 1, 0)</f>
        <v>1</v>
      </c>
      <c r="AW668" s="241">
        <f>('Power Usage Consumption'!$B$22)*D668*AV668</f>
        <v>1547</v>
      </c>
      <c r="AX668" s="235">
        <f>IF('Raw Data'!AP667="YES", 1, 0)</f>
        <v>1</v>
      </c>
      <c r="AY668" s="241">
        <f>('Power Usage Consumption'!$B$23)*D668*AX668</f>
        <v>442</v>
      </c>
      <c r="AZ668" s="235">
        <f>IF('Raw Data'!AQ667="YES", 1, 0)</f>
        <v>0</v>
      </c>
      <c r="BA668" s="241">
        <f>('Power Usage Consumption'!$B$24)*D668*AZ668</f>
        <v>0</v>
      </c>
      <c r="BB668" s="235">
        <f>IF('Raw Data'!AR667="YES", 1, 0)</f>
        <v>0</v>
      </c>
      <c r="BC668" s="241">
        <f>('Power Usage Consumption'!$B$25)*D668*BB668</f>
        <v>0</v>
      </c>
      <c r="BD668" s="235">
        <f>IF('Raw Data'!AS667="YES", 1, 0)</f>
        <v>0</v>
      </c>
      <c r="BE668" s="235">
        <f>('Power Usage Consumption'!$B$26)*D668*BD668</f>
        <v>0</v>
      </c>
      <c r="BF668" s="241">
        <f t="shared" si="7"/>
        <v>1989</v>
      </c>
    </row>
    <row r="669" ht="20.25" customHeight="1">
      <c r="A669" s="233" t="str">
        <f>'Raw Data'!R668</f>
        <v>Ecuador</v>
      </c>
      <c r="B669" s="234">
        <f>'Raw Data'!S668</f>
        <v>1</v>
      </c>
      <c r="C669" s="235">
        <f>'Raw Data'!W668</f>
        <v>1</v>
      </c>
      <c r="D669" s="236">
        <f t="shared" si="1"/>
        <v>4</v>
      </c>
      <c r="E669" s="237"/>
      <c r="F669" s="238">
        <f>'Raw Data'!X668</f>
        <v>2</v>
      </c>
      <c r="G669" s="239">
        <f>(F669*'Power Usage Consumption'!$B$2)*D669</f>
        <v>0.48</v>
      </c>
      <c r="H669" s="235">
        <f>'Raw Data'!Y668</f>
        <v>1</v>
      </c>
      <c r="I669" s="239">
        <f>(H669*'Power Usage Consumption'!$B$3)*D669</f>
        <v>0.2784</v>
      </c>
      <c r="J669" s="235">
        <f>'Raw Data'!Z668</f>
        <v>3</v>
      </c>
      <c r="K669" s="240">
        <f>(J669*'Power Usage Consumption'!$B$4)*D669</f>
        <v>0.684</v>
      </c>
      <c r="L669" s="241">
        <f>'Raw Data'!AA668</f>
        <v>0</v>
      </c>
      <c r="M669" s="241">
        <f>(L669*'Power Usage Consumption'!$B$5)*D669</f>
        <v>0</v>
      </c>
      <c r="N669" s="241">
        <f>'Raw Data'!AB668</f>
        <v>0</v>
      </c>
      <c r="O669" s="241">
        <f>(N669*'Power Usage Consumption'!$B$7)*D669</f>
        <v>0</v>
      </c>
      <c r="P669" s="241">
        <f>'Raw Data'!AC668</f>
        <v>2</v>
      </c>
      <c r="Q669" s="241">
        <f>(P669*'Power Usage Consumption'!$B$8)*D669</f>
        <v>0.32</v>
      </c>
      <c r="R669" s="241">
        <f>'Raw Data'!AD668</f>
        <v>2</v>
      </c>
      <c r="S669" s="241">
        <f>(R669*'Power Usage Consumption'!$B$9)*D669</f>
        <v>0.048</v>
      </c>
      <c r="T669" s="235">
        <f>'Raw Data'!AE668</f>
        <v>1</v>
      </c>
      <c r="U669" s="241">
        <f>(T669*'Power Usage Consumption'!$B$6)*D669</f>
        <v>0.02</v>
      </c>
      <c r="V669" s="235">
        <f>'Raw Data'!AF668</f>
        <v>3</v>
      </c>
      <c r="W669" s="241">
        <f>(V669*'Power Usage Consumption'!$B$11)*D669</f>
        <v>0.144</v>
      </c>
      <c r="X669" s="235">
        <f>'Raw Data'!AG668</f>
        <v>1</v>
      </c>
      <c r="Y669" s="241">
        <f>(X669*'Power Usage Consumption'!$B$12)*D669</f>
        <v>0.048</v>
      </c>
      <c r="Z669" s="235">
        <f>'Raw Data'!AH668</f>
        <v>1</v>
      </c>
      <c r="AA669" s="241">
        <f>(Z669*'Power Usage Consumption'!$B$12)*D669</f>
        <v>0.048</v>
      </c>
      <c r="AB669" s="242">
        <f t="shared" si="2"/>
        <v>2.0704</v>
      </c>
      <c r="AC669" s="243" t="str">
        <f>'Raw Data'!AI668</f>
        <v>Renewable Energy (Solar, Wind, etc.)</v>
      </c>
      <c r="AD669" s="244">
        <f t="shared" si="3"/>
        <v>0</v>
      </c>
      <c r="AE669" s="245">
        <f t="shared" si="4"/>
        <v>2.0704</v>
      </c>
      <c r="AF669" s="238">
        <f>'Raw Data'!U668</f>
        <v>0</v>
      </c>
      <c r="AG669" s="235">
        <f>'Raw Data'!T668</f>
        <v>1</v>
      </c>
      <c r="AH669" s="235"/>
      <c r="AI669" s="235">
        <f>IF('Raw Data'!AJ668="YES", 1, 0)</f>
        <v>0</v>
      </c>
      <c r="AJ669" s="239">
        <f>'Power Usage Consumption'!$B$15</f>
        <v>3.87</v>
      </c>
      <c r="AK669" s="235">
        <f>IF('Raw Data'!AK668="YES", 1, 0)</f>
        <v>1</v>
      </c>
      <c r="AL669" s="239">
        <f>'Power Usage Consumption'!$B$16</f>
        <v>18</v>
      </c>
      <c r="AM669" s="235">
        <f>IF('Raw Data'!AL668="YES", 1, 0)</f>
        <v>1</v>
      </c>
      <c r="AN669" s="239">
        <f>'Power Usage Consumption'!$B$17</f>
        <v>1.5</v>
      </c>
      <c r="AO669" s="235">
        <f>IF('Raw Data'!AM668="YES", 1, 0)</f>
        <v>0</v>
      </c>
      <c r="AP669" s="239">
        <f>'Power Usage Consumption'!$B$18</f>
        <v>1.2</v>
      </c>
      <c r="AQ669" s="235">
        <f>IF('Raw Data'!AN668="YES", 1, 0)</f>
        <v>0</v>
      </c>
      <c r="AR669" s="239">
        <f>'Power Usage Consumption'!$B$19</f>
        <v>2</v>
      </c>
      <c r="AS669" s="239">
        <f t="shared" si="5"/>
        <v>26.57</v>
      </c>
      <c r="AT669" s="241">
        <f t="shared" si="6"/>
        <v>1</v>
      </c>
      <c r="AU669" s="241"/>
      <c r="AV669" s="235">
        <f>IF('Raw Data'!AO668="YES", 1, 0)</f>
        <v>0</v>
      </c>
      <c r="AW669" s="241">
        <f>('Power Usage Consumption'!$B$22)*D669*AV669</f>
        <v>0</v>
      </c>
      <c r="AX669" s="235">
        <f>IF('Raw Data'!AP668="YES", 1, 0)</f>
        <v>1</v>
      </c>
      <c r="AY669" s="241">
        <f>('Power Usage Consumption'!$B$23)*D669*AX669</f>
        <v>2.6</v>
      </c>
      <c r="AZ669" s="235">
        <f>IF('Raw Data'!AQ668="YES", 1, 0)</f>
        <v>0</v>
      </c>
      <c r="BA669" s="241">
        <f>('Power Usage Consumption'!$B$24)*D669*AZ669</f>
        <v>0</v>
      </c>
      <c r="BB669" s="235">
        <f>IF('Raw Data'!AR668="YES", 1, 0)</f>
        <v>1</v>
      </c>
      <c r="BC669" s="241">
        <f>('Power Usage Consumption'!$B$25)*D669*BB669</f>
        <v>0.0694</v>
      </c>
      <c r="BD669" s="235">
        <f>IF('Raw Data'!AS668="YES", 1, 0)</f>
        <v>0</v>
      </c>
      <c r="BE669" s="235">
        <f>('Power Usage Consumption'!$B$26)*D669*BD669</f>
        <v>0</v>
      </c>
      <c r="BF669" s="241">
        <f t="shared" si="7"/>
        <v>2.6694</v>
      </c>
    </row>
    <row r="670" ht="20.25" customHeight="1">
      <c r="A670" s="233" t="str">
        <f>'Raw Data'!R669</f>
        <v>Chile</v>
      </c>
      <c r="B670" s="234">
        <f>'Raw Data'!S669</f>
        <v>8</v>
      </c>
      <c r="C670" s="235">
        <f>'Raw Data'!W669</f>
        <v>20</v>
      </c>
      <c r="D670" s="236">
        <f t="shared" si="1"/>
        <v>640</v>
      </c>
      <c r="E670" s="237"/>
      <c r="F670" s="238">
        <f>'Raw Data'!X669</f>
        <v>3</v>
      </c>
      <c r="G670" s="239">
        <f>(F670*'Power Usage Consumption'!$B$2)*D670</f>
        <v>115.2</v>
      </c>
      <c r="H670" s="235">
        <f>'Raw Data'!Y669</f>
        <v>2</v>
      </c>
      <c r="I670" s="239">
        <f>(H670*'Power Usage Consumption'!$B$3)*D670</f>
        <v>89.088</v>
      </c>
      <c r="J670" s="235">
        <f>'Raw Data'!Z669</f>
        <v>1</v>
      </c>
      <c r="K670" s="240">
        <f>(J670*'Power Usage Consumption'!$B$4)*D670</f>
        <v>36.48</v>
      </c>
      <c r="L670" s="241">
        <f>'Raw Data'!AA669</f>
        <v>1</v>
      </c>
      <c r="M670" s="241">
        <f>(L670*'Power Usage Consumption'!$B$5)*D670</f>
        <v>128</v>
      </c>
      <c r="N670" s="241">
        <f>'Raw Data'!AB669</f>
        <v>2</v>
      </c>
      <c r="O670" s="241">
        <f>(N670*'Power Usage Consumption'!$B$7)*D670</f>
        <v>2.56</v>
      </c>
      <c r="P670" s="241">
        <f>'Raw Data'!AC669</f>
        <v>3</v>
      </c>
      <c r="Q670" s="241">
        <f>(P670*'Power Usage Consumption'!$B$8)*D670</f>
        <v>76.8</v>
      </c>
      <c r="R670" s="241">
        <f>'Raw Data'!AD669</f>
        <v>0</v>
      </c>
      <c r="S670" s="241">
        <f>(R670*'Power Usage Consumption'!$B$9)*D670</f>
        <v>0</v>
      </c>
      <c r="T670" s="235">
        <f>'Raw Data'!AE669</f>
        <v>0</v>
      </c>
      <c r="U670" s="241">
        <f>(T670*'Power Usage Consumption'!$B$6)*D670</f>
        <v>0</v>
      </c>
      <c r="V670" s="235">
        <f>'Raw Data'!AF669</f>
        <v>0</v>
      </c>
      <c r="W670" s="241">
        <f>(V670*'Power Usage Consumption'!$B$11)*D670</f>
        <v>0</v>
      </c>
      <c r="X670" s="235">
        <f>'Raw Data'!AG669</f>
        <v>2</v>
      </c>
      <c r="Y670" s="241">
        <f>(X670*'Power Usage Consumption'!$B$12)*D670</f>
        <v>15.36</v>
      </c>
      <c r="Z670" s="235">
        <f>'Raw Data'!AH669</f>
        <v>3</v>
      </c>
      <c r="AA670" s="241">
        <f>(Z670*'Power Usage Consumption'!$B$12)*D670</f>
        <v>23.04</v>
      </c>
      <c r="AB670" s="242">
        <f t="shared" si="2"/>
        <v>486.528</v>
      </c>
      <c r="AC670" s="243" t="str">
        <f>'Raw Data'!AI669</f>
        <v>Renewable Energy (Solar, Wind, etc.)</v>
      </c>
      <c r="AD670" s="244">
        <f t="shared" si="3"/>
        <v>0</v>
      </c>
      <c r="AE670" s="245">
        <f t="shared" si="4"/>
        <v>486.528</v>
      </c>
      <c r="AF670" s="238">
        <f>'Raw Data'!U669</f>
        <v>1</v>
      </c>
      <c r="AG670" s="235">
        <f>'Raw Data'!T669</f>
        <v>7</v>
      </c>
      <c r="AH670" s="235"/>
      <c r="AI670" s="235">
        <f>IF('Raw Data'!AJ669="YES", 1, 0)</f>
        <v>1</v>
      </c>
      <c r="AJ670" s="239">
        <f>'Power Usage Consumption'!$B$15</f>
        <v>3.87</v>
      </c>
      <c r="AK670" s="235">
        <f>IF('Raw Data'!AK669="YES", 1, 0)</f>
        <v>1</v>
      </c>
      <c r="AL670" s="239">
        <f>'Power Usage Consumption'!$B$16</f>
        <v>18</v>
      </c>
      <c r="AM670" s="235">
        <f>IF('Raw Data'!AL669="YES", 1, 0)</f>
        <v>1</v>
      </c>
      <c r="AN670" s="239">
        <f>'Power Usage Consumption'!$B$17</f>
        <v>1.5</v>
      </c>
      <c r="AO670" s="235">
        <f>IF('Raw Data'!AM669="YES", 1, 0)</f>
        <v>0</v>
      </c>
      <c r="AP670" s="239">
        <f>'Power Usage Consumption'!$B$18</f>
        <v>1.2</v>
      </c>
      <c r="AQ670" s="235">
        <f>IF('Raw Data'!AN669="YES", 1, 0)</f>
        <v>0</v>
      </c>
      <c r="AR670" s="239">
        <f>'Power Usage Consumption'!$B$19</f>
        <v>2</v>
      </c>
      <c r="AS670" s="239">
        <f t="shared" si="5"/>
        <v>26.57</v>
      </c>
      <c r="AT670" s="241">
        <f t="shared" si="6"/>
        <v>7</v>
      </c>
      <c r="AU670" s="241"/>
      <c r="AV670" s="235">
        <f>IF('Raw Data'!AO669="YES", 1, 0)</f>
        <v>1</v>
      </c>
      <c r="AW670" s="241">
        <f>('Power Usage Consumption'!$B$22)*D670*AV670</f>
        <v>1456</v>
      </c>
      <c r="AX670" s="235">
        <f>IF('Raw Data'!AP669="YES", 1, 0)</f>
        <v>1</v>
      </c>
      <c r="AY670" s="241">
        <f>('Power Usage Consumption'!$B$23)*D670*AX670</f>
        <v>416</v>
      </c>
      <c r="AZ670" s="235">
        <f>IF('Raw Data'!AQ669="YES", 1, 0)</f>
        <v>0</v>
      </c>
      <c r="BA670" s="241">
        <f>('Power Usage Consumption'!$B$24)*D670*AZ670</f>
        <v>0</v>
      </c>
      <c r="BB670" s="235">
        <f>IF('Raw Data'!AR669="YES", 1, 0)</f>
        <v>1</v>
      </c>
      <c r="BC670" s="241">
        <f>('Power Usage Consumption'!$B$25)*D670*BB670</f>
        <v>11.104</v>
      </c>
      <c r="BD670" s="235">
        <f>IF('Raw Data'!AS669="YES", 1, 0)</f>
        <v>1</v>
      </c>
      <c r="BE670" s="235">
        <f>('Power Usage Consumption'!$B$26)*D670*BD670</f>
        <v>179.2</v>
      </c>
      <c r="BF670" s="241">
        <f t="shared" si="7"/>
        <v>2062.304</v>
      </c>
    </row>
    <row r="671" ht="20.25" customHeight="1">
      <c r="A671" s="233" t="str">
        <f>'Raw Data'!R670</f>
        <v>Morocco</v>
      </c>
      <c r="B671" s="234">
        <f>'Raw Data'!S670</f>
        <v>12</v>
      </c>
      <c r="C671" s="235">
        <f>'Raw Data'!W670</f>
        <v>7</v>
      </c>
      <c r="D671" s="236">
        <f t="shared" si="1"/>
        <v>336</v>
      </c>
      <c r="E671" s="237"/>
      <c r="F671" s="238">
        <f>'Raw Data'!X670</f>
        <v>3</v>
      </c>
      <c r="G671" s="239">
        <f>(F671*'Power Usage Consumption'!$B$2)*D671</f>
        <v>60.48</v>
      </c>
      <c r="H671" s="235">
        <f>'Raw Data'!Y670</f>
        <v>0</v>
      </c>
      <c r="I671" s="239">
        <f>(H671*'Power Usage Consumption'!$B$3)*D671</f>
        <v>0</v>
      </c>
      <c r="J671" s="235">
        <f>'Raw Data'!Z670</f>
        <v>3</v>
      </c>
      <c r="K671" s="240">
        <f>(J671*'Power Usage Consumption'!$B$4)*D671</f>
        <v>57.456</v>
      </c>
      <c r="L671" s="241">
        <f>'Raw Data'!AA670</f>
        <v>1</v>
      </c>
      <c r="M671" s="241">
        <f>(L671*'Power Usage Consumption'!$B$5)*D671</f>
        <v>67.2</v>
      </c>
      <c r="N671" s="241">
        <f>'Raw Data'!AB670</f>
        <v>2</v>
      </c>
      <c r="O671" s="241">
        <f>(N671*'Power Usage Consumption'!$B$7)*D671</f>
        <v>1.344</v>
      </c>
      <c r="P671" s="241">
        <f>'Raw Data'!AC670</f>
        <v>3</v>
      </c>
      <c r="Q671" s="241">
        <f>(P671*'Power Usage Consumption'!$B$8)*D671</f>
        <v>40.32</v>
      </c>
      <c r="R671" s="241">
        <f>'Raw Data'!AD670</f>
        <v>2</v>
      </c>
      <c r="S671" s="241">
        <f>(R671*'Power Usage Consumption'!$B$9)*D671</f>
        <v>4.032</v>
      </c>
      <c r="T671" s="235">
        <f>'Raw Data'!AE670</f>
        <v>1</v>
      </c>
      <c r="U671" s="241">
        <f>(T671*'Power Usage Consumption'!$B$6)*D671</f>
        <v>1.68</v>
      </c>
      <c r="V671" s="235">
        <f>'Raw Data'!AF670</f>
        <v>3</v>
      </c>
      <c r="W671" s="241">
        <f>(V671*'Power Usage Consumption'!$B$11)*D671</f>
        <v>12.096</v>
      </c>
      <c r="X671" s="235">
        <f>'Raw Data'!AG670</f>
        <v>1</v>
      </c>
      <c r="Y671" s="241">
        <f>(X671*'Power Usage Consumption'!$B$12)*D671</f>
        <v>4.032</v>
      </c>
      <c r="Z671" s="235">
        <f>'Raw Data'!AH670</f>
        <v>3</v>
      </c>
      <c r="AA671" s="241">
        <f>(Z671*'Power Usage Consumption'!$B$12)*D671</f>
        <v>12.096</v>
      </c>
      <c r="AB671" s="242">
        <f t="shared" si="2"/>
        <v>260.736</v>
      </c>
      <c r="AC671" s="243" t="str">
        <f>'Raw Data'!AI670</f>
        <v>Non-renewable Energy (Grid electricity, Gasoline, etc.)</v>
      </c>
      <c r="AD671" s="244">
        <f t="shared" si="3"/>
        <v>260.736</v>
      </c>
      <c r="AE671" s="245">
        <f t="shared" si="4"/>
        <v>0</v>
      </c>
      <c r="AF671" s="238">
        <f>'Raw Data'!U670</f>
        <v>5</v>
      </c>
      <c r="AG671" s="235">
        <f>'Raw Data'!T670</f>
        <v>7</v>
      </c>
      <c r="AH671" s="235"/>
      <c r="AI671" s="235">
        <f>IF('Raw Data'!AJ670="YES", 1, 0)</f>
        <v>1</v>
      </c>
      <c r="AJ671" s="239">
        <f>'Power Usage Consumption'!$B$15</f>
        <v>3.87</v>
      </c>
      <c r="AK671" s="235">
        <f>IF('Raw Data'!AK670="YES", 1, 0)</f>
        <v>0</v>
      </c>
      <c r="AL671" s="239">
        <f>'Power Usage Consumption'!$B$16</f>
        <v>18</v>
      </c>
      <c r="AM671" s="235">
        <f>IF('Raw Data'!AL670="YES", 1, 0)</f>
        <v>0</v>
      </c>
      <c r="AN671" s="239">
        <f>'Power Usage Consumption'!$B$17</f>
        <v>1.5</v>
      </c>
      <c r="AO671" s="235">
        <f>IF('Raw Data'!AM670="YES", 1, 0)</f>
        <v>1</v>
      </c>
      <c r="AP671" s="239">
        <f>'Power Usage Consumption'!$B$18</f>
        <v>1.2</v>
      </c>
      <c r="AQ671" s="235">
        <f>IF('Raw Data'!AN670="YES", 1, 0)</f>
        <v>0</v>
      </c>
      <c r="AR671" s="239">
        <f>'Power Usage Consumption'!$B$19</f>
        <v>2</v>
      </c>
      <c r="AS671" s="239">
        <f t="shared" si="5"/>
        <v>26.57</v>
      </c>
      <c r="AT671" s="241">
        <f t="shared" si="6"/>
        <v>7</v>
      </c>
      <c r="AU671" s="241"/>
      <c r="AV671" s="235">
        <f>IF('Raw Data'!AO670="YES", 1, 0)</f>
        <v>0</v>
      </c>
      <c r="AW671" s="241">
        <f>('Power Usage Consumption'!$B$22)*D671*AV671</f>
        <v>0</v>
      </c>
      <c r="AX671" s="235">
        <f>IF('Raw Data'!AP670="YES", 1, 0)</f>
        <v>1</v>
      </c>
      <c r="AY671" s="241">
        <f>('Power Usage Consumption'!$B$23)*D671*AX671</f>
        <v>218.4</v>
      </c>
      <c r="AZ671" s="235">
        <f>IF('Raw Data'!AQ670="YES", 1, 0)</f>
        <v>0</v>
      </c>
      <c r="BA671" s="241">
        <f>('Power Usage Consumption'!$B$24)*D671*AZ671</f>
        <v>0</v>
      </c>
      <c r="BB671" s="235">
        <f>IF('Raw Data'!AR670="YES", 1, 0)</f>
        <v>0</v>
      </c>
      <c r="BC671" s="241">
        <f>('Power Usage Consumption'!$B$25)*D671*BB671</f>
        <v>0</v>
      </c>
      <c r="BD671" s="235">
        <f>IF('Raw Data'!AS670="YES", 1, 0)</f>
        <v>1</v>
      </c>
      <c r="BE671" s="235">
        <f>('Power Usage Consumption'!$B$26)*D671*BD671</f>
        <v>94.08</v>
      </c>
      <c r="BF671" s="241">
        <f t="shared" si="7"/>
        <v>312.48</v>
      </c>
    </row>
    <row r="672" ht="20.25" customHeight="1">
      <c r="A672" s="233" t="str">
        <f>'Raw Data'!R671</f>
        <v>Russian Federation</v>
      </c>
      <c r="B672" s="234">
        <f>'Raw Data'!S671</f>
        <v>9</v>
      </c>
      <c r="C672" s="235">
        <f>'Raw Data'!W671</f>
        <v>27</v>
      </c>
      <c r="D672" s="236">
        <f t="shared" si="1"/>
        <v>972</v>
      </c>
      <c r="E672" s="237"/>
      <c r="F672" s="238">
        <f>'Raw Data'!X671</f>
        <v>1</v>
      </c>
      <c r="G672" s="239">
        <f>(F672*'Power Usage Consumption'!$B$2)*D672</f>
        <v>58.32</v>
      </c>
      <c r="H672" s="235">
        <f>'Raw Data'!Y671</f>
        <v>2</v>
      </c>
      <c r="I672" s="239">
        <f>(H672*'Power Usage Consumption'!$B$3)*D672</f>
        <v>135.3024</v>
      </c>
      <c r="J672" s="235">
        <f>'Raw Data'!Z671</f>
        <v>0</v>
      </c>
      <c r="K672" s="240">
        <f>(J672*'Power Usage Consumption'!$B$4)*D672</f>
        <v>0</v>
      </c>
      <c r="L672" s="241">
        <f>'Raw Data'!AA671</f>
        <v>2</v>
      </c>
      <c r="M672" s="241">
        <f>(L672*'Power Usage Consumption'!$B$5)*D672</f>
        <v>388.8</v>
      </c>
      <c r="N672" s="241">
        <f>'Raw Data'!AB671</f>
        <v>1</v>
      </c>
      <c r="O672" s="241">
        <f>(N672*'Power Usage Consumption'!$B$7)*D672</f>
        <v>1.944</v>
      </c>
      <c r="P672" s="241">
        <f>'Raw Data'!AC671</f>
        <v>0</v>
      </c>
      <c r="Q672" s="241">
        <f>(P672*'Power Usage Consumption'!$B$8)*D672</f>
        <v>0</v>
      </c>
      <c r="R672" s="241">
        <f>'Raw Data'!AD671</f>
        <v>1</v>
      </c>
      <c r="S672" s="241">
        <f>(R672*'Power Usage Consumption'!$B$9)*D672</f>
        <v>5.832</v>
      </c>
      <c r="T672" s="235">
        <f>'Raw Data'!AE671</f>
        <v>2</v>
      </c>
      <c r="U672" s="241">
        <f>(T672*'Power Usage Consumption'!$B$6)*D672</f>
        <v>9.72</v>
      </c>
      <c r="V672" s="235">
        <f>'Raw Data'!AF671</f>
        <v>1</v>
      </c>
      <c r="W672" s="241">
        <f>(V672*'Power Usage Consumption'!$B$11)*D672</f>
        <v>11.664</v>
      </c>
      <c r="X672" s="235">
        <f>'Raw Data'!AG671</f>
        <v>0</v>
      </c>
      <c r="Y672" s="241">
        <f>(X672*'Power Usage Consumption'!$B$12)*D672</f>
        <v>0</v>
      </c>
      <c r="Z672" s="235">
        <f>'Raw Data'!AH671</f>
        <v>0</v>
      </c>
      <c r="AA672" s="241">
        <f>(Z672*'Power Usage Consumption'!$B$12)*D672</f>
        <v>0</v>
      </c>
      <c r="AB672" s="242">
        <f t="shared" si="2"/>
        <v>611.5824</v>
      </c>
      <c r="AC672" s="243" t="str">
        <f>'Raw Data'!AI671</f>
        <v>Renewable Energy (Solar, Wind, etc.)</v>
      </c>
      <c r="AD672" s="244">
        <f t="shared" si="3"/>
        <v>0</v>
      </c>
      <c r="AE672" s="245">
        <f t="shared" si="4"/>
        <v>611.5824</v>
      </c>
      <c r="AF672" s="238">
        <f>'Raw Data'!U671</f>
        <v>1</v>
      </c>
      <c r="AG672" s="235">
        <f>'Raw Data'!T671</f>
        <v>8</v>
      </c>
      <c r="AH672" s="235"/>
      <c r="AI672" s="235">
        <f>IF('Raw Data'!AJ671="YES", 1, 0)</f>
        <v>1</v>
      </c>
      <c r="AJ672" s="239">
        <f>'Power Usage Consumption'!$B$15</f>
        <v>3.87</v>
      </c>
      <c r="AK672" s="235">
        <f>IF('Raw Data'!AK671="YES", 1, 0)</f>
        <v>1</v>
      </c>
      <c r="AL672" s="239">
        <f>'Power Usage Consumption'!$B$16</f>
        <v>18</v>
      </c>
      <c r="AM672" s="235">
        <f>IF('Raw Data'!AL671="YES", 1, 0)</f>
        <v>1</v>
      </c>
      <c r="AN672" s="239">
        <f>'Power Usage Consumption'!$B$17</f>
        <v>1.5</v>
      </c>
      <c r="AO672" s="235">
        <f>IF('Raw Data'!AM671="YES", 1, 0)</f>
        <v>0</v>
      </c>
      <c r="AP672" s="239">
        <f>'Power Usage Consumption'!$B$18</f>
        <v>1.2</v>
      </c>
      <c r="AQ672" s="235">
        <f>IF('Raw Data'!AN671="YES", 1, 0)</f>
        <v>1</v>
      </c>
      <c r="AR672" s="239">
        <f>'Power Usage Consumption'!$B$19</f>
        <v>2</v>
      </c>
      <c r="AS672" s="239">
        <f t="shared" si="5"/>
        <v>26.57</v>
      </c>
      <c r="AT672" s="241">
        <f t="shared" si="6"/>
        <v>8</v>
      </c>
      <c r="AU672" s="241"/>
      <c r="AV672" s="235">
        <f>IF('Raw Data'!AO671="YES", 1, 0)</f>
        <v>1</v>
      </c>
      <c r="AW672" s="241">
        <f>('Power Usage Consumption'!$B$22)*D672*AV672</f>
        <v>2211.3</v>
      </c>
      <c r="AX672" s="235">
        <f>IF('Raw Data'!AP671="YES", 1, 0)</f>
        <v>1</v>
      </c>
      <c r="AY672" s="241">
        <f>('Power Usage Consumption'!$B$23)*D672*AX672</f>
        <v>631.8</v>
      </c>
      <c r="AZ672" s="235">
        <f>IF('Raw Data'!AQ671="YES", 1, 0)</f>
        <v>0</v>
      </c>
      <c r="BA672" s="241">
        <f>('Power Usage Consumption'!$B$24)*D672*AZ672</f>
        <v>0</v>
      </c>
      <c r="BB672" s="235">
        <f>IF('Raw Data'!AR671="YES", 1, 0)</f>
        <v>0</v>
      </c>
      <c r="BC672" s="241">
        <f>('Power Usage Consumption'!$B$25)*D672*BB672</f>
        <v>0</v>
      </c>
      <c r="BD672" s="235">
        <f>IF('Raw Data'!AS671="YES", 1, 0)</f>
        <v>0</v>
      </c>
      <c r="BE672" s="235">
        <f>('Power Usage Consumption'!$B$26)*D672*BD672</f>
        <v>0</v>
      </c>
      <c r="BF672" s="241">
        <f t="shared" si="7"/>
        <v>2843.1</v>
      </c>
    </row>
    <row r="673" ht="20.25" customHeight="1">
      <c r="A673" s="233" t="str">
        <f>'Raw Data'!R672</f>
        <v>Italy</v>
      </c>
      <c r="B673" s="234">
        <f>'Raw Data'!S672</f>
        <v>9</v>
      </c>
      <c r="C673" s="235">
        <f>'Raw Data'!W672</f>
        <v>27</v>
      </c>
      <c r="D673" s="236">
        <f t="shared" si="1"/>
        <v>972</v>
      </c>
      <c r="E673" s="237"/>
      <c r="F673" s="238">
        <f>'Raw Data'!X672</f>
        <v>2</v>
      </c>
      <c r="G673" s="239">
        <f>(F673*'Power Usage Consumption'!$B$2)*D673</f>
        <v>116.64</v>
      </c>
      <c r="H673" s="235">
        <f>'Raw Data'!Y672</f>
        <v>2</v>
      </c>
      <c r="I673" s="239">
        <f>(H673*'Power Usage Consumption'!$B$3)*D673</f>
        <v>135.3024</v>
      </c>
      <c r="J673" s="235">
        <f>'Raw Data'!Z672</f>
        <v>2</v>
      </c>
      <c r="K673" s="240">
        <f>(J673*'Power Usage Consumption'!$B$4)*D673</f>
        <v>110.808</v>
      </c>
      <c r="L673" s="241">
        <f>'Raw Data'!AA672</f>
        <v>1</v>
      </c>
      <c r="M673" s="241">
        <f>(L673*'Power Usage Consumption'!$B$5)*D673</f>
        <v>194.4</v>
      </c>
      <c r="N673" s="241">
        <f>'Raw Data'!AB672</f>
        <v>2</v>
      </c>
      <c r="O673" s="241">
        <f>(N673*'Power Usage Consumption'!$B$7)*D673</f>
        <v>3.888</v>
      </c>
      <c r="P673" s="241">
        <f>'Raw Data'!AC672</f>
        <v>0</v>
      </c>
      <c r="Q673" s="241">
        <f>(P673*'Power Usage Consumption'!$B$8)*D673</f>
        <v>0</v>
      </c>
      <c r="R673" s="241">
        <f>'Raw Data'!AD672</f>
        <v>2</v>
      </c>
      <c r="S673" s="241">
        <f>(R673*'Power Usage Consumption'!$B$9)*D673</f>
        <v>11.664</v>
      </c>
      <c r="T673" s="235">
        <f>'Raw Data'!AE672</f>
        <v>1</v>
      </c>
      <c r="U673" s="241">
        <f>(T673*'Power Usage Consumption'!$B$6)*D673</f>
        <v>4.86</v>
      </c>
      <c r="V673" s="235">
        <f>'Raw Data'!AF672</f>
        <v>0</v>
      </c>
      <c r="W673" s="241">
        <f>(V673*'Power Usage Consumption'!$B$11)*D673</f>
        <v>0</v>
      </c>
      <c r="X673" s="235">
        <f>'Raw Data'!AG672</f>
        <v>2</v>
      </c>
      <c r="Y673" s="241">
        <f>(X673*'Power Usage Consumption'!$B$12)*D673</f>
        <v>23.328</v>
      </c>
      <c r="Z673" s="235">
        <f>'Raw Data'!AH672</f>
        <v>2</v>
      </c>
      <c r="AA673" s="241">
        <f>(Z673*'Power Usage Consumption'!$B$12)*D673</f>
        <v>23.328</v>
      </c>
      <c r="AB673" s="242">
        <f t="shared" si="2"/>
        <v>624.2184</v>
      </c>
      <c r="AC673" s="243" t="str">
        <f>'Raw Data'!AI672</f>
        <v>Renewable Energy (Solar, Wind, etc.)</v>
      </c>
      <c r="AD673" s="244">
        <f t="shared" si="3"/>
        <v>0</v>
      </c>
      <c r="AE673" s="245">
        <f t="shared" si="4"/>
        <v>624.2184</v>
      </c>
      <c r="AF673" s="238">
        <f>'Raw Data'!U672</f>
        <v>3</v>
      </c>
      <c r="AG673" s="235">
        <f>'Raw Data'!T672</f>
        <v>6</v>
      </c>
      <c r="AH673" s="235"/>
      <c r="AI673" s="235">
        <f>IF('Raw Data'!AJ672="YES", 1, 0)</f>
        <v>1</v>
      </c>
      <c r="AJ673" s="239">
        <f>'Power Usage Consumption'!$B$15</f>
        <v>3.87</v>
      </c>
      <c r="AK673" s="235">
        <f>IF('Raw Data'!AK672="YES", 1, 0)</f>
        <v>1</v>
      </c>
      <c r="AL673" s="239">
        <f>'Power Usage Consumption'!$B$16</f>
        <v>18</v>
      </c>
      <c r="AM673" s="235">
        <f>IF('Raw Data'!AL672="YES", 1, 0)</f>
        <v>1</v>
      </c>
      <c r="AN673" s="239">
        <f>'Power Usage Consumption'!$B$17</f>
        <v>1.5</v>
      </c>
      <c r="AO673" s="235">
        <f>IF('Raw Data'!AM672="YES", 1, 0)</f>
        <v>0</v>
      </c>
      <c r="AP673" s="239">
        <f>'Power Usage Consumption'!$B$18</f>
        <v>1.2</v>
      </c>
      <c r="AQ673" s="235">
        <f>IF('Raw Data'!AN672="YES", 1, 0)</f>
        <v>1</v>
      </c>
      <c r="AR673" s="239">
        <f>'Power Usage Consumption'!$B$19</f>
        <v>2</v>
      </c>
      <c r="AS673" s="239">
        <f t="shared" si="5"/>
        <v>26.57</v>
      </c>
      <c r="AT673" s="241">
        <f t="shared" si="6"/>
        <v>6</v>
      </c>
      <c r="AU673" s="241"/>
      <c r="AV673" s="235">
        <f>IF('Raw Data'!AO672="YES", 1, 0)</f>
        <v>0</v>
      </c>
      <c r="AW673" s="241">
        <f>('Power Usage Consumption'!$B$22)*D673*AV673</f>
        <v>0</v>
      </c>
      <c r="AX673" s="235">
        <f>IF('Raw Data'!AP672="YES", 1, 0)</f>
        <v>0</v>
      </c>
      <c r="AY673" s="241">
        <f>('Power Usage Consumption'!$B$23)*D673*AX673</f>
        <v>0</v>
      </c>
      <c r="AZ673" s="235">
        <f>IF('Raw Data'!AQ672="YES", 1, 0)</f>
        <v>0</v>
      </c>
      <c r="BA673" s="241">
        <f>('Power Usage Consumption'!$B$24)*D673*AZ673</f>
        <v>0</v>
      </c>
      <c r="BB673" s="235">
        <f>IF('Raw Data'!AR672="YES", 1, 0)</f>
        <v>1</v>
      </c>
      <c r="BC673" s="241">
        <f>('Power Usage Consumption'!$B$25)*D673*BB673</f>
        <v>16.8642</v>
      </c>
      <c r="BD673" s="235">
        <f>IF('Raw Data'!AS672="YES", 1, 0)</f>
        <v>0</v>
      </c>
      <c r="BE673" s="235">
        <f>('Power Usage Consumption'!$B$26)*D673*BD673</f>
        <v>0</v>
      </c>
      <c r="BF673" s="241">
        <f t="shared" si="7"/>
        <v>16.8642</v>
      </c>
    </row>
    <row r="674" ht="20.25" customHeight="1">
      <c r="A674" s="233" t="str">
        <f>'Raw Data'!R673</f>
        <v>Korea, Republic of</v>
      </c>
      <c r="B674" s="234">
        <f>'Raw Data'!S673</f>
        <v>8</v>
      </c>
      <c r="C674" s="235">
        <f>'Raw Data'!W673</f>
        <v>29</v>
      </c>
      <c r="D674" s="236">
        <f t="shared" si="1"/>
        <v>928</v>
      </c>
      <c r="E674" s="237"/>
      <c r="F674" s="238">
        <f>'Raw Data'!X673</f>
        <v>2</v>
      </c>
      <c r="G674" s="239">
        <f>(F674*'Power Usage Consumption'!$B$2)*D674</f>
        <v>111.36</v>
      </c>
      <c r="H674" s="235">
        <f>'Raw Data'!Y673</f>
        <v>0</v>
      </c>
      <c r="I674" s="239">
        <f>(H674*'Power Usage Consumption'!$B$3)*D674</f>
        <v>0</v>
      </c>
      <c r="J674" s="235">
        <f>'Raw Data'!Z673</f>
        <v>2</v>
      </c>
      <c r="K674" s="240">
        <f>(J674*'Power Usage Consumption'!$B$4)*D674</f>
        <v>105.792</v>
      </c>
      <c r="L674" s="241">
        <f>'Raw Data'!AA673</f>
        <v>0</v>
      </c>
      <c r="M674" s="241">
        <f>(L674*'Power Usage Consumption'!$B$5)*D674</f>
        <v>0</v>
      </c>
      <c r="N674" s="241">
        <f>'Raw Data'!AB673</f>
        <v>0</v>
      </c>
      <c r="O674" s="241">
        <f>(N674*'Power Usage Consumption'!$B$7)*D674</f>
        <v>0</v>
      </c>
      <c r="P674" s="241">
        <f>'Raw Data'!AC673</f>
        <v>2</v>
      </c>
      <c r="Q674" s="241">
        <f>(P674*'Power Usage Consumption'!$B$8)*D674</f>
        <v>74.24</v>
      </c>
      <c r="R674" s="241">
        <f>'Raw Data'!AD673</f>
        <v>2</v>
      </c>
      <c r="S674" s="241">
        <f>(R674*'Power Usage Consumption'!$B$9)*D674</f>
        <v>11.136</v>
      </c>
      <c r="T674" s="235">
        <f>'Raw Data'!AE673</f>
        <v>3</v>
      </c>
      <c r="U674" s="241">
        <f>(T674*'Power Usage Consumption'!$B$6)*D674</f>
        <v>13.92</v>
      </c>
      <c r="V674" s="235">
        <f>'Raw Data'!AF673</f>
        <v>1</v>
      </c>
      <c r="W674" s="241">
        <f>(V674*'Power Usage Consumption'!$B$11)*D674</f>
        <v>11.136</v>
      </c>
      <c r="X674" s="235">
        <f>'Raw Data'!AG673</f>
        <v>0</v>
      </c>
      <c r="Y674" s="241">
        <f>(X674*'Power Usage Consumption'!$B$12)*D674</f>
        <v>0</v>
      </c>
      <c r="Z674" s="235">
        <f>'Raw Data'!AH673</f>
        <v>3</v>
      </c>
      <c r="AA674" s="241">
        <f>(Z674*'Power Usage Consumption'!$B$12)*D674</f>
        <v>33.408</v>
      </c>
      <c r="AB674" s="242">
        <f t="shared" si="2"/>
        <v>360.992</v>
      </c>
      <c r="AC674" s="243" t="str">
        <f>'Raw Data'!AI673</f>
        <v>Renewable Energy (Solar, Wind, etc.)</v>
      </c>
      <c r="AD674" s="244">
        <f t="shared" si="3"/>
        <v>0</v>
      </c>
      <c r="AE674" s="245">
        <f t="shared" si="4"/>
        <v>360.992</v>
      </c>
      <c r="AF674" s="238">
        <f>'Raw Data'!U673</f>
        <v>7</v>
      </c>
      <c r="AG674" s="235">
        <f>'Raw Data'!T673</f>
        <v>1</v>
      </c>
      <c r="AH674" s="235"/>
      <c r="AI674" s="235">
        <f>IF('Raw Data'!AJ673="YES", 1, 0)</f>
        <v>1</v>
      </c>
      <c r="AJ674" s="239">
        <f>'Power Usage Consumption'!$B$15</f>
        <v>3.87</v>
      </c>
      <c r="AK674" s="235">
        <f>IF('Raw Data'!AK673="YES", 1, 0)</f>
        <v>1</v>
      </c>
      <c r="AL674" s="239">
        <f>'Power Usage Consumption'!$B$16</f>
        <v>18</v>
      </c>
      <c r="AM674" s="235">
        <f>IF('Raw Data'!AL673="YES", 1, 0)</f>
        <v>0</v>
      </c>
      <c r="AN674" s="239">
        <f>'Power Usage Consumption'!$B$17</f>
        <v>1.5</v>
      </c>
      <c r="AO674" s="235">
        <f>IF('Raw Data'!AM673="YES", 1, 0)</f>
        <v>1</v>
      </c>
      <c r="AP674" s="239">
        <f>'Power Usage Consumption'!$B$18</f>
        <v>1.2</v>
      </c>
      <c r="AQ674" s="235">
        <f>IF('Raw Data'!AN673="YES", 1, 0)</f>
        <v>1</v>
      </c>
      <c r="AR674" s="239">
        <f>'Power Usage Consumption'!$B$19</f>
        <v>2</v>
      </c>
      <c r="AS674" s="239">
        <f t="shared" si="5"/>
        <v>26.57</v>
      </c>
      <c r="AT674" s="241">
        <f t="shared" si="6"/>
        <v>1</v>
      </c>
      <c r="AU674" s="241"/>
      <c r="AV674" s="235">
        <f>IF('Raw Data'!AO673="YES", 1, 0)</f>
        <v>1</v>
      </c>
      <c r="AW674" s="241">
        <f>('Power Usage Consumption'!$B$22)*D674*AV674</f>
        <v>2111.2</v>
      </c>
      <c r="AX674" s="235">
        <f>IF('Raw Data'!AP673="YES", 1, 0)</f>
        <v>0</v>
      </c>
      <c r="AY674" s="241">
        <f>('Power Usage Consumption'!$B$23)*D674*AX674</f>
        <v>0</v>
      </c>
      <c r="AZ674" s="235">
        <f>IF('Raw Data'!AQ673="YES", 1, 0)</f>
        <v>1</v>
      </c>
      <c r="BA674" s="241">
        <f>('Power Usage Consumption'!$B$24)*D674*AZ674</f>
        <v>50.112</v>
      </c>
      <c r="BB674" s="235">
        <f>IF('Raw Data'!AR673="YES", 1, 0)</f>
        <v>0</v>
      </c>
      <c r="BC674" s="241">
        <f>('Power Usage Consumption'!$B$25)*D674*BB674</f>
        <v>0</v>
      </c>
      <c r="BD674" s="235">
        <f>IF('Raw Data'!AS673="YES", 1, 0)</f>
        <v>1</v>
      </c>
      <c r="BE674" s="235">
        <f>('Power Usage Consumption'!$B$26)*D674*BD674</f>
        <v>259.84</v>
      </c>
      <c r="BF674" s="241">
        <f t="shared" si="7"/>
        <v>2421.152</v>
      </c>
    </row>
    <row r="675" ht="20.25" customHeight="1">
      <c r="A675" s="233" t="str">
        <f>'Raw Data'!R674</f>
        <v>United Kingdom</v>
      </c>
      <c r="B675" s="234">
        <f>'Raw Data'!S674</f>
        <v>7</v>
      </c>
      <c r="C675" s="235">
        <f>'Raw Data'!W674</f>
        <v>3</v>
      </c>
      <c r="D675" s="236">
        <f t="shared" si="1"/>
        <v>84</v>
      </c>
      <c r="E675" s="237"/>
      <c r="F675" s="238">
        <f>'Raw Data'!X674</f>
        <v>2</v>
      </c>
      <c r="G675" s="239">
        <f>(F675*'Power Usage Consumption'!$B$2)*D675</f>
        <v>10.08</v>
      </c>
      <c r="H675" s="235">
        <f>'Raw Data'!Y674</f>
        <v>0</v>
      </c>
      <c r="I675" s="239">
        <f>(H675*'Power Usage Consumption'!$B$3)*D675</f>
        <v>0</v>
      </c>
      <c r="J675" s="235">
        <f>'Raw Data'!Z674</f>
        <v>3</v>
      </c>
      <c r="K675" s="240">
        <f>(J675*'Power Usage Consumption'!$B$4)*D675</f>
        <v>14.364</v>
      </c>
      <c r="L675" s="241">
        <f>'Raw Data'!AA674</f>
        <v>3</v>
      </c>
      <c r="M675" s="241">
        <f>(L675*'Power Usage Consumption'!$B$5)*D675</f>
        <v>50.4</v>
      </c>
      <c r="N675" s="241">
        <f>'Raw Data'!AB674</f>
        <v>1</v>
      </c>
      <c r="O675" s="241">
        <f>(N675*'Power Usage Consumption'!$B$7)*D675</f>
        <v>0.168</v>
      </c>
      <c r="P675" s="241">
        <f>'Raw Data'!AC674</f>
        <v>3</v>
      </c>
      <c r="Q675" s="241">
        <f>(P675*'Power Usage Consumption'!$B$8)*D675</f>
        <v>10.08</v>
      </c>
      <c r="R675" s="241">
        <f>'Raw Data'!AD674</f>
        <v>2</v>
      </c>
      <c r="S675" s="241">
        <f>(R675*'Power Usage Consumption'!$B$9)*D675</f>
        <v>1.008</v>
      </c>
      <c r="T675" s="235">
        <f>'Raw Data'!AE674</f>
        <v>0</v>
      </c>
      <c r="U675" s="241">
        <f>(T675*'Power Usage Consumption'!$B$6)*D675</f>
        <v>0</v>
      </c>
      <c r="V675" s="235">
        <f>'Raw Data'!AF674</f>
        <v>3</v>
      </c>
      <c r="W675" s="241">
        <f>(V675*'Power Usage Consumption'!$B$11)*D675</f>
        <v>3.024</v>
      </c>
      <c r="X675" s="235">
        <f>'Raw Data'!AG674</f>
        <v>1</v>
      </c>
      <c r="Y675" s="241">
        <f>(X675*'Power Usage Consumption'!$B$12)*D675</f>
        <v>1.008</v>
      </c>
      <c r="Z675" s="235">
        <f>'Raw Data'!AH674</f>
        <v>1</v>
      </c>
      <c r="AA675" s="241">
        <f>(Z675*'Power Usage Consumption'!$B$12)*D675</f>
        <v>1.008</v>
      </c>
      <c r="AB675" s="242">
        <f t="shared" si="2"/>
        <v>91.14</v>
      </c>
      <c r="AC675" s="243" t="str">
        <f>'Raw Data'!AI674</f>
        <v>Non-renewable Energy (Grid electricity, Gasoline, etc.)</v>
      </c>
      <c r="AD675" s="244">
        <f t="shared" si="3"/>
        <v>91.14</v>
      </c>
      <c r="AE675" s="245">
        <f t="shared" si="4"/>
        <v>0</v>
      </c>
      <c r="AF675" s="238">
        <f>'Raw Data'!U674</f>
        <v>3</v>
      </c>
      <c r="AG675" s="235">
        <f>'Raw Data'!T674</f>
        <v>4</v>
      </c>
      <c r="AH675" s="235"/>
      <c r="AI675" s="235">
        <f>IF('Raw Data'!AJ674="YES", 1, 0)</f>
        <v>1</v>
      </c>
      <c r="AJ675" s="239">
        <f>'Power Usage Consumption'!$B$15</f>
        <v>3.87</v>
      </c>
      <c r="AK675" s="235">
        <f>IF('Raw Data'!AK674="YES", 1, 0)</f>
        <v>1</v>
      </c>
      <c r="AL675" s="239">
        <f>'Power Usage Consumption'!$B$16</f>
        <v>18</v>
      </c>
      <c r="AM675" s="235">
        <f>IF('Raw Data'!AL674="YES", 1, 0)</f>
        <v>1</v>
      </c>
      <c r="AN675" s="239">
        <f>'Power Usage Consumption'!$B$17</f>
        <v>1.5</v>
      </c>
      <c r="AO675" s="235">
        <f>IF('Raw Data'!AM674="YES", 1, 0)</f>
        <v>0</v>
      </c>
      <c r="AP675" s="239">
        <f>'Power Usage Consumption'!$B$18</f>
        <v>1.2</v>
      </c>
      <c r="AQ675" s="235">
        <f>IF('Raw Data'!AN674="YES", 1, 0)</f>
        <v>1</v>
      </c>
      <c r="AR675" s="239">
        <f>'Power Usage Consumption'!$B$19</f>
        <v>2</v>
      </c>
      <c r="AS675" s="239">
        <f t="shared" si="5"/>
        <v>26.57</v>
      </c>
      <c r="AT675" s="241">
        <f t="shared" si="6"/>
        <v>4</v>
      </c>
      <c r="AU675" s="241"/>
      <c r="AV675" s="235">
        <f>IF('Raw Data'!AO674="YES", 1, 0)</f>
        <v>1</v>
      </c>
      <c r="AW675" s="241">
        <f>('Power Usage Consumption'!$B$22)*D675*AV675</f>
        <v>191.1</v>
      </c>
      <c r="AX675" s="235">
        <f>IF('Raw Data'!AP674="YES", 1, 0)</f>
        <v>1</v>
      </c>
      <c r="AY675" s="241">
        <f>('Power Usage Consumption'!$B$23)*D675*AX675</f>
        <v>54.6</v>
      </c>
      <c r="AZ675" s="235">
        <f>IF('Raw Data'!AQ674="YES", 1, 0)</f>
        <v>1</v>
      </c>
      <c r="BA675" s="241">
        <f>('Power Usage Consumption'!$B$24)*D675*AZ675</f>
        <v>4.536</v>
      </c>
      <c r="BB675" s="235">
        <f>IF('Raw Data'!AR674="YES", 1, 0)</f>
        <v>1</v>
      </c>
      <c r="BC675" s="241">
        <f>('Power Usage Consumption'!$B$25)*D675*BB675</f>
        <v>1.4574</v>
      </c>
      <c r="BD675" s="235">
        <f>IF('Raw Data'!AS674="YES", 1, 0)</f>
        <v>0</v>
      </c>
      <c r="BE675" s="235">
        <f>('Power Usage Consumption'!$B$26)*D675*BD675</f>
        <v>0</v>
      </c>
      <c r="BF675" s="241">
        <f t="shared" si="7"/>
        <v>251.6934</v>
      </c>
    </row>
    <row r="676" ht="20.25" customHeight="1">
      <c r="A676" s="233" t="str">
        <f>'Raw Data'!R675</f>
        <v>Armenia</v>
      </c>
      <c r="B676" s="234">
        <f>'Raw Data'!S675</f>
        <v>7</v>
      </c>
      <c r="C676" s="235">
        <f>'Raw Data'!W675</f>
        <v>17</v>
      </c>
      <c r="D676" s="236">
        <f t="shared" si="1"/>
        <v>476</v>
      </c>
      <c r="E676" s="237"/>
      <c r="F676" s="238">
        <f>'Raw Data'!X675</f>
        <v>0</v>
      </c>
      <c r="G676" s="239">
        <f>(F676*'Power Usage Consumption'!$B$2)*D676</f>
        <v>0</v>
      </c>
      <c r="H676" s="235">
        <f>'Raw Data'!Y675</f>
        <v>3</v>
      </c>
      <c r="I676" s="239">
        <f>(H676*'Power Usage Consumption'!$B$3)*D676</f>
        <v>99.3888</v>
      </c>
      <c r="J676" s="235">
        <f>'Raw Data'!Z675</f>
        <v>3</v>
      </c>
      <c r="K676" s="240">
        <f>(J676*'Power Usage Consumption'!$B$4)*D676</f>
        <v>81.396</v>
      </c>
      <c r="L676" s="241">
        <f>'Raw Data'!AA675</f>
        <v>0</v>
      </c>
      <c r="M676" s="241">
        <f>(L676*'Power Usage Consumption'!$B$5)*D676</f>
        <v>0</v>
      </c>
      <c r="N676" s="241">
        <f>'Raw Data'!AB675</f>
        <v>2</v>
      </c>
      <c r="O676" s="241">
        <f>(N676*'Power Usage Consumption'!$B$7)*D676</f>
        <v>1.904</v>
      </c>
      <c r="P676" s="241">
        <f>'Raw Data'!AC675</f>
        <v>0</v>
      </c>
      <c r="Q676" s="241">
        <f>(P676*'Power Usage Consumption'!$B$8)*D676</f>
        <v>0</v>
      </c>
      <c r="R676" s="241">
        <f>'Raw Data'!AD675</f>
        <v>0</v>
      </c>
      <c r="S676" s="241">
        <f>(R676*'Power Usage Consumption'!$B$9)*D676</f>
        <v>0</v>
      </c>
      <c r="T676" s="235">
        <f>'Raw Data'!AE675</f>
        <v>0</v>
      </c>
      <c r="U676" s="241">
        <f>(T676*'Power Usage Consumption'!$B$6)*D676</f>
        <v>0</v>
      </c>
      <c r="V676" s="235">
        <f>'Raw Data'!AF675</f>
        <v>3</v>
      </c>
      <c r="W676" s="241">
        <f>(V676*'Power Usage Consumption'!$B$11)*D676</f>
        <v>17.136</v>
      </c>
      <c r="X676" s="235">
        <f>'Raw Data'!AG675</f>
        <v>2</v>
      </c>
      <c r="Y676" s="241">
        <f>(X676*'Power Usage Consumption'!$B$12)*D676</f>
        <v>11.424</v>
      </c>
      <c r="Z676" s="235">
        <f>'Raw Data'!AH675</f>
        <v>2</v>
      </c>
      <c r="AA676" s="241">
        <f>(Z676*'Power Usage Consumption'!$B$12)*D676</f>
        <v>11.424</v>
      </c>
      <c r="AB676" s="242">
        <f t="shared" si="2"/>
        <v>222.6728</v>
      </c>
      <c r="AC676" s="243" t="str">
        <f>'Raw Data'!AI675</f>
        <v>Non-renewable Energy (Grid electricity, Gasoline, etc.)</v>
      </c>
      <c r="AD676" s="244">
        <f t="shared" si="3"/>
        <v>222.6728</v>
      </c>
      <c r="AE676" s="245">
        <f t="shared" si="4"/>
        <v>0</v>
      </c>
      <c r="AF676" s="238">
        <f>'Raw Data'!U675</f>
        <v>1</v>
      </c>
      <c r="AG676" s="235">
        <f>'Raw Data'!T675</f>
        <v>6</v>
      </c>
      <c r="AH676" s="235"/>
      <c r="AI676" s="235">
        <f>IF('Raw Data'!AJ675="YES", 1, 0)</f>
        <v>0</v>
      </c>
      <c r="AJ676" s="239">
        <f>'Power Usage Consumption'!$B$15</f>
        <v>3.87</v>
      </c>
      <c r="AK676" s="235">
        <f>IF('Raw Data'!AK675="YES", 1, 0)</f>
        <v>0</v>
      </c>
      <c r="AL676" s="239">
        <f>'Power Usage Consumption'!$B$16</f>
        <v>18</v>
      </c>
      <c r="AM676" s="235">
        <f>IF('Raw Data'!AL675="YES", 1, 0)</f>
        <v>0</v>
      </c>
      <c r="AN676" s="239">
        <f>'Power Usage Consumption'!$B$17</f>
        <v>1.5</v>
      </c>
      <c r="AO676" s="235">
        <f>IF('Raw Data'!AM675="YES", 1, 0)</f>
        <v>1</v>
      </c>
      <c r="AP676" s="239">
        <f>'Power Usage Consumption'!$B$18</f>
        <v>1.2</v>
      </c>
      <c r="AQ676" s="235">
        <f>IF('Raw Data'!AN675="YES", 1, 0)</f>
        <v>0</v>
      </c>
      <c r="AR676" s="239">
        <f>'Power Usage Consumption'!$B$19</f>
        <v>2</v>
      </c>
      <c r="AS676" s="239">
        <f t="shared" si="5"/>
        <v>26.57</v>
      </c>
      <c r="AT676" s="241">
        <f t="shared" si="6"/>
        <v>6</v>
      </c>
      <c r="AU676" s="241"/>
      <c r="AV676" s="235">
        <f>IF('Raw Data'!AO675="YES", 1, 0)</f>
        <v>1</v>
      </c>
      <c r="AW676" s="241">
        <f>('Power Usage Consumption'!$B$22)*D676*AV676</f>
        <v>1082.9</v>
      </c>
      <c r="AX676" s="235">
        <f>IF('Raw Data'!AP675="YES", 1, 0)</f>
        <v>0</v>
      </c>
      <c r="AY676" s="241">
        <f>('Power Usage Consumption'!$B$23)*D676*AX676</f>
        <v>0</v>
      </c>
      <c r="AZ676" s="235">
        <f>IF('Raw Data'!AQ675="YES", 1, 0)</f>
        <v>1</v>
      </c>
      <c r="BA676" s="241">
        <f>('Power Usage Consumption'!$B$24)*D676*AZ676</f>
        <v>25.704</v>
      </c>
      <c r="BB676" s="235">
        <f>IF('Raw Data'!AR675="YES", 1, 0)</f>
        <v>0</v>
      </c>
      <c r="BC676" s="241">
        <f>('Power Usage Consumption'!$B$25)*D676*BB676</f>
        <v>0</v>
      </c>
      <c r="BD676" s="235">
        <f>IF('Raw Data'!AS675="YES", 1, 0)</f>
        <v>0</v>
      </c>
      <c r="BE676" s="235">
        <f>('Power Usage Consumption'!$B$26)*D676*BD676</f>
        <v>0</v>
      </c>
      <c r="BF676" s="241">
        <f t="shared" si="7"/>
        <v>1108.604</v>
      </c>
    </row>
    <row r="677" ht="20.25" customHeight="1">
      <c r="A677" s="233" t="str">
        <f>'Raw Data'!R676</f>
        <v>United States of America</v>
      </c>
      <c r="B677" s="234">
        <f>'Raw Data'!S676</f>
        <v>8</v>
      </c>
      <c r="C677" s="235">
        <f>'Raw Data'!W676</f>
        <v>1</v>
      </c>
      <c r="D677" s="236">
        <f t="shared" si="1"/>
        <v>32</v>
      </c>
      <c r="E677" s="237"/>
      <c r="F677" s="238">
        <f>'Raw Data'!X676</f>
        <v>1</v>
      </c>
      <c r="G677" s="239">
        <f>(F677*'Power Usage Consumption'!$B$2)*D677</f>
        <v>1.92</v>
      </c>
      <c r="H677" s="235">
        <f>'Raw Data'!Y676</f>
        <v>1</v>
      </c>
      <c r="I677" s="239">
        <f>(H677*'Power Usage Consumption'!$B$3)*D677</f>
        <v>2.2272</v>
      </c>
      <c r="J677" s="235">
        <f>'Raw Data'!Z676</f>
        <v>1</v>
      </c>
      <c r="K677" s="240">
        <f>(J677*'Power Usage Consumption'!$B$4)*D677</f>
        <v>1.824</v>
      </c>
      <c r="L677" s="241">
        <f>'Raw Data'!AA676</f>
        <v>3</v>
      </c>
      <c r="M677" s="241">
        <f>(L677*'Power Usage Consumption'!$B$5)*D677</f>
        <v>19.2</v>
      </c>
      <c r="N677" s="241">
        <f>'Raw Data'!AB676</f>
        <v>2</v>
      </c>
      <c r="O677" s="241">
        <f>(N677*'Power Usage Consumption'!$B$7)*D677</f>
        <v>0.128</v>
      </c>
      <c r="P677" s="241">
        <f>'Raw Data'!AC676</f>
        <v>0</v>
      </c>
      <c r="Q677" s="241">
        <f>(P677*'Power Usage Consumption'!$B$8)*D677</f>
        <v>0</v>
      </c>
      <c r="R677" s="241">
        <f>'Raw Data'!AD676</f>
        <v>0</v>
      </c>
      <c r="S677" s="241">
        <f>(R677*'Power Usage Consumption'!$B$9)*D677</f>
        <v>0</v>
      </c>
      <c r="T677" s="235">
        <f>'Raw Data'!AE676</f>
        <v>2</v>
      </c>
      <c r="U677" s="241">
        <f>(T677*'Power Usage Consumption'!$B$6)*D677</f>
        <v>0.32</v>
      </c>
      <c r="V677" s="235">
        <f>'Raw Data'!AF676</f>
        <v>3</v>
      </c>
      <c r="W677" s="241">
        <f>(V677*'Power Usage Consumption'!$B$11)*D677</f>
        <v>1.152</v>
      </c>
      <c r="X677" s="235">
        <f>'Raw Data'!AG676</f>
        <v>2</v>
      </c>
      <c r="Y677" s="241">
        <f>(X677*'Power Usage Consumption'!$B$12)*D677</f>
        <v>0.768</v>
      </c>
      <c r="Z677" s="235">
        <f>'Raw Data'!AH676</f>
        <v>3</v>
      </c>
      <c r="AA677" s="241">
        <f>(Z677*'Power Usage Consumption'!$B$12)*D677</f>
        <v>1.152</v>
      </c>
      <c r="AB677" s="242">
        <f t="shared" si="2"/>
        <v>28.6912</v>
      </c>
      <c r="AC677" s="243" t="str">
        <f>'Raw Data'!AI676</f>
        <v>Renewable Energy (Solar, Wind, etc.)</v>
      </c>
      <c r="AD677" s="244">
        <f t="shared" si="3"/>
        <v>0</v>
      </c>
      <c r="AE677" s="245">
        <f t="shared" si="4"/>
        <v>28.6912</v>
      </c>
      <c r="AF677" s="238">
        <f>'Raw Data'!U676</f>
        <v>2</v>
      </c>
      <c r="AG677" s="235">
        <f>'Raw Data'!T676</f>
        <v>6</v>
      </c>
      <c r="AH677" s="235"/>
      <c r="AI677" s="235">
        <f>IF('Raw Data'!AJ676="YES", 1, 0)</f>
        <v>1</v>
      </c>
      <c r="AJ677" s="239">
        <f>'Power Usage Consumption'!$B$15</f>
        <v>3.87</v>
      </c>
      <c r="AK677" s="235">
        <f>IF('Raw Data'!AK676="YES", 1, 0)</f>
        <v>1</v>
      </c>
      <c r="AL677" s="239">
        <f>'Power Usage Consumption'!$B$16</f>
        <v>18</v>
      </c>
      <c r="AM677" s="235">
        <f>IF('Raw Data'!AL676="YES", 1, 0)</f>
        <v>1</v>
      </c>
      <c r="AN677" s="239">
        <f>'Power Usage Consumption'!$B$17</f>
        <v>1.5</v>
      </c>
      <c r="AO677" s="235">
        <f>IF('Raw Data'!AM676="YES", 1, 0)</f>
        <v>1</v>
      </c>
      <c r="AP677" s="239">
        <f>'Power Usage Consumption'!$B$18</f>
        <v>1.2</v>
      </c>
      <c r="AQ677" s="235">
        <f>IF('Raw Data'!AN676="YES", 1, 0)</f>
        <v>1</v>
      </c>
      <c r="AR677" s="239">
        <f>'Power Usage Consumption'!$B$19</f>
        <v>2</v>
      </c>
      <c r="AS677" s="239">
        <f t="shared" si="5"/>
        <v>26.57</v>
      </c>
      <c r="AT677" s="241">
        <f t="shared" si="6"/>
        <v>6</v>
      </c>
      <c r="AU677" s="241"/>
      <c r="AV677" s="235">
        <f>IF('Raw Data'!AO676="YES", 1, 0)</f>
        <v>0</v>
      </c>
      <c r="AW677" s="241">
        <f>('Power Usage Consumption'!$B$22)*D677*AV677</f>
        <v>0</v>
      </c>
      <c r="AX677" s="235">
        <f>IF('Raw Data'!AP676="YES", 1, 0)</f>
        <v>0</v>
      </c>
      <c r="AY677" s="241">
        <f>('Power Usage Consumption'!$B$23)*D677*AX677</f>
        <v>0</v>
      </c>
      <c r="AZ677" s="235">
        <f>IF('Raw Data'!AQ676="YES", 1, 0)</f>
        <v>1</v>
      </c>
      <c r="BA677" s="241">
        <f>('Power Usage Consumption'!$B$24)*D677*AZ677</f>
        <v>1.728</v>
      </c>
      <c r="BB677" s="235">
        <f>IF('Raw Data'!AR676="YES", 1, 0)</f>
        <v>1</v>
      </c>
      <c r="BC677" s="241">
        <f>('Power Usage Consumption'!$B$25)*D677*BB677</f>
        <v>0.5552</v>
      </c>
      <c r="BD677" s="235">
        <f>IF('Raw Data'!AS676="YES", 1, 0)</f>
        <v>0</v>
      </c>
      <c r="BE677" s="235">
        <f>('Power Usage Consumption'!$B$26)*D677*BD677</f>
        <v>0</v>
      </c>
      <c r="BF677" s="241">
        <f t="shared" si="7"/>
        <v>2.2832</v>
      </c>
    </row>
    <row r="678" ht="20.25" customHeight="1">
      <c r="A678" s="233" t="str">
        <f>'Raw Data'!R677</f>
        <v>Switzerland</v>
      </c>
      <c r="B678" s="234">
        <f>'Raw Data'!S677</f>
        <v>10</v>
      </c>
      <c r="C678" s="235">
        <f>'Raw Data'!W677</f>
        <v>16</v>
      </c>
      <c r="D678" s="236">
        <f t="shared" si="1"/>
        <v>640</v>
      </c>
      <c r="E678" s="237"/>
      <c r="F678" s="238">
        <f>'Raw Data'!X677</f>
        <v>0</v>
      </c>
      <c r="G678" s="239">
        <f>(F678*'Power Usage Consumption'!$B$2)*D678</f>
        <v>0</v>
      </c>
      <c r="H678" s="235">
        <f>'Raw Data'!Y677</f>
        <v>0</v>
      </c>
      <c r="I678" s="239">
        <f>(H678*'Power Usage Consumption'!$B$3)*D678</f>
        <v>0</v>
      </c>
      <c r="J678" s="235">
        <f>'Raw Data'!Z677</f>
        <v>1</v>
      </c>
      <c r="K678" s="240">
        <f>(J678*'Power Usage Consumption'!$B$4)*D678</f>
        <v>36.48</v>
      </c>
      <c r="L678" s="241">
        <f>'Raw Data'!AA677</f>
        <v>1</v>
      </c>
      <c r="M678" s="241">
        <f>(L678*'Power Usage Consumption'!$B$5)*D678</f>
        <v>128</v>
      </c>
      <c r="N678" s="241">
        <f>'Raw Data'!AB677</f>
        <v>0</v>
      </c>
      <c r="O678" s="241">
        <f>(N678*'Power Usage Consumption'!$B$7)*D678</f>
        <v>0</v>
      </c>
      <c r="P678" s="241">
        <f>'Raw Data'!AC677</f>
        <v>0</v>
      </c>
      <c r="Q678" s="241">
        <f>(P678*'Power Usage Consumption'!$B$8)*D678</f>
        <v>0</v>
      </c>
      <c r="R678" s="241">
        <f>'Raw Data'!AD677</f>
        <v>3</v>
      </c>
      <c r="S678" s="241">
        <f>(R678*'Power Usage Consumption'!$B$9)*D678</f>
        <v>11.52</v>
      </c>
      <c r="T678" s="235">
        <f>'Raw Data'!AE677</f>
        <v>2</v>
      </c>
      <c r="U678" s="241">
        <f>(T678*'Power Usage Consumption'!$B$6)*D678</f>
        <v>6.4</v>
      </c>
      <c r="V678" s="235">
        <f>'Raw Data'!AF677</f>
        <v>0</v>
      </c>
      <c r="W678" s="241">
        <f>(V678*'Power Usage Consumption'!$B$11)*D678</f>
        <v>0</v>
      </c>
      <c r="X678" s="235">
        <f>'Raw Data'!AG677</f>
        <v>3</v>
      </c>
      <c r="Y678" s="241">
        <f>(X678*'Power Usage Consumption'!$B$12)*D678</f>
        <v>23.04</v>
      </c>
      <c r="Z678" s="235">
        <f>'Raw Data'!AH677</f>
        <v>1</v>
      </c>
      <c r="AA678" s="241">
        <f>(Z678*'Power Usage Consumption'!$B$12)*D678</f>
        <v>7.68</v>
      </c>
      <c r="AB678" s="242">
        <f t="shared" si="2"/>
        <v>213.12</v>
      </c>
      <c r="AC678" s="243" t="str">
        <f>'Raw Data'!AI677</f>
        <v>Non-renewable Energy (Grid electricity, Gasoline, etc.)</v>
      </c>
      <c r="AD678" s="244">
        <f t="shared" si="3"/>
        <v>213.12</v>
      </c>
      <c r="AE678" s="245">
        <f t="shared" si="4"/>
        <v>0</v>
      </c>
      <c r="AF678" s="238">
        <f>'Raw Data'!U677</f>
        <v>2</v>
      </c>
      <c r="AG678" s="235">
        <f>'Raw Data'!T677</f>
        <v>8</v>
      </c>
      <c r="AH678" s="235"/>
      <c r="AI678" s="235">
        <f>IF('Raw Data'!AJ677="YES", 1, 0)</f>
        <v>0</v>
      </c>
      <c r="AJ678" s="239">
        <f>'Power Usage Consumption'!$B$15</f>
        <v>3.87</v>
      </c>
      <c r="AK678" s="235">
        <f>IF('Raw Data'!AK677="YES", 1, 0)</f>
        <v>1</v>
      </c>
      <c r="AL678" s="239">
        <f>'Power Usage Consumption'!$B$16</f>
        <v>18</v>
      </c>
      <c r="AM678" s="235">
        <f>IF('Raw Data'!AL677="YES", 1, 0)</f>
        <v>0</v>
      </c>
      <c r="AN678" s="239">
        <f>'Power Usage Consumption'!$B$17</f>
        <v>1.5</v>
      </c>
      <c r="AO678" s="235">
        <f>IF('Raw Data'!AM677="YES", 1, 0)</f>
        <v>0</v>
      </c>
      <c r="AP678" s="239">
        <f>'Power Usage Consumption'!$B$18</f>
        <v>1.2</v>
      </c>
      <c r="AQ678" s="235">
        <f>IF('Raw Data'!AN677="YES", 1, 0)</f>
        <v>0</v>
      </c>
      <c r="AR678" s="239">
        <f>'Power Usage Consumption'!$B$19</f>
        <v>2</v>
      </c>
      <c r="AS678" s="239">
        <f t="shared" si="5"/>
        <v>26.57</v>
      </c>
      <c r="AT678" s="241">
        <f t="shared" si="6"/>
        <v>8</v>
      </c>
      <c r="AU678" s="241"/>
      <c r="AV678" s="235">
        <f>IF('Raw Data'!AO677="YES", 1, 0)</f>
        <v>0</v>
      </c>
      <c r="AW678" s="241">
        <f>('Power Usage Consumption'!$B$22)*D678*AV678</f>
        <v>0</v>
      </c>
      <c r="AX678" s="235">
        <f>IF('Raw Data'!AP677="YES", 1, 0)</f>
        <v>1</v>
      </c>
      <c r="AY678" s="241">
        <f>('Power Usage Consumption'!$B$23)*D678*AX678</f>
        <v>416</v>
      </c>
      <c r="AZ678" s="235">
        <f>IF('Raw Data'!AQ677="YES", 1, 0)</f>
        <v>0</v>
      </c>
      <c r="BA678" s="241">
        <f>('Power Usage Consumption'!$B$24)*D678*AZ678</f>
        <v>0</v>
      </c>
      <c r="BB678" s="235">
        <f>IF('Raw Data'!AR677="YES", 1, 0)</f>
        <v>1</v>
      </c>
      <c r="BC678" s="241">
        <f>('Power Usage Consumption'!$B$25)*D678*BB678</f>
        <v>11.104</v>
      </c>
      <c r="BD678" s="235">
        <f>IF('Raw Data'!AS677="YES", 1, 0)</f>
        <v>0</v>
      </c>
      <c r="BE678" s="235">
        <f>('Power Usage Consumption'!$B$26)*D678*BD678</f>
        <v>0</v>
      </c>
      <c r="BF678" s="241">
        <f t="shared" si="7"/>
        <v>427.104</v>
      </c>
    </row>
    <row r="679" ht="20.25" customHeight="1">
      <c r="A679" s="233" t="str">
        <f>'Raw Data'!R678</f>
        <v>United States of America</v>
      </c>
      <c r="B679" s="234">
        <f>'Raw Data'!S678</f>
        <v>2</v>
      </c>
      <c r="C679" s="235">
        <f>'Raw Data'!W678</f>
        <v>24</v>
      </c>
      <c r="D679" s="236">
        <f t="shared" si="1"/>
        <v>192</v>
      </c>
      <c r="E679" s="237"/>
      <c r="F679" s="238">
        <f>'Raw Data'!X678</f>
        <v>1</v>
      </c>
      <c r="G679" s="239">
        <f>(F679*'Power Usage Consumption'!$B$2)*D679</f>
        <v>11.52</v>
      </c>
      <c r="H679" s="235">
        <f>'Raw Data'!Y678</f>
        <v>0</v>
      </c>
      <c r="I679" s="239">
        <f>(H679*'Power Usage Consumption'!$B$3)*D679</f>
        <v>0</v>
      </c>
      <c r="J679" s="235">
        <f>'Raw Data'!Z678</f>
        <v>3</v>
      </c>
      <c r="K679" s="240">
        <f>(J679*'Power Usage Consumption'!$B$4)*D679</f>
        <v>32.832</v>
      </c>
      <c r="L679" s="241">
        <f>'Raw Data'!AA678</f>
        <v>1</v>
      </c>
      <c r="M679" s="241">
        <f>(L679*'Power Usage Consumption'!$B$5)*D679</f>
        <v>38.4</v>
      </c>
      <c r="N679" s="241">
        <f>'Raw Data'!AB678</f>
        <v>0</v>
      </c>
      <c r="O679" s="241">
        <f>(N679*'Power Usage Consumption'!$B$7)*D679</f>
        <v>0</v>
      </c>
      <c r="P679" s="241">
        <f>'Raw Data'!AC678</f>
        <v>3</v>
      </c>
      <c r="Q679" s="241">
        <f>(P679*'Power Usage Consumption'!$B$8)*D679</f>
        <v>23.04</v>
      </c>
      <c r="R679" s="241">
        <f>'Raw Data'!AD678</f>
        <v>1</v>
      </c>
      <c r="S679" s="241">
        <f>(R679*'Power Usage Consumption'!$B$9)*D679</f>
        <v>1.152</v>
      </c>
      <c r="T679" s="235">
        <f>'Raw Data'!AE678</f>
        <v>3</v>
      </c>
      <c r="U679" s="241">
        <f>(T679*'Power Usage Consumption'!$B$6)*D679</f>
        <v>2.88</v>
      </c>
      <c r="V679" s="235">
        <f>'Raw Data'!AF678</f>
        <v>1</v>
      </c>
      <c r="W679" s="241">
        <f>(V679*'Power Usage Consumption'!$B$11)*D679</f>
        <v>2.304</v>
      </c>
      <c r="X679" s="235">
        <f>'Raw Data'!AG678</f>
        <v>3</v>
      </c>
      <c r="Y679" s="241">
        <f>(X679*'Power Usage Consumption'!$B$12)*D679</f>
        <v>6.912</v>
      </c>
      <c r="Z679" s="235">
        <f>'Raw Data'!AH678</f>
        <v>1</v>
      </c>
      <c r="AA679" s="241">
        <f>(Z679*'Power Usage Consumption'!$B$12)*D679</f>
        <v>2.304</v>
      </c>
      <c r="AB679" s="242">
        <f t="shared" si="2"/>
        <v>121.344</v>
      </c>
      <c r="AC679" s="243" t="str">
        <f>'Raw Data'!AI678</f>
        <v>Renewable Energy (Solar, Wind, etc.)</v>
      </c>
      <c r="AD679" s="244">
        <f t="shared" si="3"/>
        <v>0</v>
      </c>
      <c r="AE679" s="245">
        <f t="shared" si="4"/>
        <v>121.344</v>
      </c>
      <c r="AF679" s="238">
        <f>'Raw Data'!U678</f>
        <v>0</v>
      </c>
      <c r="AG679" s="235">
        <f>'Raw Data'!T678</f>
        <v>2</v>
      </c>
      <c r="AH679" s="235"/>
      <c r="AI679" s="235">
        <f>IF('Raw Data'!AJ678="YES", 1, 0)</f>
        <v>0</v>
      </c>
      <c r="AJ679" s="239">
        <f>'Power Usage Consumption'!$B$15</f>
        <v>3.87</v>
      </c>
      <c r="AK679" s="235">
        <f>IF('Raw Data'!AK678="YES", 1, 0)</f>
        <v>0</v>
      </c>
      <c r="AL679" s="239">
        <f>'Power Usage Consumption'!$B$16</f>
        <v>18</v>
      </c>
      <c r="AM679" s="235">
        <f>IF('Raw Data'!AL678="YES", 1, 0)</f>
        <v>0</v>
      </c>
      <c r="AN679" s="239">
        <f>'Power Usage Consumption'!$B$17</f>
        <v>1.5</v>
      </c>
      <c r="AO679" s="235">
        <f>IF('Raw Data'!AM678="YES", 1, 0)</f>
        <v>1</v>
      </c>
      <c r="AP679" s="239">
        <f>'Power Usage Consumption'!$B$18</f>
        <v>1.2</v>
      </c>
      <c r="AQ679" s="235">
        <f>IF('Raw Data'!AN678="YES", 1, 0)</f>
        <v>0</v>
      </c>
      <c r="AR679" s="239">
        <f>'Power Usage Consumption'!$B$19</f>
        <v>2</v>
      </c>
      <c r="AS679" s="239">
        <f t="shared" si="5"/>
        <v>26.57</v>
      </c>
      <c r="AT679" s="241">
        <f t="shared" si="6"/>
        <v>2</v>
      </c>
      <c r="AU679" s="241"/>
      <c r="AV679" s="235">
        <f>IF('Raw Data'!AO678="YES", 1, 0)</f>
        <v>0</v>
      </c>
      <c r="AW679" s="241">
        <f>('Power Usage Consumption'!$B$22)*D679*AV679</f>
        <v>0</v>
      </c>
      <c r="AX679" s="235">
        <f>IF('Raw Data'!AP678="YES", 1, 0)</f>
        <v>1</v>
      </c>
      <c r="AY679" s="241">
        <f>('Power Usage Consumption'!$B$23)*D679*AX679</f>
        <v>124.8</v>
      </c>
      <c r="AZ679" s="235">
        <f>IF('Raw Data'!AQ678="YES", 1, 0)</f>
        <v>0</v>
      </c>
      <c r="BA679" s="241">
        <f>('Power Usage Consumption'!$B$24)*D679*AZ679</f>
        <v>0</v>
      </c>
      <c r="BB679" s="235">
        <f>IF('Raw Data'!AR678="YES", 1, 0)</f>
        <v>1</v>
      </c>
      <c r="BC679" s="241">
        <f>('Power Usage Consumption'!$B$25)*D679*BB679</f>
        <v>3.3312</v>
      </c>
      <c r="BD679" s="235">
        <f>IF('Raw Data'!AS678="YES", 1, 0)</f>
        <v>0</v>
      </c>
      <c r="BE679" s="235">
        <f>('Power Usage Consumption'!$B$26)*D679*BD679</f>
        <v>0</v>
      </c>
      <c r="BF679" s="241">
        <f t="shared" si="7"/>
        <v>128.1312</v>
      </c>
    </row>
    <row r="680" ht="20.25" customHeight="1">
      <c r="A680" s="233" t="str">
        <f>'Raw Data'!R679</f>
        <v>Costa Rica</v>
      </c>
      <c r="B680" s="234">
        <f>'Raw Data'!S679</f>
        <v>11</v>
      </c>
      <c r="C680" s="235">
        <f>'Raw Data'!W679</f>
        <v>36</v>
      </c>
      <c r="D680" s="236">
        <f t="shared" si="1"/>
        <v>1584</v>
      </c>
      <c r="E680" s="237"/>
      <c r="F680" s="238">
        <f>'Raw Data'!X679</f>
        <v>1</v>
      </c>
      <c r="G680" s="239">
        <f>(F680*'Power Usage Consumption'!$B$2)*D680</f>
        <v>95.04</v>
      </c>
      <c r="H680" s="235">
        <f>'Raw Data'!Y679</f>
        <v>3</v>
      </c>
      <c r="I680" s="239">
        <f>(H680*'Power Usage Consumption'!$B$3)*D680</f>
        <v>330.7392</v>
      </c>
      <c r="J680" s="235">
        <f>'Raw Data'!Z679</f>
        <v>1</v>
      </c>
      <c r="K680" s="240">
        <f>(J680*'Power Usage Consumption'!$B$4)*D680</f>
        <v>90.288</v>
      </c>
      <c r="L680" s="241">
        <f>'Raw Data'!AA679</f>
        <v>0</v>
      </c>
      <c r="M680" s="241">
        <f>(L680*'Power Usage Consumption'!$B$5)*D680</f>
        <v>0</v>
      </c>
      <c r="N680" s="241">
        <f>'Raw Data'!AB679</f>
        <v>2</v>
      </c>
      <c r="O680" s="241">
        <f>(N680*'Power Usage Consumption'!$B$7)*D680</f>
        <v>6.336</v>
      </c>
      <c r="P680" s="241">
        <f>'Raw Data'!AC679</f>
        <v>2</v>
      </c>
      <c r="Q680" s="241">
        <f>(P680*'Power Usage Consumption'!$B$8)*D680</f>
        <v>126.72</v>
      </c>
      <c r="R680" s="241">
        <f>'Raw Data'!AD679</f>
        <v>0</v>
      </c>
      <c r="S680" s="241">
        <f>(R680*'Power Usage Consumption'!$B$9)*D680</f>
        <v>0</v>
      </c>
      <c r="T680" s="235">
        <f>'Raw Data'!AE679</f>
        <v>0</v>
      </c>
      <c r="U680" s="241">
        <f>(T680*'Power Usage Consumption'!$B$6)*D680</f>
        <v>0</v>
      </c>
      <c r="V680" s="235">
        <f>'Raw Data'!AF679</f>
        <v>1</v>
      </c>
      <c r="W680" s="241">
        <f>(V680*'Power Usage Consumption'!$B$11)*D680</f>
        <v>19.008</v>
      </c>
      <c r="X680" s="235">
        <f>'Raw Data'!AG679</f>
        <v>1</v>
      </c>
      <c r="Y680" s="241">
        <f>(X680*'Power Usage Consumption'!$B$12)*D680</f>
        <v>19.008</v>
      </c>
      <c r="Z680" s="235">
        <f>'Raw Data'!AH679</f>
        <v>2</v>
      </c>
      <c r="AA680" s="241">
        <f>(Z680*'Power Usage Consumption'!$B$12)*D680</f>
        <v>38.016</v>
      </c>
      <c r="AB680" s="242">
        <f t="shared" si="2"/>
        <v>725.1552</v>
      </c>
      <c r="AC680" s="243" t="str">
        <f>'Raw Data'!AI679</f>
        <v>Renewable Energy (Solar, Wind, etc.)</v>
      </c>
      <c r="AD680" s="244">
        <f t="shared" si="3"/>
        <v>0</v>
      </c>
      <c r="AE680" s="245">
        <f t="shared" si="4"/>
        <v>725.1552</v>
      </c>
      <c r="AF680" s="238">
        <f>'Raw Data'!U679</f>
        <v>10</v>
      </c>
      <c r="AG680" s="235">
        <f>'Raw Data'!T679</f>
        <v>1</v>
      </c>
      <c r="AH680" s="235"/>
      <c r="AI680" s="235">
        <f>IF('Raw Data'!AJ679="YES", 1, 0)</f>
        <v>0</v>
      </c>
      <c r="AJ680" s="239">
        <f>'Power Usage Consumption'!$B$15</f>
        <v>3.87</v>
      </c>
      <c r="AK680" s="235">
        <f>IF('Raw Data'!AK679="YES", 1, 0)</f>
        <v>0</v>
      </c>
      <c r="AL680" s="239">
        <f>'Power Usage Consumption'!$B$16</f>
        <v>18</v>
      </c>
      <c r="AM680" s="235">
        <f>IF('Raw Data'!AL679="YES", 1, 0)</f>
        <v>1</v>
      </c>
      <c r="AN680" s="239">
        <f>'Power Usage Consumption'!$B$17</f>
        <v>1.5</v>
      </c>
      <c r="AO680" s="235">
        <f>IF('Raw Data'!AM679="YES", 1, 0)</f>
        <v>0</v>
      </c>
      <c r="AP680" s="239">
        <f>'Power Usage Consumption'!$B$18</f>
        <v>1.2</v>
      </c>
      <c r="AQ680" s="235">
        <f>IF('Raw Data'!AN679="YES", 1, 0)</f>
        <v>0</v>
      </c>
      <c r="AR680" s="239">
        <f>'Power Usage Consumption'!$B$19</f>
        <v>2</v>
      </c>
      <c r="AS680" s="239">
        <f t="shared" si="5"/>
        <v>26.57</v>
      </c>
      <c r="AT680" s="241">
        <f t="shared" si="6"/>
        <v>1</v>
      </c>
      <c r="AU680" s="241"/>
      <c r="AV680" s="235">
        <f>IF('Raw Data'!AO679="YES", 1, 0)</f>
        <v>0</v>
      </c>
      <c r="AW680" s="241">
        <f>('Power Usage Consumption'!$B$22)*D680*AV680</f>
        <v>0</v>
      </c>
      <c r="AX680" s="235">
        <f>IF('Raw Data'!AP679="YES", 1, 0)</f>
        <v>1</v>
      </c>
      <c r="AY680" s="241">
        <f>('Power Usage Consumption'!$B$23)*D680*AX680</f>
        <v>1029.6</v>
      </c>
      <c r="AZ680" s="235">
        <f>IF('Raw Data'!AQ679="YES", 1, 0)</f>
        <v>0</v>
      </c>
      <c r="BA680" s="241">
        <f>('Power Usage Consumption'!$B$24)*D680*AZ680</f>
        <v>0</v>
      </c>
      <c r="BB680" s="235">
        <f>IF('Raw Data'!AR679="YES", 1, 0)</f>
        <v>1</v>
      </c>
      <c r="BC680" s="241">
        <f>('Power Usage Consumption'!$B$25)*D680*BB680</f>
        <v>27.4824</v>
      </c>
      <c r="BD680" s="235">
        <f>IF('Raw Data'!AS679="YES", 1, 0)</f>
        <v>0</v>
      </c>
      <c r="BE680" s="235">
        <f>('Power Usage Consumption'!$B$26)*D680*BD680</f>
        <v>0</v>
      </c>
      <c r="BF680" s="241">
        <f t="shared" si="7"/>
        <v>1057.0824</v>
      </c>
    </row>
    <row r="681" ht="20.25" customHeight="1">
      <c r="A681" s="233" t="str">
        <f>'Raw Data'!R680</f>
        <v>Colombia</v>
      </c>
      <c r="B681" s="234">
        <f>'Raw Data'!S680</f>
        <v>1</v>
      </c>
      <c r="C681" s="235">
        <f>'Raw Data'!W680</f>
        <v>25</v>
      </c>
      <c r="D681" s="236">
        <f t="shared" si="1"/>
        <v>100</v>
      </c>
      <c r="E681" s="237"/>
      <c r="F681" s="238">
        <f>'Raw Data'!X680</f>
        <v>2</v>
      </c>
      <c r="G681" s="239">
        <f>(F681*'Power Usage Consumption'!$B$2)*D681</f>
        <v>12</v>
      </c>
      <c r="H681" s="235">
        <f>'Raw Data'!Y680</f>
        <v>0</v>
      </c>
      <c r="I681" s="239">
        <f>(H681*'Power Usage Consumption'!$B$3)*D681</f>
        <v>0</v>
      </c>
      <c r="J681" s="235">
        <f>'Raw Data'!Z680</f>
        <v>3</v>
      </c>
      <c r="K681" s="240">
        <f>(J681*'Power Usage Consumption'!$B$4)*D681</f>
        <v>17.1</v>
      </c>
      <c r="L681" s="241">
        <f>'Raw Data'!AA680</f>
        <v>2</v>
      </c>
      <c r="M681" s="241">
        <f>(L681*'Power Usage Consumption'!$B$5)*D681</f>
        <v>40</v>
      </c>
      <c r="N681" s="241">
        <f>'Raw Data'!AB680</f>
        <v>1</v>
      </c>
      <c r="O681" s="241">
        <f>(N681*'Power Usage Consumption'!$B$7)*D681</f>
        <v>0.2</v>
      </c>
      <c r="P681" s="241">
        <f>'Raw Data'!AC680</f>
        <v>0</v>
      </c>
      <c r="Q681" s="241">
        <f>(P681*'Power Usage Consumption'!$B$8)*D681</f>
        <v>0</v>
      </c>
      <c r="R681" s="241">
        <f>'Raw Data'!AD680</f>
        <v>0</v>
      </c>
      <c r="S681" s="241">
        <f>(R681*'Power Usage Consumption'!$B$9)*D681</f>
        <v>0</v>
      </c>
      <c r="T681" s="235">
        <f>'Raw Data'!AE680</f>
        <v>2</v>
      </c>
      <c r="U681" s="241">
        <f>(T681*'Power Usage Consumption'!$B$6)*D681</f>
        <v>1</v>
      </c>
      <c r="V681" s="235">
        <f>'Raw Data'!AF680</f>
        <v>2</v>
      </c>
      <c r="W681" s="241">
        <f>(V681*'Power Usage Consumption'!$B$11)*D681</f>
        <v>2.4</v>
      </c>
      <c r="X681" s="235">
        <f>'Raw Data'!AG680</f>
        <v>2</v>
      </c>
      <c r="Y681" s="241">
        <f>(X681*'Power Usage Consumption'!$B$12)*D681</f>
        <v>2.4</v>
      </c>
      <c r="Z681" s="235">
        <f>'Raw Data'!AH680</f>
        <v>2</v>
      </c>
      <c r="AA681" s="241">
        <f>(Z681*'Power Usage Consumption'!$B$12)*D681</f>
        <v>2.4</v>
      </c>
      <c r="AB681" s="242">
        <f t="shared" si="2"/>
        <v>77.5</v>
      </c>
      <c r="AC681" s="243" t="str">
        <f>'Raw Data'!AI680</f>
        <v>Non-renewable Energy (Grid electricity, Gasoline, etc.)</v>
      </c>
      <c r="AD681" s="244">
        <f t="shared" si="3"/>
        <v>77.5</v>
      </c>
      <c r="AE681" s="245">
        <f t="shared" si="4"/>
        <v>0</v>
      </c>
      <c r="AF681" s="238">
        <f>'Raw Data'!U680</f>
        <v>0</v>
      </c>
      <c r="AG681" s="235">
        <f>'Raw Data'!T680</f>
        <v>1</v>
      </c>
      <c r="AH681" s="235"/>
      <c r="AI681" s="235">
        <f>IF('Raw Data'!AJ680="YES", 1, 0)</f>
        <v>0</v>
      </c>
      <c r="AJ681" s="239">
        <f>'Power Usage Consumption'!$B$15</f>
        <v>3.87</v>
      </c>
      <c r="AK681" s="235">
        <f>IF('Raw Data'!AK680="YES", 1, 0)</f>
        <v>1</v>
      </c>
      <c r="AL681" s="239">
        <f>'Power Usage Consumption'!$B$16</f>
        <v>18</v>
      </c>
      <c r="AM681" s="235">
        <f>IF('Raw Data'!AL680="YES", 1, 0)</f>
        <v>1</v>
      </c>
      <c r="AN681" s="239">
        <f>'Power Usage Consumption'!$B$17</f>
        <v>1.5</v>
      </c>
      <c r="AO681" s="235">
        <f>IF('Raw Data'!AM680="YES", 1, 0)</f>
        <v>0</v>
      </c>
      <c r="AP681" s="239">
        <f>'Power Usage Consumption'!$B$18</f>
        <v>1.2</v>
      </c>
      <c r="AQ681" s="235">
        <f>IF('Raw Data'!AN680="YES", 1, 0)</f>
        <v>1</v>
      </c>
      <c r="AR681" s="239">
        <f>'Power Usage Consumption'!$B$19</f>
        <v>2</v>
      </c>
      <c r="AS681" s="239">
        <f t="shared" si="5"/>
        <v>26.57</v>
      </c>
      <c r="AT681" s="241">
        <f t="shared" si="6"/>
        <v>1</v>
      </c>
      <c r="AU681" s="241"/>
      <c r="AV681" s="235">
        <f>IF('Raw Data'!AO680="YES", 1, 0)</f>
        <v>1</v>
      </c>
      <c r="AW681" s="241">
        <f>('Power Usage Consumption'!$B$22)*D681*AV681</f>
        <v>227.5</v>
      </c>
      <c r="AX681" s="235">
        <f>IF('Raw Data'!AP680="YES", 1, 0)</f>
        <v>1</v>
      </c>
      <c r="AY681" s="241">
        <f>('Power Usage Consumption'!$B$23)*D681*AX681</f>
        <v>65</v>
      </c>
      <c r="AZ681" s="235">
        <f>IF('Raw Data'!AQ680="YES", 1, 0)</f>
        <v>1</v>
      </c>
      <c r="BA681" s="241">
        <f>('Power Usage Consumption'!$B$24)*D681*AZ681</f>
        <v>5.4</v>
      </c>
      <c r="BB681" s="235">
        <f>IF('Raw Data'!AR680="YES", 1, 0)</f>
        <v>0</v>
      </c>
      <c r="BC681" s="241">
        <f>('Power Usage Consumption'!$B$25)*D681*BB681</f>
        <v>0</v>
      </c>
      <c r="BD681" s="235">
        <f>IF('Raw Data'!AS680="YES", 1, 0)</f>
        <v>0</v>
      </c>
      <c r="BE681" s="235">
        <f>('Power Usage Consumption'!$B$26)*D681*BD681</f>
        <v>0</v>
      </c>
      <c r="BF681" s="241">
        <f t="shared" si="7"/>
        <v>297.9</v>
      </c>
    </row>
    <row r="682" ht="20.25" customHeight="1">
      <c r="A682" s="233" t="str">
        <f>'Raw Data'!R681</f>
        <v>Armenia</v>
      </c>
      <c r="B682" s="234">
        <f>'Raw Data'!S681</f>
        <v>2</v>
      </c>
      <c r="C682" s="235">
        <f>'Raw Data'!W681</f>
        <v>7</v>
      </c>
      <c r="D682" s="236">
        <f t="shared" si="1"/>
        <v>56</v>
      </c>
      <c r="E682" s="237"/>
      <c r="F682" s="238">
        <f>'Raw Data'!X681</f>
        <v>3</v>
      </c>
      <c r="G682" s="239">
        <f>(F682*'Power Usage Consumption'!$B$2)*D682</f>
        <v>10.08</v>
      </c>
      <c r="H682" s="235">
        <f>'Raw Data'!Y681</f>
        <v>1</v>
      </c>
      <c r="I682" s="239">
        <f>(H682*'Power Usage Consumption'!$B$3)*D682</f>
        <v>3.8976</v>
      </c>
      <c r="J682" s="235">
        <f>'Raw Data'!Z681</f>
        <v>1</v>
      </c>
      <c r="K682" s="240">
        <f>(J682*'Power Usage Consumption'!$B$4)*D682</f>
        <v>3.192</v>
      </c>
      <c r="L682" s="241">
        <f>'Raw Data'!AA681</f>
        <v>0</v>
      </c>
      <c r="M682" s="241">
        <f>(L682*'Power Usage Consumption'!$B$5)*D682</f>
        <v>0</v>
      </c>
      <c r="N682" s="241">
        <f>'Raw Data'!AB681</f>
        <v>2</v>
      </c>
      <c r="O682" s="241">
        <f>(N682*'Power Usage Consumption'!$B$7)*D682</f>
        <v>0.224</v>
      </c>
      <c r="P682" s="241">
        <f>'Raw Data'!AC681</f>
        <v>1</v>
      </c>
      <c r="Q682" s="241">
        <f>(P682*'Power Usage Consumption'!$B$8)*D682</f>
        <v>2.24</v>
      </c>
      <c r="R682" s="241">
        <f>'Raw Data'!AD681</f>
        <v>2</v>
      </c>
      <c r="S682" s="241">
        <f>(R682*'Power Usage Consumption'!$B$9)*D682</f>
        <v>0.672</v>
      </c>
      <c r="T682" s="235">
        <f>'Raw Data'!AE681</f>
        <v>3</v>
      </c>
      <c r="U682" s="241">
        <f>(T682*'Power Usage Consumption'!$B$6)*D682</f>
        <v>0.84</v>
      </c>
      <c r="V682" s="235">
        <f>'Raw Data'!AF681</f>
        <v>3</v>
      </c>
      <c r="W682" s="241">
        <f>(V682*'Power Usage Consumption'!$B$11)*D682</f>
        <v>2.016</v>
      </c>
      <c r="X682" s="235">
        <f>'Raw Data'!AG681</f>
        <v>3</v>
      </c>
      <c r="Y682" s="241">
        <f>(X682*'Power Usage Consumption'!$B$12)*D682</f>
        <v>2.016</v>
      </c>
      <c r="Z682" s="235">
        <f>'Raw Data'!AH681</f>
        <v>2</v>
      </c>
      <c r="AA682" s="241">
        <f>(Z682*'Power Usage Consumption'!$B$12)*D682</f>
        <v>1.344</v>
      </c>
      <c r="AB682" s="242">
        <f t="shared" si="2"/>
        <v>26.5216</v>
      </c>
      <c r="AC682" s="243" t="str">
        <f>'Raw Data'!AI681</f>
        <v>Renewable Energy (Solar, Wind, etc.)</v>
      </c>
      <c r="AD682" s="244">
        <f t="shared" si="3"/>
        <v>0</v>
      </c>
      <c r="AE682" s="245">
        <f t="shared" si="4"/>
        <v>26.5216</v>
      </c>
      <c r="AF682" s="238">
        <f>'Raw Data'!U681</f>
        <v>0</v>
      </c>
      <c r="AG682" s="235">
        <f>'Raw Data'!T681</f>
        <v>2</v>
      </c>
      <c r="AH682" s="235"/>
      <c r="AI682" s="235">
        <f>IF('Raw Data'!AJ681="YES", 1, 0)</f>
        <v>1</v>
      </c>
      <c r="AJ682" s="239">
        <f>'Power Usage Consumption'!$B$15</f>
        <v>3.87</v>
      </c>
      <c r="AK682" s="235">
        <f>IF('Raw Data'!AK681="YES", 1, 0)</f>
        <v>1</v>
      </c>
      <c r="AL682" s="239">
        <f>'Power Usage Consumption'!$B$16</f>
        <v>18</v>
      </c>
      <c r="AM682" s="235">
        <f>IF('Raw Data'!AL681="YES", 1, 0)</f>
        <v>1</v>
      </c>
      <c r="AN682" s="239">
        <f>'Power Usage Consumption'!$B$17</f>
        <v>1.5</v>
      </c>
      <c r="AO682" s="235">
        <f>IF('Raw Data'!AM681="YES", 1, 0)</f>
        <v>1</v>
      </c>
      <c r="AP682" s="239">
        <f>'Power Usage Consumption'!$B$18</f>
        <v>1.2</v>
      </c>
      <c r="AQ682" s="235">
        <f>IF('Raw Data'!AN681="YES", 1, 0)</f>
        <v>1</v>
      </c>
      <c r="AR682" s="239">
        <f>'Power Usage Consumption'!$B$19</f>
        <v>2</v>
      </c>
      <c r="AS682" s="239">
        <f t="shared" si="5"/>
        <v>26.57</v>
      </c>
      <c r="AT682" s="241">
        <f t="shared" si="6"/>
        <v>2</v>
      </c>
      <c r="AU682" s="241"/>
      <c r="AV682" s="235">
        <f>IF('Raw Data'!AO681="YES", 1, 0)</f>
        <v>0</v>
      </c>
      <c r="AW682" s="241">
        <f>('Power Usage Consumption'!$B$22)*D682*AV682</f>
        <v>0</v>
      </c>
      <c r="AX682" s="235">
        <f>IF('Raw Data'!AP681="YES", 1, 0)</f>
        <v>1</v>
      </c>
      <c r="AY682" s="241">
        <f>('Power Usage Consumption'!$B$23)*D682*AX682</f>
        <v>36.4</v>
      </c>
      <c r="AZ682" s="235">
        <f>IF('Raw Data'!AQ681="YES", 1, 0)</f>
        <v>0</v>
      </c>
      <c r="BA682" s="241">
        <f>('Power Usage Consumption'!$B$24)*D682*AZ682</f>
        <v>0</v>
      </c>
      <c r="BB682" s="235">
        <f>IF('Raw Data'!AR681="YES", 1, 0)</f>
        <v>0</v>
      </c>
      <c r="BC682" s="241">
        <f>('Power Usage Consumption'!$B$25)*D682*BB682</f>
        <v>0</v>
      </c>
      <c r="BD682" s="235">
        <f>IF('Raw Data'!AS681="YES", 1, 0)</f>
        <v>1</v>
      </c>
      <c r="BE682" s="235">
        <f>('Power Usage Consumption'!$B$26)*D682*BD682</f>
        <v>15.68</v>
      </c>
      <c r="BF682" s="241">
        <f t="shared" si="7"/>
        <v>52.08</v>
      </c>
    </row>
    <row r="683" ht="20.25" customHeight="1">
      <c r="A683" s="233" t="str">
        <f>'Raw Data'!R682</f>
        <v>United States of America</v>
      </c>
      <c r="B683" s="234">
        <f>'Raw Data'!S682</f>
        <v>2</v>
      </c>
      <c r="C683" s="235">
        <f>'Raw Data'!W682</f>
        <v>31</v>
      </c>
      <c r="D683" s="236">
        <f t="shared" si="1"/>
        <v>248</v>
      </c>
      <c r="E683" s="237"/>
      <c r="F683" s="238">
        <f>'Raw Data'!X682</f>
        <v>1</v>
      </c>
      <c r="G683" s="239">
        <f>(F683*'Power Usage Consumption'!$B$2)*D683</f>
        <v>14.88</v>
      </c>
      <c r="H683" s="235">
        <f>'Raw Data'!Y682</f>
        <v>2</v>
      </c>
      <c r="I683" s="239">
        <f>(H683*'Power Usage Consumption'!$B$3)*D683</f>
        <v>34.5216</v>
      </c>
      <c r="J683" s="235">
        <f>'Raw Data'!Z682</f>
        <v>3</v>
      </c>
      <c r="K683" s="240">
        <f>(J683*'Power Usage Consumption'!$B$4)*D683</f>
        <v>42.408</v>
      </c>
      <c r="L683" s="241">
        <f>'Raw Data'!AA682</f>
        <v>2</v>
      </c>
      <c r="M683" s="241">
        <f>(L683*'Power Usage Consumption'!$B$5)*D683</f>
        <v>99.2</v>
      </c>
      <c r="N683" s="241">
        <f>'Raw Data'!AB682</f>
        <v>3</v>
      </c>
      <c r="O683" s="241">
        <f>(N683*'Power Usage Consumption'!$B$7)*D683</f>
        <v>1.488</v>
      </c>
      <c r="P683" s="241">
        <f>'Raw Data'!AC682</f>
        <v>1</v>
      </c>
      <c r="Q683" s="241">
        <f>(P683*'Power Usage Consumption'!$B$8)*D683</f>
        <v>9.92</v>
      </c>
      <c r="R683" s="241">
        <f>'Raw Data'!AD682</f>
        <v>2</v>
      </c>
      <c r="S683" s="241">
        <f>(R683*'Power Usage Consumption'!$B$9)*D683</f>
        <v>2.976</v>
      </c>
      <c r="T683" s="235">
        <f>'Raw Data'!AE682</f>
        <v>0</v>
      </c>
      <c r="U683" s="241">
        <f>(T683*'Power Usage Consumption'!$B$6)*D683</f>
        <v>0</v>
      </c>
      <c r="V683" s="235">
        <f>'Raw Data'!AF682</f>
        <v>3</v>
      </c>
      <c r="W683" s="241">
        <f>(V683*'Power Usage Consumption'!$B$11)*D683</f>
        <v>8.928</v>
      </c>
      <c r="X683" s="235">
        <f>'Raw Data'!AG682</f>
        <v>2</v>
      </c>
      <c r="Y683" s="241">
        <f>(X683*'Power Usage Consumption'!$B$12)*D683</f>
        <v>5.952</v>
      </c>
      <c r="Z683" s="235">
        <f>'Raw Data'!AH682</f>
        <v>3</v>
      </c>
      <c r="AA683" s="241">
        <f>(Z683*'Power Usage Consumption'!$B$12)*D683</f>
        <v>8.928</v>
      </c>
      <c r="AB683" s="242">
        <f t="shared" si="2"/>
        <v>229.2016</v>
      </c>
      <c r="AC683" s="243" t="str">
        <f>'Raw Data'!AI682</f>
        <v>Non-renewable Energy (Grid electricity, Gasoline, etc.)</v>
      </c>
      <c r="AD683" s="244">
        <f t="shared" si="3"/>
        <v>229.2016</v>
      </c>
      <c r="AE683" s="245">
        <f t="shared" si="4"/>
        <v>0</v>
      </c>
      <c r="AF683" s="238">
        <f>'Raw Data'!U682</f>
        <v>0</v>
      </c>
      <c r="AG683" s="235">
        <f>'Raw Data'!T682</f>
        <v>2</v>
      </c>
      <c r="AH683" s="235"/>
      <c r="AI683" s="235">
        <f>IF('Raw Data'!AJ682="YES", 1, 0)</f>
        <v>1</v>
      </c>
      <c r="AJ683" s="239">
        <f>'Power Usage Consumption'!$B$15</f>
        <v>3.87</v>
      </c>
      <c r="AK683" s="235">
        <f>IF('Raw Data'!AK682="YES", 1, 0)</f>
        <v>1</v>
      </c>
      <c r="AL683" s="239">
        <f>'Power Usage Consumption'!$B$16</f>
        <v>18</v>
      </c>
      <c r="AM683" s="235">
        <f>IF('Raw Data'!AL682="YES", 1, 0)</f>
        <v>0</v>
      </c>
      <c r="AN683" s="239">
        <f>'Power Usage Consumption'!$B$17</f>
        <v>1.5</v>
      </c>
      <c r="AO683" s="235">
        <f>IF('Raw Data'!AM682="YES", 1, 0)</f>
        <v>1</v>
      </c>
      <c r="AP683" s="239">
        <f>'Power Usage Consumption'!$B$18</f>
        <v>1.2</v>
      </c>
      <c r="AQ683" s="235">
        <f>IF('Raw Data'!AN682="YES", 1, 0)</f>
        <v>0</v>
      </c>
      <c r="AR683" s="239">
        <f>'Power Usage Consumption'!$B$19</f>
        <v>2</v>
      </c>
      <c r="AS683" s="239">
        <f t="shared" si="5"/>
        <v>26.57</v>
      </c>
      <c r="AT683" s="241">
        <f t="shared" si="6"/>
        <v>2</v>
      </c>
      <c r="AU683" s="241"/>
      <c r="AV683" s="235">
        <f>IF('Raw Data'!AO682="YES", 1, 0)</f>
        <v>1</v>
      </c>
      <c r="AW683" s="241">
        <f>('Power Usage Consumption'!$B$22)*D683*AV683</f>
        <v>564.2</v>
      </c>
      <c r="AX683" s="235">
        <f>IF('Raw Data'!AP682="YES", 1, 0)</f>
        <v>1</v>
      </c>
      <c r="AY683" s="241">
        <f>('Power Usage Consumption'!$B$23)*D683*AX683</f>
        <v>161.2</v>
      </c>
      <c r="AZ683" s="235">
        <f>IF('Raw Data'!AQ682="YES", 1, 0)</f>
        <v>1</v>
      </c>
      <c r="BA683" s="241">
        <f>('Power Usage Consumption'!$B$24)*D683*AZ683</f>
        <v>13.392</v>
      </c>
      <c r="BB683" s="235">
        <f>IF('Raw Data'!AR682="YES", 1, 0)</f>
        <v>0</v>
      </c>
      <c r="BC683" s="241">
        <f>('Power Usage Consumption'!$B$25)*D683*BB683</f>
        <v>0</v>
      </c>
      <c r="BD683" s="235">
        <f>IF('Raw Data'!AS682="YES", 1, 0)</f>
        <v>1</v>
      </c>
      <c r="BE683" s="235">
        <f>('Power Usage Consumption'!$B$26)*D683*BD683</f>
        <v>69.44</v>
      </c>
      <c r="BF683" s="241">
        <f t="shared" si="7"/>
        <v>808.232</v>
      </c>
    </row>
    <row r="684" ht="20.25" customHeight="1">
      <c r="A684" s="233" t="str">
        <f>'Raw Data'!R683</f>
        <v>Trinidad and Tobago</v>
      </c>
      <c r="B684" s="234">
        <f>'Raw Data'!S683</f>
        <v>6</v>
      </c>
      <c r="C684" s="235">
        <f>'Raw Data'!W683</f>
        <v>30</v>
      </c>
      <c r="D684" s="236">
        <f t="shared" si="1"/>
        <v>720</v>
      </c>
      <c r="E684" s="237"/>
      <c r="F684" s="238">
        <f>'Raw Data'!X683</f>
        <v>2</v>
      </c>
      <c r="G684" s="239">
        <f>(F684*'Power Usage Consumption'!$B$2)*D684</f>
        <v>86.4</v>
      </c>
      <c r="H684" s="235">
        <f>'Raw Data'!Y683</f>
        <v>0</v>
      </c>
      <c r="I684" s="239">
        <f>(H684*'Power Usage Consumption'!$B$3)*D684</f>
        <v>0</v>
      </c>
      <c r="J684" s="235">
        <f>'Raw Data'!Z683</f>
        <v>0</v>
      </c>
      <c r="K684" s="240">
        <f>(J684*'Power Usage Consumption'!$B$4)*D684</f>
        <v>0</v>
      </c>
      <c r="L684" s="241">
        <f>'Raw Data'!AA683</f>
        <v>0</v>
      </c>
      <c r="M684" s="241">
        <f>(L684*'Power Usage Consumption'!$B$5)*D684</f>
        <v>0</v>
      </c>
      <c r="N684" s="241">
        <f>'Raw Data'!AB683</f>
        <v>1</v>
      </c>
      <c r="O684" s="241">
        <f>(N684*'Power Usage Consumption'!$B$7)*D684</f>
        <v>1.44</v>
      </c>
      <c r="P684" s="241">
        <f>'Raw Data'!AC683</f>
        <v>3</v>
      </c>
      <c r="Q684" s="241">
        <f>(P684*'Power Usage Consumption'!$B$8)*D684</f>
        <v>86.4</v>
      </c>
      <c r="R684" s="241">
        <f>'Raw Data'!AD683</f>
        <v>3</v>
      </c>
      <c r="S684" s="241">
        <f>(R684*'Power Usage Consumption'!$B$9)*D684</f>
        <v>12.96</v>
      </c>
      <c r="T684" s="235">
        <f>'Raw Data'!AE683</f>
        <v>1</v>
      </c>
      <c r="U684" s="241">
        <f>(T684*'Power Usage Consumption'!$B$6)*D684</f>
        <v>3.6</v>
      </c>
      <c r="V684" s="235">
        <f>'Raw Data'!AF683</f>
        <v>2</v>
      </c>
      <c r="W684" s="241">
        <f>(V684*'Power Usage Consumption'!$B$11)*D684</f>
        <v>17.28</v>
      </c>
      <c r="X684" s="235">
        <f>'Raw Data'!AG683</f>
        <v>1</v>
      </c>
      <c r="Y684" s="241">
        <f>(X684*'Power Usage Consumption'!$B$12)*D684</f>
        <v>8.64</v>
      </c>
      <c r="Z684" s="235">
        <f>'Raw Data'!AH683</f>
        <v>3</v>
      </c>
      <c r="AA684" s="241">
        <f>(Z684*'Power Usage Consumption'!$B$12)*D684</f>
        <v>25.92</v>
      </c>
      <c r="AB684" s="242">
        <f t="shared" si="2"/>
        <v>242.64</v>
      </c>
      <c r="AC684" s="243" t="str">
        <f>'Raw Data'!AI683</f>
        <v>Renewable Energy (Solar, Wind, etc.)</v>
      </c>
      <c r="AD684" s="244">
        <f t="shared" si="3"/>
        <v>0</v>
      </c>
      <c r="AE684" s="245">
        <f t="shared" si="4"/>
        <v>242.64</v>
      </c>
      <c r="AF684" s="238">
        <f>'Raw Data'!U683</f>
        <v>2</v>
      </c>
      <c r="AG684" s="235">
        <f>'Raw Data'!T683</f>
        <v>4</v>
      </c>
      <c r="AH684" s="235"/>
      <c r="AI684" s="235">
        <f>IF('Raw Data'!AJ683="YES", 1, 0)</f>
        <v>1</v>
      </c>
      <c r="AJ684" s="239">
        <f>'Power Usage Consumption'!$B$15</f>
        <v>3.87</v>
      </c>
      <c r="AK684" s="235">
        <f>IF('Raw Data'!AK683="YES", 1, 0)</f>
        <v>0</v>
      </c>
      <c r="AL684" s="239">
        <f>'Power Usage Consumption'!$B$16</f>
        <v>18</v>
      </c>
      <c r="AM684" s="235">
        <f>IF('Raw Data'!AL683="YES", 1, 0)</f>
        <v>1</v>
      </c>
      <c r="AN684" s="239">
        <f>'Power Usage Consumption'!$B$17</f>
        <v>1.5</v>
      </c>
      <c r="AO684" s="235">
        <f>IF('Raw Data'!AM683="YES", 1, 0)</f>
        <v>0</v>
      </c>
      <c r="AP684" s="239">
        <f>'Power Usage Consumption'!$B$18</f>
        <v>1.2</v>
      </c>
      <c r="AQ684" s="235">
        <f>IF('Raw Data'!AN683="YES", 1, 0)</f>
        <v>0</v>
      </c>
      <c r="AR684" s="239">
        <f>'Power Usage Consumption'!$B$19</f>
        <v>2</v>
      </c>
      <c r="AS684" s="239">
        <f t="shared" si="5"/>
        <v>26.57</v>
      </c>
      <c r="AT684" s="241">
        <f t="shared" si="6"/>
        <v>4</v>
      </c>
      <c r="AU684" s="241"/>
      <c r="AV684" s="235">
        <f>IF('Raw Data'!AO683="YES", 1, 0)</f>
        <v>1</v>
      </c>
      <c r="AW684" s="241">
        <f>('Power Usage Consumption'!$B$22)*D684*AV684</f>
        <v>1638</v>
      </c>
      <c r="AX684" s="235">
        <f>IF('Raw Data'!AP683="YES", 1, 0)</f>
        <v>0</v>
      </c>
      <c r="AY684" s="241">
        <f>('Power Usage Consumption'!$B$23)*D684*AX684</f>
        <v>0</v>
      </c>
      <c r="AZ684" s="235">
        <f>IF('Raw Data'!AQ683="YES", 1, 0)</f>
        <v>0</v>
      </c>
      <c r="BA684" s="241">
        <f>('Power Usage Consumption'!$B$24)*D684*AZ684</f>
        <v>0</v>
      </c>
      <c r="BB684" s="235">
        <f>IF('Raw Data'!AR683="YES", 1, 0)</f>
        <v>0</v>
      </c>
      <c r="BC684" s="241">
        <f>('Power Usage Consumption'!$B$25)*D684*BB684</f>
        <v>0</v>
      </c>
      <c r="BD684" s="235">
        <f>IF('Raw Data'!AS683="YES", 1, 0)</f>
        <v>1</v>
      </c>
      <c r="BE684" s="235">
        <f>('Power Usage Consumption'!$B$26)*D684*BD684</f>
        <v>201.6</v>
      </c>
      <c r="BF684" s="241">
        <f t="shared" si="7"/>
        <v>1839.6</v>
      </c>
    </row>
    <row r="685" ht="20.25" customHeight="1">
      <c r="A685" s="233" t="str">
        <f>'Raw Data'!R684</f>
        <v>Algeria</v>
      </c>
      <c r="B685" s="234">
        <f>'Raw Data'!S684</f>
        <v>7</v>
      </c>
      <c r="C685" s="235">
        <f>'Raw Data'!W684</f>
        <v>28</v>
      </c>
      <c r="D685" s="236">
        <f t="shared" si="1"/>
        <v>784</v>
      </c>
      <c r="E685" s="237"/>
      <c r="F685" s="238">
        <f>'Raw Data'!X684</f>
        <v>1</v>
      </c>
      <c r="G685" s="239">
        <f>(F685*'Power Usage Consumption'!$B$2)*D685</f>
        <v>47.04</v>
      </c>
      <c r="H685" s="235">
        <f>'Raw Data'!Y684</f>
        <v>3</v>
      </c>
      <c r="I685" s="239">
        <f>(H685*'Power Usage Consumption'!$B$3)*D685</f>
        <v>163.6992</v>
      </c>
      <c r="J685" s="235">
        <f>'Raw Data'!Z684</f>
        <v>3</v>
      </c>
      <c r="K685" s="240">
        <f>(J685*'Power Usage Consumption'!$B$4)*D685</f>
        <v>134.064</v>
      </c>
      <c r="L685" s="241">
        <f>'Raw Data'!AA684</f>
        <v>2</v>
      </c>
      <c r="M685" s="241">
        <f>(L685*'Power Usage Consumption'!$B$5)*D685</f>
        <v>313.6</v>
      </c>
      <c r="N685" s="241">
        <f>'Raw Data'!AB684</f>
        <v>3</v>
      </c>
      <c r="O685" s="241">
        <f>(N685*'Power Usage Consumption'!$B$7)*D685</f>
        <v>4.704</v>
      </c>
      <c r="P685" s="241">
        <f>'Raw Data'!AC684</f>
        <v>1</v>
      </c>
      <c r="Q685" s="241">
        <f>(P685*'Power Usage Consumption'!$B$8)*D685</f>
        <v>31.36</v>
      </c>
      <c r="R685" s="241">
        <f>'Raw Data'!AD684</f>
        <v>1</v>
      </c>
      <c r="S685" s="241">
        <f>(R685*'Power Usage Consumption'!$B$9)*D685</f>
        <v>4.704</v>
      </c>
      <c r="T685" s="235">
        <f>'Raw Data'!AE684</f>
        <v>0</v>
      </c>
      <c r="U685" s="241">
        <f>(T685*'Power Usage Consumption'!$B$6)*D685</f>
        <v>0</v>
      </c>
      <c r="V685" s="235">
        <f>'Raw Data'!AF684</f>
        <v>3</v>
      </c>
      <c r="W685" s="241">
        <f>(V685*'Power Usage Consumption'!$B$11)*D685</f>
        <v>28.224</v>
      </c>
      <c r="X685" s="235">
        <f>'Raw Data'!AG684</f>
        <v>1</v>
      </c>
      <c r="Y685" s="241">
        <f>(X685*'Power Usage Consumption'!$B$12)*D685</f>
        <v>9.408</v>
      </c>
      <c r="Z685" s="235">
        <f>'Raw Data'!AH684</f>
        <v>3</v>
      </c>
      <c r="AA685" s="241">
        <f>(Z685*'Power Usage Consumption'!$B$12)*D685</f>
        <v>28.224</v>
      </c>
      <c r="AB685" s="242">
        <f t="shared" si="2"/>
        <v>765.0272</v>
      </c>
      <c r="AC685" s="243" t="str">
        <f>'Raw Data'!AI684</f>
        <v>Non-renewable Energy (Grid electricity, Gasoline, etc.)</v>
      </c>
      <c r="AD685" s="244">
        <f t="shared" si="3"/>
        <v>765.0272</v>
      </c>
      <c r="AE685" s="245">
        <f t="shared" si="4"/>
        <v>0</v>
      </c>
      <c r="AF685" s="238">
        <f>'Raw Data'!U684</f>
        <v>5</v>
      </c>
      <c r="AG685" s="235">
        <f>'Raw Data'!T684</f>
        <v>2</v>
      </c>
      <c r="AH685" s="235"/>
      <c r="AI685" s="235">
        <f>IF('Raw Data'!AJ684="YES", 1, 0)</f>
        <v>0</v>
      </c>
      <c r="AJ685" s="239">
        <f>'Power Usage Consumption'!$B$15</f>
        <v>3.87</v>
      </c>
      <c r="AK685" s="235">
        <f>IF('Raw Data'!AK684="YES", 1, 0)</f>
        <v>0</v>
      </c>
      <c r="AL685" s="239">
        <f>'Power Usage Consumption'!$B$16</f>
        <v>18</v>
      </c>
      <c r="AM685" s="235">
        <f>IF('Raw Data'!AL684="YES", 1, 0)</f>
        <v>0</v>
      </c>
      <c r="AN685" s="239">
        <f>'Power Usage Consumption'!$B$17</f>
        <v>1.5</v>
      </c>
      <c r="AO685" s="235">
        <f>IF('Raw Data'!AM684="YES", 1, 0)</f>
        <v>1</v>
      </c>
      <c r="AP685" s="239">
        <f>'Power Usage Consumption'!$B$18</f>
        <v>1.2</v>
      </c>
      <c r="AQ685" s="235">
        <f>IF('Raw Data'!AN684="YES", 1, 0)</f>
        <v>0</v>
      </c>
      <c r="AR685" s="239">
        <f>'Power Usage Consumption'!$B$19</f>
        <v>2</v>
      </c>
      <c r="AS685" s="239">
        <f t="shared" si="5"/>
        <v>26.57</v>
      </c>
      <c r="AT685" s="241">
        <f t="shared" si="6"/>
        <v>2</v>
      </c>
      <c r="AU685" s="241"/>
      <c r="AV685" s="235">
        <f>IF('Raw Data'!AO684="YES", 1, 0)</f>
        <v>0</v>
      </c>
      <c r="AW685" s="241">
        <f>('Power Usage Consumption'!$B$22)*D685*AV685</f>
        <v>0</v>
      </c>
      <c r="AX685" s="235">
        <f>IF('Raw Data'!AP684="YES", 1, 0)</f>
        <v>0</v>
      </c>
      <c r="AY685" s="241">
        <f>('Power Usage Consumption'!$B$23)*D685*AX685</f>
        <v>0</v>
      </c>
      <c r="AZ685" s="235">
        <f>IF('Raw Data'!AQ684="YES", 1, 0)</f>
        <v>0</v>
      </c>
      <c r="BA685" s="241">
        <f>('Power Usage Consumption'!$B$24)*D685*AZ685</f>
        <v>0</v>
      </c>
      <c r="BB685" s="235">
        <f>IF('Raw Data'!AR684="YES", 1, 0)</f>
        <v>1</v>
      </c>
      <c r="BC685" s="241">
        <f>('Power Usage Consumption'!$B$25)*D685*BB685</f>
        <v>13.6024</v>
      </c>
      <c r="BD685" s="235">
        <f>IF('Raw Data'!AS684="YES", 1, 0)</f>
        <v>0</v>
      </c>
      <c r="BE685" s="235">
        <f>('Power Usage Consumption'!$B$26)*D685*BD685</f>
        <v>0</v>
      </c>
      <c r="BF685" s="241">
        <f t="shared" si="7"/>
        <v>13.6024</v>
      </c>
    </row>
    <row r="686" ht="20.25" customHeight="1">
      <c r="A686" s="233" t="str">
        <f>'Raw Data'!R685</f>
        <v>United States of America</v>
      </c>
      <c r="B686" s="234">
        <f>'Raw Data'!S685</f>
        <v>11</v>
      </c>
      <c r="C686" s="235">
        <f>'Raw Data'!W685</f>
        <v>38</v>
      </c>
      <c r="D686" s="236">
        <f t="shared" si="1"/>
        <v>1672</v>
      </c>
      <c r="E686" s="237"/>
      <c r="F686" s="238">
        <f>'Raw Data'!X685</f>
        <v>3</v>
      </c>
      <c r="G686" s="239">
        <f>(F686*'Power Usage Consumption'!$B$2)*D686</f>
        <v>300.96</v>
      </c>
      <c r="H686" s="235">
        <f>'Raw Data'!Y685</f>
        <v>2</v>
      </c>
      <c r="I686" s="239">
        <f>(H686*'Power Usage Consumption'!$B$3)*D686</f>
        <v>232.7424</v>
      </c>
      <c r="J686" s="235">
        <f>'Raw Data'!Z685</f>
        <v>0</v>
      </c>
      <c r="K686" s="240">
        <f>(J686*'Power Usage Consumption'!$B$4)*D686</f>
        <v>0</v>
      </c>
      <c r="L686" s="241">
        <f>'Raw Data'!AA685</f>
        <v>0</v>
      </c>
      <c r="M686" s="241">
        <f>(L686*'Power Usage Consumption'!$B$5)*D686</f>
        <v>0</v>
      </c>
      <c r="N686" s="241">
        <f>'Raw Data'!AB685</f>
        <v>2</v>
      </c>
      <c r="O686" s="241">
        <f>(N686*'Power Usage Consumption'!$B$7)*D686</f>
        <v>6.688</v>
      </c>
      <c r="P686" s="241">
        <f>'Raw Data'!AC685</f>
        <v>0</v>
      </c>
      <c r="Q686" s="241">
        <f>(P686*'Power Usage Consumption'!$B$8)*D686</f>
        <v>0</v>
      </c>
      <c r="R686" s="241">
        <f>'Raw Data'!AD685</f>
        <v>0</v>
      </c>
      <c r="S686" s="241">
        <f>(R686*'Power Usage Consumption'!$B$9)*D686</f>
        <v>0</v>
      </c>
      <c r="T686" s="235">
        <f>'Raw Data'!AE685</f>
        <v>1</v>
      </c>
      <c r="U686" s="241">
        <f>(T686*'Power Usage Consumption'!$B$6)*D686</f>
        <v>8.36</v>
      </c>
      <c r="V686" s="235">
        <f>'Raw Data'!AF685</f>
        <v>3</v>
      </c>
      <c r="W686" s="241">
        <f>(V686*'Power Usage Consumption'!$B$11)*D686</f>
        <v>60.192</v>
      </c>
      <c r="X686" s="235">
        <f>'Raw Data'!AG685</f>
        <v>2</v>
      </c>
      <c r="Y686" s="241">
        <f>(X686*'Power Usage Consumption'!$B$12)*D686</f>
        <v>40.128</v>
      </c>
      <c r="Z686" s="235">
        <f>'Raw Data'!AH685</f>
        <v>0</v>
      </c>
      <c r="AA686" s="241">
        <f>(Z686*'Power Usage Consumption'!$B$12)*D686</f>
        <v>0</v>
      </c>
      <c r="AB686" s="242">
        <f t="shared" si="2"/>
        <v>649.0704</v>
      </c>
      <c r="AC686" s="243" t="str">
        <f>'Raw Data'!AI685</f>
        <v>Non-renewable Energy (Grid electricity, Gasoline, etc.)</v>
      </c>
      <c r="AD686" s="244">
        <f t="shared" si="3"/>
        <v>649.0704</v>
      </c>
      <c r="AE686" s="245">
        <f t="shared" si="4"/>
        <v>0</v>
      </c>
      <c r="AF686" s="238">
        <f>'Raw Data'!U685</f>
        <v>2</v>
      </c>
      <c r="AG686" s="235">
        <f>'Raw Data'!T685</f>
        <v>9</v>
      </c>
      <c r="AH686" s="235"/>
      <c r="AI686" s="235">
        <f>IF('Raw Data'!AJ685="YES", 1, 0)</f>
        <v>0</v>
      </c>
      <c r="AJ686" s="239">
        <f>'Power Usage Consumption'!$B$15</f>
        <v>3.87</v>
      </c>
      <c r="AK686" s="235">
        <f>IF('Raw Data'!AK685="YES", 1, 0)</f>
        <v>1</v>
      </c>
      <c r="AL686" s="239">
        <f>'Power Usage Consumption'!$B$16</f>
        <v>18</v>
      </c>
      <c r="AM686" s="235">
        <f>IF('Raw Data'!AL685="YES", 1, 0)</f>
        <v>1</v>
      </c>
      <c r="AN686" s="239">
        <f>'Power Usage Consumption'!$B$17</f>
        <v>1.5</v>
      </c>
      <c r="AO686" s="235">
        <f>IF('Raw Data'!AM685="YES", 1, 0)</f>
        <v>0</v>
      </c>
      <c r="AP686" s="239">
        <f>'Power Usage Consumption'!$B$18</f>
        <v>1.2</v>
      </c>
      <c r="AQ686" s="235">
        <f>IF('Raw Data'!AN685="YES", 1, 0)</f>
        <v>1</v>
      </c>
      <c r="AR686" s="239">
        <f>'Power Usage Consumption'!$B$19</f>
        <v>2</v>
      </c>
      <c r="AS686" s="239">
        <f t="shared" si="5"/>
        <v>26.57</v>
      </c>
      <c r="AT686" s="241">
        <f t="shared" si="6"/>
        <v>9</v>
      </c>
      <c r="AU686" s="241"/>
      <c r="AV686" s="235">
        <f>IF('Raw Data'!AO685="YES", 1, 0)</f>
        <v>0</v>
      </c>
      <c r="AW686" s="241">
        <f>('Power Usage Consumption'!$B$22)*D686*AV686</f>
        <v>0</v>
      </c>
      <c r="AX686" s="235">
        <f>IF('Raw Data'!AP685="YES", 1, 0)</f>
        <v>0</v>
      </c>
      <c r="AY686" s="241">
        <f>('Power Usage Consumption'!$B$23)*D686*AX686</f>
        <v>0</v>
      </c>
      <c r="AZ686" s="235">
        <f>IF('Raw Data'!AQ685="YES", 1, 0)</f>
        <v>1</v>
      </c>
      <c r="BA686" s="241">
        <f>('Power Usage Consumption'!$B$24)*D686*AZ686</f>
        <v>90.288</v>
      </c>
      <c r="BB686" s="235">
        <f>IF('Raw Data'!AR685="YES", 1, 0)</f>
        <v>0</v>
      </c>
      <c r="BC686" s="241">
        <f>('Power Usage Consumption'!$B$25)*D686*BB686</f>
        <v>0</v>
      </c>
      <c r="BD686" s="235">
        <f>IF('Raw Data'!AS685="YES", 1, 0)</f>
        <v>1</v>
      </c>
      <c r="BE686" s="235">
        <f>('Power Usage Consumption'!$B$26)*D686*BD686</f>
        <v>468.16</v>
      </c>
      <c r="BF686" s="241">
        <f t="shared" si="7"/>
        <v>558.448</v>
      </c>
    </row>
    <row r="687" ht="20.25" customHeight="1">
      <c r="A687" s="233" t="str">
        <f>'Raw Data'!R686</f>
        <v>Bulgaria</v>
      </c>
      <c r="B687" s="234">
        <f>'Raw Data'!S686</f>
        <v>6</v>
      </c>
      <c r="C687" s="235">
        <f>'Raw Data'!W686</f>
        <v>28</v>
      </c>
      <c r="D687" s="236">
        <f t="shared" si="1"/>
        <v>672</v>
      </c>
      <c r="E687" s="237"/>
      <c r="F687" s="238">
        <f>'Raw Data'!X686</f>
        <v>2</v>
      </c>
      <c r="G687" s="239">
        <f>(F687*'Power Usage Consumption'!$B$2)*D687</f>
        <v>80.64</v>
      </c>
      <c r="H687" s="235">
        <f>'Raw Data'!Y686</f>
        <v>1</v>
      </c>
      <c r="I687" s="239">
        <f>(H687*'Power Usage Consumption'!$B$3)*D687</f>
        <v>46.7712</v>
      </c>
      <c r="J687" s="235">
        <f>'Raw Data'!Z686</f>
        <v>3</v>
      </c>
      <c r="K687" s="240">
        <f>(J687*'Power Usage Consumption'!$B$4)*D687</f>
        <v>114.912</v>
      </c>
      <c r="L687" s="241">
        <f>'Raw Data'!AA686</f>
        <v>3</v>
      </c>
      <c r="M687" s="241">
        <f>(L687*'Power Usage Consumption'!$B$5)*D687</f>
        <v>403.2</v>
      </c>
      <c r="N687" s="241">
        <f>'Raw Data'!AB686</f>
        <v>1</v>
      </c>
      <c r="O687" s="241">
        <f>(N687*'Power Usage Consumption'!$B$7)*D687</f>
        <v>1.344</v>
      </c>
      <c r="P687" s="241">
        <f>'Raw Data'!AC686</f>
        <v>0</v>
      </c>
      <c r="Q687" s="241">
        <f>(P687*'Power Usage Consumption'!$B$8)*D687</f>
        <v>0</v>
      </c>
      <c r="R687" s="241">
        <f>'Raw Data'!AD686</f>
        <v>0</v>
      </c>
      <c r="S687" s="241">
        <f>(R687*'Power Usage Consumption'!$B$9)*D687</f>
        <v>0</v>
      </c>
      <c r="T687" s="235">
        <f>'Raw Data'!AE686</f>
        <v>2</v>
      </c>
      <c r="U687" s="241">
        <f>(T687*'Power Usage Consumption'!$B$6)*D687</f>
        <v>6.72</v>
      </c>
      <c r="V687" s="235">
        <f>'Raw Data'!AF686</f>
        <v>2</v>
      </c>
      <c r="W687" s="241">
        <f>(V687*'Power Usage Consumption'!$B$11)*D687</f>
        <v>16.128</v>
      </c>
      <c r="X687" s="235">
        <f>'Raw Data'!AG686</f>
        <v>1</v>
      </c>
      <c r="Y687" s="241">
        <f>(X687*'Power Usage Consumption'!$B$12)*D687</f>
        <v>8.064</v>
      </c>
      <c r="Z687" s="235">
        <f>'Raw Data'!AH686</f>
        <v>1</v>
      </c>
      <c r="AA687" s="241">
        <f>(Z687*'Power Usage Consumption'!$B$12)*D687</f>
        <v>8.064</v>
      </c>
      <c r="AB687" s="242">
        <f t="shared" si="2"/>
        <v>685.8432</v>
      </c>
      <c r="AC687" s="243" t="str">
        <f>'Raw Data'!AI686</f>
        <v>Renewable Energy (Solar, Wind, etc.)</v>
      </c>
      <c r="AD687" s="244">
        <f t="shared" si="3"/>
        <v>0</v>
      </c>
      <c r="AE687" s="245">
        <f t="shared" si="4"/>
        <v>685.8432</v>
      </c>
      <c r="AF687" s="238">
        <f>'Raw Data'!U686</f>
        <v>2</v>
      </c>
      <c r="AG687" s="235">
        <f>'Raw Data'!T686</f>
        <v>4</v>
      </c>
      <c r="AH687" s="235"/>
      <c r="AI687" s="235">
        <f>IF('Raw Data'!AJ686="YES", 1, 0)</f>
        <v>0</v>
      </c>
      <c r="AJ687" s="239">
        <f>'Power Usage Consumption'!$B$15</f>
        <v>3.87</v>
      </c>
      <c r="AK687" s="235">
        <f>IF('Raw Data'!AK686="YES", 1, 0)</f>
        <v>1</v>
      </c>
      <c r="AL687" s="239">
        <f>'Power Usage Consumption'!$B$16</f>
        <v>18</v>
      </c>
      <c r="AM687" s="235">
        <f>IF('Raw Data'!AL686="YES", 1, 0)</f>
        <v>0</v>
      </c>
      <c r="AN687" s="239">
        <f>'Power Usage Consumption'!$B$17</f>
        <v>1.5</v>
      </c>
      <c r="AO687" s="235">
        <f>IF('Raw Data'!AM686="YES", 1, 0)</f>
        <v>0</v>
      </c>
      <c r="AP687" s="239">
        <f>'Power Usage Consumption'!$B$18</f>
        <v>1.2</v>
      </c>
      <c r="AQ687" s="235">
        <f>IF('Raw Data'!AN686="YES", 1, 0)</f>
        <v>0</v>
      </c>
      <c r="AR687" s="239">
        <f>'Power Usage Consumption'!$B$19</f>
        <v>2</v>
      </c>
      <c r="AS687" s="239">
        <f t="shared" si="5"/>
        <v>26.57</v>
      </c>
      <c r="AT687" s="241">
        <f t="shared" si="6"/>
        <v>4</v>
      </c>
      <c r="AU687" s="241"/>
      <c r="AV687" s="235">
        <f>IF('Raw Data'!AO686="YES", 1, 0)</f>
        <v>0</v>
      </c>
      <c r="AW687" s="241">
        <f>('Power Usage Consumption'!$B$22)*D687*AV687</f>
        <v>0</v>
      </c>
      <c r="AX687" s="235">
        <f>IF('Raw Data'!AP686="YES", 1, 0)</f>
        <v>0</v>
      </c>
      <c r="AY687" s="241">
        <f>('Power Usage Consumption'!$B$23)*D687*AX687</f>
        <v>0</v>
      </c>
      <c r="AZ687" s="235">
        <f>IF('Raw Data'!AQ686="YES", 1, 0)</f>
        <v>0</v>
      </c>
      <c r="BA687" s="241">
        <f>('Power Usage Consumption'!$B$24)*D687*AZ687</f>
        <v>0</v>
      </c>
      <c r="BB687" s="235">
        <f>IF('Raw Data'!AR686="YES", 1, 0)</f>
        <v>0</v>
      </c>
      <c r="BC687" s="241">
        <f>('Power Usage Consumption'!$B$25)*D687*BB687</f>
        <v>0</v>
      </c>
      <c r="BD687" s="235">
        <f>IF('Raw Data'!AS686="YES", 1, 0)</f>
        <v>0</v>
      </c>
      <c r="BE687" s="235">
        <f>('Power Usage Consumption'!$B$26)*D687*BD687</f>
        <v>0</v>
      </c>
      <c r="BF687" s="241">
        <f t="shared" si="7"/>
        <v>0</v>
      </c>
    </row>
    <row r="688" ht="20.25" customHeight="1">
      <c r="A688" s="233" t="str">
        <f>'Raw Data'!R687</f>
        <v>Qatar</v>
      </c>
      <c r="B688" s="234">
        <f>'Raw Data'!S687</f>
        <v>7</v>
      </c>
      <c r="C688" s="235">
        <f>'Raw Data'!W687</f>
        <v>30</v>
      </c>
      <c r="D688" s="236">
        <f t="shared" si="1"/>
        <v>840</v>
      </c>
      <c r="E688" s="237"/>
      <c r="F688" s="238">
        <f>'Raw Data'!X687</f>
        <v>3</v>
      </c>
      <c r="G688" s="239">
        <f>(F688*'Power Usage Consumption'!$B$2)*D688</f>
        <v>151.2</v>
      </c>
      <c r="H688" s="235">
        <f>'Raw Data'!Y687</f>
        <v>1</v>
      </c>
      <c r="I688" s="239">
        <f>(H688*'Power Usage Consumption'!$B$3)*D688</f>
        <v>58.464</v>
      </c>
      <c r="J688" s="235">
        <f>'Raw Data'!Z687</f>
        <v>0</v>
      </c>
      <c r="K688" s="240">
        <f>(J688*'Power Usage Consumption'!$B$4)*D688</f>
        <v>0</v>
      </c>
      <c r="L688" s="241">
        <f>'Raw Data'!AA687</f>
        <v>1</v>
      </c>
      <c r="M688" s="241">
        <f>(L688*'Power Usage Consumption'!$B$5)*D688</f>
        <v>168</v>
      </c>
      <c r="N688" s="241">
        <f>'Raw Data'!AB687</f>
        <v>1</v>
      </c>
      <c r="O688" s="241">
        <f>(N688*'Power Usage Consumption'!$B$7)*D688</f>
        <v>1.68</v>
      </c>
      <c r="P688" s="241">
        <f>'Raw Data'!AC687</f>
        <v>3</v>
      </c>
      <c r="Q688" s="241">
        <f>(P688*'Power Usage Consumption'!$B$8)*D688</f>
        <v>100.8</v>
      </c>
      <c r="R688" s="241">
        <f>'Raw Data'!AD687</f>
        <v>2</v>
      </c>
      <c r="S688" s="241">
        <f>(R688*'Power Usage Consumption'!$B$9)*D688</f>
        <v>10.08</v>
      </c>
      <c r="T688" s="235">
        <f>'Raw Data'!AE687</f>
        <v>0</v>
      </c>
      <c r="U688" s="241">
        <f>(T688*'Power Usage Consumption'!$B$6)*D688</f>
        <v>0</v>
      </c>
      <c r="V688" s="235">
        <f>'Raw Data'!AF687</f>
        <v>0</v>
      </c>
      <c r="W688" s="241">
        <f>(V688*'Power Usage Consumption'!$B$11)*D688</f>
        <v>0</v>
      </c>
      <c r="X688" s="235">
        <f>'Raw Data'!AG687</f>
        <v>0</v>
      </c>
      <c r="Y688" s="241">
        <f>(X688*'Power Usage Consumption'!$B$12)*D688</f>
        <v>0</v>
      </c>
      <c r="Z688" s="235">
        <f>'Raw Data'!AH687</f>
        <v>0</v>
      </c>
      <c r="AA688" s="241">
        <f>(Z688*'Power Usage Consumption'!$B$12)*D688</f>
        <v>0</v>
      </c>
      <c r="AB688" s="242">
        <f t="shared" si="2"/>
        <v>490.224</v>
      </c>
      <c r="AC688" s="243" t="str">
        <f>'Raw Data'!AI687</f>
        <v>Renewable Energy (Solar, Wind, etc.)</v>
      </c>
      <c r="AD688" s="244">
        <f t="shared" si="3"/>
        <v>0</v>
      </c>
      <c r="AE688" s="245">
        <f t="shared" si="4"/>
        <v>490.224</v>
      </c>
      <c r="AF688" s="238">
        <f>'Raw Data'!U687</f>
        <v>0</v>
      </c>
      <c r="AG688" s="235">
        <f>'Raw Data'!T687</f>
        <v>7</v>
      </c>
      <c r="AH688" s="235"/>
      <c r="AI688" s="235">
        <f>IF('Raw Data'!AJ687="YES", 1, 0)</f>
        <v>1</v>
      </c>
      <c r="AJ688" s="239">
        <f>'Power Usage Consumption'!$B$15</f>
        <v>3.87</v>
      </c>
      <c r="AK688" s="235">
        <f>IF('Raw Data'!AK687="YES", 1, 0)</f>
        <v>1</v>
      </c>
      <c r="AL688" s="239">
        <f>'Power Usage Consumption'!$B$16</f>
        <v>18</v>
      </c>
      <c r="AM688" s="235">
        <f>IF('Raw Data'!AL687="YES", 1, 0)</f>
        <v>0</v>
      </c>
      <c r="AN688" s="239">
        <f>'Power Usage Consumption'!$B$17</f>
        <v>1.5</v>
      </c>
      <c r="AO688" s="235">
        <f>IF('Raw Data'!AM687="YES", 1, 0)</f>
        <v>0</v>
      </c>
      <c r="AP688" s="239">
        <f>'Power Usage Consumption'!$B$18</f>
        <v>1.2</v>
      </c>
      <c r="AQ688" s="235">
        <f>IF('Raw Data'!AN687="YES", 1, 0)</f>
        <v>0</v>
      </c>
      <c r="AR688" s="239">
        <f>'Power Usage Consumption'!$B$19</f>
        <v>2</v>
      </c>
      <c r="AS688" s="239">
        <f t="shared" si="5"/>
        <v>26.57</v>
      </c>
      <c r="AT688" s="241">
        <f t="shared" si="6"/>
        <v>7</v>
      </c>
      <c r="AU688" s="241"/>
      <c r="AV688" s="235">
        <f>IF('Raw Data'!AO687="YES", 1, 0)</f>
        <v>0</v>
      </c>
      <c r="AW688" s="241">
        <f>('Power Usage Consumption'!$B$22)*D688*AV688</f>
        <v>0</v>
      </c>
      <c r="AX688" s="235">
        <f>IF('Raw Data'!AP687="YES", 1, 0)</f>
        <v>0</v>
      </c>
      <c r="AY688" s="241">
        <f>('Power Usage Consumption'!$B$23)*D688*AX688</f>
        <v>0</v>
      </c>
      <c r="AZ688" s="235">
        <f>IF('Raw Data'!AQ687="YES", 1, 0)</f>
        <v>1</v>
      </c>
      <c r="BA688" s="241">
        <f>('Power Usage Consumption'!$B$24)*D688*AZ688</f>
        <v>45.36</v>
      </c>
      <c r="BB688" s="235">
        <f>IF('Raw Data'!AR687="YES", 1, 0)</f>
        <v>1</v>
      </c>
      <c r="BC688" s="241">
        <f>('Power Usage Consumption'!$B$25)*D688*BB688</f>
        <v>14.574</v>
      </c>
      <c r="BD688" s="235">
        <f>IF('Raw Data'!AS687="YES", 1, 0)</f>
        <v>1</v>
      </c>
      <c r="BE688" s="235">
        <f>('Power Usage Consumption'!$B$26)*D688*BD688</f>
        <v>235.2</v>
      </c>
      <c r="BF688" s="241">
        <f t="shared" si="7"/>
        <v>295.134</v>
      </c>
    </row>
    <row r="689" ht="20.25" customHeight="1">
      <c r="A689" s="233" t="str">
        <f>'Raw Data'!R688</f>
        <v>Ukraine</v>
      </c>
      <c r="B689" s="234">
        <f>'Raw Data'!S688</f>
        <v>1</v>
      </c>
      <c r="C689" s="235">
        <f>'Raw Data'!W688</f>
        <v>19</v>
      </c>
      <c r="D689" s="236">
        <f t="shared" si="1"/>
        <v>76</v>
      </c>
      <c r="E689" s="237"/>
      <c r="F689" s="238">
        <f>'Raw Data'!X688</f>
        <v>1</v>
      </c>
      <c r="G689" s="239">
        <f>(F689*'Power Usage Consumption'!$B$2)*D689</f>
        <v>4.56</v>
      </c>
      <c r="H689" s="235">
        <f>'Raw Data'!Y688</f>
        <v>3</v>
      </c>
      <c r="I689" s="239">
        <f>(H689*'Power Usage Consumption'!$B$3)*D689</f>
        <v>15.8688</v>
      </c>
      <c r="J689" s="235">
        <f>'Raw Data'!Z688</f>
        <v>2</v>
      </c>
      <c r="K689" s="240">
        <f>(J689*'Power Usage Consumption'!$B$4)*D689</f>
        <v>8.664</v>
      </c>
      <c r="L689" s="241">
        <f>'Raw Data'!AA688</f>
        <v>0</v>
      </c>
      <c r="M689" s="241">
        <f>(L689*'Power Usage Consumption'!$B$5)*D689</f>
        <v>0</v>
      </c>
      <c r="N689" s="241">
        <f>'Raw Data'!AB688</f>
        <v>1</v>
      </c>
      <c r="O689" s="241">
        <f>(N689*'Power Usage Consumption'!$B$7)*D689</f>
        <v>0.152</v>
      </c>
      <c r="P689" s="241">
        <f>'Raw Data'!AC688</f>
        <v>1</v>
      </c>
      <c r="Q689" s="241">
        <f>(P689*'Power Usage Consumption'!$B$8)*D689</f>
        <v>3.04</v>
      </c>
      <c r="R689" s="241">
        <f>'Raw Data'!AD688</f>
        <v>3</v>
      </c>
      <c r="S689" s="241">
        <f>(R689*'Power Usage Consumption'!$B$9)*D689</f>
        <v>1.368</v>
      </c>
      <c r="T689" s="235">
        <f>'Raw Data'!AE688</f>
        <v>0</v>
      </c>
      <c r="U689" s="241">
        <f>(T689*'Power Usage Consumption'!$B$6)*D689</f>
        <v>0</v>
      </c>
      <c r="V689" s="235">
        <f>'Raw Data'!AF688</f>
        <v>0</v>
      </c>
      <c r="W689" s="241">
        <f>(V689*'Power Usage Consumption'!$B$11)*D689</f>
        <v>0</v>
      </c>
      <c r="X689" s="235">
        <f>'Raw Data'!AG688</f>
        <v>0</v>
      </c>
      <c r="Y689" s="241">
        <f>(X689*'Power Usage Consumption'!$B$12)*D689</f>
        <v>0</v>
      </c>
      <c r="Z689" s="235">
        <f>'Raw Data'!AH688</f>
        <v>2</v>
      </c>
      <c r="AA689" s="241">
        <f>(Z689*'Power Usage Consumption'!$B$12)*D689</f>
        <v>1.824</v>
      </c>
      <c r="AB689" s="242">
        <f t="shared" si="2"/>
        <v>35.4768</v>
      </c>
      <c r="AC689" s="243" t="str">
        <f>'Raw Data'!AI688</f>
        <v>Non-renewable Energy (Grid electricity, Gasoline, etc.)</v>
      </c>
      <c r="AD689" s="244">
        <f t="shared" si="3"/>
        <v>35.4768</v>
      </c>
      <c r="AE689" s="245">
        <f t="shared" si="4"/>
        <v>0</v>
      </c>
      <c r="AF689" s="238">
        <f>'Raw Data'!U688</f>
        <v>0</v>
      </c>
      <c r="AG689" s="235">
        <f>'Raw Data'!T688</f>
        <v>1</v>
      </c>
      <c r="AH689" s="235"/>
      <c r="AI689" s="235">
        <f>IF('Raw Data'!AJ688="YES", 1, 0)</f>
        <v>0</v>
      </c>
      <c r="AJ689" s="239">
        <f>'Power Usage Consumption'!$B$15</f>
        <v>3.87</v>
      </c>
      <c r="AK689" s="235">
        <f>IF('Raw Data'!AK688="YES", 1, 0)</f>
        <v>0</v>
      </c>
      <c r="AL689" s="239">
        <f>'Power Usage Consumption'!$B$16</f>
        <v>18</v>
      </c>
      <c r="AM689" s="235">
        <f>IF('Raw Data'!AL688="YES", 1, 0)</f>
        <v>1</v>
      </c>
      <c r="AN689" s="239">
        <f>'Power Usage Consumption'!$B$17</f>
        <v>1.5</v>
      </c>
      <c r="AO689" s="235">
        <f>IF('Raw Data'!AM688="YES", 1, 0)</f>
        <v>1</v>
      </c>
      <c r="AP689" s="239">
        <f>'Power Usage Consumption'!$B$18</f>
        <v>1.2</v>
      </c>
      <c r="AQ689" s="235">
        <f>IF('Raw Data'!AN688="YES", 1, 0)</f>
        <v>0</v>
      </c>
      <c r="AR689" s="239">
        <f>'Power Usage Consumption'!$B$19</f>
        <v>2</v>
      </c>
      <c r="AS689" s="239">
        <f t="shared" si="5"/>
        <v>26.57</v>
      </c>
      <c r="AT689" s="241">
        <f t="shared" si="6"/>
        <v>1</v>
      </c>
      <c r="AU689" s="241"/>
      <c r="AV689" s="235">
        <f>IF('Raw Data'!AO688="YES", 1, 0)</f>
        <v>0</v>
      </c>
      <c r="AW689" s="241">
        <f>('Power Usage Consumption'!$B$22)*D689*AV689</f>
        <v>0</v>
      </c>
      <c r="AX689" s="235">
        <f>IF('Raw Data'!AP688="YES", 1, 0)</f>
        <v>1</v>
      </c>
      <c r="AY689" s="241">
        <f>('Power Usage Consumption'!$B$23)*D689*AX689</f>
        <v>49.4</v>
      </c>
      <c r="AZ689" s="235">
        <f>IF('Raw Data'!AQ688="YES", 1, 0)</f>
        <v>1</v>
      </c>
      <c r="BA689" s="241">
        <f>('Power Usage Consumption'!$B$24)*D689*AZ689</f>
        <v>4.104</v>
      </c>
      <c r="BB689" s="235">
        <f>IF('Raw Data'!AR688="YES", 1, 0)</f>
        <v>1</v>
      </c>
      <c r="BC689" s="241">
        <f>('Power Usage Consumption'!$B$25)*D689*BB689</f>
        <v>1.3186</v>
      </c>
      <c r="BD689" s="235">
        <f>IF('Raw Data'!AS688="YES", 1, 0)</f>
        <v>0</v>
      </c>
      <c r="BE689" s="235">
        <f>('Power Usage Consumption'!$B$26)*D689*BD689</f>
        <v>0</v>
      </c>
      <c r="BF689" s="241">
        <f t="shared" si="7"/>
        <v>54.8226</v>
      </c>
    </row>
    <row r="690" ht="20.25" customHeight="1">
      <c r="A690" s="233" t="str">
        <f>'Raw Data'!R689</f>
        <v>Spain</v>
      </c>
      <c r="B690" s="234">
        <f>'Raw Data'!S689</f>
        <v>2</v>
      </c>
      <c r="C690" s="235">
        <f>'Raw Data'!W689</f>
        <v>36</v>
      </c>
      <c r="D690" s="236">
        <f t="shared" si="1"/>
        <v>288</v>
      </c>
      <c r="E690" s="237"/>
      <c r="F690" s="238">
        <f>'Raw Data'!X689</f>
        <v>2</v>
      </c>
      <c r="G690" s="239">
        <f>(F690*'Power Usage Consumption'!$B$2)*D690</f>
        <v>34.56</v>
      </c>
      <c r="H690" s="235">
        <f>'Raw Data'!Y689</f>
        <v>0</v>
      </c>
      <c r="I690" s="239">
        <f>(H690*'Power Usage Consumption'!$B$3)*D690</f>
        <v>0</v>
      </c>
      <c r="J690" s="235">
        <f>'Raw Data'!Z689</f>
        <v>0</v>
      </c>
      <c r="K690" s="240">
        <f>(J690*'Power Usage Consumption'!$B$4)*D690</f>
        <v>0</v>
      </c>
      <c r="L690" s="241">
        <f>'Raw Data'!AA689</f>
        <v>0</v>
      </c>
      <c r="M690" s="241">
        <f>(L690*'Power Usage Consumption'!$B$5)*D690</f>
        <v>0</v>
      </c>
      <c r="N690" s="241">
        <f>'Raw Data'!AB689</f>
        <v>3</v>
      </c>
      <c r="O690" s="241">
        <f>(N690*'Power Usage Consumption'!$B$7)*D690</f>
        <v>1.728</v>
      </c>
      <c r="P690" s="241">
        <f>'Raw Data'!AC689</f>
        <v>1</v>
      </c>
      <c r="Q690" s="241">
        <f>(P690*'Power Usage Consumption'!$B$8)*D690</f>
        <v>11.52</v>
      </c>
      <c r="R690" s="241">
        <f>'Raw Data'!AD689</f>
        <v>0</v>
      </c>
      <c r="S690" s="241">
        <f>(R690*'Power Usage Consumption'!$B$9)*D690</f>
        <v>0</v>
      </c>
      <c r="T690" s="235">
        <f>'Raw Data'!AE689</f>
        <v>0</v>
      </c>
      <c r="U690" s="241">
        <f>(T690*'Power Usage Consumption'!$B$6)*D690</f>
        <v>0</v>
      </c>
      <c r="V690" s="235">
        <f>'Raw Data'!AF689</f>
        <v>1</v>
      </c>
      <c r="W690" s="241">
        <f>(V690*'Power Usage Consumption'!$B$11)*D690</f>
        <v>3.456</v>
      </c>
      <c r="X690" s="235">
        <f>'Raw Data'!AG689</f>
        <v>2</v>
      </c>
      <c r="Y690" s="241">
        <f>(X690*'Power Usage Consumption'!$B$12)*D690</f>
        <v>6.912</v>
      </c>
      <c r="Z690" s="235">
        <f>'Raw Data'!AH689</f>
        <v>1</v>
      </c>
      <c r="AA690" s="241">
        <f>(Z690*'Power Usage Consumption'!$B$12)*D690</f>
        <v>3.456</v>
      </c>
      <c r="AB690" s="242">
        <f t="shared" si="2"/>
        <v>61.632</v>
      </c>
      <c r="AC690" s="243" t="str">
        <f>'Raw Data'!AI689</f>
        <v>Non-renewable Energy (Grid electricity, Gasoline, etc.)</v>
      </c>
      <c r="AD690" s="244">
        <f t="shared" si="3"/>
        <v>61.632</v>
      </c>
      <c r="AE690" s="245">
        <f t="shared" si="4"/>
        <v>0</v>
      </c>
      <c r="AF690" s="238">
        <f>'Raw Data'!U689</f>
        <v>0</v>
      </c>
      <c r="AG690" s="235">
        <f>'Raw Data'!T689</f>
        <v>2</v>
      </c>
      <c r="AH690" s="235"/>
      <c r="AI690" s="235">
        <f>IF('Raw Data'!AJ689="YES", 1, 0)</f>
        <v>1</v>
      </c>
      <c r="AJ690" s="239">
        <f>'Power Usage Consumption'!$B$15</f>
        <v>3.87</v>
      </c>
      <c r="AK690" s="235">
        <f>IF('Raw Data'!AK689="YES", 1, 0)</f>
        <v>1</v>
      </c>
      <c r="AL690" s="239">
        <f>'Power Usage Consumption'!$B$16</f>
        <v>18</v>
      </c>
      <c r="AM690" s="235">
        <f>IF('Raw Data'!AL689="YES", 1, 0)</f>
        <v>1</v>
      </c>
      <c r="AN690" s="239">
        <f>'Power Usage Consumption'!$B$17</f>
        <v>1.5</v>
      </c>
      <c r="AO690" s="235">
        <f>IF('Raw Data'!AM689="YES", 1, 0)</f>
        <v>0</v>
      </c>
      <c r="AP690" s="239">
        <f>'Power Usage Consumption'!$B$18</f>
        <v>1.2</v>
      </c>
      <c r="AQ690" s="235">
        <f>IF('Raw Data'!AN689="YES", 1, 0)</f>
        <v>0</v>
      </c>
      <c r="AR690" s="239">
        <f>'Power Usage Consumption'!$B$19</f>
        <v>2</v>
      </c>
      <c r="AS690" s="239">
        <f t="shared" si="5"/>
        <v>26.57</v>
      </c>
      <c r="AT690" s="241">
        <f t="shared" si="6"/>
        <v>2</v>
      </c>
      <c r="AU690" s="241"/>
      <c r="AV690" s="235">
        <f>IF('Raw Data'!AO689="YES", 1, 0)</f>
        <v>1</v>
      </c>
      <c r="AW690" s="241">
        <f>('Power Usage Consumption'!$B$22)*D690*AV690</f>
        <v>655.2</v>
      </c>
      <c r="AX690" s="235">
        <f>IF('Raw Data'!AP689="YES", 1, 0)</f>
        <v>0</v>
      </c>
      <c r="AY690" s="241">
        <f>('Power Usage Consumption'!$B$23)*D690*AX690</f>
        <v>0</v>
      </c>
      <c r="AZ690" s="235">
        <f>IF('Raw Data'!AQ689="YES", 1, 0)</f>
        <v>0</v>
      </c>
      <c r="BA690" s="241">
        <f>('Power Usage Consumption'!$B$24)*D690*AZ690</f>
        <v>0</v>
      </c>
      <c r="BB690" s="235">
        <f>IF('Raw Data'!AR689="YES", 1, 0)</f>
        <v>0</v>
      </c>
      <c r="BC690" s="241">
        <f>('Power Usage Consumption'!$B$25)*D690*BB690</f>
        <v>0</v>
      </c>
      <c r="BD690" s="235">
        <f>IF('Raw Data'!AS689="YES", 1, 0)</f>
        <v>0</v>
      </c>
      <c r="BE690" s="235">
        <f>('Power Usage Consumption'!$B$26)*D690*BD690</f>
        <v>0</v>
      </c>
      <c r="BF690" s="241">
        <f t="shared" si="7"/>
        <v>655.2</v>
      </c>
    </row>
    <row r="691" ht="20.25" customHeight="1">
      <c r="A691" s="233" t="str">
        <f>'Raw Data'!R690</f>
        <v>Austria</v>
      </c>
      <c r="B691" s="234">
        <f>'Raw Data'!S690</f>
        <v>3</v>
      </c>
      <c r="C691" s="235">
        <f>'Raw Data'!W690</f>
        <v>34</v>
      </c>
      <c r="D691" s="236">
        <f t="shared" si="1"/>
        <v>408</v>
      </c>
      <c r="E691" s="237"/>
      <c r="F691" s="238">
        <f>'Raw Data'!X690</f>
        <v>3</v>
      </c>
      <c r="G691" s="239">
        <f>(F691*'Power Usage Consumption'!$B$2)*D691</f>
        <v>73.44</v>
      </c>
      <c r="H691" s="235">
        <f>'Raw Data'!Y690</f>
        <v>2</v>
      </c>
      <c r="I691" s="239">
        <f>(H691*'Power Usage Consumption'!$B$3)*D691</f>
        <v>56.7936</v>
      </c>
      <c r="J691" s="235">
        <f>'Raw Data'!Z690</f>
        <v>1</v>
      </c>
      <c r="K691" s="240">
        <f>(J691*'Power Usage Consumption'!$B$4)*D691</f>
        <v>23.256</v>
      </c>
      <c r="L691" s="241">
        <f>'Raw Data'!AA690</f>
        <v>3</v>
      </c>
      <c r="M691" s="241">
        <f>(L691*'Power Usage Consumption'!$B$5)*D691</f>
        <v>244.8</v>
      </c>
      <c r="N691" s="241">
        <f>'Raw Data'!AB690</f>
        <v>3</v>
      </c>
      <c r="O691" s="241">
        <f>(N691*'Power Usage Consumption'!$B$7)*D691</f>
        <v>2.448</v>
      </c>
      <c r="P691" s="241">
        <f>'Raw Data'!AC690</f>
        <v>2</v>
      </c>
      <c r="Q691" s="241">
        <f>(P691*'Power Usage Consumption'!$B$8)*D691</f>
        <v>32.64</v>
      </c>
      <c r="R691" s="241">
        <f>'Raw Data'!AD690</f>
        <v>0</v>
      </c>
      <c r="S691" s="241">
        <f>(R691*'Power Usage Consumption'!$B$9)*D691</f>
        <v>0</v>
      </c>
      <c r="T691" s="235">
        <f>'Raw Data'!AE690</f>
        <v>2</v>
      </c>
      <c r="U691" s="241">
        <f>(T691*'Power Usage Consumption'!$B$6)*D691</f>
        <v>4.08</v>
      </c>
      <c r="V691" s="235">
        <f>'Raw Data'!AF690</f>
        <v>2</v>
      </c>
      <c r="W691" s="241">
        <f>(V691*'Power Usage Consumption'!$B$11)*D691</f>
        <v>9.792</v>
      </c>
      <c r="X691" s="235">
        <f>'Raw Data'!AG690</f>
        <v>0</v>
      </c>
      <c r="Y691" s="241">
        <f>(X691*'Power Usage Consumption'!$B$12)*D691</f>
        <v>0</v>
      </c>
      <c r="Z691" s="235">
        <f>'Raw Data'!AH690</f>
        <v>1</v>
      </c>
      <c r="AA691" s="241">
        <f>(Z691*'Power Usage Consumption'!$B$12)*D691</f>
        <v>4.896</v>
      </c>
      <c r="AB691" s="242">
        <f t="shared" si="2"/>
        <v>452.1456</v>
      </c>
      <c r="AC691" s="243" t="str">
        <f>'Raw Data'!AI690</f>
        <v>Non-renewable Energy (Grid electricity, Gasoline, etc.)</v>
      </c>
      <c r="AD691" s="244">
        <f t="shared" si="3"/>
        <v>452.1456</v>
      </c>
      <c r="AE691" s="245">
        <f t="shared" si="4"/>
        <v>0</v>
      </c>
      <c r="AF691" s="238">
        <f>'Raw Data'!U690</f>
        <v>2</v>
      </c>
      <c r="AG691" s="235">
        <f>'Raw Data'!T690</f>
        <v>1</v>
      </c>
      <c r="AH691" s="235"/>
      <c r="AI691" s="235">
        <f>IF('Raw Data'!AJ690="YES", 1, 0)</f>
        <v>1</v>
      </c>
      <c r="AJ691" s="239">
        <f>'Power Usage Consumption'!$B$15</f>
        <v>3.87</v>
      </c>
      <c r="AK691" s="235">
        <f>IF('Raw Data'!AK690="YES", 1, 0)</f>
        <v>1</v>
      </c>
      <c r="AL691" s="239">
        <f>'Power Usage Consumption'!$B$16</f>
        <v>18</v>
      </c>
      <c r="AM691" s="235">
        <f>IF('Raw Data'!AL690="YES", 1, 0)</f>
        <v>0</v>
      </c>
      <c r="AN691" s="239">
        <f>'Power Usage Consumption'!$B$17</f>
        <v>1.5</v>
      </c>
      <c r="AO691" s="235">
        <f>IF('Raw Data'!AM690="YES", 1, 0)</f>
        <v>0</v>
      </c>
      <c r="AP691" s="239">
        <f>'Power Usage Consumption'!$B$18</f>
        <v>1.2</v>
      </c>
      <c r="AQ691" s="235">
        <f>IF('Raw Data'!AN690="YES", 1, 0)</f>
        <v>1</v>
      </c>
      <c r="AR691" s="239">
        <f>'Power Usage Consumption'!$B$19</f>
        <v>2</v>
      </c>
      <c r="AS691" s="239">
        <f t="shared" si="5"/>
        <v>26.57</v>
      </c>
      <c r="AT691" s="241">
        <f t="shared" si="6"/>
        <v>1</v>
      </c>
      <c r="AU691" s="241"/>
      <c r="AV691" s="235">
        <f>IF('Raw Data'!AO690="YES", 1, 0)</f>
        <v>0</v>
      </c>
      <c r="AW691" s="241">
        <f>('Power Usage Consumption'!$B$22)*D691*AV691</f>
        <v>0</v>
      </c>
      <c r="AX691" s="235">
        <f>IF('Raw Data'!AP690="YES", 1, 0)</f>
        <v>0</v>
      </c>
      <c r="AY691" s="241">
        <f>('Power Usage Consumption'!$B$23)*D691*AX691</f>
        <v>0</v>
      </c>
      <c r="AZ691" s="235">
        <f>IF('Raw Data'!AQ690="YES", 1, 0)</f>
        <v>1</v>
      </c>
      <c r="BA691" s="241">
        <f>('Power Usage Consumption'!$B$24)*D691*AZ691</f>
        <v>22.032</v>
      </c>
      <c r="BB691" s="235">
        <f>IF('Raw Data'!AR690="YES", 1, 0)</f>
        <v>0</v>
      </c>
      <c r="BC691" s="241">
        <f>('Power Usage Consumption'!$B$25)*D691*BB691</f>
        <v>0</v>
      </c>
      <c r="BD691" s="235">
        <f>IF('Raw Data'!AS690="YES", 1, 0)</f>
        <v>1</v>
      </c>
      <c r="BE691" s="235">
        <f>('Power Usage Consumption'!$B$26)*D691*BD691</f>
        <v>114.24</v>
      </c>
      <c r="BF691" s="241">
        <f t="shared" si="7"/>
        <v>136.272</v>
      </c>
    </row>
    <row r="692" ht="20.25" customHeight="1">
      <c r="A692" s="233" t="str">
        <f>'Raw Data'!R691</f>
        <v>Philippines</v>
      </c>
      <c r="B692" s="234">
        <f>'Raw Data'!S691</f>
        <v>3</v>
      </c>
      <c r="C692" s="235">
        <f>'Raw Data'!W691</f>
        <v>22</v>
      </c>
      <c r="D692" s="236">
        <f t="shared" si="1"/>
        <v>264</v>
      </c>
      <c r="E692" s="237"/>
      <c r="F692" s="238">
        <f>'Raw Data'!X691</f>
        <v>0</v>
      </c>
      <c r="G692" s="239">
        <f>(F692*'Power Usage Consumption'!$B$2)*D692</f>
        <v>0</v>
      </c>
      <c r="H692" s="235">
        <f>'Raw Data'!Y691</f>
        <v>0</v>
      </c>
      <c r="I692" s="239">
        <f>(H692*'Power Usage Consumption'!$B$3)*D692</f>
        <v>0</v>
      </c>
      <c r="J692" s="235">
        <f>'Raw Data'!Z691</f>
        <v>2</v>
      </c>
      <c r="K692" s="240">
        <f>(J692*'Power Usage Consumption'!$B$4)*D692</f>
        <v>30.096</v>
      </c>
      <c r="L692" s="241">
        <f>'Raw Data'!AA691</f>
        <v>3</v>
      </c>
      <c r="M692" s="241">
        <f>(L692*'Power Usage Consumption'!$B$5)*D692</f>
        <v>158.4</v>
      </c>
      <c r="N692" s="241">
        <f>'Raw Data'!AB691</f>
        <v>2</v>
      </c>
      <c r="O692" s="241">
        <f>(N692*'Power Usage Consumption'!$B$7)*D692</f>
        <v>1.056</v>
      </c>
      <c r="P692" s="241">
        <f>'Raw Data'!AC691</f>
        <v>2</v>
      </c>
      <c r="Q692" s="241">
        <f>(P692*'Power Usage Consumption'!$B$8)*D692</f>
        <v>21.12</v>
      </c>
      <c r="R692" s="241">
        <f>'Raw Data'!AD691</f>
        <v>1</v>
      </c>
      <c r="S692" s="241">
        <f>(R692*'Power Usage Consumption'!$B$9)*D692</f>
        <v>1.584</v>
      </c>
      <c r="T692" s="235">
        <f>'Raw Data'!AE691</f>
        <v>2</v>
      </c>
      <c r="U692" s="241">
        <f>(T692*'Power Usage Consumption'!$B$6)*D692</f>
        <v>2.64</v>
      </c>
      <c r="V692" s="235">
        <f>'Raw Data'!AF691</f>
        <v>0</v>
      </c>
      <c r="W692" s="241">
        <f>(V692*'Power Usage Consumption'!$B$11)*D692</f>
        <v>0</v>
      </c>
      <c r="X692" s="235">
        <f>'Raw Data'!AG691</f>
        <v>0</v>
      </c>
      <c r="Y692" s="241">
        <f>(X692*'Power Usage Consumption'!$B$12)*D692</f>
        <v>0</v>
      </c>
      <c r="Z692" s="235">
        <f>'Raw Data'!AH691</f>
        <v>0</v>
      </c>
      <c r="AA692" s="241">
        <f>(Z692*'Power Usage Consumption'!$B$12)*D692</f>
        <v>0</v>
      </c>
      <c r="AB692" s="242">
        <f t="shared" si="2"/>
        <v>214.896</v>
      </c>
      <c r="AC692" s="243" t="str">
        <f>'Raw Data'!AI691</f>
        <v>Renewable Energy (Solar, Wind, etc.)</v>
      </c>
      <c r="AD692" s="244">
        <f t="shared" si="3"/>
        <v>0</v>
      </c>
      <c r="AE692" s="245">
        <f t="shared" si="4"/>
        <v>214.896</v>
      </c>
      <c r="AF692" s="238">
        <f>'Raw Data'!U691</f>
        <v>2</v>
      </c>
      <c r="AG692" s="235">
        <f>'Raw Data'!T691</f>
        <v>1</v>
      </c>
      <c r="AH692" s="235"/>
      <c r="AI692" s="235">
        <f>IF('Raw Data'!AJ691="YES", 1, 0)</f>
        <v>1</v>
      </c>
      <c r="AJ692" s="239">
        <f>'Power Usage Consumption'!$B$15</f>
        <v>3.87</v>
      </c>
      <c r="AK692" s="235">
        <f>IF('Raw Data'!AK691="YES", 1, 0)</f>
        <v>1</v>
      </c>
      <c r="AL692" s="239">
        <f>'Power Usage Consumption'!$B$16</f>
        <v>18</v>
      </c>
      <c r="AM692" s="235">
        <f>IF('Raw Data'!AL691="YES", 1, 0)</f>
        <v>1</v>
      </c>
      <c r="AN692" s="239">
        <f>'Power Usage Consumption'!$B$17</f>
        <v>1.5</v>
      </c>
      <c r="AO692" s="235">
        <f>IF('Raw Data'!AM691="YES", 1, 0)</f>
        <v>0</v>
      </c>
      <c r="AP692" s="239">
        <f>'Power Usage Consumption'!$B$18</f>
        <v>1.2</v>
      </c>
      <c r="AQ692" s="235">
        <f>IF('Raw Data'!AN691="YES", 1, 0)</f>
        <v>0</v>
      </c>
      <c r="AR692" s="239">
        <f>'Power Usage Consumption'!$B$19</f>
        <v>2</v>
      </c>
      <c r="AS692" s="239">
        <f t="shared" si="5"/>
        <v>26.57</v>
      </c>
      <c r="AT692" s="241">
        <f t="shared" si="6"/>
        <v>1</v>
      </c>
      <c r="AU692" s="241"/>
      <c r="AV692" s="235">
        <f>IF('Raw Data'!AO691="YES", 1, 0)</f>
        <v>1</v>
      </c>
      <c r="AW692" s="241">
        <f>('Power Usage Consumption'!$B$22)*D692*AV692</f>
        <v>600.6</v>
      </c>
      <c r="AX692" s="235">
        <f>IF('Raw Data'!AP691="YES", 1, 0)</f>
        <v>1</v>
      </c>
      <c r="AY692" s="241">
        <f>('Power Usage Consumption'!$B$23)*D692*AX692</f>
        <v>171.6</v>
      </c>
      <c r="AZ692" s="235">
        <f>IF('Raw Data'!AQ691="YES", 1, 0)</f>
        <v>0</v>
      </c>
      <c r="BA692" s="241">
        <f>('Power Usage Consumption'!$B$24)*D692*AZ692</f>
        <v>0</v>
      </c>
      <c r="BB692" s="235">
        <f>IF('Raw Data'!AR691="YES", 1, 0)</f>
        <v>0</v>
      </c>
      <c r="BC692" s="241">
        <f>('Power Usage Consumption'!$B$25)*D692*BB692</f>
        <v>0</v>
      </c>
      <c r="BD692" s="235">
        <f>IF('Raw Data'!AS691="YES", 1, 0)</f>
        <v>0</v>
      </c>
      <c r="BE692" s="235">
        <f>('Power Usage Consumption'!$B$26)*D692*BD692</f>
        <v>0</v>
      </c>
      <c r="BF692" s="241">
        <f t="shared" si="7"/>
        <v>772.2</v>
      </c>
    </row>
    <row r="693" ht="20.25" customHeight="1">
      <c r="A693" s="233" t="str">
        <f>'Raw Data'!R692</f>
        <v>Colombia</v>
      </c>
      <c r="B693" s="234">
        <f>'Raw Data'!S692</f>
        <v>4</v>
      </c>
      <c r="C693" s="235">
        <f>'Raw Data'!W692</f>
        <v>3</v>
      </c>
      <c r="D693" s="236">
        <f t="shared" si="1"/>
        <v>48</v>
      </c>
      <c r="E693" s="237"/>
      <c r="F693" s="238">
        <f>'Raw Data'!X692</f>
        <v>2</v>
      </c>
      <c r="G693" s="239">
        <f>(F693*'Power Usage Consumption'!$B$2)*D693</f>
        <v>5.76</v>
      </c>
      <c r="H693" s="235">
        <f>'Raw Data'!Y692</f>
        <v>1</v>
      </c>
      <c r="I693" s="239">
        <f>(H693*'Power Usage Consumption'!$B$3)*D693</f>
        <v>3.3408</v>
      </c>
      <c r="J693" s="235">
        <f>'Raw Data'!Z692</f>
        <v>1</v>
      </c>
      <c r="K693" s="240">
        <f>(J693*'Power Usage Consumption'!$B$4)*D693</f>
        <v>2.736</v>
      </c>
      <c r="L693" s="241">
        <f>'Raw Data'!AA692</f>
        <v>3</v>
      </c>
      <c r="M693" s="241">
        <f>(L693*'Power Usage Consumption'!$B$5)*D693</f>
        <v>28.8</v>
      </c>
      <c r="N693" s="241">
        <f>'Raw Data'!AB692</f>
        <v>0</v>
      </c>
      <c r="O693" s="241">
        <f>(N693*'Power Usage Consumption'!$B$7)*D693</f>
        <v>0</v>
      </c>
      <c r="P693" s="241">
        <f>'Raw Data'!AC692</f>
        <v>0</v>
      </c>
      <c r="Q693" s="241">
        <f>(P693*'Power Usage Consumption'!$B$8)*D693</f>
        <v>0</v>
      </c>
      <c r="R693" s="241">
        <f>'Raw Data'!AD692</f>
        <v>0</v>
      </c>
      <c r="S693" s="241">
        <f>(R693*'Power Usage Consumption'!$B$9)*D693</f>
        <v>0</v>
      </c>
      <c r="T693" s="235">
        <f>'Raw Data'!AE692</f>
        <v>1</v>
      </c>
      <c r="U693" s="241">
        <f>(T693*'Power Usage Consumption'!$B$6)*D693</f>
        <v>0.24</v>
      </c>
      <c r="V693" s="235">
        <f>'Raw Data'!AF692</f>
        <v>3</v>
      </c>
      <c r="W693" s="241">
        <f>(V693*'Power Usage Consumption'!$B$11)*D693</f>
        <v>1.728</v>
      </c>
      <c r="X693" s="235">
        <f>'Raw Data'!AG692</f>
        <v>2</v>
      </c>
      <c r="Y693" s="241">
        <f>(X693*'Power Usage Consumption'!$B$12)*D693</f>
        <v>1.152</v>
      </c>
      <c r="Z693" s="235">
        <f>'Raw Data'!AH692</f>
        <v>3</v>
      </c>
      <c r="AA693" s="241">
        <f>(Z693*'Power Usage Consumption'!$B$12)*D693</f>
        <v>1.728</v>
      </c>
      <c r="AB693" s="242">
        <f t="shared" si="2"/>
        <v>45.4848</v>
      </c>
      <c r="AC693" s="243" t="str">
        <f>'Raw Data'!AI692</f>
        <v>Renewable Energy (Solar, Wind, etc.)</v>
      </c>
      <c r="AD693" s="244">
        <f t="shared" si="3"/>
        <v>0</v>
      </c>
      <c r="AE693" s="245">
        <f t="shared" si="4"/>
        <v>45.4848</v>
      </c>
      <c r="AF693" s="238">
        <f>'Raw Data'!U692</f>
        <v>3</v>
      </c>
      <c r="AG693" s="235">
        <f>'Raw Data'!T692</f>
        <v>1</v>
      </c>
      <c r="AH693" s="235"/>
      <c r="AI693" s="235">
        <f>IF('Raw Data'!AJ692="YES", 1, 0)</f>
        <v>1</v>
      </c>
      <c r="AJ693" s="239">
        <f>'Power Usage Consumption'!$B$15</f>
        <v>3.87</v>
      </c>
      <c r="AK693" s="235">
        <f>IF('Raw Data'!AK692="YES", 1, 0)</f>
        <v>0</v>
      </c>
      <c r="AL693" s="239">
        <f>'Power Usage Consumption'!$B$16</f>
        <v>18</v>
      </c>
      <c r="AM693" s="235">
        <f>IF('Raw Data'!AL692="YES", 1, 0)</f>
        <v>1</v>
      </c>
      <c r="AN693" s="239">
        <f>'Power Usage Consumption'!$B$17</f>
        <v>1.5</v>
      </c>
      <c r="AO693" s="235">
        <f>IF('Raw Data'!AM692="YES", 1, 0)</f>
        <v>1</v>
      </c>
      <c r="AP693" s="239">
        <f>'Power Usage Consumption'!$B$18</f>
        <v>1.2</v>
      </c>
      <c r="AQ693" s="235">
        <f>IF('Raw Data'!AN692="YES", 1, 0)</f>
        <v>1</v>
      </c>
      <c r="AR693" s="239">
        <f>'Power Usage Consumption'!$B$19</f>
        <v>2</v>
      </c>
      <c r="AS693" s="239">
        <f t="shared" si="5"/>
        <v>26.57</v>
      </c>
      <c r="AT693" s="241">
        <f t="shared" si="6"/>
        <v>1</v>
      </c>
      <c r="AU693" s="241"/>
      <c r="AV693" s="235">
        <f>IF('Raw Data'!AO692="YES", 1, 0)</f>
        <v>1</v>
      </c>
      <c r="AW693" s="241">
        <f>('Power Usage Consumption'!$B$22)*D693*AV693</f>
        <v>109.2</v>
      </c>
      <c r="AX693" s="235">
        <f>IF('Raw Data'!AP692="YES", 1, 0)</f>
        <v>1</v>
      </c>
      <c r="AY693" s="241">
        <f>('Power Usage Consumption'!$B$23)*D693*AX693</f>
        <v>31.2</v>
      </c>
      <c r="AZ693" s="235">
        <f>IF('Raw Data'!AQ692="YES", 1, 0)</f>
        <v>0</v>
      </c>
      <c r="BA693" s="241">
        <f>('Power Usage Consumption'!$B$24)*D693*AZ693</f>
        <v>0</v>
      </c>
      <c r="BB693" s="235">
        <f>IF('Raw Data'!AR692="YES", 1, 0)</f>
        <v>1</v>
      </c>
      <c r="BC693" s="241">
        <f>('Power Usage Consumption'!$B$25)*D693*BB693</f>
        <v>0.8328</v>
      </c>
      <c r="BD693" s="235">
        <f>IF('Raw Data'!AS692="YES", 1, 0)</f>
        <v>1</v>
      </c>
      <c r="BE693" s="235">
        <f>('Power Usage Consumption'!$B$26)*D693*BD693</f>
        <v>13.44</v>
      </c>
      <c r="BF693" s="241">
        <f t="shared" si="7"/>
        <v>154.6728</v>
      </c>
    </row>
    <row r="694" ht="20.25" customHeight="1">
      <c r="A694" s="233" t="str">
        <f>'Raw Data'!R693</f>
        <v>United States of America</v>
      </c>
      <c r="B694" s="234">
        <f>'Raw Data'!S693</f>
        <v>10</v>
      </c>
      <c r="C694" s="235">
        <f>'Raw Data'!W693</f>
        <v>2</v>
      </c>
      <c r="D694" s="236">
        <f t="shared" si="1"/>
        <v>80</v>
      </c>
      <c r="E694" s="237"/>
      <c r="F694" s="238">
        <f>'Raw Data'!X693</f>
        <v>3</v>
      </c>
      <c r="G694" s="239">
        <f>(F694*'Power Usage Consumption'!$B$2)*D694</f>
        <v>14.4</v>
      </c>
      <c r="H694" s="235">
        <f>'Raw Data'!Y693</f>
        <v>0</v>
      </c>
      <c r="I694" s="239">
        <f>(H694*'Power Usage Consumption'!$B$3)*D694</f>
        <v>0</v>
      </c>
      <c r="J694" s="235">
        <f>'Raw Data'!Z693</f>
        <v>0</v>
      </c>
      <c r="K694" s="240">
        <f>(J694*'Power Usage Consumption'!$B$4)*D694</f>
        <v>0</v>
      </c>
      <c r="L694" s="241">
        <f>'Raw Data'!AA693</f>
        <v>3</v>
      </c>
      <c r="M694" s="241">
        <f>(L694*'Power Usage Consumption'!$B$5)*D694</f>
        <v>48</v>
      </c>
      <c r="N694" s="241">
        <f>'Raw Data'!AB693</f>
        <v>0</v>
      </c>
      <c r="O694" s="241">
        <f>(N694*'Power Usage Consumption'!$B$7)*D694</f>
        <v>0</v>
      </c>
      <c r="P694" s="241">
        <f>'Raw Data'!AC693</f>
        <v>0</v>
      </c>
      <c r="Q694" s="241">
        <f>(P694*'Power Usage Consumption'!$B$8)*D694</f>
        <v>0</v>
      </c>
      <c r="R694" s="241">
        <f>'Raw Data'!AD693</f>
        <v>2</v>
      </c>
      <c r="S694" s="241">
        <f>(R694*'Power Usage Consumption'!$B$9)*D694</f>
        <v>0.96</v>
      </c>
      <c r="T694" s="235">
        <f>'Raw Data'!AE693</f>
        <v>3</v>
      </c>
      <c r="U694" s="241">
        <f>(T694*'Power Usage Consumption'!$B$6)*D694</f>
        <v>1.2</v>
      </c>
      <c r="V694" s="235">
        <f>'Raw Data'!AF693</f>
        <v>0</v>
      </c>
      <c r="W694" s="241">
        <f>(V694*'Power Usage Consumption'!$B$11)*D694</f>
        <v>0</v>
      </c>
      <c r="X694" s="235">
        <f>'Raw Data'!AG693</f>
        <v>2</v>
      </c>
      <c r="Y694" s="241">
        <f>(X694*'Power Usage Consumption'!$B$12)*D694</f>
        <v>1.92</v>
      </c>
      <c r="Z694" s="235">
        <f>'Raw Data'!AH693</f>
        <v>0</v>
      </c>
      <c r="AA694" s="241">
        <f>(Z694*'Power Usage Consumption'!$B$12)*D694</f>
        <v>0</v>
      </c>
      <c r="AB694" s="242">
        <f t="shared" si="2"/>
        <v>66.48</v>
      </c>
      <c r="AC694" s="243" t="str">
        <f>'Raw Data'!AI693</f>
        <v>Renewable Energy (Solar, Wind, etc.)</v>
      </c>
      <c r="AD694" s="244">
        <f t="shared" si="3"/>
        <v>0</v>
      </c>
      <c r="AE694" s="245">
        <f t="shared" si="4"/>
        <v>66.48</v>
      </c>
      <c r="AF694" s="238">
        <f>'Raw Data'!U693</f>
        <v>3</v>
      </c>
      <c r="AG694" s="235">
        <f>'Raw Data'!T693</f>
        <v>7</v>
      </c>
      <c r="AH694" s="235"/>
      <c r="AI694" s="235">
        <f>IF('Raw Data'!AJ693="YES", 1, 0)</f>
        <v>0</v>
      </c>
      <c r="AJ694" s="239">
        <f>'Power Usage Consumption'!$B$15</f>
        <v>3.87</v>
      </c>
      <c r="AK694" s="235">
        <f>IF('Raw Data'!AK693="YES", 1, 0)</f>
        <v>0</v>
      </c>
      <c r="AL694" s="239">
        <f>'Power Usage Consumption'!$B$16</f>
        <v>18</v>
      </c>
      <c r="AM694" s="235">
        <f>IF('Raw Data'!AL693="YES", 1, 0)</f>
        <v>1</v>
      </c>
      <c r="AN694" s="239">
        <f>'Power Usage Consumption'!$B$17</f>
        <v>1.5</v>
      </c>
      <c r="AO694" s="235">
        <f>IF('Raw Data'!AM693="YES", 1, 0)</f>
        <v>1</v>
      </c>
      <c r="AP694" s="239">
        <f>'Power Usage Consumption'!$B$18</f>
        <v>1.2</v>
      </c>
      <c r="AQ694" s="235">
        <f>IF('Raw Data'!AN693="YES", 1, 0)</f>
        <v>0</v>
      </c>
      <c r="AR694" s="239">
        <f>'Power Usage Consumption'!$B$19</f>
        <v>2</v>
      </c>
      <c r="AS694" s="239">
        <f t="shared" si="5"/>
        <v>26.57</v>
      </c>
      <c r="AT694" s="241">
        <f t="shared" si="6"/>
        <v>7</v>
      </c>
      <c r="AU694" s="241"/>
      <c r="AV694" s="235">
        <f>IF('Raw Data'!AO693="YES", 1, 0)</f>
        <v>1</v>
      </c>
      <c r="AW694" s="241">
        <f>('Power Usage Consumption'!$B$22)*D694*AV694</f>
        <v>182</v>
      </c>
      <c r="AX694" s="235">
        <f>IF('Raw Data'!AP693="YES", 1, 0)</f>
        <v>0</v>
      </c>
      <c r="AY694" s="241">
        <f>('Power Usage Consumption'!$B$23)*D694*AX694</f>
        <v>0</v>
      </c>
      <c r="AZ694" s="235">
        <f>IF('Raw Data'!AQ693="YES", 1, 0)</f>
        <v>1</v>
      </c>
      <c r="BA694" s="241">
        <f>('Power Usage Consumption'!$B$24)*D694*AZ694</f>
        <v>4.32</v>
      </c>
      <c r="BB694" s="235">
        <f>IF('Raw Data'!AR693="YES", 1, 0)</f>
        <v>1</v>
      </c>
      <c r="BC694" s="241">
        <f>('Power Usage Consumption'!$B$25)*D694*BB694</f>
        <v>1.388</v>
      </c>
      <c r="BD694" s="235">
        <f>IF('Raw Data'!AS693="YES", 1, 0)</f>
        <v>1</v>
      </c>
      <c r="BE694" s="235">
        <f>('Power Usage Consumption'!$B$26)*D694*BD694</f>
        <v>22.4</v>
      </c>
      <c r="BF694" s="241">
        <f t="shared" si="7"/>
        <v>210.108</v>
      </c>
    </row>
    <row r="695" ht="20.25" customHeight="1">
      <c r="A695" s="233" t="str">
        <f>'Raw Data'!R694</f>
        <v>Kazakhstan</v>
      </c>
      <c r="B695" s="234">
        <f>'Raw Data'!S694</f>
        <v>11</v>
      </c>
      <c r="C695" s="235">
        <f>'Raw Data'!W694</f>
        <v>17</v>
      </c>
      <c r="D695" s="236">
        <f t="shared" si="1"/>
        <v>748</v>
      </c>
      <c r="E695" s="237"/>
      <c r="F695" s="238">
        <f>'Raw Data'!X694</f>
        <v>0</v>
      </c>
      <c r="G695" s="239">
        <f>(F695*'Power Usage Consumption'!$B$2)*D695</f>
        <v>0</v>
      </c>
      <c r="H695" s="235">
        <f>'Raw Data'!Y694</f>
        <v>3</v>
      </c>
      <c r="I695" s="239">
        <f>(H695*'Power Usage Consumption'!$B$3)*D695</f>
        <v>156.1824</v>
      </c>
      <c r="J695" s="235">
        <f>'Raw Data'!Z694</f>
        <v>3</v>
      </c>
      <c r="K695" s="240">
        <f>(J695*'Power Usage Consumption'!$B$4)*D695</f>
        <v>127.908</v>
      </c>
      <c r="L695" s="241">
        <f>'Raw Data'!AA694</f>
        <v>0</v>
      </c>
      <c r="M695" s="241">
        <f>(L695*'Power Usage Consumption'!$B$5)*D695</f>
        <v>0</v>
      </c>
      <c r="N695" s="241">
        <f>'Raw Data'!AB694</f>
        <v>1</v>
      </c>
      <c r="O695" s="241">
        <f>(N695*'Power Usage Consumption'!$B$7)*D695</f>
        <v>1.496</v>
      </c>
      <c r="P695" s="241">
        <f>'Raw Data'!AC694</f>
        <v>0</v>
      </c>
      <c r="Q695" s="241">
        <f>(P695*'Power Usage Consumption'!$B$8)*D695</f>
        <v>0</v>
      </c>
      <c r="R695" s="241">
        <f>'Raw Data'!AD694</f>
        <v>1</v>
      </c>
      <c r="S695" s="241">
        <f>(R695*'Power Usage Consumption'!$B$9)*D695</f>
        <v>4.488</v>
      </c>
      <c r="T695" s="235">
        <f>'Raw Data'!AE694</f>
        <v>0</v>
      </c>
      <c r="U695" s="241">
        <f>(T695*'Power Usage Consumption'!$B$6)*D695</f>
        <v>0</v>
      </c>
      <c r="V695" s="235">
        <f>'Raw Data'!AF694</f>
        <v>2</v>
      </c>
      <c r="W695" s="241">
        <f>(V695*'Power Usage Consumption'!$B$11)*D695</f>
        <v>17.952</v>
      </c>
      <c r="X695" s="235">
        <f>'Raw Data'!AG694</f>
        <v>2</v>
      </c>
      <c r="Y695" s="241">
        <f>(X695*'Power Usage Consumption'!$B$12)*D695</f>
        <v>17.952</v>
      </c>
      <c r="Z695" s="235">
        <f>'Raw Data'!AH694</f>
        <v>2</v>
      </c>
      <c r="AA695" s="241">
        <f>(Z695*'Power Usage Consumption'!$B$12)*D695</f>
        <v>17.952</v>
      </c>
      <c r="AB695" s="242">
        <f t="shared" si="2"/>
        <v>343.9304</v>
      </c>
      <c r="AC695" s="243" t="str">
        <f>'Raw Data'!AI694</f>
        <v>Renewable Energy (Solar, Wind, etc.)</v>
      </c>
      <c r="AD695" s="244">
        <f t="shared" si="3"/>
        <v>0</v>
      </c>
      <c r="AE695" s="245">
        <f t="shared" si="4"/>
        <v>343.9304</v>
      </c>
      <c r="AF695" s="238">
        <f>'Raw Data'!U694</f>
        <v>8</v>
      </c>
      <c r="AG695" s="235">
        <f>'Raw Data'!T694</f>
        <v>3</v>
      </c>
      <c r="AH695" s="235"/>
      <c r="AI695" s="235">
        <f>IF('Raw Data'!AJ694="YES", 1, 0)</f>
        <v>1</v>
      </c>
      <c r="AJ695" s="239">
        <f>'Power Usage Consumption'!$B$15</f>
        <v>3.87</v>
      </c>
      <c r="AK695" s="235">
        <f>IF('Raw Data'!AK694="YES", 1, 0)</f>
        <v>0</v>
      </c>
      <c r="AL695" s="239">
        <f>'Power Usage Consumption'!$B$16</f>
        <v>18</v>
      </c>
      <c r="AM695" s="235">
        <f>IF('Raw Data'!AL694="YES", 1, 0)</f>
        <v>0</v>
      </c>
      <c r="AN695" s="239">
        <f>'Power Usage Consumption'!$B$17</f>
        <v>1.5</v>
      </c>
      <c r="AO695" s="235">
        <f>IF('Raw Data'!AM694="YES", 1, 0)</f>
        <v>1</v>
      </c>
      <c r="AP695" s="239">
        <f>'Power Usage Consumption'!$B$18</f>
        <v>1.2</v>
      </c>
      <c r="AQ695" s="235">
        <f>IF('Raw Data'!AN694="YES", 1, 0)</f>
        <v>0</v>
      </c>
      <c r="AR695" s="239">
        <f>'Power Usage Consumption'!$B$19</f>
        <v>2</v>
      </c>
      <c r="AS695" s="239">
        <f t="shared" si="5"/>
        <v>26.57</v>
      </c>
      <c r="AT695" s="241">
        <f t="shared" si="6"/>
        <v>3</v>
      </c>
      <c r="AU695" s="241"/>
      <c r="AV695" s="235">
        <f>IF('Raw Data'!AO694="YES", 1, 0)</f>
        <v>1</v>
      </c>
      <c r="AW695" s="241">
        <f>('Power Usage Consumption'!$B$22)*D695*AV695</f>
        <v>1701.7</v>
      </c>
      <c r="AX695" s="235">
        <f>IF('Raw Data'!AP694="YES", 1, 0)</f>
        <v>1</v>
      </c>
      <c r="AY695" s="241">
        <f>('Power Usage Consumption'!$B$23)*D695*AX695</f>
        <v>486.2</v>
      </c>
      <c r="AZ695" s="235">
        <f>IF('Raw Data'!AQ694="YES", 1, 0)</f>
        <v>0</v>
      </c>
      <c r="BA695" s="241">
        <f>('Power Usage Consumption'!$B$24)*D695*AZ695</f>
        <v>0</v>
      </c>
      <c r="BB695" s="235">
        <f>IF('Raw Data'!AR694="YES", 1, 0)</f>
        <v>1</v>
      </c>
      <c r="BC695" s="241">
        <f>('Power Usage Consumption'!$B$25)*D695*BB695</f>
        <v>12.9778</v>
      </c>
      <c r="BD695" s="235">
        <f>IF('Raw Data'!AS694="YES", 1, 0)</f>
        <v>1</v>
      </c>
      <c r="BE695" s="235">
        <f>('Power Usage Consumption'!$B$26)*D695*BD695</f>
        <v>209.44</v>
      </c>
      <c r="BF695" s="241">
        <f t="shared" si="7"/>
        <v>2410.3178</v>
      </c>
    </row>
    <row r="696" ht="20.25" customHeight="1">
      <c r="A696" s="233" t="str">
        <f>'Raw Data'!R695</f>
        <v>Kenya</v>
      </c>
      <c r="B696" s="234">
        <f>'Raw Data'!S695</f>
        <v>9</v>
      </c>
      <c r="C696" s="235">
        <f>'Raw Data'!W695</f>
        <v>1</v>
      </c>
      <c r="D696" s="236">
        <f t="shared" si="1"/>
        <v>36</v>
      </c>
      <c r="E696" s="237"/>
      <c r="F696" s="238">
        <f>'Raw Data'!X695</f>
        <v>3</v>
      </c>
      <c r="G696" s="239">
        <f>(F696*'Power Usage Consumption'!$B$2)*D696</f>
        <v>6.48</v>
      </c>
      <c r="H696" s="235">
        <f>'Raw Data'!Y695</f>
        <v>0</v>
      </c>
      <c r="I696" s="239">
        <f>(H696*'Power Usage Consumption'!$B$3)*D696</f>
        <v>0</v>
      </c>
      <c r="J696" s="235">
        <f>'Raw Data'!Z695</f>
        <v>2</v>
      </c>
      <c r="K696" s="240">
        <f>(J696*'Power Usage Consumption'!$B$4)*D696</f>
        <v>4.104</v>
      </c>
      <c r="L696" s="241">
        <f>'Raw Data'!AA695</f>
        <v>3</v>
      </c>
      <c r="M696" s="241">
        <f>(L696*'Power Usage Consumption'!$B$5)*D696</f>
        <v>21.6</v>
      </c>
      <c r="N696" s="241">
        <f>'Raw Data'!AB695</f>
        <v>1</v>
      </c>
      <c r="O696" s="241">
        <f>(N696*'Power Usage Consumption'!$B$7)*D696</f>
        <v>0.072</v>
      </c>
      <c r="P696" s="241">
        <f>'Raw Data'!AC695</f>
        <v>3</v>
      </c>
      <c r="Q696" s="241">
        <f>(P696*'Power Usage Consumption'!$B$8)*D696</f>
        <v>4.32</v>
      </c>
      <c r="R696" s="241">
        <f>'Raw Data'!AD695</f>
        <v>3</v>
      </c>
      <c r="S696" s="241">
        <f>(R696*'Power Usage Consumption'!$B$9)*D696</f>
        <v>0.648</v>
      </c>
      <c r="T696" s="235">
        <f>'Raw Data'!AE695</f>
        <v>2</v>
      </c>
      <c r="U696" s="241">
        <f>(T696*'Power Usage Consumption'!$B$6)*D696</f>
        <v>0.36</v>
      </c>
      <c r="V696" s="235">
        <f>'Raw Data'!AF695</f>
        <v>3</v>
      </c>
      <c r="W696" s="241">
        <f>(V696*'Power Usage Consumption'!$B$11)*D696</f>
        <v>1.296</v>
      </c>
      <c r="X696" s="235">
        <f>'Raw Data'!AG695</f>
        <v>0</v>
      </c>
      <c r="Y696" s="241">
        <f>(X696*'Power Usage Consumption'!$B$12)*D696</f>
        <v>0</v>
      </c>
      <c r="Z696" s="235">
        <f>'Raw Data'!AH695</f>
        <v>2</v>
      </c>
      <c r="AA696" s="241">
        <f>(Z696*'Power Usage Consumption'!$B$12)*D696</f>
        <v>0.864</v>
      </c>
      <c r="AB696" s="242">
        <f t="shared" si="2"/>
        <v>39.744</v>
      </c>
      <c r="AC696" s="243" t="str">
        <f>'Raw Data'!AI695</f>
        <v>Non-renewable Energy (Grid electricity, Gasoline, etc.)</v>
      </c>
      <c r="AD696" s="244">
        <f t="shared" si="3"/>
        <v>39.744</v>
      </c>
      <c r="AE696" s="245">
        <f t="shared" si="4"/>
        <v>0</v>
      </c>
      <c r="AF696" s="238">
        <f>'Raw Data'!U695</f>
        <v>3</v>
      </c>
      <c r="AG696" s="235">
        <f>'Raw Data'!T695</f>
        <v>6</v>
      </c>
      <c r="AH696" s="235"/>
      <c r="AI696" s="235">
        <f>IF('Raw Data'!AJ695="YES", 1, 0)</f>
        <v>1</v>
      </c>
      <c r="AJ696" s="239">
        <f>'Power Usage Consumption'!$B$15</f>
        <v>3.87</v>
      </c>
      <c r="AK696" s="235">
        <f>IF('Raw Data'!AK695="YES", 1, 0)</f>
        <v>0</v>
      </c>
      <c r="AL696" s="239">
        <f>'Power Usage Consumption'!$B$16</f>
        <v>18</v>
      </c>
      <c r="AM696" s="235">
        <f>IF('Raw Data'!AL695="YES", 1, 0)</f>
        <v>0</v>
      </c>
      <c r="AN696" s="239">
        <f>'Power Usage Consumption'!$B$17</f>
        <v>1.5</v>
      </c>
      <c r="AO696" s="235">
        <f>IF('Raw Data'!AM695="YES", 1, 0)</f>
        <v>1</v>
      </c>
      <c r="AP696" s="239">
        <f>'Power Usage Consumption'!$B$18</f>
        <v>1.2</v>
      </c>
      <c r="AQ696" s="235">
        <f>IF('Raw Data'!AN695="YES", 1, 0)</f>
        <v>1</v>
      </c>
      <c r="AR696" s="239">
        <f>'Power Usage Consumption'!$B$19</f>
        <v>2</v>
      </c>
      <c r="AS696" s="239">
        <f t="shared" si="5"/>
        <v>26.57</v>
      </c>
      <c r="AT696" s="241">
        <f t="shared" si="6"/>
        <v>6</v>
      </c>
      <c r="AU696" s="241"/>
      <c r="AV696" s="235">
        <f>IF('Raw Data'!AO695="YES", 1, 0)</f>
        <v>1</v>
      </c>
      <c r="AW696" s="241">
        <f>('Power Usage Consumption'!$B$22)*D696*AV696</f>
        <v>81.9</v>
      </c>
      <c r="AX696" s="235">
        <f>IF('Raw Data'!AP695="YES", 1, 0)</f>
        <v>1</v>
      </c>
      <c r="AY696" s="241">
        <f>('Power Usage Consumption'!$B$23)*D696*AX696</f>
        <v>23.4</v>
      </c>
      <c r="AZ696" s="235">
        <f>IF('Raw Data'!AQ695="YES", 1, 0)</f>
        <v>0</v>
      </c>
      <c r="BA696" s="241">
        <f>('Power Usage Consumption'!$B$24)*D696*AZ696</f>
        <v>0</v>
      </c>
      <c r="BB696" s="235">
        <f>IF('Raw Data'!AR695="YES", 1, 0)</f>
        <v>1</v>
      </c>
      <c r="BC696" s="241">
        <f>('Power Usage Consumption'!$B$25)*D696*BB696</f>
        <v>0.6246</v>
      </c>
      <c r="BD696" s="235">
        <f>IF('Raw Data'!AS695="YES", 1, 0)</f>
        <v>0</v>
      </c>
      <c r="BE696" s="235">
        <f>('Power Usage Consumption'!$B$26)*D696*BD696</f>
        <v>0</v>
      </c>
      <c r="BF696" s="241">
        <f t="shared" si="7"/>
        <v>105.9246</v>
      </c>
    </row>
    <row r="697" ht="20.25" customHeight="1">
      <c r="A697" s="233" t="str">
        <f>'Raw Data'!R696</f>
        <v>Bangladesh</v>
      </c>
      <c r="B697" s="234">
        <f>'Raw Data'!S696</f>
        <v>8</v>
      </c>
      <c r="C697" s="235">
        <f>'Raw Data'!W696</f>
        <v>7</v>
      </c>
      <c r="D697" s="236">
        <f t="shared" si="1"/>
        <v>224</v>
      </c>
      <c r="E697" s="237"/>
      <c r="F697" s="238">
        <f>'Raw Data'!X696</f>
        <v>2</v>
      </c>
      <c r="G697" s="239">
        <f>(F697*'Power Usage Consumption'!$B$2)*D697</f>
        <v>26.88</v>
      </c>
      <c r="H697" s="235">
        <f>'Raw Data'!Y696</f>
        <v>1</v>
      </c>
      <c r="I697" s="239">
        <f>(H697*'Power Usage Consumption'!$B$3)*D697</f>
        <v>15.5904</v>
      </c>
      <c r="J697" s="235">
        <f>'Raw Data'!Z696</f>
        <v>3</v>
      </c>
      <c r="K697" s="240">
        <f>(J697*'Power Usage Consumption'!$B$4)*D697</f>
        <v>38.304</v>
      </c>
      <c r="L697" s="241">
        <f>'Raw Data'!AA696</f>
        <v>1</v>
      </c>
      <c r="M697" s="241">
        <f>(L697*'Power Usage Consumption'!$B$5)*D697</f>
        <v>44.8</v>
      </c>
      <c r="N697" s="241">
        <f>'Raw Data'!AB696</f>
        <v>0</v>
      </c>
      <c r="O697" s="241">
        <f>(N697*'Power Usage Consumption'!$B$7)*D697</f>
        <v>0</v>
      </c>
      <c r="P697" s="241">
        <f>'Raw Data'!AC696</f>
        <v>0</v>
      </c>
      <c r="Q697" s="241">
        <f>(P697*'Power Usage Consumption'!$B$8)*D697</f>
        <v>0</v>
      </c>
      <c r="R697" s="241">
        <f>'Raw Data'!AD696</f>
        <v>3</v>
      </c>
      <c r="S697" s="241">
        <f>(R697*'Power Usage Consumption'!$B$9)*D697</f>
        <v>4.032</v>
      </c>
      <c r="T697" s="235">
        <f>'Raw Data'!AE696</f>
        <v>0</v>
      </c>
      <c r="U697" s="241">
        <f>(T697*'Power Usage Consumption'!$B$6)*D697</f>
        <v>0</v>
      </c>
      <c r="V697" s="235">
        <f>'Raw Data'!AF696</f>
        <v>3</v>
      </c>
      <c r="W697" s="241">
        <f>(V697*'Power Usage Consumption'!$B$11)*D697</f>
        <v>8.064</v>
      </c>
      <c r="X697" s="235">
        <f>'Raw Data'!AG696</f>
        <v>1</v>
      </c>
      <c r="Y697" s="241">
        <f>(X697*'Power Usage Consumption'!$B$12)*D697</f>
        <v>2.688</v>
      </c>
      <c r="Z697" s="235">
        <f>'Raw Data'!AH696</f>
        <v>3</v>
      </c>
      <c r="AA697" s="241">
        <f>(Z697*'Power Usage Consumption'!$B$12)*D697</f>
        <v>8.064</v>
      </c>
      <c r="AB697" s="242">
        <f t="shared" si="2"/>
        <v>148.4224</v>
      </c>
      <c r="AC697" s="243" t="str">
        <f>'Raw Data'!AI696</f>
        <v>Renewable Energy (Solar, Wind, etc.)</v>
      </c>
      <c r="AD697" s="244">
        <f t="shared" si="3"/>
        <v>0</v>
      </c>
      <c r="AE697" s="245">
        <f t="shared" si="4"/>
        <v>148.4224</v>
      </c>
      <c r="AF697" s="238">
        <f>'Raw Data'!U696</f>
        <v>0</v>
      </c>
      <c r="AG697" s="235">
        <f>'Raw Data'!T696</f>
        <v>8</v>
      </c>
      <c r="AH697" s="235"/>
      <c r="AI697" s="235">
        <f>IF('Raw Data'!AJ696="YES", 1, 0)</f>
        <v>1</v>
      </c>
      <c r="AJ697" s="239">
        <f>'Power Usage Consumption'!$B$15</f>
        <v>3.87</v>
      </c>
      <c r="AK697" s="235">
        <f>IF('Raw Data'!AK696="YES", 1, 0)</f>
        <v>0</v>
      </c>
      <c r="AL697" s="239">
        <f>'Power Usage Consumption'!$B$16</f>
        <v>18</v>
      </c>
      <c r="AM697" s="235">
        <f>IF('Raw Data'!AL696="YES", 1, 0)</f>
        <v>1</v>
      </c>
      <c r="AN697" s="239">
        <f>'Power Usage Consumption'!$B$17</f>
        <v>1.5</v>
      </c>
      <c r="AO697" s="235">
        <f>IF('Raw Data'!AM696="YES", 1, 0)</f>
        <v>0</v>
      </c>
      <c r="AP697" s="239">
        <f>'Power Usage Consumption'!$B$18</f>
        <v>1.2</v>
      </c>
      <c r="AQ697" s="235">
        <f>IF('Raw Data'!AN696="YES", 1, 0)</f>
        <v>0</v>
      </c>
      <c r="AR697" s="239">
        <f>'Power Usage Consumption'!$B$19</f>
        <v>2</v>
      </c>
      <c r="AS697" s="239">
        <f t="shared" si="5"/>
        <v>26.57</v>
      </c>
      <c r="AT697" s="241">
        <f t="shared" si="6"/>
        <v>8</v>
      </c>
      <c r="AU697" s="241"/>
      <c r="AV697" s="235">
        <f>IF('Raw Data'!AO696="YES", 1, 0)</f>
        <v>1</v>
      </c>
      <c r="AW697" s="241">
        <f>('Power Usage Consumption'!$B$22)*D697*AV697</f>
        <v>509.6</v>
      </c>
      <c r="AX697" s="235">
        <f>IF('Raw Data'!AP696="YES", 1, 0)</f>
        <v>1</v>
      </c>
      <c r="AY697" s="241">
        <f>('Power Usage Consumption'!$B$23)*D697*AX697</f>
        <v>145.6</v>
      </c>
      <c r="AZ697" s="235">
        <f>IF('Raw Data'!AQ696="YES", 1, 0)</f>
        <v>0</v>
      </c>
      <c r="BA697" s="241">
        <f>('Power Usage Consumption'!$B$24)*D697*AZ697</f>
        <v>0</v>
      </c>
      <c r="BB697" s="235">
        <f>IF('Raw Data'!AR696="YES", 1, 0)</f>
        <v>0</v>
      </c>
      <c r="BC697" s="241">
        <f>('Power Usage Consumption'!$B$25)*D697*BB697</f>
        <v>0</v>
      </c>
      <c r="BD697" s="235">
        <f>IF('Raw Data'!AS696="YES", 1, 0)</f>
        <v>0</v>
      </c>
      <c r="BE697" s="235">
        <f>('Power Usage Consumption'!$B$26)*D697*BD697</f>
        <v>0</v>
      </c>
      <c r="BF697" s="241">
        <f t="shared" si="7"/>
        <v>655.2</v>
      </c>
    </row>
    <row r="698" ht="20.25" customHeight="1">
      <c r="A698" s="233" t="str">
        <f>'Raw Data'!R697</f>
        <v>United States of America</v>
      </c>
      <c r="B698" s="234">
        <f>'Raw Data'!S697</f>
        <v>12</v>
      </c>
      <c r="C698" s="235">
        <f>'Raw Data'!W697</f>
        <v>36</v>
      </c>
      <c r="D698" s="236">
        <f t="shared" si="1"/>
        <v>1728</v>
      </c>
      <c r="E698" s="237"/>
      <c r="F698" s="238">
        <f>'Raw Data'!X697</f>
        <v>1</v>
      </c>
      <c r="G698" s="239">
        <f>(F698*'Power Usage Consumption'!$B$2)*D698</f>
        <v>103.68</v>
      </c>
      <c r="H698" s="235">
        <f>'Raw Data'!Y697</f>
        <v>3</v>
      </c>
      <c r="I698" s="239">
        <f>(H698*'Power Usage Consumption'!$B$3)*D698</f>
        <v>360.8064</v>
      </c>
      <c r="J698" s="235">
        <f>'Raw Data'!Z697</f>
        <v>0</v>
      </c>
      <c r="K698" s="240">
        <f>(J698*'Power Usage Consumption'!$B$4)*D698</f>
        <v>0</v>
      </c>
      <c r="L698" s="241">
        <f>'Raw Data'!AA697</f>
        <v>0</v>
      </c>
      <c r="M698" s="241">
        <f>(L698*'Power Usage Consumption'!$B$5)*D698</f>
        <v>0</v>
      </c>
      <c r="N698" s="241">
        <f>'Raw Data'!AB697</f>
        <v>0</v>
      </c>
      <c r="O698" s="241">
        <f>(N698*'Power Usage Consumption'!$B$7)*D698</f>
        <v>0</v>
      </c>
      <c r="P698" s="241">
        <f>'Raw Data'!AC697</f>
        <v>1</v>
      </c>
      <c r="Q698" s="241">
        <f>(P698*'Power Usage Consumption'!$B$8)*D698</f>
        <v>69.12</v>
      </c>
      <c r="R698" s="241">
        <f>'Raw Data'!AD697</f>
        <v>2</v>
      </c>
      <c r="S698" s="241">
        <f>(R698*'Power Usage Consumption'!$B$9)*D698</f>
        <v>20.736</v>
      </c>
      <c r="T698" s="235">
        <f>'Raw Data'!AE697</f>
        <v>0</v>
      </c>
      <c r="U698" s="241">
        <f>(T698*'Power Usage Consumption'!$B$6)*D698</f>
        <v>0</v>
      </c>
      <c r="V698" s="235">
        <f>'Raw Data'!AF697</f>
        <v>2</v>
      </c>
      <c r="W698" s="241">
        <f>(V698*'Power Usage Consumption'!$B$11)*D698</f>
        <v>41.472</v>
      </c>
      <c r="X698" s="235">
        <f>'Raw Data'!AG697</f>
        <v>3</v>
      </c>
      <c r="Y698" s="241">
        <f>(X698*'Power Usage Consumption'!$B$12)*D698</f>
        <v>62.208</v>
      </c>
      <c r="Z698" s="235">
        <f>'Raw Data'!AH697</f>
        <v>2</v>
      </c>
      <c r="AA698" s="241">
        <f>(Z698*'Power Usage Consumption'!$B$12)*D698</f>
        <v>41.472</v>
      </c>
      <c r="AB698" s="242">
        <f t="shared" si="2"/>
        <v>699.4944</v>
      </c>
      <c r="AC698" s="243" t="str">
        <f>'Raw Data'!AI697</f>
        <v>Renewable Energy (Solar, Wind, etc.)</v>
      </c>
      <c r="AD698" s="244">
        <f t="shared" si="3"/>
        <v>0</v>
      </c>
      <c r="AE698" s="245">
        <f t="shared" si="4"/>
        <v>699.4944</v>
      </c>
      <c r="AF698" s="238">
        <f>'Raw Data'!U697</f>
        <v>1</v>
      </c>
      <c r="AG698" s="235">
        <f>'Raw Data'!T697</f>
        <v>11</v>
      </c>
      <c r="AH698" s="235"/>
      <c r="AI698" s="235">
        <f>IF('Raw Data'!AJ697="YES", 1, 0)</f>
        <v>0</v>
      </c>
      <c r="AJ698" s="239">
        <f>'Power Usage Consumption'!$B$15</f>
        <v>3.87</v>
      </c>
      <c r="AK698" s="235">
        <f>IF('Raw Data'!AK697="YES", 1, 0)</f>
        <v>1</v>
      </c>
      <c r="AL698" s="239">
        <f>'Power Usage Consumption'!$B$16</f>
        <v>18</v>
      </c>
      <c r="AM698" s="235">
        <f>IF('Raw Data'!AL697="YES", 1, 0)</f>
        <v>1</v>
      </c>
      <c r="AN698" s="239">
        <f>'Power Usage Consumption'!$B$17</f>
        <v>1.5</v>
      </c>
      <c r="AO698" s="235">
        <f>IF('Raw Data'!AM697="YES", 1, 0)</f>
        <v>0</v>
      </c>
      <c r="AP698" s="239">
        <f>'Power Usage Consumption'!$B$18</f>
        <v>1.2</v>
      </c>
      <c r="AQ698" s="235">
        <f>IF('Raw Data'!AN697="YES", 1, 0)</f>
        <v>0</v>
      </c>
      <c r="AR698" s="239">
        <f>'Power Usage Consumption'!$B$19</f>
        <v>2</v>
      </c>
      <c r="AS698" s="239">
        <f t="shared" si="5"/>
        <v>26.57</v>
      </c>
      <c r="AT698" s="241">
        <f t="shared" si="6"/>
        <v>11</v>
      </c>
      <c r="AU698" s="241"/>
      <c r="AV698" s="235">
        <f>IF('Raw Data'!AO697="YES", 1, 0)</f>
        <v>0</v>
      </c>
      <c r="AW698" s="241">
        <f>('Power Usage Consumption'!$B$22)*D698*AV698</f>
        <v>0</v>
      </c>
      <c r="AX698" s="235">
        <f>IF('Raw Data'!AP697="YES", 1, 0)</f>
        <v>0</v>
      </c>
      <c r="AY698" s="241">
        <f>('Power Usage Consumption'!$B$23)*D698*AX698</f>
        <v>0</v>
      </c>
      <c r="AZ698" s="235">
        <f>IF('Raw Data'!AQ697="YES", 1, 0)</f>
        <v>1</v>
      </c>
      <c r="BA698" s="241">
        <f>('Power Usage Consumption'!$B$24)*D698*AZ698</f>
        <v>93.312</v>
      </c>
      <c r="BB698" s="235">
        <f>IF('Raw Data'!AR697="YES", 1, 0)</f>
        <v>0</v>
      </c>
      <c r="BC698" s="241">
        <f>('Power Usage Consumption'!$B$25)*D698*BB698</f>
        <v>0</v>
      </c>
      <c r="BD698" s="235">
        <f>IF('Raw Data'!AS697="YES", 1, 0)</f>
        <v>0</v>
      </c>
      <c r="BE698" s="235">
        <f>('Power Usage Consumption'!$B$26)*D698*BD698</f>
        <v>0</v>
      </c>
      <c r="BF698" s="241">
        <f t="shared" si="7"/>
        <v>93.312</v>
      </c>
    </row>
    <row r="699" ht="20.25" customHeight="1">
      <c r="A699" s="233" t="str">
        <f>'Raw Data'!R698</f>
        <v>Ecuador</v>
      </c>
      <c r="B699" s="234">
        <f>'Raw Data'!S698</f>
        <v>11</v>
      </c>
      <c r="C699" s="235">
        <f>'Raw Data'!W698</f>
        <v>2</v>
      </c>
      <c r="D699" s="236">
        <f t="shared" si="1"/>
        <v>88</v>
      </c>
      <c r="E699" s="237"/>
      <c r="F699" s="238">
        <f>'Raw Data'!X698</f>
        <v>3</v>
      </c>
      <c r="G699" s="239">
        <f>(F699*'Power Usage Consumption'!$B$2)*D699</f>
        <v>15.84</v>
      </c>
      <c r="H699" s="235">
        <f>'Raw Data'!Y698</f>
        <v>0</v>
      </c>
      <c r="I699" s="239">
        <f>(H699*'Power Usage Consumption'!$B$3)*D699</f>
        <v>0</v>
      </c>
      <c r="J699" s="235">
        <f>'Raw Data'!Z698</f>
        <v>3</v>
      </c>
      <c r="K699" s="240">
        <f>(J699*'Power Usage Consumption'!$B$4)*D699</f>
        <v>15.048</v>
      </c>
      <c r="L699" s="241">
        <f>'Raw Data'!AA698</f>
        <v>0</v>
      </c>
      <c r="M699" s="241">
        <f>(L699*'Power Usage Consumption'!$B$5)*D699</f>
        <v>0</v>
      </c>
      <c r="N699" s="241">
        <f>'Raw Data'!AB698</f>
        <v>0</v>
      </c>
      <c r="O699" s="241">
        <f>(N699*'Power Usage Consumption'!$B$7)*D699</f>
        <v>0</v>
      </c>
      <c r="P699" s="241">
        <f>'Raw Data'!AC698</f>
        <v>0</v>
      </c>
      <c r="Q699" s="241">
        <f>(P699*'Power Usage Consumption'!$B$8)*D699</f>
        <v>0</v>
      </c>
      <c r="R699" s="241">
        <f>'Raw Data'!AD698</f>
        <v>2</v>
      </c>
      <c r="S699" s="241">
        <f>(R699*'Power Usage Consumption'!$B$9)*D699</f>
        <v>1.056</v>
      </c>
      <c r="T699" s="235">
        <f>'Raw Data'!AE698</f>
        <v>2</v>
      </c>
      <c r="U699" s="241">
        <f>(T699*'Power Usage Consumption'!$B$6)*D699</f>
        <v>0.88</v>
      </c>
      <c r="V699" s="235">
        <f>'Raw Data'!AF698</f>
        <v>1</v>
      </c>
      <c r="W699" s="241">
        <f>(V699*'Power Usage Consumption'!$B$11)*D699</f>
        <v>1.056</v>
      </c>
      <c r="X699" s="235">
        <f>'Raw Data'!AG698</f>
        <v>2</v>
      </c>
      <c r="Y699" s="241">
        <f>(X699*'Power Usage Consumption'!$B$12)*D699</f>
        <v>2.112</v>
      </c>
      <c r="Z699" s="235">
        <f>'Raw Data'!AH698</f>
        <v>2</v>
      </c>
      <c r="AA699" s="241">
        <f>(Z699*'Power Usage Consumption'!$B$12)*D699</f>
        <v>2.112</v>
      </c>
      <c r="AB699" s="242">
        <f t="shared" si="2"/>
        <v>38.104</v>
      </c>
      <c r="AC699" s="243" t="str">
        <f>'Raw Data'!AI698</f>
        <v>Renewable Energy (Solar, Wind, etc.)</v>
      </c>
      <c r="AD699" s="244">
        <f t="shared" si="3"/>
        <v>0</v>
      </c>
      <c r="AE699" s="245">
        <f t="shared" si="4"/>
        <v>38.104</v>
      </c>
      <c r="AF699" s="238">
        <f>'Raw Data'!U698</f>
        <v>1</v>
      </c>
      <c r="AG699" s="235">
        <f>'Raw Data'!T698</f>
        <v>10</v>
      </c>
      <c r="AH699" s="235"/>
      <c r="AI699" s="235">
        <f>IF('Raw Data'!AJ698="YES", 1, 0)</f>
        <v>1</v>
      </c>
      <c r="AJ699" s="239">
        <f>'Power Usage Consumption'!$B$15</f>
        <v>3.87</v>
      </c>
      <c r="AK699" s="235">
        <f>IF('Raw Data'!AK698="YES", 1, 0)</f>
        <v>0</v>
      </c>
      <c r="AL699" s="239">
        <f>'Power Usage Consumption'!$B$16</f>
        <v>18</v>
      </c>
      <c r="AM699" s="235">
        <f>IF('Raw Data'!AL698="YES", 1, 0)</f>
        <v>0</v>
      </c>
      <c r="AN699" s="239">
        <f>'Power Usage Consumption'!$B$17</f>
        <v>1.5</v>
      </c>
      <c r="AO699" s="235">
        <f>IF('Raw Data'!AM698="YES", 1, 0)</f>
        <v>0</v>
      </c>
      <c r="AP699" s="239">
        <f>'Power Usage Consumption'!$B$18</f>
        <v>1.2</v>
      </c>
      <c r="AQ699" s="235">
        <f>IF('Raw Data'!AN698="YES", 1, 0)</f>
        <v>1</v>
      </c>
      <c r="AR699" s="239">
        <f>'Power Usage Consumption'!$B$19</f>
        <v>2</v>
      </c>
      <c r="AS699" s="239">
        <f t="shared" si="5"/>
        <v>26.57</v>
      </c>
      <c r="AT699" s="241">
        <f t="shared" si="6"/>
        <v>10</v>
      </c>
      <c r="AU699" s="241"/>
      <c r="AV699" s="235">
        <f>IF('Raw Data'!AO698="YES", 1, 0)</f>
        <v>0</v>
      </c>
      <c r="AW699" s="241">
        <f>('Power Usage Consumption'!$B$22)*D699*AV699</f>
        <v>0</v>
      </c>
      <c r="AX699" s="235">
        <f>IF('Raw Data'!AP698="YES", 1, 0)</f>
        <v>1</v>
      </c>
      <c r="AY699" s="241">
        <f>('Power Usage Consumption'!$B$23)*D699*AX699</f>
        <v>57.2</v>
      </c>
      <c r="AZ699" s="235">
        <f>IF('Raw Data'!AQ698="YES", 1, 0)</f>
        <v>1</v>
      </c>
      <c r="BA699" s="241">
        <f>('Power Usage Consumption'!$B$24)*D699*AZ699</f>
        <v>4.752</v>
      </c>
      <c r="BB699" s="235">
        <f>IF('Raw Data'!AR698="YES", 1, 0)</f>
        <v>1</v>
      </c>
      <c r="BC699" s="241">
        <f>('Power Usage Consumption'!$B$25)*D699*BB699</f>
        <v>1.5268</v>
      </c>
      <c r="BD699" s="235">
        <f>IF('Raw Data'!AS698="YES", 1, 0)</f>
        <v>0</v>
      </c>
      <c r="BE699" s="235">
        <f>('Power Usage Consumption'!$B$26)*D699*BD699</f>
        <v>0</v>
      </c>
      <c r="BF699" s="241">
        <f t="shared" si="7"/>
        <v>63.4788</v>
      </c>
    </row>
    <row r="700" ht="20.25" customHeight="1">
      <c r="A700" s="233" t="str">
        <f>'Raw Data'!R699</f>
        <v>Slovenia</v>
      </c>
      <c r="B700" s="234">
        <f>'Raw Data'!S699</f>
        <v>11</v>
      </c>
      <c r="C700" s="235">
        <f>'Raw Data'!W699</f>
        <v>40</v>
      </c>
      <c r="D700" s="236">
        <f t="shared" si="1"/>
        <v>1760</v>
      </c>
      <c r="E700" s="237"/>
      <c r="F700" s="238">
        <f>'Raw Data'!X699</f>
        <v>0</v>
      </c>
      <c r="G700" s="239">
        <f>(F700*'Power Usage Consumption'!$B$2)*D700</f>
        <v>0</v>
      </c>
      <c r="H700" s="235">
        <f>'Raw Data'!Y699</f>
        <v>3</v>
      </c>
      <c r="I700" s="239">
        <f>(H700*'Power Usage Consumption'!$B$3)*D700</f>
        <v>367.488</v>
      </c>
      <c r="J700" s="235">
        <f>'Raw Data'!Z699</f>
        <v>2</v>
      </c>
      <c r="K700" s="240">
        <f>(J700*'Power Usage Consumption'!$B$4)*D700</f>
        <v>200.64</v>
      </c>
      <c r="L700" s="241">
        <f>'Raw Data'!AA699</f>
        <v>1</v>
      </c>
      <c r="M700" s="241">
        <f>(L700*'Power Usage Consumption'!$B$5)*D700</f>
        <v>352</v>
      </c>
      <c r="N700" s="241">
        <f>'Raw Data'!AB699</f>
        <v>0</v>
      </c>
      <c r="O700" s="241">
        <f>(N700*'Power Usage Consumption'!$B$7)*D700</f>
        <v>0</v>
      </c>
      <c r="P700" s="241">
        <f>'Raw Data'!AC699</f>
        <v>3</v>
      </c>
      <c r="Q700" s="241">
        <f>(P700*'Power Usage Consumption'!$B$8)*D700</f>
        <v>211.2</v>
      </c>
      <c r="R700" s="241">
        <f>'Raw Data'!AD699</f>
        <v>3</v>
      </c>
      <c r="S700" s="241">
        <f>(R700*'Power Usage Consumption'!$B$9)*D700</f>
        <v>31.68</v>
      </c>
      <c r="T700" s="235">
        <f>'Raw Data'!AE699</f>
        <v>3</v>
      </c>
      <c r="U700" s="241">
        <f>(T700*'Power Usage Consumption'!$B$6)*D700</f>
        <v>26.4</v>
      </c>
      <c r="V700" s="235">
        <f>'Raw Data'!AF699</f>
        <v>3</v>
      </c>
      <c r="W700" s="241">
        <f>(V700*'Power Usage Consumption'!$B$11)*D700</f>
        <v>63.36</v>
      </c>
      <c r="X700" s="235">
        <f>'Raw Data'!AG699</f>
        <v>0</v>
      </c>
      <c r="Y700" s="241">
        <f>(X700*'Power Usage Consumption'!$B$12)*D700</f>
        <v>0</v>
      </c>
      <c r="Z700" s="235">
        <f>'Raw Data'!AH699</f>
        <v>1</v>
      </c>
      <c r="AA700" s="241">
        <f>(Z700*'Power Usage Consumption'!$B$12)*D700</f>
        <v>21.12</v>
      </c>
      <c r="AB700" s="242">
        <f t="shared" si="2"/>
        <v>1273.888</v>
      </c>
      <c r="AC700" s="243" t="str">
        <f>'Raw Data'!AI699</f>
        <v>Renewable Energy (Solar, Wind, etc.)</v>
      </c>
      <c r="AD700" s="244">
        <f t="shared" si="3"/>
        <v>0</v>
      </c>
      <c r="AE700" s="245">
        <f t="shared" si="4"/>
        <v>1273.888</v>
      </c>
      <c r="AF700" s="238">
        <f>'Raw Data'!U699</f>
        <v>10</v>
      </c>
      <c r="AG700" s="235">
        <f>'Raw Data'!T699</f>
        <v>1</v>
      </c>
      <c r="AH700" s="235"/>
      <c r="AI700" s="235">
        <f>IF('Raw Data'!AJ699="YES", 1, 0)</f>
        <v>0</v>
      </c>
      <c r="AJ700" s="239">
        <f>'Power Usage Consumption'!$B$15</f>
        <v>3.87</v>
      </c>
      <c r="AK700" s="235">
        <f>IF('Raw Data'!AK699="YES", 1, 0)</f>
        <v>0</v>
      </c>
      <c r="AL700" s="239">
        <f>'Power Usage Consumption'!$B$16</f>
        <v>18</v>
      </c>
      <c r="AM700" s="235">
        <f>IF('Raw Data'!AL699="YES", 1, 0)</f>
        <v>0</v>
      </c>
      <c r="AN700" s="239">
        <f>'Power Usage Consumption'!$B$17</f>
        <v>1.5</v>
      </c>
      <c r="AO700" s="235">
        <f>IF('Raw Data'!AM699="YES", 1, 0)</f>
        <v>1</v>
      </c>
      <c r="AP700" s="239">
        <f>'Power Usage Consumption'!$B$18</f>
        <v>1.2</v>
      </c>
      <c r="AQ700" s="235">
        <f>IF('Raw Data'!AN699="YES", 1, 0)</f>
        <v>0</v>
      </c>
      <c r="AR700" s="239">
        <f>'Power Usage Consumption'!$B$19</f>
        <v>2</v>
      </c>
      <c r="AS700" s="239">
        <f t="shared" si="5"/>
        <v>26.57</v>
      </c>
      <c r="AT700" s="241">
        <f t="shared" si="6"/>
        <v>1</v>
      </c>
      <c r="AU700" s="241"/>
      <c r="AV700" s="235">
        <f>IF('Raw Data'!AO699="YES", 1, 0)</f>
        <v>1</v>
      </c>
      <c r="AW700" s="241">
        <f>('Power Usage Consumption'!$B$22)*D700*AV700</f>
        <v>4004</v>
      </c>
      <c r="AX700" s="235">
        <f>IF('Raw Data'!AP699="YES", 1, 0)</f>
        <v>0</v>
      </c>
      <c r="AY700" s="241">
        <f>('Power Usage Consumption'!$B$23)*D700*AX700</f>
        <v>0</v>
      </c>
      <c r="AZ700" s="235">
        <f>IF('Raw Data'!AQ699="YES", 1, 0)</f>
        <v>0</v>
      </c>
      <c r="BA700" s="241">
        <f>('Power Usage Consumption'!$B$24)*D700*AZ700</f>
        <v>0</v>
      </c>
      <c r="BB700" s="235">
        <f>IF('Raw Data'!AR699="YES", 1, 0)</f>
        <v>0</v>
      </c>
      <c r="BC700" s="241">
        <f>('Power Usage Consumption'!$B$25)*D700*BB700</f>
        <v>0</v>
      </c>
      <c r="BD700" s="235">
        <f>IF('Raw Data'!AS699="YES", 1, 0)</f>
        <v>0</v>
      </c>
      <c r="BE700" s="235">
        <f>('Power Usage Consumption'!$B$26)*D700*BD700</f>
        <v>0</v>
      </c>
      <c r="BF700" s="241">
        <f t="shared" si="7"/>
        <v>4004</v>
      </c>
    </row>
    <row r="701" ht="20.25" customHeight="1">
      <c r="A701" s="233" t="str">
        <f>'Raw Data'!R700</f>
        <v>Taiwan</v>
      </c>
      <c r="B701" s="234">
        <f>'Raw Data'!S700</f>
        <v>12</v>
      </c>
      <c r="C701" s="235">
        <f>'Raw Data'!W700</f>
        <v>8</v>
      </c>
      <c r="D701" s="236">
        <f t="shared" si="1"/>
        <v>384</v>
      </c>
      <c r="E701" s="237"/>
      <c r="F701" s="238">
        <f>'Raw Data'!X700</f>
        <v>2</v>
      </c>
      <c r="G701" s="239">
        <f>(F701*'Power Usage Consumption'!$B$2)*D701</f>
        <v>46.08</v>
      </c>
      <c r="H701" s="235">
        <f>'Raw Data'!Y700</f>
        <v>1</v>
      </c>
      <c r="I701" s="239">
        <f>(H701*'Power Usage Consumption'!$B$3)*D701</f>
        <v>26.7264</v>
      </c>
      <c r="J701" s="235">
        <f>'Raw Data'!Z700</f>
        <v>0</v>
      </c>
      <c r="K701" s="240">
        <f>(J701*'Power Usage Consumption'!$B$4)*D701</f>
        <v>0</v>
      </c>
      <c r="L701" s="241">
        <f>'Raw Data'!AA700</f>
        <v>2</v>
      </c>
      <c r="M701" s="241">
        <f>(L701*'Power Usage Consumption'!$B$5)*D701</f>
        <v>153.6</v>
      </c>
      <c r="N701" s="241">
        <f>'Raw Data'!AB700</f>
        <v>3</v>
      </c>
      <c r="O701" s="241">
        <f>(N701*'Power Usage Consumption'!$B$7)*D701</f>
        <v>2.304</v>
      </c>
      <c r="P701" s="241">
        <f>'Raw Data'!AC700</f>
        <v>2</v>
      </c>
      <c r="Q701" s="241">
        <f>(P701*'Power Usage Consumption'!$B$8)*D701</f>
        <v>30.72</v>
      </c>
      <c r="R701" s="241">
        <f>'Raw Data'!AD700</f>
        <v>3</v>
      </c>
      <c r="S701" s="241">
        <f>(R701*'Power Usage Consumption'!$B$9)*D701</f>
        <v>6.912</v>
      </c>
      <c r="T701" s="235">
        <f>'Raw Data'!AE700</f>
        <v>0</v>
      </c>
      <c r="U701" s="241">
        <f>(T701*'Power Usage Consumption'!$B$6)*D701</f>
        <v>0</v>
      </c>
      <c r="V701" s="235">
        <f>'Raw Data'!AF700</f>
        <v>0</v>
      </c>
      <c r="W701" s="241">
        <f>(V701*'Power Usage Consumption'!$B$11)*D701</f>
        <v>0</v>
      </c>
      <c r="X701" s="235">
        <f>'Raw Data'!AG700</f>
        <v>2</v>
      </c>
      <c r="Y701" s="241">
        <f>(X701*'Power Usage Consumption'!$B$12)*D701</f>
        <v>9.216</v>
      </c>
      <c r="Z701" s="235">
        <f>'Raw Data'!AH700</f>
        <v>1</v>
      </c>
      <c r="AA701" s="241">
        <f>(Z701*'Power Usage Consumption'!$B$12)*D701</f>
        <v>4.608</v>
      </c>
      <c r="AB701" s="242">
        <f t="shared" si="2"/>
        <v>280.1664</v>
      </c>
      <c r="AC701" s="243" t="str">
        <f>'Raw Data'!AI700</f>
        <v>Renewable Energy (Solar, Wind, etc.)</v>
      </c>
      <c r="AD701" s="244">
        <f t="shared" si="3"/>
        <v>0</v>
      </c>
      <c r="AE701" s="245">
        <f t="shared" si="4"/>
        <v>280.1664</v>
      </c>
      <c r="AF701" s="238">
        <f>'Raw Data'!U700</f>
        <v>3</v>
      </c>
      <c r="AG701" s="235">
        <f>'Raw Data'!T700</f>
        <v>9</v>
      </c>
      <c r="AH701" s="235"/>
      <c r="AI701" s="235">
        <f>IF('Raw Data'!AJ700="YES", 1, 0)</f>
        <v>1</v>
      </c>
      <c r="AJ701" s="239">
        <f>'Power Usage Consumption'!$B$15</f>
        <v>3.87</v>
      </c>
      <c r="AK701" s="235">
        <f>IF('Raw Data'!AK700="YES", 1, 0)</f>
        <v>1</v>
      </c>
      <c r="AL701" s="239">
        <f>'Power Usage Consumption'!$B$16</f>
        <v>18</v>
      </c>
      <c r="AM701" s="235">
        <f>IF('Raw Data'!AL700="YES", 1, 0)</f>
        <v>1</v>
      </c>
      <c r="AN701" s="239">
        <f>'Power Usage Consumption'!$B$17</f>
        <v>1.5</v>
      </c>
      <c r="AO701" s="235">
        <f>IF('Raw Data'!AM700="YES", 1, 0)</f>
        <v>1</v>
      </c>
      <c r="AP701" s="239">
        <f>'Power Usage Consumption'!$B$18</f>
        <v>1.2</v>
      </c>
      <c r="AQ701" s="235">
        <f>IF('Raw Data'!AN700="YES", 1, 0)</f>
        <v>1</v>
      </c>
      <c r="AR701" s="239">
        <f>'Power Usage Consumption'!$B$19</f>
        <v>2</v>
      </c>
      <c r="AS701" s="239">
        <f t="shared" si="5"/>
        <v>26.57</v>
      </c>
      <c r="AT701" s="241">
        <f t="shared" si="6"/>
        <v>9</v>
      </c>
      <c r="AU701" s="241"/>
      <c r="AV701" s="235">
        <f>IF('Raw Data'!AO700="YES", 1, 0)</f>
        <v>1</v>
      </c>
      <c r="AW701" s="241">
        <f>('Power Usage Consumption'!$B$22)*D701*AV701</f>
        <v>873.6</v>
      </c>
      <c r="AX701" s="235">
        <f>IF('Raw Data'!AP700="YES", 1, 0)</f>
        <v>1</v>
      </c>
      <c r="AY701" s="241">
        <f>('Power Usage Consumption'!$B$23)*D701*AX701</f>
        <v>249.6</v>
      </c>
      <c r="AZ701" s="235">
        <f>IF('Raw Data'!AQ700="YES", 1, 0)</f>
        <v>1</v>
      </c>
      <c r="BA701" s="241">
        <f>('Power Usage Consumption'!$B$24)*D701*AZ701</f>
        <v>20.736</v>
      </c>
      <c r="BB701" s="235">
        <f>IF('Raw Data'!AR700="YES", 1, 0)</f>
        <v>1</v>
      </c>
      <c r="BC701" s="241">
        <f>('Power Usage Consumption'!$B$25)*D701*BB701</f>
        <v>6.6624</v>
      </c>
      <c r="BD701" s="235">
        <f>IF('Raw Data'!AS700="YES", 1, 0)</f>
        <v>1</v>
      </c>
      <c r="BE701" s="235">
        <f>('Power Usage Consumption'!$B$26)*D701*BD701</f>
        <v>107.52</v>
      </c>
      <c r="BF701" s="241">
        <f t="shared" si="7"/>
        <v>1258.1184</v>
      </c>
    </row>
    <row r="702" ht="20.25" customHeight="1">
      <c r="A702" s="233" t="str">
        <f>'Raw Data'!R701</f>
        <v>Serbia</v>
      </c>
      <c r="B702" s="234">
        <f>'Raw Data'!S701</f>
        <v>7</v>
      </c>
      <c r="C702" s="235">
        <f>'Raw Data'!W701</f>
        <v>2</v>
      </c>
      <c r="D702" s="236">
        <f t="shared" si="1"/>
        <v>56</v>
      </c>
      <c r="E702" s="237"/>
      <c r="F702" s="238">
        <f>'Raw Data'!X701</f>
        <v>2</v>
      </c>
      <c r="G702" s="239">
        <f>(F702*'Power Usage Consumption'!$B$2)*D702</f>
        <v>6.72</v>
      </c>
      <c r="H702" s="235">
        <f>'Raw Data'!Y701</f>
        <v>2</v>
      </c>
      <c r="I702" s="239">
        <f>(H702*'Power Usage Consumption'!$B$3)*D702</f>
        <v>7.7952</v>
      </c>
      <c r="J702" s="235">
        <f>'Raw Data'!Z701</f>
        <v>2</v>
      </c>
      <c r="K702" s="240">
        <f>(J702*'Power Usage Consumption'!$B$4)*D702</f>
        <v>6.384</v>
      </c>
      <c r="L702" s="241">
        <f>'Raw Data'!AA701</f>
        <v>0</v>
      </c>
      <c r="M702" s="241">
        <f>(L702*'Power Usage Consumption'!$B$5)*D702</f>
        <v>0</v>
      </c>
      <c r="N702" s="241">
        <f>'Raw Data'!AB701</f>
        <v>3</v>
      </c>
      <c r="O702" s="241">
        <f>(N702*'Power Usage Consumption'!$B$7)*D702</f>
        <v>0.336</v>
      </c>
      <c r="P702" s="241">
        <f>'Raw Data'!AC701</f>
        <v>2</v>
      </c>
      <c r="Q702" s="241">
        <f>(P702*'Power Usage Consumption'!$B$8)*D702</f>
        <v>4.48</v>
      </c>
      <c r="R702" s="241">
        <f>'Raw Data'!AD701</f>
        <v>2</v>
      </c>
      <c r="S702" s="241">
        <f>(R702*'Power Usage Consumption'!$B$9)*D702</f>
        <v>0.672</v>
      </c>
      <c r="T702" s="235">
        <f>'Raw Data'!AE701</f>
        <v>0</v>
      </c>
      <c r="U702" s="241">
        <f>(T702*'Power Usage Consumption'!$B$6)*D702</f>
        <v>0</v>
      </c>
      <c r="V702" s="235">
        <f>'Raw Data'!AF701</f>
        <v>3</v>
      </c>
      <c r="W702" s="241">
        <f>(V702*'Power Usage Consumption'!$B$11)*D702</f>
        <v>2.016</v>
      </c>
      <c r="X702" s="235">
        <f>'Raw Data'!AG701</f>
        <v>3</v>
      </c>
      <c r="Y702" s="241">
        <f>(X702*'Power Usage Consumption'!$B$12)*D702</f>
        <v>2.016</v>
      </c>
      <c r="Z702" s="235">
        <f>'Raw Data'!AH701</f>
        <v>2</v>
      </c>
      <c r="AA702" s="241">
        <f>(Z702*'Power Usage Consumption'!$B$12)*D702</f>
        <v>1.344</v>
      </c>
      <c r="AB702" s="242">
        <f t="shared" si="2"/>
        <v>31.7632</v>
      </c>
      <c r="AC702" s="243" t="str">
        <f>'Raw Data'!AI701</f>
        <v>Renewable Energy (Solar, Wind, etc.)</v>
      </c>
      <c r="AD702" s="244">
        <f t="shared" si="3"/>
        <v>0</v>
      </c>
      <c r="AE702" s="245">
        <f t="shared" si="4"/>
        <v>31.7632</v>
      </c>
      <c r="AF702" s="238">
        <f>'Raw Data'!U701</f>
        <v>3</v>
      </c>
      <c r="AG702" s="235">
        <f>'Raw Data'!T701</f>
        <v>4</v>
      </c>
      <c r="AH702" s="235"/>
      <c r="AI702" s="235">
        <f>IF('Raw Data'!AJ701="YES", 1, 0)</f>
        <v>0</v>
      </c>
      <c r="AJ702" s="239">
        <f>'Power Usage Consumption'!$B$15</f>
        <v>3.87</v>
      </c>
      <c r="AK702" s="235">
        <f>IF('Raw Data'!AK701="YES", 1, 0)</f>
        <v>1</v>
      </c>
      <c r="AL702" s="239">
        <f>'Power Usage Consumption'!$B$16</f>
        <v>18</v>
      </c>
      <c r="AM702" s="235">
        <f>IF('Raw Data'!AL701="YES", 1, 0)</f>
        <v>0</v>
      </c>
      <c r="AN702" s="239">
        <f>'Power Usage Consumption'!$B$17</f>
        <v>1.5</v>
      </c>
      <c r="AO702" s="235">
        <f>IF('Raw Data'!AM701="YES", 1, 0)</f>
        <v>0</v>
      </c>
      <c r="AP702" s="239">
        <f>'Power Usage Consumption'!$B$18</f>
        <v>1.2</v>
      </c>
      <c r="AQ702" s="235">
        <f>IF('Raw Data'!AN701="YES", 1, 0)</f>
        <v>0</v>
      </c>
      <c r="AR702" s="239">
        <f>'Power Usage Consumption'!$B$19</f>
        <v>2</v>
      </c>
      <c r="AS702" s="239">
        <f t="shared" si="5"/>
        <v>26.57</v>
      </c>
      <c r="AT702" s="241">
        <f t="shared" si="6"/>
        <v>4</v>
      </c>
      <c r="AU702" s="241"/>
      <c r="AV702" s="235">
        <f>IF('Raw Data'!AO701="YES", 1, 0)</f>
        <v>1</v>
      </c>
      <c r="AW702" s="241">
        <f>('Power Usage Consumption'!$B$22)*D702*AV702</f>
        <v>127.4</v>
      </c>
      <c r="AX702" s="235">
        <f>IF('Raw Data'!AP701="YES", 1, 0)</f>
        <v>1</v>
      </c>
      <c r="AY702" s="241">
        <f>('Power Usage Consumption'!$B$23)*D702*AX702</f>
        <v>36.4</v>
      </c>
      <c r="AZ702" s="235">
        <f>IF('Raw Data'!AQ701="YES", 1, 0)</f>
        <v>0</v>
      </c>
      <c r="BA702" s="241">
        <f>('Power Usage Consumption'!$B$24)*D702*AZ702</f>
        <v>0</v>
      </c>
      <c r="BB702" s="235">
        <f>IF('Raw Data'!AR701="YES", 1, 0)</f>
        <v>0</v>
      </c>
      <c r="BC702" s="241">
        <f>('Power Usage Consumption'!$B$25)*D702*BB702</f>
        <v>0</v>
      </c>
      <c r="BD702" s="235">
        <f>IF('Raw Data'!AS701="YES", 1, 0)</f>
        <v>0</v>
      </c>
      <c r="BE702" s="235">
        <f>('Power Usage Consumption'!$B$26)*D702*BD702</f>
        <v>0</v>
      </c>
      <c r="BF702" s="241">
        <f t="shared" si="7"/>
        <v>163.8</v>
      </c>
    </row>
    <row r="703" ht="20.25" customHeight="1">
      <c r="A703" s="233" t="str">
        <f>'Raw Data'!R702</f>
        <v>Italy</v>
      </c>
      <c r="B703" s="234">
        <f>'Raw Data'!S702</f>
        <v>10</v>
      </c>
      <c r="C703" s="235">
        <f>'Raw Data'!W702</f>
        <v>36</v>
      </c>
      <c r="D703" s="236">
        <f t="shared" si="1"/>
        <v>1440</v>
      </c>
      <c r="E703" s="237"/>
      <c r="F703" s="238">
        <f>'Raw Data'!X702</f>
        <v>2</v>
      </c>
      <c r="G703" s="239">
        <f>(F703*'Power Usage Consumption'!$B$2)*D703</f>
        <v>172.8</v>
      </c>
      <c r="H703" s="235">
        <f>'Raw Data'!Y702</f>
        <v>3</v>
      </c>
      <c r="I703" s="239">
        <f>(H703*'Power Usage Consumption'!$B$3)*D703</f>
        <v>300.672</v>
      </c>
      <c r="J703" s="235">
        <f>'Raw Data'!Z702</f>
        <v>0</v>
      </c>
      <c r="K703" s="240">
        <f>(J703*'Power Usage Consumption'!$B$4)*D703</f>
        <v>0</v>
      </c>
      <c r="L703" s="241">
        <f>'Raw Data'!AA702</f>
        <v>2</v>
      </c>
      <c r="M703" s="241">
        <f>(L703*'Power Usage Consumption'!$B$5)*D703</f>
        <v>576</v>
      </c>
      <c r="N703" s="241">
        <f>'Raw Data'!AB702</f>
        <v>3</v>
      </c>
      <c r="O703" s="241">
        <f>(N703*'Power Usage Consumption'!$B$7)*D703</f>
        <v>8.64</v>
      </c>
      <c r="P703" s="241">
        <f>'Raw Data'!AC702</f>
        <v>2</v>
      </c>
      <c r="Q703" s="241">
        <f>(P703*'Power Usage Consumption'!$B$8)*D703</f>
        <v>115.2</v>
      </c>
      <c r="R703" s="241">
        <f>'Raw Data'!AD702</f>
        <v>0</v>
      </c>
      <c r="S703" s="241">
        <f>(R703*'Power Usage Consumption'!$B$9)*D703</f>
        <v>0</v>
      </c>
      <c r="T703" s="235">
        <f>'Raw Data'!AE702</f>
        <v>2</v>
      </c>
      <c r="U703" s="241">
        <f>(T703*'Power Usage Consumption'!$B$6)*D703</f>
        <v>14.4</v>
      </c>
      <c r="V703" s="235">
        <f>'Raw Data'!AF702</f>
        <v>1</v>
      </c>
      <c r="W703" s="241">
        <f>(V703*'Power Usage Consumption'!$B$11)*D703</f>
        <v>17.28</v>
      </c>
      <c r="X703" s="235">
        <f>'Raw Data'!AG702</f>
        <v>2</v>
      </c>
      <c r="Y703" s="241">
        <f>(X703*'Power Usage Consumption'!$B$12)*D703</f>
        <v>34.56</v>
      </c>
      <c r="Z703" s="235">
        <f>'Raw Data'!AH702</f>
        <v>1</v>
      </c>
      <c r="AA703" s="241">
        <f>(Z703*'Power Usage Consumption'!$B$12)*D703</f>
        <v>17.28</v>
      </c>
      <c r="AB703" s="242">
        <f t="shared" si="2"/>
        <v>1256.832</v>
      </c>
      <c r="AC703" s="243" t="str">
        <f>'Raw Data'!AI702</f>
        <v>Non-renewable Energy (Grid electricity, Gasoline, etc.)</v>
      </c>
      <c r="AD703" s="244">
        <f t="shared" si="3"/>
        <v>1256.832</v>
      </c>
      <c r="AE703" s="245">
        <f t="shared" si="4"/>
        <v>0</v>
      </c>
      <c r="AF703" s="238">
        <f>'Raw Data'!U702</f>
        <v>1</v>
      </c>
      <c r="AG703" s="235">
        <f>'Raw Data'!T702</f>
        <v>9</v>
      </c>
      <c r="AH703" s="235"/>
      <c r="AI703" s="235">
        <f>IF('Raw Data'!AJ702="YES", 1, 0)</f>
        <v>1</v>
      </c>
      <c r="AJ703" s="239">
        <f>'Power Usage Consumption'!$B$15</f>
        <v>3.87</v>
      </c>
      <c r="AK703" s="235">
        <f>IF('Raw Data'!AK702="YES", 1, 0)</f>
        <v>1</v>
      </c>
      <c r="AL703" s="239">
        <f>'Power Usage Consumption'!$B$16</f>
        <v>18</v>
      </c>
      <c r="AM703" s="235">
        <f>IF('Raw Data'!AL702="YES", 1, 0)</f>
        <v>1</v>
      </c>
      <c r="AN703" s="239">
        <f>'Power Usage Consumption'!$B$17</f>
        <v>1.5</v>
      </c>
      <c r="AO703" s="235">
        <f>IF('Raw Data'!AM702="YES", 1, 0)</f>
        <v>0</v>
      </c>
      <c r="AP703" s="239">
        <f>'Power Usage Consumption'!$B$18</f>
        <v>1.2</v>
      </c>
      <c r="AQ703" s="235">
        <f>IF('Raw Data'!AN702="YES", 1, 0)</f>
        <v>0</v>
      </c>
      <c r="AR703" s="239">
        <f>'Power Usage Consumption'!$B$19</f>
        <v>2</v>
      </c>
      <c r="AS703" s="239">
        <f t="shared" si="5"/>
        <v>26.57</v>
      </c>
      <c r="AT703" s="241">
        <f t="shared" si="6"/>
        <v>9</v>
      </c>
      <c r="AU703" s="241"/>
      <c r="AV703" s="235">
        <f>IF('Raw Data'!AO702="YES", 1, 0)</f>
        <v>0</v>
      </c>
      <c r="AW703" s="241">
        <f>('Power Usage Consumption'!$B$22)*D703*AV703</f>
        <v>0</v>
      </c>
      <c r="AX703" s="235">
        <f>IF('Raw Data'!AP702="YES", 1, 0)</f>
        <v>0</v>
      </c>
      <c r="AY703" s="241">
        <f>('Power Usage Consumption'!$B$23)*D703*AX703</f>
        <v>0</v>
      </c>
      <c r="AZ703" s="235">
        <f>IF('Raw Data'!AQ702="YES", 1, 0)</f>
        <v>1</v>
      </c>
      <c r="BA703" s="241">
        <f>('Power Usage Consumption'!$B$24)*D703*AZ703</f>
        <v>77.76</v>
      </c>
      <c r="BB703" s="235">
        <f>IF('Raw Data'!AR702="YES", 1, 0)</f>
        <v>0</v>
      </c>
      <c r="BC703" s="241">
        <f>('Power Usage Consumption'!$B$25)*D703*BB703</f>
        <v>0</v>
      </c>
      <c r="BD703" s="235">
        <f>IF('Raw Data'!AS702="YES", 1, 0)</f>
        <v>0</v>
      </c>
      <c r="BE703" s="235">
        <f>('Power Usage Consumption'!$B$26)*D703*BD703</f>
        <v>0</v>
      </c>
      <c r="BF703" s="241">
        <f t="shared" si="7"/>
        <v>77.76</v>
      </c>
    </row>
    <row r="704" ht="20.25" customHeight="1">
      <c r="A704" s="233" t="str">
        <f>'Raw Data'!R703</f>
        <v>United States of America</v>
      </c>
      <c r="B704" s="234">
        <f>'Raw Data'!S703</f>
        <v>10</v>
      </c>
      <c r="C704" s="235">
        <f>'Raw Data'!W703</f>
        <v>33</v>
      </c>
      <c r="D704" s="236">
        <f t="shared" si="1"/>
        <v>1320</v>
      </c>
      <c r="E704" s="237"/>
      <c r="F704" s="238">
        <f>'Raw Data'!X703</f>
        <v>1</v>
      </c>
      <c r="G704" s="239">
        <f>(F704*'Power Usage Consumption'!$B$2)*D704</f>
        <v>79.2</v>
      </c>
      <c r="H704" s="235">
        <f>'Raw Data'!Y703</f>
        <v>3</v>
      </c>
      <c r="I704" s="239">
        <f>(H704*'Power Usage Consumption'!$B$3)*D704</f>
        <v>275.616</v>
      </c>
      <c r="J704" s="235">
        <f>'Raw Data'!Z703</f>
        <v>3</v>
      </c>
      <c r="K704" s="240">
        <f>(J704*'Power Usage Consumption'!$B$4)*D704</f>
        <v>225.72</v>
      </c>
      <c r="L704" s="241">
        <f>'Raw Data'!AA703</f>
        <v>1</v>
      </c>
      <c r="M704" s="241">
        <f>(L704*'Power Usage Consumption'!$B$5)*D704</f>
        <v>264</v>
      </c>
      <c r="N704" s="241">
        <f>'Raw Data'!AB703</f>
        <v>3</v>
      </c>
      <c r="O704" s="241">
        <f>(N704*'Power Usage Consumption'!$B$7)*D704</f>
        <v>7.92</v>
      </c>
      <c r="P704" s="241">
        <f>'Raw Data'!AC703</f>
        <v>2</v>
      </c>
      <c r="Q704" s="241">
        <f>(P704*'Power Usage Consumption'!$B$8)*D704</f>
        <v>105.6</v>
      </c>
      <c r="R704" s="241">
        <f>'Raw Data'!AD703</f>
        <v>1</v>
      </c>
      <c r="S704" s="241">
        <f>(R704*'Power Usage Consumption'!$B$9)*D704</f>
        <v>7.92</v>
      </c>
      <c r="T704" s="235">
        <f>'Raw Data'!AE703</f>
        <v>1</v>
      </c>
      <c r="U704" s="241">
        <f>(T704*'Power Usage Consumption'!$B$6)*D704</f>
        <v>6.6</v>
      </c>
      <c r="V704" s="235">
        <f>'Raw Data'!AF703</f>
        <v>0</v>
      </c>
      <c r="W704" s="241">
        <f>(V704*'Power Usage Consumption'!$B$11)*D704</f>
        <v>0</v>
      </c>
      <c r="X704" s="235">
        <f>'Raw Data'!AG703</f>
        <v>2</v>
      </c>
      <c r="Y704" s="241">
        <f>(X704*'Power Usage Consumption'!$B$12)*D704</f>
        <v>31.68</v>
      </c>
      <c r="Z704" s="235">
        <f>'Raw Data'!AH703</f>
        <v>0</v>
      </c>
      <c r="AA704" s="241">
        <f>(Z704*'Power Usage Consumption'!$B$12)*D704</f>
        <v>0</v>
      </c>
      <c r="AB704" s="242">
        <f t="shared" si="2"/>
        <v>1004.256</v>
      </c>
      <c r="AC704" s="243" t="str">
        <f>'Raw Data'!AI703</f>
        <v>Renewable Energy (Solar, Wind, etc.)</v>
      </c>
      <c r="AD704" s="244">
        <f t="shared" si="3"/>
        <v>0</v>
      </c>
      <c r="AE704" s="245">
        <f t="shared" si="4"/>
        <v>1004.256</v>
      </c>
      <c r="AF704" s="238">
        <f>'Raw Data'!U703</f>
        <v>3</v>
      </c>
      <c r="AG704" s="235">
        <f>'Raw Data'!T703</f>
        <v>7</v>
      </c>
      <c r="AH704" s="235"/>
      <c r="AI704" s="235">
        <f>IF('Raw Data'!AJ703="YES", 1, 0)</f>
        <v>0</v>
      </c>
      <c r="AJ704" s="239">
        <f>'Power Usage Consumption'!$B$15</f>
        <v>3.87</v>
      </c>
      <c r="AK704" s="235">
        <f>IF('Raw Data'!AK703="YES", 1, 0)</f>
        <v>1</v>
      </c>
      <c r="AL704" s="239">
        <f>'Power Usage Consumption'!$B$16</f>
        <v>18</v>
      </c>
      <c r="AM704" s="235">
        <f>IF('Raw Data'!AL703="YES", 1, 0)</f>
        <v>1</v>
      </c>
      <c r="AN704" s="239">
        <f>'Power Usage Consumption'!$B$17</f>
        <v>1.5</v>
      </c>
      <c r="AO704" s="235">
        <f>IF('Raw Data'!AM703="YES", 1, 0)</f>
        <v>0</v>
      </c>
      <c r="AP704" s="239">
        <f>'Power Usage Consumption'!$B$18</f>
        <v>1.2</v>
      </c>
      <c r="AQ704" s="235">
        <f>IF('Raw Data'!AN703="YES", 1, 0)</f>
        <v>0</v>
      </c>
      <c r="AR704" s="239">
        <f>'Power Usage Consumption'!$B$19</f>
        <v>2</v>
      </c>
      <c r="AS704" s="239">
        <f t="shared" si="5"/>
        <v>26.57</v>
      </c>
      <c r="AT704" s="241">
        <f t="shared" si="6"/>
        <v>7</v>
      </c>
      <c r="AU704" s="241"/>
      <c r="AV704" s="235">
        <f>IF('Raw Data'!AO703="YES", 1, 0)</f>
        <v>0</v>
      </c>
      <c r="AW704" s="241">
        <f>('Power Usage Consumption'!$B$22)*D704*AV704</f>
        <v>0</v>
      </c>
      <c r="AX704" s="235">
        <f>IF('Raw Data'!AP703="YES", 1, 0)</f>
        <v>0</v>
      </c>
      <c r="AY704" s="241">
        <f>('Power Usage Consumption'!$B$23)*D704*AX704</f>
        <v>0</v>
      </c>
      <c r="AZ704" s="235">
        <f>IF('Raw Data'!AQ703="YES", 1, 0)</f>
        <v>0</v>
      </c>
      <c r="BA704" s="241">
        <f>('Power Usage Consumption'!$B$24)*D704*AZ704</f>
        <v>0</v>
      </c>
      <c r="BB704" s="235">
        <f>IF('Raw Data'!AR703="YES", 1, 0)</f>
        <v>1</v>
      </c>
      <c r="BC704" s="241">
        <f>('Power Usage Consumption'!$B$25)*D704*BB704</f>
        <v>22.902</v>
      </c>
      <c r="BD704" s="235">
        <f>IF('Raw Data'!AS703="YES", 1, 0)</f>
        <v>1</v>
      </c>
      <c r="BE704" s="235">
        <f>('Power Usage Consumption'!$B$26)*D704*BD704</f>
        <v>369.6</v>
      </c>
      <c r="BF704" s="241">
        <f t="shared" si="7"/>
        <v>392.502</v>
      </c>
    </row>
    <row r="705" ht="20.25" customHeight="1">
      <c r="A705" s="233" t="str">
        <f>'Raw Data'!R704</f>
        <v>Denmark</v>
      </c>
      <c r="B705" s="234">
        <f>'Raw Data'!S704</f>
        <v>12</v>
      </c>
      <c r="C705" s="235">
        <f>'Raw Data'!W704</f>
        <v>20</v>
      </c>
      <c r="D705" s="236">
        <f t="shared" si="1"/>
        <v>960</v>
      </c>
      <c r="E705" s="237"/>
      <c r="F705" s="238">
        <f>'Raw Data'!X704</f>
        <v>0</v>
      </c>
      <c r="G705" s="239">
        <f>(F705*'Power Usage Consumption'!$B$2)*D705</f>
        <v>0</v>
      </c>
      <c r="H705" s="235">
        <f>'Raw Data'!Y704</f>
        <v>3</v>
      </c>
      <c r="I705" s="239">
        <f>(H705*'Power Usage Consumption'!$B$3)*D705</f>
        <v>200.448</v>
      </c>
      <c r="J705" s="235">
        <f>'Raw Data'!Z704</f>
        <v>0</v>
      </c>
      <c r="K705" s="240">
        <f>(J705*'Power Usage Consumption'!$B$4)*D705</f>
        <v>0</v>
      </c>
      <c r="L705" s="241">
        <f>'Raw Data'!AA704</f>
        <v>2</v>
      </c>
      <c r="M705" s="241">
        <f>(L705*'Power Usage Consumption'!$B$5)*D705</f>
        <v>384</v>
      </c>
      <c r="N705" s="241">
        <f>'Raw Data'!AB704</f>
        <v>0</v>
      </c>
      <c r="O705" s="241">
        <f>(N705*'Power Usage Consumption'!$B$7)*D705</f>
        <v>0</v>
      </c>
      <c r="P705" s="241">
        <f>'Raw Data'!AC704</f>
        <v>0</v>
      </c>
      <c r="Q705" s="241">
        <f>(P705*'Power Usage Consumption'!$B$8)*D705</f>
        <v>0</v>
      </c>
      <c r="R705" s="241">
        <f>'Raw Data'!AD704</f>
        <v>3</v>
      </c>
      <c r="S705" s="241">
        <f>(R705*'Power Usage Consumption'!$B$9)*D705</f>
        <v>17.28</v>
      </c>
      <c r="T705" s="235">
        <f>'Raw Data'!AE704</f>
        <v>3</v>
      </c>
      <c r="U705" s="241">
        <f>(T705*'Power Usage Consumption'!$B$6)*D705</f>
        <v>14.4</v>
      </c>
      <c r="V705" s="235">
        <f>'Raw Data'!AF704</f>
        <v>1</v>
      </c>
      <c r="W705" s="241">
        <f>(V705*'Power Usage Consumption'!$B$11)*D705</f>
        <v>11.52</v>
      </c>
      <c r="X705" s="235">
        <f>'Raw Data'!AG704</f>
        <v>0</v>
      </c>
      <c r="Y705" s="241">
        <f>(X705*'Power Usage Consumption'!$B$12)*D705</f>
        <v>0</v>
      </c>
      <c r="Z705" s="235">
        <f>'Raw Data'!AH704</f>
        <v>0</v>
      </c>
      <c r="AA705" s="241">
        <f>(Z705*'Power Usage Consumption'!$B$12)*D705</f>
        <v>0</v>
      </c>
      <c r="AB705" s="242">
        <f t="shared" si="2"/>
        <v>627.648</v>
      </c>
      <c r="AC705" s="243" t="str">
        <f>'Raw Data'!AI704</f>
        <v>Non-renewable Energy (Grid electricity, Gasoline, etc.)</v>
      </c>
      <c r="AD705" s="244">
        <f t="shared" si="3"/>
        <v>627.648</v>
      </c>
      <c r="AE705" s="245">
        <f t="shared" si="4"/>
        <v>0</v>
      </c>
      <c r="AF705" s="238">
        <f>'Raw Data'!U704</f>
        <v>9</v>
      </c>
      <c r="AG705" s="235">
        <f>'Raw Data'!T704</f>
        <v>3</v>
      </c>
      <c r="AH705" s="235"/>
      <c r="AI705" s="235">
        <f>IF('Raw Data'!AJ704="YES", 1, 0)</f>
        <v>1</v>
      </c>
      <c r="AJ705" s="239">
        <f>'Power Usage Consumption'!$B$15</f>
        <v>3.87</v>
      </c>
      <c r="AK705" s="235">
        <f>IF('Raw Data'!AK704="YES", 1, 0)</f>
        <v>0</v>
      </c>
      <c r="AL705" s="239">
        <f>'Power Usage Consumption'!$B$16</f>
        <v>18</v>
      </c>
      <c r="AM705" s="235">
        <f>IF('Raw Data'!AL704="YES", 1, 0)</f>
        <v>1</v>
      </c>
      <c r="AN705" s="239">
        <f>'Power Usage Consumption'!$B$17</f>
        <v>1.5</v>
      </c>
      <c r="AO705" s="235">
        <f>IF('Raw Data'!AM704="YES", 1, 0)</f>
        <v>0</v>
      </c>
      <c r="AP705" s="239">
        <f>'Power Usage Consumption'!$B$18</f>
        <v>1.2</v>
      </c>
      <c r="AQ705" s="235">
        <f>IF('Raw Data'!AN704="YES", 1, 0)</f>
        <v>0</v>
      </c>
      <c r="AR705" s="239">
        <f>'Power Usage Consumption'!$B$19</f>
        <v>2</v>
      </c>
      <c r="AS705" s="239">
        <f t="shared" si="5"/>
        <v>26.57</v>
      </c>
      <c r="AT705" s="241">
        <f t="shared" si="6"/>
        <v>3</v>
      </c>
      <c r="AU705" s="241"/>
      <c r="AV705" s="235">
        <f>IF('Raw Data'!AO704="YES", 1, 0)</f>
        <v>1</v>
      </c>
      <c r="AW705" s="241">
        <f>('Power Usage Consumption'!$B$22)*D705*AV705</f>
        <v>2184</v>
      </c>
      <c r="AX705" s="235">
        <f>IF('Raw Data'!AP704="YES", 1, 0)</f>
        <v>0</v>
      </c>
      <c r="AY705" s="241">
        <f>('Power Usage Consumption'!$B$23)*D705*AX705</f>
        <v>0</v>
      </c>
      <c r="AZ705" s="235">
        <f>IF('Raw Data'!AQ704="YES", 1, 0)</f>
        <v>0</v>
      </c>
      <c r="BA705" s="241">
        <f>('Power Usage Consumption'!$B$24)*D705*AZ705</f>
        <v>0</v>
      </c>
      <c r="BB705" s="235">
        <f>IF('Raw Data'!AR704="YES", 1, 0)</f>
        <v>1</v>
      </c>
      <c r="BC705" s="241">
        <f>('Power Usage Consumption'!$B$25)*D705*BB705</f>
        <v>16.656</v>
      </c>
      <c r="BD705" s="235">
        <f>IF('Raw Data'!AS704="YES", 1, 0)</f>
        <v>1</v>
      </c>
      <c r="BE705" s="235">
        <f>('Power Usage Consumption'!$B$26)*D705*BD705</f>
        <v>268.8</v>
      </c>
      <c r="BF705" s="241">
        <f t="shared" si="7"/>
        <v>2469.456</v>
      </c>
    </row>
    <row r="706" ht="20.25" customHeight="1">
      <c r="A706" s="233" t="str">
        <f>'Raw Data'!R705</f>
        <v>Croatia</v>
      </c>
      <c r="B706" s="234">
        <f>'Raw Data'!S705</f>
        <v>2</v>
      </c>
      <c r="C706" s="235">
        <f>'Raw Data'!W705</f>
        <v>32</v>
      </c>
      <c r="D706" s="236">
        <f t="shared" si="1"/>
        <v>256</v>
      </c>
      <c r="E706" s="237"/>
      <c r="F706" s="238">
        <f>'Raw Data'!X705</f>
        <v>3</v>
      </c>
      <c r="G706" s="239">
        <f>(F706*'Power Usage Consumption'!$B$2)*D706</f>
        <v>46.08</v>
      </c>
      <c r="H706" s="235">
        <f>'Raw Data'!Y705</f>
        <v>0</v>
      </c>
      <c r="I706" s="239">
        <f>(H706*'Power Usage Consumption'!$B$3)*D706</f>
        <v>0</v>
      </c>
      <c r="J706" s="235">
        <f>'Raw Data'!Z705</f>
        <v>0</v>
      </c>
      <c r="K706" s="240">
        <f>(J706*'Power Usage Consumption'!$B$4)*D706</f>
        <v>0</v>
      </c>
      <c r="L706" s="241">
        <f>'Raw Data'!AA705</f>
        <v>0</v>
      </c>
      <c r="M706" s="241">
        <f>(L706*'Power Usage Consumption'!$B$5)*D706</f>
        <v>0</v>
      </c>
      <c r="N706" s="241">
        <f>'Raw Data'!AB705</f>
        <v>1</v>
      </c>
      <c r="O706" s="241">
        <f>(N706*'Power Usage Consumption'!$B$7)*D706</f>
        <v>0.512</v>
      </c>
      <c r="P706" s="241">
        <f>'Raw Data'!AC705</f>
        <v>0</v>
      </c>
      <c r="Q706" s="241">
        <f>(P706*'Power Usage Consumption'!$B$8)*D706</f>
        <v>0</v>
      </c>
      <c r="R706" s="241">
        <f>'Raw Data'!AD705</f>
        <v>3</v>
      </c>
      <c r="S706" s="241">
        <f>(R706*'Power Usage Consumption'!$B$9)*D706</f>
        <v>4.608</v>
      </c>
      <c r="T706" s="235">
        <f>'Raw Data'!AE705</f>
        <v>0</v>
      </c>
      <c r="U706" s="241">
        <f>(T706*'Power Usage Consumption'!$B$6)*D706</f>
        <v>0</v>
      </c>
      <c r="V706" s="235">
        <f>'Raw Data'!AF705</f>
        <v>1</v>
      </c>
      <c r="W706" s="241">
        <f>(V706*'Power Usage Consumption'!$B$11)*D706</f>
        <v>3.072</v>
      </c>
      <c r="X706" s="235">
        <f>'Raw Data'!AG705</f>
        <v>0</v>
      </c>
      <c r="Y706" s="241">
        <f>(X706*'Power Usage Consumption'!$B$12)*D706</f>
        <v>0</v>
      </c>
      <c r="Z706" s="235">
        <f>'Raw Data'!AH705</f>
        <v>0</v>
      </c>
      <c r="AA706" s="241">
        <f>(Z706*'Power Usage Consumption'!$B$12)*D706</f>
        <v>0</v>
      </c>
      <c r="AB706" s="242">
        <f t="shared" si="2"/>
        <v>54.272</v>
      </c>
      <c r="AC706" s="243" t="str">
        <f>'Raw Data'!AI705</f>
        <v>Renewable Energy (Solar, Wind, etc.)</v>
      </c>
      <c r="AD706" s="244">
        <f t="shared" si="3"/>
        <v>0</v>
      </c>
      <c r="AE706" s="245">
        <f t="shared" si="4"/>
        <v>54.272</v>
      </c>
      <c r="AF706" s="238">
        <f>'Raw Data'!U705</f>
        <v>0</v>
      </c>
      <c r="AG706" s="235">
        <f>'Raw Data'!T705</f>
        <v>2</v>
      </c>
      <c r="AH706" s="235"/>
      <c r="AI706" s="235">
        <f>IF('Raw Data'!AJ705="YES", 1, 0)</f>
        <v>1</v>
      </c>
      <c r="AJ706" s="239">
        <f>'Power Usage Consumption'!$B$15</f>
        <v>3.87</v>
      </c>
      <c r="AK706" s="235">
        <f>IF('Raw Data'!AK705="YES", 1, 0)</f>
        <v>0</v>
      </c>
      <c r="AL706" s="239">
        <f>'Power Usage Consumption'!$B$16</f>
        <v>18</v>
      </c>
      <c r="AM706" s="235">
        <f>IF('Raw Data'!AL705="YES", 1, 0)</f>
        <v>0</v>
      </c>
      <c r="AN706" s="239">
        <f>'Power Usage Consumption'!$B$17</f>
        <v>1.5</v>
      </c>
      <c r="AO706" s="235">
        <f>IF('Raw Data'!AM705="YES", 1, 0)</f>
        <v>1</v>
      </c>
      <c r="AP706" s="239">
        <f>'Power Usage Consumption'!$B$18</f>
        <v>1.2</v>
      </c>
      <c r="AQ706" s="235">
        <f>IF('Raw Data'!AN705="YES", 1, 0)</f>
        <v>0</v>
      </c>
      <c r="AR706" s="239">
        <f>'Power Usage Consumption'!$B$19</f>
        <v>2</v>
      </c>
      <c r="AS706" s="239">
        <f t="shared" si="5"/>
        <v>26.57</v>
      </c>
      <c r="AT706" s="241">
        <f t="shared" si="6"/>
        <v>2</v>
      </c>
      <c r="AU706" s="241"/>
      <c r="AV706" s="235">
        <f>IF('Raw Data'!AO705="YES", 1, 0)</f>
        <v>1</v>
      </c>
      <c r="AW706" s="241">
        <f>('Power Usage Consumption'!$B$22)*D706*AV706</f>
        <v>582.4</v>
      </c>
      <c r="AX706" s="235">
        <f>IF('Raw Data'!AP705="YES", 1, 0)</f>
        <v>1</v>
      </c>
      <c r="AY706" s="241">
        <f>('Power Usage Consumption'!$B$23)*D706*AX706</f>
        <v>166.4</v>
      </c>
      <c r="AZ706" s="235">
        <f>IF('Raw Data'!AQ705="YES", 1, 0)</f>
        <v>1</v>
      </c>
      <c r="BA706" s="241">
        <f>('Power Usage Consumption'!$B$24)*D706*AZ706</f>
        <v>13.824</v>
      </c>
      <c r="BB706" s="235">
        <f>IF('Raw Data'!AR705="YES", 1, 0)</f>
        <v>0</v>
      </c>
      <c r="BC706" s="241">
        <f>('Power Usage Consumption'!$B$25)*D706*BB706</f>
        <v>0</v>
      </c>
      <c r="BD706" s="235">
        <f>IF('Raw Data'!AS705="YES", 1, 0)</f>
        <v>0</v>
      </c>
      <c r="BE706" s="235">
        <f>('Power Usage Consumption'!$B$26)*D706*BD706</f>
        <v>0</v>
      </c>
      <c r="BF706" s="241">
        <f t="shared" si="7"/>
        <v>762.624</v>
      </c>
    </row>
    <row r="707" ht="20.25" customHeight="1">
      <c r="A707" s="233" t="str">
        <f>'Raw Data'!R706</f>
        <v>Finland</v>
      </c>
      <c r="B707" s="234">
        <f>'Raw Data'!S706</f>
        <v>11</v>
      </c>
      <c r="C707" s="235">
        <f>'Raw Data'!W706</f>
        <v>26</v>
      </c>
      <c r="D707" s="236">
        <f t="shared" si="1"/>
        <v>1144</v>
      </c>
      <c r="E707" s="237"/>
      <c r="F707" s="238">
        <f>'Raw Data'!X706</f>
        <v>0</v>
      </c>
      <c r="G707" s="239">
        <f>(F707*'Power Usage Consumption'!$B$2)*D707</f>
        <v>0</v>
      </c>
      <c r="H707" s="235">
        <f>'Raw Data'!Y706</f>
        <v>0</v>
      </c>
      <c r="I707" s="239">
        <f>(H707*'Power Usage Consumption'!$B$3)*D707</f>
        <v>0</v>
      </c>
      <c r="J707" s="235">
        <f>'Raw Data'!Z706</f>
        <v>3</v>
      </c>
      <c r="K707" s="240">
        <f>(J707*'Power Usage Consumption'!$B$4)*D707</f>
        <v>195.624</v>
      </c>
      <c r="L707" s="241">
        <f>'Raw Data'!AA706</f>
        <v>1</v>
      </c>
      <c r="M707" s="241">
        <f>(L707*'Power Usage Consumption'!$B$5)*D707</f>
        <v>228.8</v>
      </c>
      <c r="N707" s="241">
        <f>'Raw Data'!AB706</f>
        <v>0</v>
      </c>
      <c r="O707" s="241">
        <f>(N707*'Power Usage Consumption'!$B$7)*D707</f>
        <v>0</v>
      </c>
      <c r="P707" s="241">
        <f>'Raw Data'!AC706</f>
        <v>2</v>
      </c>
      <c r="Q707" s="241">
        <f>(P707*'Power Usage Consumption'!$B$8)*D707</f>
        <v>91.52</v>
      </c>
      <c r="R707" s="241">
        <f>'Raw Data'!AD706</f>
        <v>3</v>
      </c>
      <c r="S707" s="241">
        <f>(R707*'Power Usage Consumption'!$B$9)*D707</f>
        <v>20.592</v>
      </c>
      <c r="T707" s="235">
        <f>'Raw Data'!AE706</f>
        <v>1</v>
      </c>
      <c r="U707" s="241">
        <f>(T707*'Power Usage Consumption'!$B$6)*D707</f>
        <v>5.72</v>
      </c>
      <c r="V707" s="235">
        <f>'Raw Data'!AF706</f>
        <v>2</v>
      </c>
      <c r="W707" s="241">
        <f>(V707*'Power Usage Consumption'!$B$11)*D707</f>
        <v>27.456</v>
      </c>
      <c r="X707" s="235">
        <f>'Raw Data'!AG706</f>
        <v>2</v>
      </c>
      <c r="Y707" s="241">
        <f>(X707*'Power Usage Consumption'!$B$12)*D707</f>
        <v>27.456</v>
      </c>
      <c r="Z707" s="235">
        <f>'Raw Data'!AH706</f>
        <v>0</v>
      </c>
      <c r="AA707" s="241">
        <f>(Z707*'Power Usage Consumption'!$B$12)*D707</f>
        <v>0</v>
      </c>
      <c r="AB707" s="242">
        <f t="shared" si="2"/>
        <v>597.168</v>
      </c>
      <c r="AC707" s="243" t="str">
        <f>'Raw Data'!AI706</f>
        <v>Non-renewable Energy (Grid electricity, Gasoline, etc.)</v>
      </c>
      <c r="AD707" s="244">
        <f t="shared" si="3"/>
        <v>597.168</v>
      </c>
      <c r="AE707" s="245">
        <f t="shared" si="4"/>
        <v>0</v>
      </c>
      <c r="AF707" s="238">
        <f>'Raw Data'!U706</f>
        <v>8</v>
      </c>
      <c r="AG707" s="235">
        <f>'Raw Data'!T706</f>
        <v>3</v>
      </c>
      <c r="AH707" s="235"/>
      <c r="AI707" s="235">
        <f>IF('Raw Data'!AJ706="YES", 1, 0)</f>
        <v>0</v>
      </c>
      <c r="AJ707" s="239">
        <f>'Power Usage Consumption'!$B$15</f>
        <v>3.87</v>
      </c>
      <c r="AK707" s="235">
        <f>IF('Raw Data'!AK706="YES", 1, 0)</f>
        <v>1</v>
      </c>
      <c r="AL707" s="239">
        <f>'Power Usage Consumption'!$B$16</f>
        <v>18</v>
      </c>
      <c r="AM707" s="235">
        <f>IF('Raw Data'!AL706="YES", 1, 0)</f>
        <v>0</v>
      </c>
      <c r="AN707" s="239">
        <f>'Power Usage Consumption'!$B$17</f>
        <v>1.5</v>
      </c>
      <c r="AO707" s="235">
        <f>IF('Raw Data'!AM706="YES", 1, 0)</f>
        <v>1</v>
      </c>
      <c r="AP707" s="239">
        <f>'Power Usage Consumption'!$B$18</f>
        <v>1.2</v>
      </c>
      <c r="AQ707" s="235">
        <f>IF('Raw Data'!AN706="YES", 1, 0)</f>
        <v>1</v>
      </c>
      <c r="AR707" s="239">
        <f>'Power Usage Consumption'!$B$19</f>
        <v>2</v>
      </c>
      <c r="AS707" s="239">
        <f t="shared" si="5"/>
        <v>26.57</v>
      </c>
      <c r="AT707" s="241">
        <f t="shared" si="6"/>
        <v>3</v>
      </c>
      <c r="AU707" s="241"/>
      <c r="AV707" s="235">
        <f>IF('Raw Data'!AO706="YES", 1, 0)</f>
        <v>0</v>
      </c>
      <c r="AW707" s="241">
        <f>('Power Usage Consumption'!$B$22)*D707*AV707</f>
        <v>0</v>
      </c>
      <c r="AX707" s="235">
        <f>IF('Raw Data'!AP706="YES", 1, 0)</f>
        <v>0</v>
      </c>
      <c r="AY707" s="241">
        <f>('Power Usage Consumption'!$B$23)*D707*AX707</f>
        <v>0</v>
      </c>
      <c r="AZ707" s="235">
        <f>IF('Raw Data'!AQ706="YES", 1, 0)</f>
        <v>0</v>
      </c>
      <c r="BA707" s="241">
        <f>('Power Usage Consumption'!$B$24)*D707*AZ707</f>
        <v>0</v>
      </c>
      <c r="BB707" s="235">
        <f>IF('Raw Data'!AR706="YES", 1, 0)</f>
        <v>1</v>
      </c>
      <c r="BC707" s="241">
        <f>('Power Usage Consumption'!$B$25)*D707*BB707</f>
        <v>19.8484</v>
      </c>
      <c r="BD707" s="235">
        <f>IF('Raw Data'!AS706="YES", 1, 0)</f>
        <v>1</v>
      </c>
      <c r="BE707" s="235">
        <f>('Power Usage Consumption'!$B$26)*D707*BD707</f>
        <v>320.32</v>
      </c>
      <c r="BF707" s="241">
        <f t="shared" si="7"/>
        <v>340.1684</v>
      </c>
    </row>
    <row r="708" ht="20.25" customHeight="1">
      <c r="A708" s="233" t="str">
        <f>'Raw Data'!R707</f>
        <v>Slovenia</v>
      </c>
      <c r="B708" s="234">
        <f>'Raw Data'!S707</f>
        <v>4</v>
      </c>
      <c r="C708" s="235">
        <f>'Raw Data'!W707</f>
        <v>3</v>
      </c>
      <c r="D708" s="236">
        <f t="shared" si="1"/>
        <v>48</v>
      </c>
      <c r="E708" s="237"/>
      <c r="F708" s="238">
        <f>'Raw Data'!X707</f>
        <v>2</v>
      </c>
      <c r="G708" s="239">
        <f>(F708*'Power Usage Consumption'!$B$2)*D708</f>
        <v>5.76</v>
      </c>
      <c r="H708" s="235">
        <f>'Raw Data'!Y707</f>
        <v>2</v>
      </c>
      <c r="I708" s="239">
        <f>(H708*'Power Usage Consumption'!$B$3)*D708</f>
        <v>6.6816</v>
      </c>
      <c r="J708" s="235">
        <f>'Raw Data'!Z707</f>
        <v>0</v>
      </c>
      <c r="K708" s="240">
        <f>(J708*'Power Usage Consumption'!$B$4)*D708</f>
        <v>0</v>
      </c>
      <c r="L708" s="241">
        <f>'Raw Data'!AA707</f>
        <v>3</v>
      </c>
      <c r="M708" s="241">
        <f>(L708*'Power Usage Consumption'!$B$5)*D708</f>
        <v>28.8</v>
      </c>
      <c r="N708" s="241">
        <f>'Raw Data'!AB707</f>
        <v>1</v>
      </c>
      <c r="O708" s="241">
        <f>(N708*'Power Usage Consumption'!$B$7)*D708</f>
        <v>0.096</v>
      </c>
      <c r="P708" s="241">
        <f>'Raw Data'!AC707</f>
        <v>0</v>
      </c>
      <c r="Q708" s="241">
        <f>(P708*'Power Usage Consumption'!$B$8)*D708</f>
        <v>0</v>
      </c>
      <c r="R708" s="241">
        <f>'Raw Data'!AD707</f>
        <v>3</v>
      </c>
      <c r="S708" s="241">
        <f>(R708*'Power Usage Consumption'!$B$9)*D708</f>
        <v>0.864</v>
      </c>
      <c r="T708" s="235">
        <f>'Raw Data'!AE707</f>
        <v>0</v>
      </c>
      <c r="U708" s="241">
        <f>(T708*'Power Usage Consumption'!$B$6)*D708</f>
        <v>0</v>
      </c>
      <c r="V708" s="235">
        <f>'Raw Data'!AF707</f>
        <v>2</v>
      </c>
      <c r="W708" s="241">
        <f>(V708*'Power Usage Consumption'!$B$11)*D708</f>
        <v>1.152</v>
      </c>
      <c r="X708" s="235">
        <f>'Raw Data'!AG707</f>
        <v>2</v>
      </c>
      <c r="Y708" s="241">
        <f>(X708*'Power Usage Consumption'!$B$12)*D708</f>
        <v>1.152</v>
      </c>
      <c r="Z708" s="235">
        <f>'Raw Data'!AH707</f>
        <v>3</v>
      </c>
      <c r="AA708" s="241">
        <f>(Z708*'Power Usage Consumption'!$B$12)*D708</f>
        <v>1.728</v>
      </c>
      <c r="AB708" s="242">
        <f t="shared" si="2"/>
        <v>46.2336</v>
      </c>
      <c r="AC708" s="243" t="str">
        <f>'Raw Data'!AI707</f>
        <v>Non-renewable Energy (Grid electricity, Gasoline, etc.)</v>
      </c>
      <c r="AD708" s="244">
        <f t="shared" si="3"/>
        <v>46.2336</v>
      </c>
      <c r="AE708" s="245">
        <f t="shared" si="4"/>
        <v>0</v>
      </c>
      <c r="AF708" s="238">
        <f>'Raw Data'!U707</f>
        <v>3</v>
      </c>
      <c r="AG708" s="235">
        <f>'Raw Data'!T707</f>
        <v>1</v>
      </c>
      <c r="AH708" s="235"/>
      <c r="AI708" s="235">
        <f>IF('Raw Data'!AJ707="YES", 1, 0)</f>
        <v>0</v>
      </c>
      <c r="AJ708" s="239">
        <f>'Power Usage Consumption'!$B$15</f>
        <v>3.87</v>
      </c>
      <c r="AK708" s="235">
        <f>IF('Raw Data'!AK707="YES", 1, 0)</f>
        <v>1</v>
      </c>
      <c r="AL708" s="239">
        <f>'Power Usage Consumption'!$B$16</f>
        <v>18</v>
      </c>
      <c r="AM708" s="235">
        <f>IF('Raw Data'!AL707="YES", 1, 0)</f>
        <v>1</v>
      </c>
      <c r="AN708" s="239">
        <f>'Power Usage Consumption'!$B$17</f>
        <v>1.5</v>
      </c>
      <c r="AO708" s="235">
        <f>IF('Raw Data'!AM707="YES", 1, 0)</f>
        <v>1</v>
      </c>
      <c r="AP708" s="239">
        <f>'Power Usage Consumption'!$B$18</f>
        <v>1.2</v>
      </c>
      <c r="AQ708" s="235">
        <f>IF('Raw Data'!AN707="YES", 1, 0)</f>
        <v>0</v>
      </c>
      <c r="AR708" s="239">
        <f>'Power Usage Consumption'!$B$19</f>
        <v>2</v>
      </c>
      <c r="AS708" s="239">
        <f t="shared" si="5"/>
        <v>26.57</v>
      </c>
      <c r="AT708" s="241">
        <f t="shared" si="6"/>
        <v>1</v>
      </c>
      <c r="AU708" s="241"/>
      <c r="AV708" s="235">
        <f>IF('Raw Data'!AO707="YES", 1, 0)</f>
        <v>0</v>
      </c>
      <c r="AW708" s="241">
        <f>('Power Usage Consumption'!$B$22)*D708*AV708</f>
        <v>0</v>
      </c>
      <c r="AX708" s="235">
        <f>IF('Raw Data'!AP707="YES", 1, 0)</f>
        <v>0</v>
      </c>
      <c r="AY708" s="241">
        <f>('Power Usage Consumption'!$B$23)*D708*AX708</f>
        <v>0</v>
      </c>
      <c r="AZ708" s="235">
        <f>IF('Raw Data'!AQ707="YES", 1, 0)</f>
        <v>1</v>
      </c>
      <c r="BA708" s="241">
        <f>('Power Usage Consumption'!$B$24)*D708*AZ708</f>
        <v>2.592</v>
      </c>
      <c r="BB708" s="235">
        <f>IF('Raw Data'!AR707="YES", 1, 0)</f>
        <v>1</v>
      </c>
      <c r="BC708" s="241">
        <f>('Power Usage Consumption'!$B$25)*D708*BB708</f>
        <v>0.8328</v>
      </c>
      <c r="BD708" s="235">
        <f>IF('Raw Data'!AS707="YES", 1, 0)</f>
        <v>0</v>
      </c>
      <c r="BE708" s="235">
        <f>('Power Usage Consumption'!$B$26)*D708*BD708</f>
        <v>0</v>
      </c>
      <c r="BF708" s="241">
        <f t="shared" si="7"/>
        <v>3.4248</v>
      </c>
    </row>
    <row r="709" ht="20.25" customHeight="1">
      <c r="A709" s="233" t="str">
        <f>'Raw Data'!R708</f>
        <v>Russian Federation</v>
      </c>
      <c r="B709" s="234">
        <f>'Raw Data'!S708</f>
        <v>11</v>
      </c>
      <c r="C709" s="235">
        <f>'Raw Data'!W708</f>
        <v>5</v>
      </c>
      <c r="D709" s="236">
        <f t="shared" si="1"/>
        <v>220</v>
      </c>
      <c r="E709" s="237"/>
      <c r="F709" s="238">
        <f>'Raw Data'!X708</f>
        <v>1</v>
      </c>
      <c r="G709" s="239">
        <f>(F709*'Power Usage Consumption'!$B$2)*D709</f>
        <v>13.2</v>
      </c>
      <c r="H709" s="235">
        <f>'Raw Data'!Y708</f>
        <v>2</v>
      </c>
      <c r="I709" s="239">
        <f>(H709*'Power Usage Consumption'!$B$3)*D709</f>
        <v>30.624</v>
      </c>
      <c r="J709" s="235">
        <f>'Raw Data'!Z708</f>
        <v>2</v>
      </c>
      <c r="K709" s="240">
        <f>(J709*'Power Usage Consumption'!$B$4)*D709</f>
        <v>25.08</v>
      </c>
      <c r="L709" s="241">
        <f>'Raw Data'!AA708</f>
        <v>3</v>
      </c>
      <c r="M709" s="241">
        <f>(L709*'Power Usage Consumption'!$B$5)*D709</f>
        <v>132</v>
      </c>
      <c r="N709" s="241">
        <f>'Raw Data'!AB708</f>
        <v>2</v>
      </c>
      <c r="O709" s="241">
        <f>(N709*'Power Usage Consumption'!$B$7)*D709</f>
        <v>0.88</v>
      </c>
      <c r="P709" s="241">
        <f>'Raw Data'!AC708</f>
        <v>1</v>
      </c>
      <c r="Q709" s="241">
        <f>(P709*'Power Usage Consumption'!$B$8)*D709</f>
        <v>8.8</v>
      </c>
      <c r="R709" s="241">
        <f>'Raw Data'!AD708</f>
        <v>2</v>
      </c>
      <c r="S709" s="241">
        <f>(R709*'Power Usage Consumption'!$B$9)*D709</f>
        <v>2.64</v>
      </c>
      <c r="T709" s="235">
        <f>'Raw Data'!AE708</f>
        <v>0</v>
      </c>
      <c r="U709" s="241">
        <f>(T709*'Power Usage Consumption'!$B$6)*D709</f>
        <v>0</v>
      </c>
      <c r="V709" s="235">
        <f>'Raw Data'!AF708</f>
        <v>3</v>
      </c>
      <c r="W709" s="241">
        <f>(V709*'Power Usage Consumption'!$B$11)*D709</f>
        <v>7.92</v>
      </c>
      <c r="X709" s="235">
        <f>'Raw Data'!AG708</f>
        <v>1</v>
      </c>
      <c r="Y709" s="241">
        <f>(X709*'Power Usage Consumption'!$B$12)*D709</f>
        <v>2.64</v>
      </c>
      <c r="Z709" s="235">
        <f>'Raw Data'!AH708</f>
        <v>3</v>
      </c>
      <c r="AA709" s="241">
        <f>(Z709*'Power Usage Consumption'!$B$12)*D709</f>
        <v>7.92</v>
      </c>
      <c r="AB709" s="242">
        <f t="shared" si="2"/>
        <v>231.704</v>
      </c>
      <c r="AC709" s="243" t="str">
        <f>'Raw Data'!AI708</f>
        <v>Non-renewable Energy (Grid electricity, Gasoline, etc.)</v>
      </c>
      <c r="AD709" s="244">
        <f t="shared" si="3"/>
        <v>231.704</v>
      </c>
      <c r="AE709" s="245">
        <f t="shared" si="4"/>
        <v>0</v>
      </c>
      <c r="AF709" s="238">
        <f>'Raw Data'!U708</f>
        <v>10</v>
      </c>
      <c r="AG709" s="235">
        <f>'Raw Data'!T708</f>
        <v>1</v>
      </c>
      <c r="AH709" s="235"/>
      <c r="AI709" s="235">
        <f>IF('Raw Data'!AJ708="YES", 1, 0)</f>
        <v>1</v>
      </c>
      <c r="AJ709" s="239">
        <f>'Power Usage Consumption'!$B$15</f>
        <v>3.87</v>
      </c>
      <c r="AK709" s="235">
        <f>IF('Raw Data'!AK708="YES", 1, 0)</f>
        <v>1</v>
      </c>
      <c r="AL709" s="239">
        <f>'Power Usage Consumption'!$B$16</f>
        <v>18</v>
      </c>
      <c r="AM709" s="235">
        <f>IF('Raw Data'!AL708="YES", 1, 0)</f>
        <v>1</v>
      </c>
      <c r="AN709" s="239">
        <f>'Power Usage Consumption'!$B$17</f>
        <v>1.5</v>
      </c>
      <c r="AO709" s="235">
        <f>IF('Raw Data'!AM708="YES", 1, 0)</f>
        <v>1</v>
      </c>
      <c r="AP709" s="239">
        <f>'Power Usage Consumption'!$B$18</f>
        <v>1.2</v>
      </c>
      <c r="AQ709" s="235">
        <f>IF('Raw Data'!AN708="YES", 1, 0)</f>
        <v>0</v>
      </c>
      <c r="AR709" s="239">
        <f>'Power Usage Consumption'!$B$19</f>
        <v>2</v>
      </c>
      <c r="AS709" s="239">
        <f t="shared" si="5"/>
        <v>26.57</v>
      </c>
      <c r="AT709" s="241">
        <f t="shared" si="6"/>
        <v>1</v>
      </c>
      <c r="AU709" s="241"/>
      <c r="AV709" s="235">
        <f>IF('Raw Data'!AO708="YES", 1, 0)</f>
        <v>1</v>
      </c>
      <c r="AW709" s="241">
        <f>('Power Usage Consumption'!$B$22)*D709*AV709</f>
        <v>500.5</v>
      </c>
      <c r="AX709" s="235">
        <f>IF('Raw Data'!AP708="YES", 1, 0)</f>
        <v>0</v>
      </c>
      <c r="AY709" s="241">
        <f>('Power Usage Consumption'!$B$23)*D709*AX709</f>
        <v>0</v>
      </c>
      <c r="AZ709" s="235">
        <f>IF('Raw Data'!AQ708="YES", 1, 0)</f>
        <v>0</v>
      </c>
      <c r="BA709" s="241">
        <f>('Power Usage Consumption'!$B$24)*D709*AZ709</f>
        <v>0</v>
      </c>
      <c r="BB709" s="235">
        <f>IF('Raw Data'!AR708="YES", 1, 0)</f>
        <v>0</v>
      </c>
      <c r="BC709" s="241">
        <f>('Power Usage Consumption'!$B$25)*D709*BB709</f>
        <v>0</v>
      </c>
      <c r="BD709" s="235">
        <f>IF('Raw Data'!AS708="YES", 1, 0)</f>
        <v>0</v>
      </c>
      <c r="BE709" s="235">
        <f>('Power Usage Consumption'!$B$26)*D709*BD709</f>
        <v>0</v>
      </c>
      <c r="BF709" s="241">
        <f t="shared" si="7"/>
        <v>500.5</v>
      </c>
    </row>
    <row r="710" ht="20.25" customHeight="1">
      <c r="A710" s="233" t="str">
        <f>'Raw Data'!R709</f>
        <v>United States of America</v>
      </c>
      <c r="B710" s="234">
        <f>'Raw Data'!S709</f>
        <v>2</v>
      </c>
      <c r="C710" s="235">
        <f>'Raw Data'!W709</f>
        <v>38</v>
      </c>
      <c r="D710" s="236">
        <f t="shared" si="1"/>
        <v>304</v>
      </c>
      <c r="E710" s="237"/>
      <c r="F710" s="238">
        <f>'Raw Data'!X709</f>
        <v>0</v>
      </c>
      <c r="G710" s="239">
        <f>(F710*'Power Usage Consumption'!$B$2)*D710</f>
        <v>0</v>
      </c>
      <c r="H710" s="235">
        <f>'Raw Data'!Y709</f>
        <v>0</v>
      </c>
      <c r="I710" s="239">
        <f>(H710*'Power Usage Consumption'!$B$3)*D710</f>
        <v>0</v>
      </c>
      <c r="J710" s="235">
        <f>'Raw Data'!Z709</f>
        <v>2</v>
      </c>
      <c r="K710" s="240">
        <f>(J710*'Power Usage Consumption'!$B$4)*D710</f>
        <v>34.656</v>
      </c>
      <c r="L710" s="241">
        <f>'Raw Data'!AA709</f>
        <v>3</v>
      </c>
      <c r="M710" s="241">
        <f>(L710*'Power Usage Consumption'!$B$5)*D710</f>
        <v>182.4</v>
      </c>
      <c r="N710" s="241">
        <f>'Raw Data'!AB709</f>
        <v>1</v>
      </c>
      <c r="O710" s="241">
        <f>(N710*'Power Usage Consumption'!$B$7)*D710</f>
        <v>0.608</v>
      </c>
      <c r="P710" s="241">
        <f>'Raw Data'!AC709</f>
        <v>1</v>
      </c>
      <c r="Q710" s="241">
        <f>(P710*'Power Usage Consumption'!$B$8)*D710</f>
        <v>12.16</v>
      </c>
      <c r="R710" s="241">
        <f>'Raw Data'!AD709</f>
        <v>0</v>
      </c>
      <c r="S710" s="241">
        <f>(R710*'Power Usage Consumption'!$B$9)*D710</f>
        <v>0</v>
      </c>
      <c r="T710" s="235">
        <f>'Raw Data'!AE709</f>
        <v>0</v>
      </c>
      <c r="U710" s="241">
        <f>(T710*'Power Usage Consumption'!$B$6)*D710</f>
        <v>0</v>
      </c>
      <c r="V710" s="235">
        <f>'Raw Data'!AF709</f>
        <v>1</v>
      </c>
      <c r="W710" s="241">
        <f>(V710*'Power Usage Consumption'!$B$11)*D710</f>
        <v>3.648</v>
      </c>
      <c r="X710" s="235">
        <f>'Raw Data'!AG709</f>
        <v>1</v>
      </c>
      <c r="Y710" s="241">
        <f>(X710*'Power Usage Consumption'!$B$12)*D710</f>
        <v>3.648</v>
      </c>
      <c r="Z710" s="235">
        <f>'Raw Data'!AH709</f>
        <v>1</v>
      </c>
      <c r="AA710" s="241">
        <f>(Z710*'Power Usage Consumption'!$B$12)*D710</f>
        <v>3.648</v>
      </c>
      <c r="AB710" s="242">
        <f t="shared" si="2"/>
        <v>240.768</v>
      </c>
      <c r="AC710" s="243" t="str">
        <f>'Raw Data'!AI709</f>
        <v>Renewable Energy (Solar, Wind, etc.)</v>
      </c>
      <c r="AD710" s="244">
        <f t="shared" si="3"/>
        <v>0</v>
      </c>
      <c r="AE710" s="245">
        <f t="shared" si="4"/>
        <v>240.768</v>
      </c>
      <c r="AF710" s="238">
        <f>'Raw Data'!U709</f>
        <v>0</v>
      </c>
      <c r="AG710" s="235">
        <f>'Raw Data'!T709</f>
        <v>2</v>
      </c>
      <c r="AH710" s="235"/>
      <c r="AI710" s="235">
        <f>IF('Raw Data'!AJ709="YES", 1, 0)</f>
        <v>1</v>
      </c>
      <c r="AJ710" s="239">
        <f>'Power Usage Consumption'!$B$15</f>
        <v>3.87</v>
      </c>
      <c r="AK710" s="235">
        <f>IF('Raw Data'!AK709="YES", 1, 0)</f>
        <v>1</v>
      </c>
      <c r="AL710" s="239">
        <f>'Power Usage Consumption'!$B$16</f>
        <v>18</v>
      </c>
      <c r="AM710" s="235">
        <f>IF('Raw Data'!AL709="YES", 1, 0)</f>
        <v>1</v>
      </c>
      <c r="AN710" s="239">
        <f>'Power Usage Consumption'!$B$17</f>
        <v>1.5</v>
      </c>
      <c r="AO710" s="235">
        <f>IF('Raw Data'!AM709="YES", 1, 0)</f>
        <v>1</v>
      </c>
      <c r="AP710" s="239">
        <f>'Power Usage Consumption'!$B$18</f>
        <v>1.2</v>
      </c>
      <c r="AQ710" s="235">
        <f>IF('Raw Data'!AN709="YES", 1, 0)</f>
        <v>0</v>
      </c>
      <c r="AR710" s="239">
        <f>'Power Usage Consumption'!$B$19</f>
        <v>2</v>
      </c>
      <c r="AS710" s="239">
        <f t="shared" si="5"/>
        <v>26.57</v>
      </c>
      <c r="AT710" s="241">
        <f t="shared" si="6"/>
        <v>2</v>
      </c>
      <c r="AU710" s="241"/>
      <c r="AV710" s="235">
        <f>IF('Raw Data'!AO709="YES", 1, 0)</f>
        <v>1</v>
      </c>
      <c r="AW710" s="241">
        <f>('Power Usage Consumption'!$B$22)*D710*AV710</f>
        <v>691.6</v>
      </c>
      <c r="AX710" s="235">
        <f>IF('Raw Data'!AP709="YES", 1, 0)</f>
        <v>1</v>
      </c>
      <c r="AY710" s="241">
        <f>('Power Usage Consumption'!$B$23)*D710*AX710</f>
        <v>197.6</v>
      </c>
      <c r="AZ710" s="235">
        <f>IF('Raw Data'!AQ709="YES", 1, 0)</f>
        <v>0</v>
      </c>
      <c r="BA710" s="241">
        <f>('Power Usage Consumption'!$B$24)*D710*AZ710</f>
        <v>0</v>
      </c>
      <c r="BB710" s="235">
        <f>IF('Raw Data'!AR709="YES", 1, 0)</f>
        <v>1</v>
      </c>
      <c r="BC710" s="241">
        <f>('Power Usage Consumption'!$B$25)*D710*BB710</f>
        <v>5.2744</v>
      </c>
      <c r="BD710" s="235">
        <f>IF('Raw Data'!AS709="YES", 1, 0)</f>
        <v>0</v>
      </c>
      <c r="BE710" s="235">
        <f>('Power Usage Consumption'!$B$26)*D710*BD710</f>
        <v>0</v>
      </c>
      <c r="BF710" s="241">
        <f t="shared" si="7"/>
        <v>894.4744</v>
      </c>
    </row>
    <row r="711" ht="20.25" customHeight="1">
      <c r="A711" s="233" t="str">
        <f>'Raw Data'!R710</f>
        <v>Vietnam</v>
      </c>
      <c r="B711" s="234">
        <f>'Raw Data'!S710</f>
        <v>3</v>
      </c>
      <c r="C711" s="235">
        <f>'Raw Data'!W710</f>
        <v>21</v>
      </c>
      <c r="D711" s="236">
        <f t="shared" si="1"/>
        <v>252</v>
      </c>
      <c r="E711" s="237"/>
      <c r="F711" s="238">
        <f>'Raw Data'!X710</f>
        <v>0</v>
      </c>
      <c r="G711" s="239">
        <f>(F711*'Power Usage Consumption'!$B$2)*D711</f>
        <v>0</v>
      </c>
      <c r="H711" s="235">
        <f>'Raw Data'!Y710</f>
        <v>0</v>
      </c>
      <c r="I711" s="239">
        <f>(H711*'Power Usage Consumption'!$B$3)*D711</f>
        <v>0</v>
      </c>
      <c r="J711" s="235">
        <f>'Raw Data'!Z710</f>
        <v>2</v>
      </c>
      <c r="K711" s="240">
        <f>(J711*'Power Usage Consumption'!$B$4)*D711</f>
        <v>28.728</v>
      </c>
      <c r="L711" s="241">
        <f>'Raw Data'!AA710</f>
        <v>2</v>
      </c>
      <c r="M711" s="241">
        <f>(L711*'Power Usage Consumption'!$B$5)*D711</f>
        <v>100.8</v>
      </c>
      <c r="N711" s="241">
        <f>'Raw Data'!AB710</f>
        <v>0</v>
      </c>
      <c r="O711" s="241">
        <f>(N711*'Power Usage Consumption'!$B$7)*D711</f>
        <v>0</v>
      </c>
      <c r="P711" s="241">
        <f>'Raw Data'!AC710</f>
        <v>2</v>
      </c>
      <c r="Q711" s="241">
        <f>(P711*'Power Usage Consumption'!$B$8)*D711</f>
        <v>20.16</v>
      </c>
      <c r="R711" s="241">
        <f>'Raw Data'!AD710</f>
        <v>2</v>
      </c>
      <c r="S711" s="241">
        <f>(R711*'Power Usage Consumption'!$B$9)*D711</f>
        <v>3.024</v>
      </c>
      <c r="T711" s="235">
        <f>'Raw Data'!AE710</f>
        <v>0</v>
      </c>
      <c r="U711" s="241">
        <f>(T711*'Power Usage Consumption'!$B$6)*D711</f>
        <v>0</v>
      </c>
      <c r="V711" s="235">
        <f>'Raw Data'!AF710</f>
        <v>3</v>
      </c>
      <c r="W711" s="241">
        <f>(V711*'Power Usage Consumption'!$B$11)*D711</f>
        <v>9.072</v>
      </c>
      <c r="X711" s="235">
        <f>'Raw Data'!AG710</f>
        <v>2</v>
      </c>
      <c r="Y711" s="241">
        <f>(X711*'Power Usage Consumption'!$B$12)*D711</f>
        <v>6.048</v>
      </c>
      <c r="Z711" s="235">
        <f>'Raw Data'!AH710</f>
        <v>2</v>
      </c>
      <c r="AA711" s="241">
        <f>(Z711*'Power Usage Consumption'!$B$12)*D711</f>
        <v>6.048</v>
      </c>
      <c r="AB711" s="242">
        <f t="shared" si="2"/>
        <v>173.88</v>
      </c>
      <c r="AC711" s="243" t="str">
        <f>'Raw Data'!AI710</f>
        <v>Renewable Energy (Solar, Wind, etc.)</v>
      </c>
      <c r="AD711" s="244">
        <f t="shared" si="3"/>
        <v>0</v>
      </c>
      <c r="AE711" s="245">
        <f t="shared" si="4"/>
        <v>173.88</v>
      </c>
      <c r="AF711" s="238">
        <f>'Raw Data'!U710</f>
        <v>0</v>
      </c>
      <c r="AG711" s="235">
        <f>'Raw Data'!T710</f>
        <v>3</v>
      </c>
      <c r="AH711" s="235"/>
      <c r="AI711" s="235">
        <f>IF('Raw Data'!AJ710="YES", 1, 0)</f>
        <v>0</v>
      </c>
      <c r="AJ711" s="239">
        <f>'Power Usage Consumption'!$B$15</f>
        <v>3.87</v>
      </c>
      <c r="AK711" s="235">
        <f>IF('Raw Data'!AK710="YES", 1, 0)</f>
        <v>1</v>
      </c>
      <c r="AL711" s="239">
        <f>'Power Usage Consumption'!$B$16</f>
        <v>18</v>
      </c>
      <c r="AM711" s="235">
        <f>IF('Raw Data'!AL710="YES", 1, 0)</f>
        <v>1</v>
      </c>
      <c r="AN711" s="239">
        <f>'Power Usage Consumption'!$B$17</f>
        <v>1.5</v>
      </c>
      <c r="AO711" s="235">
        <f>IF('Raw Data'!AM710="YES", 1, 0)</f>
        <v>0</v>
      </c>
      <c r="AP711" s="239">
        <f>'Power Usage Consumption'!$B$18</f>
        <v>1.2</v>
      </c>
      <c r="AQ711" s="235">
        <f>IF('Raw Data'!AN710="YES", 1, 0)</f>
        <v>1</v>
      </c>
      <c r="AR711" s="239">
        <f>'Power Usage Consumption'!$B$19</f>
        <v>2</v>
      </c>
      <c r="AS711" s="239">
        <f t="shared" si="5"/>
        <v>26.57</v>
      </c>
      <c r="AT711" s="241">
        <f t="shared" si="6"/>
        <v>3</v>
      </c>
      <c r="AU711" s="241"/>
      <c r="AV711" s="235">
        <f>IF('Raw Data'!AO710="YES", 1, 0)</f>
        <v>0</v>
      </c>
      <c r="AW711" s="241">
        <f>('Power Usage Consumption'!$B$22)*D711*AV711</f>
        <v>0</v>
      </c>
      <c r="AX711" s="235">
        <f>IF('Raw Data'!AP710="YES", 1, 0)</f>
        <v>0</v>
      </c>
      <c r="AY711" s="241">
        <f>('Power Usage Consumption'!$B$23)*D711*AX711</f>
        <v>0</v>
      </c>
      <c r="AZ711" s="235">
        <f>IF('Raw Data'!AQ710="YES", 1, 0)</f>
        <v>0</v>
      </c>
      <c r="BA711" s="241">
        <f>('Power Usage Consumption'!$B$24)*D711*AZ711</f>
        <v>0</v>
      </c>
      <c r="BB711" s="235">
        <f>IF('Raw Data'!AR710="YES", 1, 0)</f>
        <v>0</v>
      </c>
      <c r="BC711" s="241">
        <f>('Power Usage Consumption'!$B$25)*D711*BB711</f>
        <v>0</v>
      </c>
      <c r="BD711" s="235">
        <f>IF('Raw Data'!AS710="YES", 1, 0)</f>
        <v>0</v>
      </c>
      <c r="BE711" s="235">
        <f>('Power Usage Consumption'!$B$26)*D711*BD711</f>
        <v>0</v>
      </c>
      <c r="BF711" s="241">
        <f t="shared" si="7"/>
        <v>0</v>
      </c>
    </row>
    <row r="712" ht="20.25" customHeight="1">
      <c r="A712" s="233" t="str">
        <f>'Raw Data'!R711</f>
        <v>United States of America</v>
      </c>
      <c r="B712" s="234">
        <f>'Raw Data'!S711</f>
        <v>3</v>
      </c>
      <c r="C712" s="235">
        <f>'Raw Data'!W711</f>
        <v>34</v>
      </c>
      <c r="D712" s="236">
        <f t="shared" si="1"/>
        <v>408</v>
      </c>
      <c r="E712" s="237"/>
      <c r="F712" s="238">
        <f>'Raw Data'!X711</f>
        <v>3</v>
      </c>
      <c r="G712" s="239">
        <f>(F712*'Power Usage Consumption'!$B$2)*D712</f>
        <v>73.44</v>
      </c>
      <c r="H712" s="235">
        <f>'Raw Data'!Y711</f>
        <v>2</v>
      </c>
      <c r="I712" s="239">
        <f>(H712*'Power Usage Consumption'!$B$3)*D712</f>
        <v>56.7936</v>
      </c>
      <c r="J712" s="235">
        <f>'Raw Data'!Z711</f>
        <v>0</v>
      </c>
      <c r="K712" s="240">
        <f>(J712*'Power Usage Consumption'!$B$4)*D712</f>
        <v>0</v>
      </c>
      <c r="L712" s="241">
        <f>'Raw Data'!AA711</f>
        <v>1</v>
      </c>
      <c r="M712" s="241">
        <f>(L712*'Power Usage Consumption'!$B$5)*D712</f>
        <v>81.6</v>
      </c>
      <c r="N712" s="241">
        <f>'Raw Data'!AB711</f>
        <v>2</v>
      </c>
      <c r="O712" s="241">
        <f>(N712*'Power Usage Consumption'!$B$7)*D712</f>
        <v>1.632</v>
      </c>
      <c r="P712" s="241">
        <f>'Raw Data'!AC711</f>
        <v>3</v>
      </c>
      <c r="Q712" s="241">
        <f>(P712*'Power Usage Consumption'!$B$8)*D712</f>
        <v>48.96</v>
      </c>
      <c r="R712" s="241">
        <f>'Raw Data'!AD711</f>
        <v>3</v>
      </c>
      <c r="S712" s="241">
        <f>(R712*'Power Usage Consumption'!$B$9)*D712</f>
        <v>7.344</v>
      </c>
      <c r="T712" s="235">
        <f>'Raw Data'!AE711</f>
        <v>3</v>
      </c>
      <c r="U712" s="241">
        <f>(T712*'Power Usage Consumption'!$B$6)*D712</f>
        <v>6.12</v>
      </c>
      <c r="V712" s="235">
        <f>'Raw Data'!AF711</f>
        <v>1</v>
      </c>
      <c r="W712" s="241">
        <f>(V712*'Power Usage Consumption'!$B$11)*D712</f>
        <v>4.896</v>
      </c>
      <c r="X712" s="235">
        <f>'Raw Data'!AG711</f>
        <v>2</v>
      </c>
      <c r="Y712" s="241">
        <f>(X712*'Power Usage Consumption'!$B$12)*D712</f>
        <v>9.792</v>
      </c>
      <c r="Z712" s="235">
        <f>'Raw Data'!AH711</f>
        <v>3</v>
      </c>
      <c r="AA712" s="241">
        <f>(Z712*'Power Usage Consumption'!$B$12)*D712</f>
        <v>14.688</v>
      </c>
      <c r="AB712" s="242">
        <f t="shared" si="2"/>
        <v>305.2656</v>
      </c>
      <c r="AC712" s="243" t="str">
        <f>'Raw Data'!AI711</f>
        <v>Renewable Energy (Solar, Wind, etc.)</v>
      </c>
      <c r="AD712" s="244">
        <f t="shared" si="3"/>
        <v>0</v>
      </c>
      <c r="AE712" s="245">
        <f t="shared" si="4"/>
        <v>305.2656</v>
      </c>
      <c r="AF712" s="238">
        <f>'Raw Data'!U711</f>
        <v>1</v>
      </c>
      <c r="AG712" s="235">
        <f>'Raw Data'!T711</f>
        <v>2</v>
      </c>
      <c r="AH712" s="235"/>
      <c r="AI712" s="235">
        <f>IF('Raw Data'!AJ711="YES", 1, 0)</f>
        <v>1</v>
      </c>
      <c r="AJ712" s="239">
        <f>'Power Usage Consumption'!$B$15</f>
        <v>3.87</v>
      </c>
      <c r="AK712" s="235">
        <f>IF('Raw Data'!AK711="YES", 1, 0)</f>
        <v>0</v>
      </c>
      <c r="AL712" s="239">
        <f>'Power Usage Consumption'!$B$16</f>
        <v>18</v>
      </c>
      <c r="AM712" s="235">
        <f>IF('Raw Data'!AL711="YES", 1, 0)</f>
        <v>0</v>
      </c>
      <c r="AN712" s="239">
        <f>'Power Usage Consumption'!$B$17</f>
        <v>1.5</v>
      </c>
      <c r="AO712" s="235">
        <f>IF('Raw Data'!AM711="YES", 1, 0)</f>
        <v>0</v>
      </c>
      <c r="AP712" s="239">
        <f>'Power Usage Consumption'!$B$18</f>
        <v>1.2</v>
      </c>
      <c r="AQ712" s="235">
        <f>IF('Raw Data'!AN711="YES", 1, 0)</f>
        <v>0</v>
      </c>
      <c r="AR712" s="239">
        <f>'Power Usage Consumption'!$B$19</f>
        <v>2</v>
      </c>
      <c r="AS712" s="239">
        <f t="shared" si="5"/>
        <v>26.57</v>
      </c>
      <c r="AT712" s="241">
        <f t="shared" si="6"/>
        <v>2</v>
      </c>
      <c r="AU712" s="241"/>
      <c r="AV712" s="235">
        <f>IF('Raw Data'!AO711="YES", 1, 0)</f>
        <v>0</v>
      </c>
      <c r="AW712" s="241">
        <f>('Power Usage Consumption'!$B$22)*D712*AV712</f>
        <v>0</v>
      </c>
      <c r="AX712" s="235">
        <f>IF('Raw Data'!AP711="YES", 1, 0)</f>
        <v>1</v>
      </c>
      <c r="AY712" s="241">
        <f>('Power Usage Consumption'!$B$23)*D712*AX712</f>
        <v>265.2</v>
      </c>
      <c r="AZ712" s="235">
        <f>IF('Raw Data'!AQ711="YES", 1, 0)</f>
        <v>0</v>
      </c>
      <c r="BA712" s="241">
        <f>('Power Usage Consumption'!$B$24)*D712*AZ712</f>
        <v>0</v>
      </c>
      <c r="BB712" s="235">
        <f>IF('Raw Data'!AR711="YES", 1, 0)</f>
        <v>0</v>
      </c>
      <c r="BC712" s="241">
        <f>('Power Usage Consumption'!$B$25)*D712*BB712</f>
        <v>0</v>
      </c>
      <c r="BD712" s="235">
        <f>IF('Raw Data'!AS711="YES", 1, 0)</f>
        <v>0</v>
      </c>
      <c r="BE712" s="235">
        <f>('Power Usage Consumption'!$B$26)*D712*BD712</f>
        <v>0</v>
      </c>
      <c r="BF712" s="241">
        <f t="shared" si="7"/>
        <v>265.2</v>
      </c>
    </row>
    <row r="713" ht="20.25" customHeight="1">
      <c r="A713" s="233" t="str">
        <f>'Raw Data'!R712</f>
        <v>United States of America</v>
      </c>
      <c r="B713" s="234">
        <f>'Raw Data'!S712</f>
        <v>6</v>
      </c>
      <c r="C713" s="235">
        <f>'Raw Data'!W712</f>
        <v>30</v>
      </c>
      <c r="D713" s="236">
        <f t="shared" si="1"/>
        <v>720</v>
      </c>
      <c r="E713" s="237"/>
      <c r="F713" s="238">
        <f>'Raw Data'!X712</f>
        <v>3</v>
      </c>
      <c r="G713" s="239">
        <f>(F713*'Power Usage Consumption'!$B$2)*D713</f>
        <v>129.6</v>
      </c>
      <c r="H713" s="235">
        <f>'Raw Data'!Y712</f>
        <v>3</v>
      </c>
      <c r="I713" s="239">
        <f>(H713*'Power Usage Consumption'!$B$3)*D713</f>
        <v>150.336</v>
      </c>
      <c r="J713" s="235">
        <f>'Raw Data'!Z712</f>
        <v>3</v>
      </c>
      <c r="K713" s="240">
        <f>(J713*'Power Usage Consumption'!$B$4)*D713</f>
        <v>123.12</v>
      </c>
      <c r="L713" s="241">
        <f>'Raw Data'!AA712</f>
        <v>0</v>
      </c>
      <c r="M713" s="241">
        <f>(L713*'Power Usage Consumption'!$B$5)*D713</f>
        <v>0</v>
      </c>
      <c r="N713" s="241">
        <f>'Raw Data'!AB712</f>
        <v>2</v>
      </c>
      <c r="O713" s="241">
        <f>(N713*'Power Usage Consumption'!$B$7)*D713</f>
        <v>2.88</v>
      </c>
      <c r="P713" s="241">
        <f>'Raw Data'!AC712</f>
        <v>2</v>
      </c>
      <c r="Q713" s="241">
        <f>(P713*'Power Usage Consumption'!$B$8)*D713</f>
        <v>57.6</v>
      </c>
      <c r="R713" s="241">
        <f>'Raw Data'!AD712</f>
        <v>0</v>
      </c>
      <c r="S713" s="241">
        <f>(R713*'Power Usage Consumption'!$B$9)*D713</f>
        <v>0</v>
      </c>
      <c r="T713" s="235">
        <f>'Raw Data'!AE712</f>
        <v>3</v>
      </c>
      <c r="U713" s="241">
        <f>(T713*'Power Usage Consumption'!$B$6)*D713</f>
        <v>10.8</v>
      </c>
      <c r="V713" s="235">
        <f>'Raw Data'!AF712</f>
        <v>2</v>
      </c>
      <c r="W713" s="241">
        <f>(V713*'Power Usage Consumption'!$B$11)*D713</f>
        <v>17.28</v>
      </c>
      <c r="X713" s="235">
        <f>'Raw Data'!AG712</f>
        <v>2</v>
      </c>
      <c r="Y713" s="241">
        <f>(X713*'Power Usage Consumption'!$B$12)*D713</f>
        <v>17.28</v>
      </c>
      <c r="Z713" s="235">
        <f>'Raw Data'!AH712</f>
        <v>1</v>
      </c>
      <c r="AA713" s="241">
        <f>(Z713*'Power Usage Consumption'!$B$12)*D713</f>
        <v>8.64</v>
      </c>
      <c r="AB713" s="242">
        <f t="shared" si="2"/>
        <v>517.536</v>
      </c>
      <c r="AC713" s="243" t="str">
        <f>'Raw Data'!AI712</f>
        <v>Non-renewable Energy (Grid electricity, Gasoline, etc.)</v>
      </c>
      <c r="AD713" s="244">
        <f t="shared" si="3"/>
        <v>517.536</v>
      </c>
      <c r="AE713" s="245">
        <f t="shared" si="4"/>
        <v>0</v>
      </c>
      <c r="AF713" s="238">
        <f>'Raw Data'!U712</f>
        <v>1</v>
      </c>
      <c r="AG713" s="235">
        <f>'Raw Data'!T712</f>
        <v>5</v>
      </c>
      <c r="AH713" s="235"/>
      <c r="AI713" s="235">
        <f>IF('Raw Data'!AJ712="YES", 1, 0)</f>
        <v>0</v>
      </c>
      <c r="AJ713" s="239">
        <f>'Power Usage Consumption'!$B$15</f>
        <v>3.87</v>
      </c>
      <c r="AK713" s="235">
        <f>IF('Raw Data'!AK712="YES", 1, 0)</f>
        <v>1</v>
      </c>
      <c r="AL713" s="239">
        <f>'Power Usage Consumption'!$B$16</f>
        <v>18</v>
      </c>
      <c r="AM713" s="235">
        <f>IF('Raw Data'!AL712="YES", 1, 0)</f>
        <v>1</v>
      </c>
      <c r="AN713" s="239">
        <f>'Power Usage Consumption'!$B$17</f>
        <v>1.5</v>
      </c>
      <c r="AO713" s="235">
        <f>IF('Raw Data'!AM712="YES", 1, 0)</f>
        <v>1</v>
      </c>
      <c r="AP713" s="239">
        <f>'Power Usage Consumption'!$B$18</f>
        <v>1.2</v>
      </c>
      <c r="AQ713" s="235">
        <f>IF('Raw Data'!AN712="YES", 1, 0)</f>
        <v>1</v>
      </c>
      <c r="AR713" s="239">
        <f>'Power Usage Consumption'!$B$19</f>
        <v>2</v>
      </c>
      <c r="AS713" s="239">
        <f t="shared" si="5"/>
        <v>26.57</v>
      </c>
      <c r="AT713" s="241">
        <f t="shared" si="6"/>
        <v>5</v>
      </c>
      <c r="AU713" s="241"/>
      <c r="AV713" s="235">
        <f>IF('Raw Data'!AO712="YES", 1, 0)</f>
        <v>1</v>
      </c>
      <c r="AW713" s="241">
        <f>('Power Usage Consumption'!$B$22)*D713*AV713</f>
        <v>1638</v>
      </c>
      <c r="AX713" s="235">
        <f>IF('Raw Data'!AP712="YES", 1, 0)</f>
        <v>0</v>
      </c>
      <c r="AY713" s="241">
        <f>('Power Usage Consumption'!$B$23)*D713*AX713</f>
        <v>0</v>
      </c>
      <c r="AZ713" s="235">
        <f>IF('Raw Data'!AQ712="YES", 1, 0)</f>
        <v>1</v>
      </c>
      <c r="BA713" s="241">
        <f>('Power Usage Consumption'!$B$24)*D713*AZ713</f>
        <v>38.88</v>
      </c>
      <c r="BB713" s="235">
        <f>IF('Raw Data'!AR712="YES", 1, 0)</f>
        <v>0</v>
      </c>
      <c r="BC713" s="241">
        <f>('Power Usage Consumption'!$B$25)*D713*BB713</f>
        <v>0</v>
      </c>
      <c r="BD713" s="235">
        <f>IF('Raw Data'!AS712="YES", 1, 0)</f>
        <v>1</v>
      </c>
      <c r="BE713" s="235">
        <f>('Power Usage Consumption'!$B$26)*D713*BD713</f>
        <v>201.6</v>
      </c>
      <c r="BF713" s="241">
        <f t="shared" si="7"/>
        <v>1878.48</v>
      </c>
    </row>
    <row r="714" ht="20.25" customHeight="1">
      <c r="A714" s="233" t="str">
        <f>'Raw Data'!R713</f>
        <v>United States of America</v>
      </c>
      <c r="B714" s="234">
        <f>'Raw Data'!S713</f>
        <v>8</v>
      </c>
      <c r="C714" s="235">
        <f>'Raw Data'!W713</f>
        <v>17</v>
      </c>
      <c r="D714" s="236">
        <f t="shared" si="1"/>
        <v>544</v>
      </c>
      <c r="E714" s="237"/>
      <c r="F714" s="238">
        <f>'Raw Data'!X713</f>
        <v>1</v>
      </c>
      <c r="G714" s="239">
        <f>(F714*'Power Usage Consumption'!$B$2)*D714</f>
        <v>32.64</v>
      </c>
      <c r="H714" s="235">
        <f>'Raw Data'!Y713</f>
        <v>3</v>
      </c>
      <c r="I714" s="239">
        <f>(H714*'Power Usage Consumption'!$B$3)*D714</f>
        <v>113.5872</v>
      </c>
      <c r="J714" s="235">
        <f>'Raw Data'!Z713</f>
        <v>3</v>
      </c>
      <c r="K714" s="240">
        <f>(J714*'Power Usage Consumption'!$B$4)*D714</f>
        <v>93.024</v>
      </c>
      <c r="L714" s="241">
        <f>'Raw Data'!AA713</f>
        <v>1</v>
      </c>
      <c r="M714" s="241">
        <f>(L714*'Power Usage Consumption'!$B$5)*D714</f>
        <v>108.8</v>
      </c>
      <c r="N714" s="241">
        <f>'Raw Data'!AB713</f>
        <v>3</v>
      </c>
      <c r="O714" s="241">
        <f>(N714*'Power Usage Consumption'!$B$7)*D714</f>
        <v>3.264</v>
      </c>
      <c r="P714" s="241">
        <f>'Raw Data'!AC713</f>
        <v>1</v>
      </c>
      <c r="Q714" s="241">
        <f>(P714*'Power Usage Consumption'!$B$8)*D714</f>
        <v>21.76</v>
      </c>
      <c r="R714" s="241">
        <f>'Raw Data'!AD713</f>
        <v>3</v>
      </c>
      <c r="S714" s="241">
        <f>(R714*'Power Usage Consumption'!$B$9)*D714</f>
        <v>9.792</v>
      </c>
      <c r="T714" s="235">
        <f>'Raw Data'!AE713</f>
        <v>0</v>
      </c>
      <c r="U714" s="241">
        <f>(T714*'Power Usage Consumption'!$B$6)*D714</f>
        <v>0</v>
      </c>
      <c r="V714" s="235">
        <f>'Raw Data'!AF713</f>
        <v>2</v>
      </c>
      <c r="W714" s="241">
        <f>(V714*'Power Usage Consumption'!$B$11)*D714</f>
        <v>13.056</v>
      </c>
      <c r="X714" s="235">
        <f>'Raw Data'!AG713</f>
        <v>0</v>
      </c>
      <c r="Y714" s="241">
        <f>(X714*'Power Usage Consumption'!$B$12)*D714</f>
        <v>0</v>
      </c>
      <c r="Z714" s="235">
        <f>'Raw Data'!AH713</f>
        <v>3</v>
      </c>
      <c r="AA714" s="241">
        <f>(Z714*'Power Usage Consumption'!$B$12)*D714</f>
        <v>19.584</v>
      </c>
      <c r="AB714" s="242">
        <f t="shared" si="2"/>
        <v>415.5072</v>
      </c>
      <c r="AC714" s="243" t="str">
        <f>'Raw Data'!AI713</f>
        <v>Non-renewable Energy (Grid electricity, Gasoline, etc.)</v>
      </c>
      <c r="AD714" s="244">
        <f t="shared" si="3"/>
        <v>415.5072</v>
      </c>
      <c r="AE714" s="245">
        <f t="shared" si="4"/>
        <v>0</v>
      </c>
      <c r="AF714" s="238">
        <f>'Raw Data'!U713</f>
        <v>3</v>
      </c>
      <c r="AG714" s="235">
        <f>'Raw Data'!T713</f>
        <v>5</v>
      </c>
      <c r="AH714" s="235"/>
      <c r="AI714" s="235">
        <f>IF('Raw Data'!AJ713="YES", 1, 0)</f>
        <v>0</v>
      </c>
      <c r="AJ714" s="239">
        <f>'Power Usage Consumption'!$B$15</f>
        <v>3.87</v>
      </c>
      <c r="AK714" s="235">
        <f>IF('Raw Data'!AK713="YES", 1, 0)</f>
        <v>0</v>
      </c>
      <c r="AL714" s="239">
        <f>'Power Usage Consumption'!$B$16</f>
        <v>18</v>
      </c>
      <c r="AM714" s="235">
        <f>IF('Raw Data'!AL713="YES", 1, 0)</f>
        <v>1</v>
      </c>
      <c r="AN714" s="239">
        <f>'Power Usage Consumption'!$B$17</f>
        <v>1.5</v>
      </c>
      <c r="AO714" s="235">
        <f>IF('Raw Data'!AM713="YES", 1, 0)</f>
        <v>1</v>
      </c>
      <c r="AP714" s="239">
        <f>'Power Usage Consumption'!$B$18</f>
        <v>1.2</v>
      </c>
      <c r="AQ714" s="235">
        <f>IF('Raw Data'!AN713="YES", 1, 0)</f>
        <v>1</v>
      </c>
      <c r="AR714" s="239">
        <f>'Power Usage Consumption'!$B$19</f>
        <v>2</v>
      </c>
      <c r="AS714" s="239">
        <f t="shared" si="5"/>
        <v>26.57</v>
      </c>
      <c r="AT714" s="241">
        <f t="shared" si="6"/>
        <v>5</v>
      </c>
      <c r="AU714" s="241"/>
      <c r="AV714" s="235">
        <f>IF('Raw Data'!AO713="YES", 1, 0)</f>
        <v>1</v>
      </c>
      <c r="AW714" s="241">
        <f>('Power Usage Consumption'!$B$22)*D714*AV714</f>
        <v>1237.6</v>
      </c>
      <c r="AX714" s="235">
        <f>IF('Raw Data'!AP713="YES", 1, 0)</f>
        <v>0</v>
      </c>
      <c r="AY714" s="241">
        <f>('Power Usage Consumption'!$B$23)*D714*AX714</f>
        <v>0</v>
      </c>
      <c r="AZ714" s="235">
        <f>IF('Raw Data'!AQ713="YES", 1, 0)</f>
        <v>1</v>
      </c>
      <c r="BA714" s="241">
        <f>('Power Usage Consumption'!$B$24)*D714*AZ714</f>
        <v>29.376</v>
      </c>
      <c r="BB714" s="235">
        <f>IF('Raw Data'!AR713="YES", 1, 0)</f>
        <v>0</v>
      </c>
      <c r="BC714" s="241">
        <f>('Power Usage Consumption'!$B$25)*D714*BB714</f>
        <v>0</v>
      </c>
      <c r="BD714" s="235">
        <f>IF('Raw Data'!AS713="YES", 1, 0)</f>
        <v>0</v>
      </c>
      <c r="BE714" s="235">
        <f>('Power Usage Consumption'!$B$26)*D714*BD714</f>
        <v>0</v>
      </c>
      <c r="BF714" s="241">
        <f t="shared" si="7"/>
        <v>1266.976</v>
      </c>
    </row>
    <row r="715" ht="20.25" customHeight="1">
      <c r="A715" s="233" t="str">
        <f>'Raw Data'!R714</f>
        <v>Slovakia</v>
      </c>
      <c r="B715" s="234">
        <f>'Raw Data'!S714</f>
        <v>11</v>
      </c>
      <c r="C715" s="235">
        <f>'Raw Data'!W714</f>
        <v>22</v>
      </c>
      <c r="D715" s="236">
        <f t="shared" si="1"/>
        <v>968</v>
      </c>
      <c r="E715" s="237"/>
      <c r="F715" s="238">
        <f>'Raw Data'!X714</f>
        <v>3</v>
      </c>
      <c r="G715" s="239">
        <f>(F715*'Power Usage Consumption'!$B$2)*D715</f>
        <v>174.24</v>
      </c>
      <c r="H715" s="235">
        <f>'Raw Data'!Y714</f>
        <v>0</v>
      </c>
      <c r="I715" s="239">
        <f>(H715*'Power Usage Consumption'!$B$3)*D715</f>
        <v>0</v>
      </c>
      <c r="J715" s="235">
        <f>'Raw Data'!Z714</f>
        <v>2</v>
      </c>
      <c r="K715" s="240">
        <f>(J715*'Power Usage Consumption'!$B$4)*D715</f>
        <v>110.352</v>
      </c>
      <c r="L715" s="241">
        <f>'Raw Data'!AA714</f>
        <v>1</v>
      </c>
      <c r="M715" s="241">
        <f>(L715*'Power Usage Consumption'!$B$5)*D715</f>
        <v>193.6</v>
      </c>
      <c r="N715" s="241">
        <f>'Raw Data'!AB714</f>
        <v>2</v>
      </c>
      <c r="O715" s="241">
        <f>(N715*'Power Usage Consumption'!$B$7)*D715</f>
        <v>3.872</v>
      </c>
      <c r="P715" s="241">
        <f>'Raw Data'!AC714</f>
        <v>0</v>
      </c>
      <c r="Q715" s="241">
        <f>(P715*'Power Usage Consumption'!$B$8)*D715</f>
        <v>0</v>
      </c>
      <c r="R715" s="241">
        <f>'Raw Data'!AD714</f>
        <v>0</v>
      </c>
      <c r="S715" s="241">
        <f>(R715*'Power Usage Consumption'!$B$9)*D715</f>
        <v>0</v>
      </c>
      <c r="T715" s="235">
        <f>'Raw Data'!AE714</f>
        <v>3</v>
      </c>
      <c r="U715" s="241">
        <f>(T715*'Power Usage Consumption'!$B$6)*D715</f>
        <v>14.52</v>
      </c>
      <c r="V715" s="235">
        <f>'Raw Data'!AF714</f>
        <v>1</v>
      </c>
      <c r="W715" s="241">
        <f>(V715*'Power Usage Consumption'!$B$11)*D715</f>
        <v>11.616</v>
      </c>
      <c r="X715" s="235">
        <f>'Raw Data'!AG714</f>
        <v>3</v>
      </c>
      <c r="Y715" s="241">
        <f>(X715*'Power Usage Consumption'!$B$12)*D715</f>
        <v>34.848</v>
      </c>
      <c r="Z715" s="235">
        <f>'Raw Data'!AH714</f>
        <v>0</v>
      </c>
      <c r="AA715" s="241">
        <f>(Z715*'Power Usage Consumption'!$B$12)*D715</f>
        <v>0</v>
      </c>
      <c r="AB715" s="242">
        <f t="shared" si="2"/>
        <v>543.048</v>
      </c>
      <c r="AC715" s="243" t="str">
        <f>'Raw Data'!AI714</f>
        <v>Renewable Energy (Solar, Wind, etc.)</v>
      </c>
      <c r="AD715" s="244">
        <f t="shared" si="3"/>
        <v>0</v>
      </c>
      <c r="AE715" s="245">
        <f t="shared" si="4"/>
        <v>543.048</v>
      </c>
      <c r="AF715" s="238">
        <f>'Raw Data'!U714</f>
        <v>0</v>
      </c>
      <c r="AG715" s="235">
        <f>'Raw Data'!T714</f>
        <v>11</v>
      </c>
      <c r="AH715" s="235"/>
      <c r="AI715" s="235">
        <f>IF('Raw Data'!AJ714="YES", 1, 0)</f>
        <v>1</v>
      </c>
      <c r="AJ715" s="239">
        <f>'Power Usage Consumption'!$B$15</f>
        <v>3.87</v>
      </c>
      <c r="AK715" s="235">
        <f>IF('Raw Data'!AK714="YES", 1, 0)</f>
        <v>0</v>
      </c>
      <c r="AL715" s="239">
        <f>'Power Usage Consumption'!$B$16</f>
        <v>18</v>
      </c>
      <c r="AM715" s="235">
        <f>IF('Raw Data'!AL714="YES", 1, 0)</f>
        <v>0</v>
      </c>
      <c r="AN715" s="239">
        <f>'Power Usage Consumption'!$B$17</f>
        <v>1.5</v>
      </c>
      <c r="AO715" s="235">
        <f>IF('Raw Data'!AM714="YES", 1, 0)</f>
        <v>0</v>
      </c>
      <c r="AP715" s="239">
        <f>'Power Usage Consumption'!$B$18</f>
        <v>1.2</v>
      </c>
      <c r="AQ715" s="235">
        <f>IF('Raw Data'!AN714="YES", 1, 0)</f>
        <v>1</v>
      </c>
      <c r="AR715" s="239">
        <f>'Power Usage Consumption'!$B$19</f>
        <v>2</v>
      </c>
      <c r="AS715" s="239">
        <f t="shared" si="5"/>
        <v>26.57</v>
      </c>
      <c r="AT715" s="241">
        <f t="shared" si="6"/>
        <v>11</v>
      </c>
      <c r="AU715" s="241"/>
      <c r="AV715" s="235">
        <f>IF('Raw Data'!AO714="YES", 1, 0)</f>
        <v>1</v>
      </c>
      <c r="AW715" s="241">
        <f>('Power Usage Consumption'!$B$22)*D715*AV715</f>
        <v>2202.2</v>
      </c>
      <c r="AX715" s="235">
        <f>IF('Raw Data'!AP714="YES", 1, 0)</f>
        <v>0</v>
      </c>
      <c r="AY715" s="241">
        <f>('Power Usage Consumption'!$B$23)*D715*AX715</f>
        <v>0</v>
      </c>
      <c r="AZ715" s="235">
        <f>IF('Raw Data'!AQ714="YES", 1, 0)</f>
        <v>0</v>
      </c>
      <c r="BA715" s="241">
        <f>('Power Usage Consumption'!$B$24)*D715*AZ715</f>
        <v>0</v>
      </c>
      <c r="BB715" s="235">
        <f>IF('Raw Data'!AR714="YES", 1, 0)</f>
        <v>1</v>
      </c>
      <c r="BC715" s="241">
        <f>('Power Usage Consumption'!$B$25)*D715*BB715</f>
        <v>16.7948</v>
      </c>
      <c r="BD715" s="235">
        <f>IF('Raw Data'!AS714="YES", 1, 0)</f>
        <v>0</v>
      </c>
      <c r="BE715" s="235">
        <f>('Power Usage Consumption'!$B$26)*D715*BD715</f>
        <v>0</v>
      </c>
      <c r="BF715" s="241">
        <f t="shared" si="7"/>
        <v>2218.9948</v>
      </c>
    </row>
    <row r="716" ht="20.25" customHeight="1">
      <c r="A716" s="233" t="str">
        <f>'Raw Data'!R715</f>
        <v>Korea, Republic of</v>
      </c>
      <c r="B716" s="234">
        <f>'Raw Data'!S715</f>
        <v>5</v>
      </c>
      <c r="C716" s="235">
        <f>'Raw Data'!W715</f>
        <v>33</v>
      </c>
      <c r="D716" s="236">
        <f t="shared" si="1"/>
        <v>660</v>
      </c>
      <c r="E716" s="237"/>
      <c r="F716" s="238">
        <f>'Raw Data'!X715</f>
        <v>3</v>
      </c>
      <c r="G716" s="239">
        <f>(F716*'Power Usage Consumption'!$B$2)*D716</f>
        <v>118.8</v>
      </c>
      <c r="H716" s="235">
        <f>'Raw Data'!Y715</f>
        <v>2</v>
      </c>
      <c r="I716" s="239">
        <f>(H716*'Power Usage Consumption'!$B$3)*D716</f>
        <v>91.872</v>
      </c>
      <c r="J716" s="235">
        <f>'Raw Data'!Z715</f>
        <v>1</v>
      </c>
      <c r="K716" s="240">
        <f>(J716*'Power Usage Consumption'!$B$4)*D716</f>
        <v>37.62</v>
      </c>
      <c r="L716" s="241">
        <f>'Raw Data'!AA715</f>
        <v>1</v>
      </c>
      <c r="M716" s="241">
        <f>(L716*'Power Usage Consumption'!$B$5)*D716</f>
        <v>132</v>
      </c>
      <c r="N716" s="241">
        <f>'Raw Data'!AB715</f>
        <v>0</v>
      </c>
      <c r="O716" s="241">
        <f>(N716*'Power Usage Consumption'!$B$7)*D716</f>
        <v>0</v>
      </c>
      <c r="P716" s="241">
        <f>'Raw Data'!AC715</f>
        <v>1</v>
      </c>
      <c r="Q716" s="241">
        <f>(P716*'Power Usage Consumption'!$B$8)*D716</f>
        <v>26.4</v>
      </c>
      <c r="R716" s="241">
        <f>'Raw Data'!AD715</f>
        <v>0</v>
      </c>
      <c r="S716" s="241">
        <f>(R716*'Power Usage Consumption'!$B$9)*D716</f>
        <v>0</v>
      </c>
      <c r="T716" s="235">
        <f>'Raw Data'!AE715</f>
        <v>1</v>
      </c>
      <c r="U716" s="241">
        <f>(T716*'Power Usage Consumption'!$B$6)*D716</f>
        <v>3.3</v>
      </c>
      <c r="V716" s="235">
        <f>'Raw Data'!AF715</f>
        <v>0</v>
      </c>
      <c r="W716" s="241">
        <f>(V716*'Power Usage Consumption'!$B$11)*D716</f>
        <v>0</v>
      </c>
      <c r="X716" s="235">
        <f>'Raw Data'!AG715</f>
        <v>0</v>
      </c>
      <c r="Y716" s="241">
        <f>(X716*'Power Usage Consumption'!$B$12)*D716</f>
        <v>0</v>
      </c>
      <c r="Z716" s="235">
        <f>'Raw Data'!AH715</f>
        <v>2</v>
      </c>
      <c r="AA716" s="241">
        <f>(Z716*'Power Usage Consumption'!$B$12)*D716</f>
        <v>15.84</v>
      </c>
      <c r="AB716" s="242">
        <f t="shared" si="2"/>
        <v>425.832</v>
      </c>
      <c r="AC716" s="243" t="str">
        <f>'Raw Data'!AI715</f>
        <v>Renewable Energy (Solar, Wind, etc.)</v>
      </c>
      <c r="AD716" s="244">
        <f t="shared" si="3"/>
        <v>0</v>
      </c>
      <c r="AE716" s="245">
        <f t="shared" si="4"/>
        <v>425.832</v>
      </c>
      <c r="AF716" s="238">
        <f>'Raw Data'!U715</f>
        <v>3</v>
      </c>
      <c r="AG716" s="235">
        <f>'Raw Data'!T715</f>
        <v>2</v>
      </c>
      <c r="AH716" s="235"/>
      <c r="AI716" s="235">
        <f>IF('Raw Data'!AJ715="YES", 1, 0)</f>
        <v>1</v>
      </c>
      <c r="AJ716" s="239">
        <f>'Power Usage Consumption'!$B$15</f>
        <v>3.87</v>
      </c>
      <c r="AK716" s="235">
        <f>IF('Raw Data'!AK715="YES", 1, 0)</f>
        <v>1</v>
      </c>
      <c r="AL716" s="239">
        <f>'Power Usage Consumption'!$B$16</f>
        <v>18</v>
      </c>
      <c r="AM716" s="235">
        <f>IF('Raw Data'!AL715="YES", 1, 0)</f>
        <v>0</v>
      </c>
      <c r="AN716" s="239">
        <f>'Power Usage Consumption'!$B$17</f>
        <v>1.5</v>
      </c>
      <c r="AO716" s="235">
        <f>IF('Raw Data'!AM715="YES", 1, 0)</f>
        <v>0</v>
      </c>
      <c r="AP716" s="239">
        <f>'Power Usage Consumption'!$B$18</f>
        <v>1.2</v>
      </c>
      <c r="AQ716" s="235">
        <f>IF('Raw Data'!AN715="YES", 1, 0)</f>
        <v>0</v>
      </c>
      <c r="AR716" s="239">
        <f>'Power Usage Consumption'!$B$19</f>
        <v>2</v>
      </c>
      <c r="AS716" s="239">
        <f t="shared" si="5"/>
        <v>26.57</v>
      </c>
      <c r="AT716" s="241">
        <f t="shared" si="6"/>
        <v>2</v>
      </c>
      <c r="AU716" s="241"/>
      <c r="AV716" s="235">
        <f>IF('Raw Data'!AO715="YES", 1, 0)</f>
        <v>0</v>
      </c>
      <c r="AW716" s="241">
        <f>('Power Usage Consumption'!$B$22)*D716*AV716</f>
        <v>0</v>
      </c>
      <c r="AX716" s="235">
        <f>IF('Raw Data'!AP715="YES", 1, 0)</f>
        <v>0</v>
      </c>
      <c r="AY716" s="241">
        <f>('Power Usage Consumption'!$B$23)*D716*AX716</f>
        <v>0</v>
      </c>
      <c r="AZ716" s="235">
        <f>IF('Raw Data'!AQ715="YES", 1, 0)</f>
        <v>0</v>
      </c>
      <c r="BA716" s="241">
        <f>('Power Usage Consumption'!$B$24)*D716*AZ716</f>
        <v>0</v>
      </c>
      <c r="BB716" s="235">
        <f>IF('Raw Data'!AR715="YES", 1, 0)</f>
        <v>1</v>
      </c>
      <c r="BC716" s="241">
        <f>('Power Usage Consumption'!$B$25)*D716*BB716</f>
        <v>11.451</v>
      </c>
      <c r="BD716" s="235">
        <f>IF('Raw Data'!AS715="YES", 1, 0)</f>
        <v>1</v>
      </c>
      <c r="BE716" s="235">
        <f>('Power Usage Consumption'!$B$26)*D716*BD716</f>
        <v>184.8</v>
      </c>
      <c r="BF716" s="241">
        <f t="shared" si="7"/>
        <v>196.251</v>
      </c>
    </row>
    <row r="717" ht="20.25" customHeight="1">
      <c r="A717" s="233" t="str">
        <f>'Raw Data'!R716</f>
        <v>Australia</v>
      </c>
      <c r="B717" s="234">
        <f>'Raw Data'!S716</f>
        <v>12</v>
      </c>
      <c r="C717" s="235">
        <f>'Raw Data'!W716</f>
        <v>33</v>
      </c>
      <c r="D717" s="236">
        <f t="shared" si="1"/>
        <v>1584</v>
      </c>
      <c r="E717" s="237"/>
      <c r="F717" s="238">
        <f>'Raw Data'!X716</f>
        <v>2</v>
      </c>
      <c r="G717" s="239">
        <f>(F717*'Power Usage Consumption'!$B$2)*D717</f>
        <v>190.08</v>
      </c>
      <c r="H717" s="235">
        <f>'Raw Data'!Y716</f>
        <v>2</v>
      </c>
      <c r="I717" s="239">
        <f>(H717*'Power Usage Consumption'!$B$3)*D717</f>
        <v>220.4928</v>
      </c>
      <c r="J717" s="235">
        <f>'Raw Data'!Z716</f>
        <v>2</v>
      </c>
      <c r="K717" s="240">
        <f>(J717*'Power Usage Consumption'!$B$4)*D717</f>
        <v>180.576</v>
      </c>
      <c r="L717" s="241">
        <f>'Raw Data'!AA716</f>
        <v>1</v>
      </c>
      <c r="M717" s="241">
        <f>(L717*'Power Usage Consumption'!$B$5)*D717</f>
        <v>316.8</v>
      </c>
      <c r="N717" s="241">
        <f>'Raw Data'!AB716</f>
        <v>3</v>
      </c>
      <c r="O717" s="241">
        <f>(N717*'Power Usage Consumption'!$B$7)*D717</f>
        <v>9.504</v>
      </c>
      <c r="P717" s="241">
        <f>'Raw Data'!AC716</f>
        <v>2</v>
      </c>
      <c r="Q717" s="241">
        <f>(P717*'Power Usage Consumption'!$B$8)*D717</f>
        <v>126.72</v>
      </c>
      <c r="R717" s="241">
        <f>'Raw Data'!AD716</f>
        <v>2</v>
      </c>
      <c r="S717" s="241">
        <f>(R717*'Power Usage Consumption'!$B$9)*D717</f>
        <v>19.008</v>
      </c>
      <c r="T717" s="235">
        <f>'Raw Data'!AE716</f>
        <v>2</v>
      </c>
      <c r="U717" s="241">
        <f>(T717*'Power Usage Consumption'!$B$6)*D717</f>
        <v>15.84</v>
      </c>
      <c r="V717" s="235">
        <f>'Raw Data'!AF716</f>
        <v>1</v>
      </c>
      <c r="W717" s="241">
        <f>(V717*'Power Usage Consumption'!$B$11)*D717</f>
        <v>19.008</v>
      </c>
      <c r="X717" s="235">
        <f>'Raw Data'!AG716</f>
        <v>0</v>
      </c>
      <c r="Y717" s="241">
        <f>(X717*'Power Usage Consumption'!$B$12)*D717</f>
        <v>0</v>
      </c>
      <c r="Z717" s="235">
        <f>'Raw Data'!AH716</f>
        <v>1</v>
      </c>
      <c r="AA717" s="241">
        <f>(Z717*'Power Usage Consumption'!$B$12)*D717</f>
        <v>19.008</v>
      </c>
      <c r="AB717" s="242">
        <f t="shared" si="2"/>
        <v>1117.0368</v>
      </c>
      <c r="AC717" s="243" t="str">
        <f>'Raw Data'!AI716</f>
        <v>Non-renewable Energy (Grid electricity, Gasoline, etc.)</v>
      </c>
      <c r="AD717" s="244">
        <f t="shared" si="3"/>
        <v>1117.0368</v>
      </c>
      <c r="AE717" s="245">
        <f t="shared" si="4"/>
        <v>0</v>
      </c>
      <c r="AF717" s="238">
        <f>'Raw Data'!U716</f>
        <v>10</v>
      </c>
      <c r="AG717" s="235">
        <f>'Raw Data'!T716</f>
        <v>2</v>
      </c>
      <c r="AH717" s="235"/>
      <c r="AI717" s="235">
        <f>IF('Raw Data'!AJ716="YES", 1, 0)</f>
        <v>0</v>
      </c>
      <c r="AJ717" s="239">
        <f>'Power Usage Consumption'!$B$15</f>
        <v>3.87</v>
      </c>
      <c r="AK717" s="235">
        <f>IF('Raw Data'!AK716="YES", 1, 0)</f>
        <v>1</v>
      </c>
      <c r="AL717" s="239">
        <f>'Power Usage Consumption'!$B$16</f>
        <v>18</v>
      </c>
      <c r="AM717" s="235">
        <f>IF('Raw Data'!AL716="YES", 1, 0)</f>
        <v>0</v>
      </c>
      <c r="AN717" s="239">
        <f>'Power Usage Consumption'!$B$17</f>
        <v>1.5</v>
      </c>
      <c r="AO717" s="235">
        <f>IF('Raw Data'!AM716="YES", 1, 0)</f>
        <v>0</v>
      </c>
      <c r="AP717" s="239">
        <f>'Power Usage Consumption'!$B$18</f>
        <v>1.2</v>
      </c>
      <c r="AQ717" s="235">
        <f>IF('Raw Data'!AN716="YES", 1, 0)</f>
        <v>1</v>
      </c>
      <c r="AR717" s="239">
        <f>'Power Usage Consumption'!$B$19</f>
        <v>2</v>
      </c>
      <c r="AS717" s="239">
        <f t="shared" si="5"/>
        <v>26.57</v>
      </c>
      <c r="AT717" s="241">
        <f t="shared" si="6"/>
        <v>2</v>
      </c>
      <c r="AU717" s="241"/>
      <c r="AV717" s="235">
        <f>IF('Raw Data'!AO716="YES", 1, 0)</f>
        <v>0</v>
      </c>
      <c r="AW717" s="241">
        <f>('Power Usage Consumption'!$B$22)*D717*AV717</f>
        <v>0</v>
      </c>
      <c r="AX717" s="235">
        <f>IF('Raw Data'!AP716="YES", 1, 0)</f>
        <v>1</v>
      </c>
      <c r="AY717" s="241">
        <f>('Power Usage Consumption'!$B$23)*D717*AX717</f>
        <v>1029.6</v>
      </c>
      <c r="AZ717" s="235">
        <f>IF('Raw Data'!AQ716="YES", 1, 0)</f>
        <v>1</v>
      </c>
      <c r="BA717" s="241">
        <f>('Power Usage Consumption'!$B$24)*D717*AZ717</f>
        <v>85.536</v>
      </c>
      <c r="BB717" s="235">
        <f>IF('Raw Data'!AR716="YES", 1, 0)</f>
        <v>1</v>
      </c>
      <c r="BC717" s="241">
        <f>('Power Usage Consumption'!$B$25)*D717*BB717</f>
        <v>27.4824</v>
      </c>
      <c r="BD717" s="235">
        <f>IF('Raw Data'!AS716="YES", 1, 0)</f>
        <v>0</v>
      </c>
      <c r="BE717" s="235">
        <f>('Power Usage Consumption'!$B$26)*D717*BD717</f>
        <v>0</v>
      </c>
      <c r="BF717" s="241">
        <f t="shared" si="7"/>
        <v>1142.6184</v>
      </c>
    </row>
    <row r="718" ht="20.25" customHeight="1">
      <c r="A718" s="233" t="str">
        <f>'Raw Data'!R717</f>
        <v>United States of America</v>
      </c>
      <c r="B718" s="234">
        <f>'Raw Data'!S717</f>
        <v>7</v>
      </c>
      <c r="C718" s="235">
        <f>'Raw Data'!W717</f>
        <v>36</v>
      </c>
      <c r="D718" s="236">
        <f t="shared" si="1"/>
        <v>1008</v>
      </c>
      <c r="E718" s="237"/>
      <c r="F718" s="238">
        <f>'Raw Data'!X717</f>
        <v>0</v>
      </c>
      <c r="G718" s="239">
        <f>(F718*'Power Usage Consumption'!$B$2)*D718</f>
        <v>0</v>
      </c>
      <c r="H718" s="235">
        <f>'Raw Data'!Y717</f>
        <v>3</v>
      </c>
      <c r="I718" s="239">
        <f>(H718*'Power Usage Consumption'!$B$3)*D718</f>
        <v>210.4704</v>
      </c>
      <c r="J718" s="235">
        <f>'Raw Data'!Z717</f>
        <v>0</v>
      </c>
      <c r="K718" s="240">
        <f>(J718*'Power Usage Consumption'!$B$4)*D718</f>
        <v>0</v>
      </c>
      <c r="L718" s="241">
        <f>'Raw Data'!AA717</f>
        <v>3</v>
      </c>
      <c r="M718" s="241">
        <f>(L718*'Power Usage Consumption'!$B$5)*D718</f>
        <v>604.8</v>
      </c>
      <c r="N718" s="241">
        <f>'Raw Data'!AB717</f>
        <v>1</v>
      </c>
      <c r="O718" s="241">
        <f>(N718*'Power Usage Consumption'!$B$7)*D718</f>
        <v>2.016</v>
      </c>
      <c r="P718" s="241">
        <f>'Raw Data'!AC717</f>
        <v>0</v>
      </c>
      <c r="Q718" s="241">
        <f>(P718*'Power Usage Consumption'!$B$8)*D718</f>
        <v>0</v>
      </c>
      <c r="R718" s="241">
        <f>'Raw Data'!AD717</f>
        <v>2</v>
      </c>
      <c r="S718" s="241">
        <f>(R718*'Power Usage Consumption'!$B$9)*D718</f>
        <v>12.096</v>
      </c>
      <c r="T718" s="235">
        <f>'Raw Data'!AE717</f>
        <v>0</v>
      </c>
      <c r="U718" s="241">
        <f>(T718*'Power Usage Consumption'!$B$6)*D718</f>
        <v>0</v>
      </c>
      <c r="V718" s="235">
        <f>'Raw Data'!AF717</f>
        <v>3</v>
      </c>
      <c r="W718" s="241">
        <f>(V718*'Power Usage Consumption'!$B$11)*D718</f>
        <v>36.288</v>
      </c>
      <c r="X718" s="235">
        <f>'Raw Data'!AG717</f>
        <v>0</v>
      </c>
      <c r="Y718" s="241">
        <f>(X718*'Power Usage Consumption'!$B$12)*D718</f>
        <v>0</v>
      </c>
      <c r="Z718" s="235">
        <f>'Raw Data'!AH717</f>
        <v>0</v>
      </c>
      <c r="AA718" s="241">
        <f>(Z718*'Power Usage Consumption'!$B$12)*D718</f>
        <v>0</v>
      </c>
      <c r="AB718" s="242">
        <f t="shared" si="2"/>
        <v>865.6704</v>
      </c>
      <c r="AC718" s="243" t="str">
        <f>'Raw Data'!AI717</f>
        <v>Non-renewable Energy (Grid electricity, Gasoline, etc.)</v>
      </c>
      <c r="AD718" s="244">
        <f t="shared" si="3"/>
        <v>865.6704</v>
      </c>
      <c r="AE718" s="245">
        <f t="shared" si="4"/>
        <v>0</v>
      </c>
      <c r="AF718" s="238">
        <f>'Raw Data'!U717</f>
        <v>2</v>
      </c>
      <c r="AG718" s="235">
        <f>'Raw Data'!T717</f>
        <v>5</v>
      </c>
      <c r="AH718" s="235"/>
      <c r="AI718" s="235">
        <f>IF('Raw Data'!AJ717="YES", 1, 0)</f>
        <v>0</v>
      </c>
      <c r="AJ718" s="239">
        <f>'Power Usage Consumption'!$B$15</f>
        <v>3.87</v>
      </c>
      <c r="AK718" s="235">
        <f>IF('Raw Data'!AK717="YES", 1, 0)</f>
        <v>0</v>
      </c>
      <c r="AL718" s="239">
        <f>'Power Usage Consumption'!$B$16</f>
        <v>18</v>
      </c>
      <c r="AM718" s="235">
        <f>IF('Raw Data'!AL717="YES", 1, 0)</f>
        <v>0</v>
      </c>
      <c r="AN718" s="239">
        <f>'Power Usage Consumption'!$B$17</f>
        <v>1.5</v>
      </c>
      <c r="AO718" s="235">
        <f>IF('Raw Data'!AM717="YES", 1, 0)</f>
        <v>0</v>
      </c>
      <c r="AP718" s="239">
        <f>'Power Usage Consumption'!$B$18</f>
        <v>1.2</v>
      </c>
      <c r="AQ718" s="235">
        <f>IF('Raw Data'!AN717="YES", 1, 0)</f>
        <v>1</v>
      </c>
      <c r="AR718" s="239">
        <f>'Power Usage Consumption'!$B$19</f>
        <v>2</v>
      </c>
      <c r="AS718" s="239">
        <f t="shared" si="5"/>
        <v>26.57</v>
      </c>
      <c r="AT718" s="241">
        <f t="shared" si="6"/>
        <v>5</v>
      </c>
      <c r="AU718" s="241"/>
      <c r="AV718" s="235">
        <f>IF('Raw Data'!AO717="YES", 1, 0)</f>
        <v>0</v>
      </c>
      <c r="AW718" s="241">
        <f>('Power Usage Consumption'!$B$22)*D718*AV718</f>
        <v>0</v>
      </c>
      <c r="AX718" s="235">
        <f>IF('Raw Data'!AP717="YES", 1, 0)</f>
        <v>0</v>
      </c>
      <c r="AY718" s="241">
        <f>('Power Usage Consumption'!$B$23)*D718*AX718</f>
        <v>0</v>
      </c>
      <c r="AZ718" s="235">
        <f>IF('Raw Data'!AQ717="YES", 1, 0)</f>
        <v>0</v>
      </c>
      <c r="BA718" s="241">
        <f>('Power Usage Consumption'!$B$24)*D718*AZ718</f>
        <v>0</v>
      </c>
      <c r="BB718" s="235">
        <f>IF('Raw Data'!AR717="YES", 1, 0)</f>
        <v>1</v>
      </c>
      <c r="BC718" s="241">
        <f>('Power Usage Consumption'!$B$25)*D718*BB718</f>
        <v>17.4888</v>
      </c>
      <c r="BD718" s="235">
        <f>IF('Raw Data'!AS717="YES", 1, 0)</f>
        <v>0</v>
      </c>
      <c r="BE718" s="235">
        <f>('Power Usage Consumption'!$B$26)*D718*BD718</f>
        <v>0</v>
      </c>
      <c r="BF718" s="241">
        <f t="shared" si="7"/>
        <v>17.4888</v>
      </c>
    </row>
    <row r="719" ht="20.25" customHeight="1">
      <c r="A719" s="233" t="str">
        <f>'Raw Data'!R718</f>
        <v>New Zealand</v>
      </c>
      <c r="B719" s="234">
        <f>'Raw Data'!S718</f>
        <v>12</v>
      </c>
      <c r="C719" s="235">
        <f>'Raw Data'!W718</f>
        <v>12</v>
      </c>
      <c r="D719" s="236">
        <f t="shared" si="1"/>
        <v>576</v>
      </c>
      <c r="E719" s="237"/>
      <c r="F719" s="238">
        <f>'Raw Data'!X718</f>
        <v>2</v>
      </c>
      <c r="G719" s="239">
        <f>(F719*'Power Usage Consumption'!$B$2)*D719</f>
        <v>69.12</v>
      </c>
      <c r="H719" s="235">
        <f>'Raw Data'!Y718</f>
        <v>2</v>
      </c>
      <c r="I719" s="239">
        <f>(H719*'Power Usage Consumption'!$B$3)*D719</f>
        <v>80.1792</v>
      </c>
      <c r="J719" s="235">
        <f>'Raw Data'!Z718</f>
        <v>2</v>
      </c>
      <c r="K719" s="240">
        <f>(J719*'Power Usage Consumption'!$B$4)*D719</f>
        <v>65.664</v>
      </c>
      <c r="L719" s="241">
        <f>'Raw Data'!AA718</f>
        <v>0</v>
      </c>
      <c r="M719" s="241">
        <f>(L719*'Power Usage Consumption'!$B$5)*D719</f>
        <v>0</v>
      </c>
      <c r="N719" s="241">
        <f>'Raw Data'!AB718</f>
        <v>1</v>
      </c>
      <c r="O719" s="241">
        <f>(N719*'Power Usage Consumption'!$B$7)*D719</f>
        <v>1.152</v>
      </c>
      <c r="P719" s="241">
        <f>'Raw Data'!AC718</f>
        <v>2</v>
      </c>
      <c r="Q719" s="241">
        <f>(P719*'Power Usage Consumption'!$B$8)*D719</f>
        <v>46.08</v>
      </c>
      <c r="R719" s="241">
        <f>'Raw Data'!AD718</f>
        <v>3</v>
      </c>
      <c r="S719" s="241">
        <f>(R719*'Power Usage Consumption'!$B$9)*D719</f>
        <v>10.368</v>
      </c>
      <c r="T719" s="235">
        <f>'Raw Data'!AE718</f>
        <v>2</v>
      </c>
      <c r="U719" s="241">
        <f>(T719*'Power Usage Consumption'!$B$6)*D719</f>
        <v>5.76</v>
      </c>
      <c r="V719" s="235">
        <f>'Raw Data'!AF718</f>
        <v>1</v>
      </c>
      <c r="W719" s="241">
        <f>(V719*'Power Usage Consumption'!$B$11)*D719</f>
        <v>6.912</v>
      </c>
      <c r="X719" s="235">
        <f>'Raw Data'!AG718</f>
        <v>3</v>
      </c>
      <c r="Y719" s="241">
        <f>(X719*'Power Usage Consumption'!$B$12)*D719</f>
        <v>20.736</v>
      </c>
      <c r="Z719" s="235">
        <f>'Raw Data'!AH718</f>
        <v>2</v>
      </c>
      <c r="AA719" s="241">
        <f>(Z719*'Power Usage Consumption'!$B$12)*D719</f>
        <v>13.824</v>
      </c>
      <c r="AB719" s="242">
        <f t="shared" si="2"/>
        <v>319.7952</v>
      </c>
      <c r="AC719" s="243" t="str">
        <f>'Raw Data'!AI718</f>
        <v>Non-renewable Energy (Grid electricity, Gasoline, etc.)</v>
      </c>
      <c r="AD719" s="244">
        <f t="shared" si="3"/>
        <v>319.7952</v>
      </c>
      <c r="AE719" s="245">
        <f t="shared" si="4"/>
        <v>0</v>
      </c>
      <c r="AF719" s="238">
        <f>'Raw Data'!U718</f>
        <v>0</v>
      </c>
      <c r="AG719" s="235">
        <f>'Raw Data'!T718</f>
        <v>12</v>
      </c>
      <c r="AH719" s="235"/>
      <c r="AI719" s="235">
        <f>IF('Raw Data'!AJ718="YES", 1, 0)</f>
        <v>0</v>
      </c>
      <c r="AJ719" s="239">
        <f>'Power Usage Consumption'!$B$15</f>
        <v>3.87</v>
      </c>
      <c r="AK719" s="235">
        <f>IF('Raw Data'!AK718="YES", 1, 0)</f>
        <v>0</v>
      </c>
      <c r="AL719" s="239">
        <f>'Power Usage Consumption'!$B$16</f>
        <v>18</v>
      </c>
      <c r="AM719" s="235">
        <f>IF('Raw Data'!AL718="YES", 1, 0)</f>
        <v>1</v>
      </c>
      <c r="AN719" s="239">
        <f>'Power Usage Consumption'!$B$17</f>
        <v>1.5</v>
      </c>
      <c r="AO719" s="235">
        <f>IF('Raw Data'!AM718="YES", 1, 0)</f>
        <v>0</v>
      </c>
      <c r="AP719" s="239">
        <f>'Power Usage Consumption'!$B$18</f>
        <v>1.2</v>
      </c>
      <c r="AQ719" s="235">
        <f>IF('Raw Data'!AN718="YES", 1, 0)</f>
        <v>1</v>
      </c>
      <c r="AR719" s="239">
        <f>'Power Usage Consumption'!$B$19</f>
        <v>2</v>
      </c>
      <c r="AS719" s="239">
        <f t="shared" si="5"/>
        <v>26.57</v>
      </c>
      <c r="AT719" s="241">
        <f t="shared" si="6"/>
        <v>12</v>
      </c>
      <c r="AU719" s="241"/>
      <c r="AV719" s="235">
        <f>IF('Raw Data'!AO718="YES", 1, 0)</f>
        <v>0</v>
      </c>
      <c r="AW719" s="241">
        <f>('Power Usage Consumption'!$B$22)*D719*AV719</f>
        <v>0</v>
      </c>
      <c r="AX719" s="235">
        <f>IF('Raw Data'!AP718="YES", 1, 0)</f>
        <v>1</v>
      </c>
      <c r="AY719" s="241">
        <f>('Power Usage Consumption'!$B$23)*D719*AX719</f>
        <v>374.4</v>
      </c>
      <c r="AZ719" s="235">
        <f>IF('Raw Data'!AQ718="YES", 1, 0)</f>
        <v>1</v>
      </c>
      <c r="BA719" s="241">
        <f>('Power Usage Consumption'!$B$24)*D719*AZ719</f>
        <v>31.104</v>
      </c>
      <c r="BB719" s="235">
        <f>IF('Raw Data'!AR718="YES", 1, 0)</f>
        <v>0</v>
      </c>
      <c r="BC719" s="241">
        <f>('Power Usage Consumption'!$B$25)*D719*BB719</f>
        <v>0</v>
      </c>
      <c r="BD719" s="235">
        <f>IF('Raw Data'!AS718="YES", 1, 0)</f>
        <v>0</v>
      </c>
      <c r="BE719" s="235">
        <f>('Power Usage Consumption'!$B$26)*D719*BD719</f>
        <v>0</v>
      </c>
      <c r="BF719" s="241">
        <f t="shared" si="7"/>
        <v>405.504</v>
      </c>
    </row>
    <row r="720" ht="20.25" customHeight="1">
      <c r="A720" s="233" t="str">
        <f>'Raw Data'!R719</f>
        <v>Costa Rica</v>
      </c>
      <c r="B720" s="234">
        <f>'Raw Data'!S719</f>
        <v>3</v>
      </c>
      <c r="C720" s="235">
        <f>'Raw Data'!W719</f>
        <v>27</v>
      </c>
      <c r="D720" s="236">
        <f t="shared" si="1"/>
        <v>324</v>
      </c>
      <c r="E720" s="237"/>
      <c r="F720" s="238">
        <f>'Raw Data'!X719</f>
        <v>0</v>
      </c>
      <c r="G720" s="239">
        <f>(F720*'Power Usage Consumption'!$B$2)*D720</f>
        <v>0</v>
      </c>
      <c r="H720" s="235">
        <f>'Raw Data'!Y719</f>
        <v>0</v>
      </c>
      <c r="I720" s="239">
        <f>(H720*'Power Usage Consumption'!$B$3)*D720</f>
        <v>0</v>
      </c>
      <c r="J720" s="235">
        <f>'Raw Data'!Z719</f>
        <v>1</v>
      </c>
      <c r="K720" s="240">
        <f>(J720*'Power Usage Consumption'!$B$4)*D720</f>
        <v>18.468</v>
      </c>
      <c r="L720" s="241">
        <f>'Raw Data'!AA719</f>
        <v>1</v>
      </c>
      <c r="M720" s="241">
        <f>(L720*'Power Usage Consumption'!$B$5)*D720</f>
        <v>64.8</v>
      </c>
      <c r="N720" s="241">
        <f>'Raw Data'!AB719</f>
        <v>2</v>
      </c>
      <c r="O720" s="241">
        <f>(N720*'Power Usage Consumption'!$B$7)*D720</f>
        <v>1.296</v>
      </c>
      <c r="P720" s="241">
        <f>'Raw Data'!AC719</f>
        <v>3</v>
      </c>
      <c r="Q720" s="241">
        <f>(P720*'Power Usage Consumption'!$B$8)*D720</f>
        <v>38.88</v>
      </c>
      <c r="R720" s="241">
        <f>'Raw Data'!AD719</f>
        <v>3</v>
      </c>
      <c r="S720" s="241">
        <f>(R720*'Power Usage Consumption'!$B$9)*D720</f>
        <v>5.832</v>
      </c>
      <c r="T720" s="235">
        <f>'Raw Data'!AE719</f>
        <v>0</v>
      </c>
      <c r="U720" s="241">
        <f>(T720*'Power Usage Consumption'!$B$6)*D720</f>
        <v>0</v>
      </c>
      <c r="V720" s="235">
        <f>'Raw Data'!AF719</f>
        <v>3</v>
      </c>
      <c r="W720" s="241">
        <f>(V720*'Power Usage Consumption'!$B$11)*D720</f>
        <v>11.664</v>
      </c>
      <c r="X720" s="235">
        <f>'Raw Data'!AG719</f>
        <v>3</v>
      </c>
      <c r="Y720" s="241">
        <f>(X720*'Power Usage Consumption'!$B$12)*D720</f>
        <v>11.664</v>
      </c>
      <c r="Z720" s="235">
        <f>'Raw Data'!AH719</f>
        <v>3</v>
      </c>
      <c r="AA720" s="241">
        <f>(Z720*'Power Usage Consumption'!$B$12)*D720</f>
        <v>11.664</v>
      </c>
      <c r="AB720" s="242">
        <f t="shared" si="2"/>
        <v>164.268</v>
      </c>
      <c r="AC720" s="243" t="str">
        <f>'Raw Data'!AI719</f>
        <v>Renewable Energy (Solar, Wind, etc.)</v>
      </c>
      <c r="AD720" s="244">
        <f t="shared" si="3"/>
        <v>0</v>
      </c>
      <c r="AE720" s="245">
        <f t="shared" si="4"/>
        <v>164.268</v>
      </c>
      <c r="AF720" s="238">
        <f>'Raw Data'!U719</f>
        <v>0</v>
      </c>
      <c r="AG720" s="235">
        <f>'Raw Data'!T719</f>
        <v>3</v>
      </c>
      <c r="AH720" s="235"/>
      <c r="AI720" s="235">
        <f>IF('Raw Data'!AJ719="YES", 1, 0)</f>
        <v>0</v>
      </c>
      <c r="AJ720" s="239">
        <f>'Power Usage Consumption'!$B$15</f>
        <v>3.87</v>
      </c>
      <c r="AK720" s="235">
        <f>IF('Raw Data'!AK719="YES", 1, 0)</f>
        <v>1</v>
      </c>
      <c r="AL720" s="239">
        <f>'Power Usage Consumption'!$B$16</f>
        <v>18</v>
      </c>
      <c r="AM720" s="235">
        <f>IF('Raw Data'!AL719="YES", 1, 0)</f>
        <v>0</v>
      </c>
      <c r="AN720" s="239">
        <f>'Power Usage Consumption'!$B$17</f>
        <v>1.5</v>
      </c>
      <c r="AO720" s="235">
        <f>IF('Raw Data'!AM719="YES", 1, 0)</f>
        <v>0</v>
      </c>
      <c r="AP720" s="239">
        <f>'Power Usage Consumption'!$B$18</f>
        <v>1.2</v>
      </c>
      <c r="AQ720" s="235">
        <f>IF('Raw Data'!AN719="YES", 1, 0)</f>
        <v>0</v>
      </c>
      <c r="AR720" s="239">
        <f>'Power Usage Consumption'!$B$19</f>
        <v>2</v>
      </c>
      <c r="AS720" s="239">
        <f t="shared" si="5"/>
        <v>26.57</v>
      </c>
      <c r="AT720" s="241">
        <f t="shared" si="6"/>
        <v>3</v>
      </c>
      <c r="AU720" s="241"/>
      <c r="AV720" s="235">
        <f>IF('Raw Data'!AO719="YES", 1, 0)</f>
        <v>0</v>
      </c>
      <c r="AW720" s="241">
        <f>('Power Usage Consumption'!$B$22)*D720*AV720</f>
        <v>0</v>
      </c>
      <c r="AX720" s="235">
        <f>IF('Raw Data'!AP719="YES", 1, 0)</f>
        <v>0</v>
      </c>
      <c r="AY720" s="241">
        <f>('Power Usage Consumption'!$B$23)*D720*AX720</f>
        <v>0</v>
      </c>
      <c r="AZ720" s="235">
        <f>IF('Raw Data'!AQ719="YES", 1, 0)</f>
        <v>1</v>
      </c>
      <c r="BA720" s="241">
        <f>('Power Usage Consumption'!$B$24)*D720*AZ720</f>
        <v>17.496</v>
      </c>
      <c r="BB720" s="235">
        <f>IF('Raw Data'!AR719="YES", 1, 0)</f>
        <v>0</v>
      </c>
      <c r="BC720" s="241">
        <f>('Power Usage Consumption'!$B$25)*D720*BB720</f>
        <v>0</v>
      </c>
      <c r="BD720" s="235">
        <f>IF('Raw Data'!AS719="YES", 1, 0)</f>
        <v>0</v>
      </c>
      <c r="BE720" s="235">
        <f>('Power Usage Consumption'!$B$26)*D720*BD720</f>
        <v>0</v>
      </c>
      <c r="BF720" s="241">
        <f t="shared" si="7"/>
        <v>17.496</v>
      </c>
    </row>
    <row r="721" ht="20.25" customHeight="1">
      <c r="A721" s="233" t="str">
        <f>'Raw Data'!R720</f>
        <v>Switzerland</v>
      </c>
      <c r="B721" s="234">
        <f>'Raw Data'!S720</f>
        <v>1</v>
      </c>
      <c r="C721" s="235">
        <f>'Raw Data'!W720</f>
        <v>29</v>
      </c>
      <c r="D721" s="236">
        <f t="shared" si="1"/>
        <v>116</v>
      </c>
      <c r="E721" s="237"/>
      <c r="F721" s="238">
        <f>'Raw Data'!X720</f>
        <v>1</v>
      </c>
      <c r="G721" s="239">
        <f>(F721*'Power Usage Consumption'!$B$2)*D721</f>
        <v>6.96</v>
      </c>
      <c r="H721" s="235">
        <f>'Raw Data'!Y720</f>
        <v>3</v>
      </c>
      <c r="I721" s="239">
        <f>(H721*'Power Usage Consumption'!$B$3)*D721</f>
        <v>24.2208</v>
      </c>
      <c r="J721" s="235">
        <f>'Raw Data'!Z720</f>
        <v>2</v>
      </c>
      <c r="K721" s="240">
        <f>(J721*'Power Usage Consumption'!$B$4)*D721</f>
        <v>13.224</v>
      </c>
      <c r="L721" s="241">
        <f>'Raw Data'!AA720</f>
        <v>2</v>
      </c>
      <c r="M721" s="241">
        <f>(L721*'Power Usage Consumption'!$B$5)*D721</f>
        <v>46.4</v>
      </c>
      <c r="N721" s="241">
        <f>'Raw Data'!AB720</f>
        <v>1</v>
      </c>
      <c r="O721" s="241">
        <f>(N721*'Power Usage Consumption'!$B$7)*D721</f>
        <v>0.232</v>
      </c>
      <c r="P721" s="241">
        <f>'Raw Data'!AC720</f>
        <v>2</v>
      </c>
      <c r="Q721" s="241">
        <f>(P721*'Power Usage Consumption'!$B$8)*D721</f>
        <v>9.28</v>
      </c>
      <c r="R721" s="241">
        <f>'Raw Data'!AD720</f>
        <v>0</v>
      </c>
      <c r="S721" s="241">
        <f>(R721*'Power Usage Consumption'!$B$9)*D721</f>
        <v>0</v>
      </c>
      <c r="T721" s="235">
        <f>'Raw Data'!AE720</f>
        <v>3</v>
      </c>
      <c r="U721" s="241">
        <f>(T721*'Power Usage Consumption'!$B$6)*D721</f>
        <v>1.74</v>
      </c>
      <c r="V721" s="235">
        <f>'Raw Data'!AF720</f>
        <v>0</v>
      </c>
      <c r="W721" s="241">
        <f>(V721*'Power Usage Consumption'!$B$11)*D721</f>
        <v>0</v>
      </c>
      <c r="X721" s="235">
        <f>'Raw Data'!AG720</f>
        <v>3</v>
      </c>
      <c r="Y721" s="241">
        <f>(X721*'Power Usage Consumption'!$B$12)*D721</f>
        <v>4.176</v>
      </c>
      <c r="Z721" s="235">
        <f>'Raw Data'!AH720</f>
        <v>2</v>
      </c>
      <c r="AA721" s="241">
        <f>(Z721*'Power Usage Consumption'!$B$12)*D721</f>
        <v>2.784</v>
      </c>
      <c r="AB721" s="242">
        <f t="shared" si="2"/>
        <v>109.0168</v>
      </c>
      <c r="AC721" s="243" t="str">
        <f>'Raw Data'!AI720</f>
        <v>Non-renewable Energy (Grid electricity, Gasoline, etc.)</v>
      </c>
      <c r="AD721" s="244">
        <f t="shared" si="3"/>
        <v>109.0168</v>
      </c>
      <c r="AE721" s="245">
        <f t="shared" si="4"/>
        <v>0</v>
      </c>
      <c r="AF721" s="238">
        <f>'Raw Data'!U720</f>
        <v>0</v>
      </c>
      <c r="AG721" s="235">
        <f>'Raw Data'!T720</f>
        <v>1</v>
      </c>
      <c r="AH721" s="235"/>
      <c r="AI721" s="235">
        <f>IF('Raw Data'!AJ720="YES", 1, 0)</f>
        <v>1</v>
      </c>
      <c r="AJ721" s="239">
        <f>'Power Usage Consumption'!$B$15</f>
        <v>3.87</v>
      </c>
      <c r="AK721" s="235">
        <f>IF('Raw Data'!AK720="YES", 1, 0)</f>
        <v>0</v>
      </c>
      <c r="AL721" s="239">
        <f>'Power Usage Consumption'!$B$16</f>
        <v>18</v>
      </c>
      <c r="AM721" s="235">
        <f>IF('Raw Data'!AL720="YES", 1, 0)</f>
        <v>1</v>
      </c>
      <c r="AN721" s="239">
        <f>'Power Usage Consumption'!$B$17</f>
        <v>1.5</v>
      </c>
      <c r="AO721" s="235">
        <f>IF('Raw Data'!AM720="YES", 1, 0)</f>
        <v>1</v>
      </c>
      <c r="AP721" s="239">
        <f>'Power Usage Consumption'!$B$18</f>
        <v>1.2</v>
      </c>
      <c r="AQ721" s="235">
        <f>IF('Raw Data'!AN720="YES", 1, 0)</f>
        <v>0</v>
      </c>
      <c r="AR721" s="239">
        <f>'Power Usage Consumption'!$B$19</f>
        <v>2</v>
      </c>
      <c r="AS721" s="239">
        <f t="shared" si="5"/>
        <v>26.57</v>
      </c>
      <c r="AT721" s="241">
        <f t="shared" si="6"/>
        <v>1</v>
      </c>
      <c r="AU721" s="241"/>
      <c r="AV721" s="235">
        <f>IF('Raw Data'!AO720="YES", 1, 0)</f>
        <v>1</v>
      </c>
      <c r="AW721" s="241">
        <f>('Power Usage Consumption'!$B$22)*D721*AV721</f>
        <v>263.9</v>
      </c>
      <c r="AX721" s="235">
        <f>IF('Raw Data'!AP720="YES", 1, 0)</f>
        <v>1</v>
      </c>
      <c r="AY721" s="241">
        <f>('Power Usage Consumption'!$B$23)*D721*AX721</f>
        <v>75.4</v>
      </c>
      <c r="AZ721" s="235">
        <f>IF('Raw Data'!AQ720="YES", 1, 0)</f>
        <v>0</v>
      </c>
      <c r="BA721" s="241">
        <f>('Power Usage Consumption'!$B$24)*D721*AZ721</f>
        <v>0</v>
      </c>
      <c r="BB721" s="235">
        <f>IF('Raw Data'!AR720="YES", 1, 0)</f>
        <v>0</v>
      </c>
      <c r="BC721" s="241">
        <f>('Power Usage Consumption'!$B$25)*D721*BB721</f>
        <v>0</v>
      </c>
      <c r="BD721" s="235">
        <f>IF('Raw Data'!AS720="YES", 1, 0)</f>
        <v>0</v>
      </c>
      <c r="BE721" s="235">
        <f>('Power Usage Consumption'!$B$26)*D721*BD721</f>
        <v>0</v>
      </c>
      <c r="BF721" s="241">
        <f t="shared" si="7"/>
        <v>339.3</v>
      </c>
    </row>
    <row r="722" ht="20.25" customHeight="1">
      <c r="A722" s="233" t="str">
        <f>'Raw Data'!R721</f>
        <v>Argentina</v>
      </c>
      <c r="B722" s="234">
        <f>'Raw Data'!S721</f>
        <v>12</v>
      </c>
      <c r="C722" s="235">
        <f>'Raw Data'!W721</f>
        <v>22</v>
      </c>
      <c r="D722" s="236">
        <f t="shared" si="1"/>
        <v>1056</v>
      </c>
      <c r="E722" s="237"/>
      <c r="F722" s="238">
        <f>'Raw Data'!X721</f>
        <v>0</v>
      </c>
      <c r="G722" s="239">
        <f>(F722*'Power Usage Consumption'!$B$2)*D722</f>
        <v>0</v>
      </c>
      <c r="H722" s="235">
        <f>'Raw Data'!Y721</f>
        <v>0</v>
      </c>
      <c r="I722" s="239">
        <f>(H722*'Power Usage Consumption'!$B$3)*D722</f>
        <v>0</v>
      </c>
      <c r="J722" s="235">
        <f>'Raw Data'!Z721</f>
        <v>0</v>
      </c>
      <c r="K722" s="240">
        <f>(J722*'Power Usage Consumption'!$B$4)*D722</f>
        <v>0</v>
      </c>
      <c r="L722" s="241">
        <f>'Raw Data'!AA721</f>
        <v>1</v>
      </c>
      <c r="M722" s="241">
        <f>(L722*'Power Usage Consumption'!$B$5)*D722</f>
        <v>211.2</v>
      </c>
      <c r="N722" s="241">
        <f>'Raw Data'!AB721</f>
        <v>0</v>
      </c>
      <c r="O722" s="241">
        <f>(N722*'Power Usage Consumption'!$B$7)*D722</f>
        <v>0</v>
      </c>
      <c r="P722" s="241">
        <f>'Raw Data'!AC721</f>
        <v>2</v>
      </c>
      <c r="Q722" s="241">
        <f>(P722*'Power Usage Consumption'!$B$8)*D722</f>
        <v>84.48</v>
      </c>
      <c r="R722" s="241">
        <f>'Raw Data'!AD721</f>
        <v>2</v>
      </c>
      <c r="S722" s="241">
        <f>(R722*'Power Usage Consumption'!$B$9)*D722</f>
        <v>12.672</v>
      </c>
      <c r="T722" s="235">
        <f>'Raw Data'!AE721</f>
        <v>1</v>
      </c>
      <c r="U722" s="241">
        <f>(T722*'Power Usage Consumption'!$B$6)*D722</f>
        <v>5.28</v>
      </c>
      <c r="V722" s="235">
        <f>'Raw Data'!AF721</f>
        <v>0</v>
      </c>
      <c r="W722" s="241">
        <f>(V722*'Power Usage Consumption'!$B$11)*D722</f>
        <v>0</v>
      </c>
      <c r="X722" s="235">
        <f>'Raw Data'!AG721</f>
        <v>0</v>
      </c>
      <c r="Y722" s="241">
        <f>(X722*'Power Usage Consumption'!$B$12)*D722</f>
        <v>0</v>
      </c>
      <c r="Z722" s="235">
        <f>'Raw Data'!AH721</f>
        <v>1</v>
      </c>
      <c r="AA722" s="241">
        <f>(Z722*'Power Usage Consumption'!$B$12)*D722</f>
        <v>12.672</v>
      </c>
      <c r="AB722" s="242">
        <f t="shared" si="2"/>
        <v>326.304</v>
      </c>
      <c r="AC722" s="243" t="str">
        <f>'Raw Data'!AI721</f>
        <v>Non-renewable Energy (Grid electricity, Gasoline, etc.)</v>
      </c>
      <c r="AD722" s="244">
        <f t="shared" si="3"/>
        <v>326.304</v>
      </c>
      <c r="AE722" s="245">
        <f t="shared" si="4"/>
        <v>0</v>
      </c>
      <c r="AF722" s="238">
        <f>'Raw Data'!U721</f>
        <v>1</v>
      </c>
      <c r="AG722" s="235">
        <f>'Raw Data'!T721</f>
        <v>11</v>
      </c>
      <c r="AH722" s="235"/>
      <c r="AI722" s="235">
        <f>IF('Raw Data'!AJ721="YES", 1, 0)</f>
        <v>0</v>
      </c>
      <c r="AJ722" s="239">
        <f>'Power Usage Consumption'!$B$15</f>
        <v>3.87</v>
      </c>
      <c r="AK722" s="235">
        <f>IF('Raw Data'!AK721="YES", 1, 0)</f>
        <v>0</v>
      </c>
      <c r="AL722" s="239">
        <f>'Power Usage Consumption'!$B$16</f>
        <v>18</v>
      </c>
      <c r="AM722" s="235">
        <f>IF('Raw Data'!AL721="YES", 1, 0)</f>
        <v>0</v>
      </c>
      <c r="AN722" s="239">
        <f>'Power Usage Consumption'!$B$17</f>
        <v>1.5</v>
      </c>
      <c r="AO722" s="235">
        <f>IF('Raw Data'!AM721="YES", 1, 0)</f>
        <v>0</v>
      </c>
      <c r="AP722" s="239">
        <f>'Power Usage Consumption'!$B$18</f>
        <v>1.2</v>
      </c>
      <c r="AQ722" s="235">
        <f>IF('Raw Data'!AN721="YES", 1, 0)</f>
        <v>1</v>
      </c>
      <c r="AR722" s="239">
        <f>'Power Usage Consumption'!$B$19</f>
        <v>2</v>
      </c>
      <c r="AS722" s="239">
        <f t="shared" si="5"/>
        <v>26.57</v>
      </c>
      <c r="AT722" s="241">
        <f t="shared" si="6"/>
        <v>11</v>
      </c>
      <c r="AU722" s="241"/>
      <c r="AV722" s="235">
        <f>IF('Raw Data'!AO721="YES", 1, 0)</f>
        <v>1</v>
      </c>
      <c r="AW722" s="241">
        <f>('Power Usage Consumption'!$B$22)*D722*AV722</f>
        <v>2402.4</v>
      </c>
      <c r="AX722" s="235">
        <f>IF('Raw Data'!AP721="YES", 1, 0)</f>
        <v>1</v>
      </c>
      <c r="AY722" s="241">
        <f>('Power Usage Consumption'!$B$23)*D722*AX722</f>
        <v>686.4</v>
      </c>
      <c r="AZ722" s="235">
        <f>IF('Raw Data'!AQ721="YES", 1, 0)</f>
        <v>0</v>
      </c>
      <c r="BA722" s="241">
        <f>('Power Usage Consumption'!$B$24)*D722*AZ722</f>
        <v>0</v>
      </c>
      <c r="BB722" s="235">
        <f>IF('Raw Data'!AR721="YES", 1, 0)</f>
        <v>1</v>
      </c>
      <c r="BC722" s="241">
        <f>('Power Usage Consumption'!$B$25)*D722*BB722</f>
        <v>18.3216</v>
      </c>
      <c r="BD722" s="235">
        <f>IF('Raw Data'!AS721="YES", 1, 0)</f>
        <v>0</v>
      </c>
      <c r="BE722" s="235">
        <f>('Power Usage Consumption'!$B$26)*D722*BD722</f>
        <v>0</v>
      </c>
      <c r="BF722" s="241">
        <f t="shared" si="7"/>
        <v>3107.1216</v>
      </c>
    </row>
    <row r="723" ht="20.25" customHeight="1">
      <c r="A723" s="233" t="str">
        <f>'Raw Data'!R722</f>
        <v>Slovenia</v>
      </c>
      <c r="B723" s="234">
        <f>'Raw Data'!S722</f>
        <v>7</v>
      </c>
      <c r="C723" s="235">
        <f>'Raw Data'!W722</f>
        <v>25</v>
      </c>
      <c r="D723" s="236">
        <f t="shared" si="1"/>
        <v>700</v>
      </c>
      <c r="E723" s="237"/>
      <c r="F723" s="238">
        <f>'Raw Data'!X722</f>
        <v>0</v>
      </c>
      <c r="G723" s="239">
        <f>(F723*'Power Usage Consumption'!$B$2)*D723</f>
        <v>0</v>
      </c>
      <c r="H723" s="235">
        <f>'Raw Data'!Y722</f>
        <v>3</v>
      </c>
      <c r="I723" s="239">
        <f>(H723*'Power Usage Consumption'!$B$3)*D723</f>
        <v>146.16</v>
      </c>
      <c r="J723" s="235">
        <f>'Raw Data'!Z722</f>
        <v>2</v>
      </c>
      <c r="K723" s="240">
        <f>(J723*'Power Usage Consumption'!$B$4)*D723</f>
        <v>79.8</v>
      </c>
      <c r="L723" s="241">
        <f>'Raw Data'!AA722</f>
        <v>1</v>
      </c>
      <c r="M723" s="241">
        <f>(L723*'Power Usage Consumption'!$B$5)*D723</f>
        <v>140</v>
      </c>
      <c r="N723" s="241">
        <f>'Raw Data'!AB722</f>
        <v>3</v>
      </c>
      <c r="O723" s="241">
        <f>(N723*'Power Usage Consumption'!$B$7)*D723</f>
        <v>4.2</v>
      </c>
      <c r="P723" s="241">
        <f>'Raw Data'!AC722</f>
        <v>2</v>
      </c>
      <c r="Q723" s="241">
        <f>(P723*'Power Usage Consumption'!$B$8)*D723</f>
        <v>56</v>
      </c>
      <c r="R723" s="241">
        <f>'Raw Data'!AD722</f>
        <v>3</v>
      </c>
      <c r="S723" s="241">
        <f>(R723*'Power Usage Consumption'!$B$9)*D723</f>
        <v>12.6</v>
      </c>
      <c r="T723" s="235">
        <f>'Raw Data'!AE722</f>
        <v>3</v>
      </c>
      <c r="U723" s="241">
        <f>(T723*'Power Usage Consumption'!$B$6)*D723</f>
        <v>10.5</v>
      </c>
      <c r="V723" s="235">
        <f>'Raw Data'!AF722</f>
        <v>2</v>
      </c>
      <c r="W723" s="241">
        <f>(V723*'Power Usage Consumption'!$B$11)*D723</f>
        <v>16.8</v>
      </c>
      <c r="X723" s="235">
        <f>'Raw Data'!AG722</f>
        <v>3</v>
      </c>
      <c r="Y723" s="241">
        <f>(X723*'Power Usage Consumption'!$B$12)*D723</f>
        <v>25.2</v>
      </c>
      <c r="Z723" s="235">
        <f>'Raw Data'!AH722</f>
        <v>3</v>
      </c>
      <c r="AA723" s="241">
        <f>(Z723*'Power Usage Consumption'!$B$12)*D723</f>
        <v>25.2</v>
      </c>
      <c r="AB723" s="242">
        <f t="shared" si="2"/>
        <v>516.46</v>
      </c>
      <c r="AC723" s="243" t="str">
        <f>'Raw Data'!AI722</f>
        <v>Renewable Energy (Solar, Wind, etc.)</v>
      </c>
      <c r="AD723" s="244">
        <f t="shared" si="3"/>
        <v>0</v>
      </c>
      <c r="AE723" s="245">
        <f t="shared" si="4"/>
        <v>516.46</v>
      </c>
      <c r="AF723" s="238">
        <f>'Raw Data'!U722</f>
        <v>1</v>
      </c>
      <c r="AG723" s="235">
        <f>'Raw Data'!T722</f>
        <v>6</v>
      </c>
      <c r="AH723" s="235"/>
      <c r="AI723" s="235">
        <f>IF('Raw Data'!AJ722="YES", 1, 0)</f>
        <v>1</v>
      </c>
      <c r="AJ723" s="239">
        <f>'Power Usage Consumption'!$B$15</f>
        <v>3.87</v>
      </c>
      <c r="AK723" s="235">
        <f>IF('Raw Data'!AK722="YES", 1, 0)</f>
        <v>0</v>
      </c>
      <c r="AL723" s="239">
        <f>'Power Usage Consumption'!$B$16</f>
        <v>18</v>
      </c>
      <c r="AM723" s="235">
        <f>IF('Raw Data'!AL722="YES", 1, 0)</f>
        <v>0</v>
      </c>
      <c r="AN723" s="239">
        <f>'Power Usage Consumption'!$B$17</f>
        <v>1.5</v>
      </c>
      <c r="AO723" s="235">
        <f>IF('Raw Data'!AM722="YES", 1, 0)</f>
        <v>1</v>
      </c>
      <c r="AP723" s="239">
        <f>'Power Usage Consumption'!$B$18</f>
        <v>1.2</v>
      </c>
      <c r="AQ723" s="235">
        <f>IF('Raw Data'!AN722="YES", 1, 0)</f>
        <v>1</v>
      </c>
      <c r="AR723" s="239">
        <f>'Power Usage Consumption'!$B$19</f>
        <v>2</v>
      </c>
      <c r="AS723" s="239">
        <f t="shared" si="5"/>
        <v>26.57</v>
      </c>
      <c r="AT723" s="241">
        <f t="shared" si="6"/>
        <v>6</v>
      </c>
      <c r="AU723" s="241"/>
      <c r="AV723" s="235">
        <f>IF('Raw Data'!AO722="YES", 1, 0)</f>
        <v>1</v>
      </c>
      <c r="AW723" s="241">
        <f>('Power Usage Consumption'!$B$22)*D723*AV723</f>
        <v>1592.5</v>
      </c>
      <c r="AX723" s="235">
        <f>IF('Raw Data'!AP722="YES", 1, 0)</f>
        <v>0</v>
      </c>
      <c r="AY723" s="241">
        <f>('Power Usage Consumption'!$B$23)*D723*AX723</f>
        <v>0</v>
      </c>
      <c r="AZ723" s="235">
        <f>IF('Raw Data'!AQ722="YES", 1, 0)</f>
        <v>0</v>
      </c>
      <c r="BA723" s="241">
        <f>('Power Usage Consumption'!$B$24)*D723*AZ723</f>
        <v>0</v>
      </c>
      <c r="BB723" s="235">
        <f>IF('Raw Data'!AR722="YES", 1, 0)</f>
        <v>1</v>
      </c>
      <c r="BC723" s="241">
        <f>('Power Usage Consumption'!$B$25)*D723*BB723</f>
        <v>12.145</v>
      </c>
      <c r="BD723" s="235">
        <f>IF('Raw Data'!AS722="YES", 1, 0)</f>
        <v>1</v>
      </c>
      <c r="BE723" s="235">
        <f>('Power Usage Consumption'!$B$26)*D723*BD723</f>
        <v>196</v>
      </c>
      <c r="BF723" s="241">
        <f t="shared" si="7"/>
        <v>1800.645</v>
      </c>
    </row>
    <row r="724" ht="20.25" customHeight="1">
      <c r="A724" s="233" t="str">
        <f>'Raw Data'!R723</f>
        <v>Serbia</v>
      </c>
      <c r="B724" s="234">
        <f>'Raw Data'!S723</f>
        <v>9</v>
      </c>
      <c r="C724" s="235">
        <f>'Raw Data'!W723</f>
        <v>29</v>
      </c>
      <c r="D724" s="236">
        <f t="shared" si="1"/>
        <v>1044</v>
      </c>
      <c r="E724" s="237"/>
      <c r="F724" s="238">
        <f>'Raw Data'!X723</f>
        <v>1</v>
      </c>
      <c r="G724" s="239">
        <f>(F724*'Power Usage Consumption'!$B$2)*D724</f>
        <v>62.64</v>
      </c>
      <c r="H724" s="235">
        <f>'Raw Data'!Y723</f>
        <v>1</v>
      </c>
      <c r="I724" s="239">
        <f>(H724*'Power Usage Consumption'!$B$3)*D724</f>
        <v>72.6624</v>
      </c>
      <c r="J724" s="235">
        <f>'Raw Data'!Z723</f>
        <v>1</v>
      </c>
      <c r="K724" s="240">
        <f>(J724*'Power Usage Consumption'!$B$4)*D724</f>
        <v>59.508</v>
      </c>
      <c r="L724" s="241">
        <f>'Raw Data'!AA723</f>
        <v>3</v>
      </c>
      <c r="M724" s="241">
        <f>(L724*'Power Usage Consumption'!$B$5)*D724</f>
        <v>626.4</v>
      </c>
      <c r="N724" s="241">
        <f>'Raw Data'!AB723</f>
        <v>2</v>
      </c>
      <c r="O724" s="241">
        <f>(N724*'Power Usage Consumption'!$B$7)*D724</f>
        <v>4.176</v>
      </c>
      <c r="P724" s="241">
        <f>'Raw Data'!AC723</f>
        <v>2</v>
      </c>
      <c r="Q724" s="241">
        <f>(P724*'Power Usage Consumption'!$B$8)*D724</f>
        <v>83.52</v>
      </c>
      <c r="R724" s="241">
        <f>'Raw Data'!AD723</f>
        <v>1</v>
      </c>
      <c r="S724" s="241">
        <f>(R724*'Power Usage Consumption'!$B$9)*D724</f>
        <v>6.264</v>
      </c>
      <c r="T724" s="235">
        <f>'Raw Data'!AE723</f>
        <v>3</v>
      </c>
      <c r="U724" s="241">
        <f>(T724*'Power Usage Consumption'!$B$6)*D724</f>
        <v>15.66</v>
      </c>
      <c r="V724" s="235">
        <f>'Raw Data'!AF723</f>
        <v>2</v>
      </c>
      <c r="W724" s="241">
        <f>(V724*'Power Usage Consumption'!$B$11)*D724</f>
        <v>25.056</v>
      </c>
      <c r="X724" s="235">
        <f>'Raw Data'!AG723</f>
        <v>1</v>
      </c>
      <c r="Y724" s="241">
        <f>(X724*'Power Usage Consumption'!$B$12)*D724</f>
        <v>12.528</v>
      </c>
      <c r="Z724" s="235">
        <f>'Raw Data'!AH723</f>
        <v>1</v>
      </c>
      <c r="AA724" s="241">
        <f>(Z724*'Power Usage Consumption'!$B$12)*D724</f>
        <v>12.528</v>
      </c>
      <c r="AB724" s="242">
        <f t="shared" si="2"/>
        <v>980.9424</v>
      </c>
      <c r="AC724" s="243" t="str">
        <f>'Raw Data'!AI723</f>
        <v>Non-renewable Energy (Grid electricity, Gasoline, etc.)</v>
      </c>
      <c r="AD724" s="244">
        <f t="shared" si="3"/>
        <v>980.9424</v>
      </c>
      <c r="AE724" s="245">
        <f t="shared" si="4"/>
        <v>0</v>
      </c>
      <c r="AF724" s="238">
        <f>'Raw Data'!U723</f>
        <v>0</v>
      </c>
      <c r="AG724" s="235">
        <f>'Raw Data'!T723</f>
        <v>9</v>
      </c>
      <c r="AH724" s="235"/>
      <c r="AI724" s="235">
        <f>IF('Raw Data'!AJ723="YES", 1, 0)</f>
        <v>0</v>
      </c>
      <c r="AJ724" s="239">
        <f>'Power Usage Consumption'!$B$15</f>
        <v>3.87</v>
      </c>
      <c r="AK724" s="235">
        <f>IF('Raw Data'!AK723="YES", 1, 0)</f>
        <v>1</v>
      </c>
      <c r="AL724" s="239">
        <f>'Power Usage Consumption'!$B$16</f>
        <v>18</v>
      </c>
      <c r="AM724" s="235">
        <f>IF('Raw Data'!AL723="YES", 1, 0)</f>
        <v>0</v>
      </c>
      <c r="AN724" s="239">
        <f>'Power Usage Consumption'!$B$17</f>
        <v>1.5</v>
      </c>
      <c r="AO724" s="235">
        <f>IF('Raw Data'!AM723="YES", 1, 0)</f>
        <v>0</v>
      </c>
      <c r="AP724" s="239">
        <f>'Power Usage Consumption'!$B$18</f>
        <v>1.2</v>
      </c>
      <c r="AQ724" s="235">
        <f>IF('Raw Data'!AN723="YES", 1, 0)</f>
        <v>1</v>
      </c>
      <c r="AR724" s="239">
        <f>'Power Usage Consumption'!$B$19</f>
        <v>2</v>
      </c>
      <c r="AS724" s="239">
        <f t="shared" si="5"/>
        <v>26.57</v>
      </c>
      <c r="AT724" s="241">
        <f t="shared" si="6"/>
        <v>9</v>
      </c>
      <c r="AU724" s="241"/>
      <c r="AV724" s="235">
        <f>IF('Raw Data'!AO723="YES", 1, 0)</f>
        <v>0</v>
      </c>
      <c r="AW724" s="241">
        <f>('Power Usage Consumption'!$B$22)*D724*AV724</f>
        <v>0</v>
      </c>
      <c r="AX724" s="235">
        <f>IF('Raw Data'!AP723="YES", 1, 0)</f>
        <v>1</v>
      </c>
      <c r="AY724" s="241">
        <f>('Power Usage Consumption'!$B$23)*D724*AX724</f>
        <v>678.6</v>
      </c>
      <c r="AZ724" s="235">
        <f>IF('Raw Data'!AQ723="YES", 1, 0)</f>
        <v>0</v>
      </c>
      <c r="BA724" s="241">
        <f>('Power Usage Consumption'!$B$24)*D724*AZ724</f>
        <v>0</v>
      </c>
      <c r="BB724" s="235">
        <f>IF('Raw Data'!AR723="YES", 1, 0)</f>
        <v>0</v>
      </c>
      <c r="BC724" s="241">
        <f>('Power Usage Consumption'!$B$25)*D724*BB724</f>
        <v>0</v>
      </c>
      <c r="BD724" s="235">
        <f>IF('Raw Data'!AS723="YES", 1, 0)</f>
        <v>0</v>
      </c>
      <c r="BE724" s="235">
        <f>('Power Usage Consumption'!$B$26)*D724*BD724</f>
        <v>0</v>
      </c>
      <c r="BF724" s="241">
        <f t="shared" si="7"/>
        <v>678.6</v>
      </c>
    </row>
    <row r="725" ht="20.25" customHeight="1">
      <c r="A725" s="233" t="str">
        <f>'Raw Data'!R724</f>
        <v>Taiwan</v>
      </c>
      <c r="B725" s="234">
        <f>'Raw Data'!S724</f>
        <v>1</v>
      </c>
      <c r="C725" s="235">
        <f>'Raw Data'!W724</f>
        <v>23</v>
      </c>
      <c r="D725" s="236">
        <f t="shared" si="1"/>
        <v>92</v>
      </c>
      <c r="E725" s="237"/>
      <c r="F725" s="238">
        <f>'Raw Data'!X724</f>
        <v>2</v>
      </c>
      <c r="G725" s="239">
        <f>(F725*'Power Usage Consumption'!$B$2)*D725</f>
        <v>11.04</v>
      </c>
      <c r="H725" s="235">
        <f>'Raw Data'!Y724</f>
        <v>3</v>
      </c>
      <c r="I725" s="239">
        <f>(H725*'Power Usage Consumption'!$B$3)*D725</f>
        <v>19.2096</v>
      </c>
      <c r="J725" s="235">
        <f>'Raw Data'!Z724</f>
        <v>2</v>
      </c>
      <c r="K725" s="240">
        <f>(J725*'Power Usage Consumption'!$B$4)*D725</f>
        <v>10.488</v>
      </c>
      <c r="L725" s="241">
        <f>'Raw Data'!AA724</f>
        <v>1</v>
      </c>
      <c r="M725" s="241">
        <f>(L725*'Power Usage Consumption'!$B$5)*D725</f>
        <v>18.4</v>
      </c>
      <c r="N725" s="241">
        <f>'Raw Data'!AB724</f>
        <v>3</v>
      </c>
      <c r="O725" s="241">
        <f>(N725*'Power Usage Consumption'!$B$7)*D725</f>
        <v>0.552</v>
      </c>
      <c r="P725" s="241">
        <f>'Raw Data'!AC724</f>
        <v>0</v>
      </c>
      <c r="Q725" s="241">
        <f>(P725*'Power Usage Consumption'!$B$8)*D725</f>
        <v>0</v>
      </c>
      <c r="R725" s="241">
        <f>'Raw Data'!AD724</f>
        <v>3</v>
      </c>
      <c r="S725" s="241">
        <f>(R725*'Power Usage Consumption'!$B$9)*D725</f>
        <v>1.656</v>
      </c>
      <c r="T725" s="235">
        <f>'Raw Data'!AE724</f>
        <v>2</v>
      </c>
      <c r="U725" s="241">
        <f>(T725*'Power Usage Consumption'!$B$6)*D725</f>
        <v>0.92</v>
      </c>
      <c r="V725" s="235">
        <f>'Raw Data'!AF724</f>
        <v>0</v>
      </c>
      <c r="W725" s="241">
        <f>(V725*'Power Usage Consumption'!$B$11)*D725</f>
        <v>0</v>
      </c>
      <c r="X725" s="235">
        <f>'Raw Data'!AG724</f>
        <v>3</v>
      </c>
      <c r="Y725" s="241">
        <f>(X725*'Power Usage Consumption'!$B$12)*D725</f>
        <v>3.312</v>
      </c>
      <c r="Z725" s="235">
        <f>'Raw Data'!AH724</f>
        <v>1</v>
      </c>
      <c r="AA725" s="241">
        <f>(Z725*'Power Usage Consumption'!$B$12)*D725</f>
        <v>1.104</v>
      </c>
      <c r="AB725" s="242">
        <f t="shared" si="2"/>
        <v>66.6816</v>
      </c>
      <c r="AC725" s="243" t="str">
        <f>'Raw Data'!AI724</f>
        <v>Non-renewable Energy (Grid electricity, Gasoline, etc.)</v>
      </c>
      <c r="AD725" s="244">
        <f t="shared" si="3"/>
        <v>66.6816</v>
      </c>
      <c r="AE725" s="245">
        <f t="shared" si="4"/>
        <v>0</v>
      </c>
      <c r="AF725" s="238">
        <f>'Raw Data'!U724</f>
        <v>0</v>
      </c>
      <c r="AG725" s="235">
        <f>'Raw Data'!T724</f>
        <v>1</v>
      </c>
      <c r="AH725" s="235"/>
      <c r="AI725" s="235">
        <f>IF('Raw Data'!AJ724="YES", 1, 0)</f>
        <v>0</v>
      </c>
      <c r="AJ725" s="239">
        <f>'Power Usage Consumption'!$B$15</f>
        <v>3.87</v>
      </c>
      <c r="AK725" s="235">
        <f>IF('Raw Data'!AK724="YES", 1, 0)</f>
        <v>0</v>
      </c>
      <c r="AL725" s="239">
        <f>'Power Usage Consumption'!$B$16</f>
        <v>18</v>
      </c>
      <c r="AM725" s="235">
        <f>IF('Raw Data'!AL724="YES", 1, 0)</f>
        <v>0</v>
      </c>
      <c r="AN725" s="239">
        <f>'Power Usage Consumption'!$B$17</f>
        <v>1.5</v>
      </c>
      <c r="AO725" s="235">
        <f>IF('Raw Data'!AM724="YES", 1, 0)</f>
        <v>0</v>
      </c>
      <c r="AP725" s="239">
        <f>'Power Usage Consumption'!$B$18</f>
        <v>1.2</v>
      </c>
      <c r="AQ725" s="235">
        <f>IF('Raw Data'!AN724="YES", 1, 0)</f>
        <v>0</v>
      </c>
      <c r="AR725" s="239">
        <f>'Power Usage Consumption'!$B$19</f>
        <v>2</v>
      </c>
      <c r="AS725" s="239">
        <f t="shared" si="5"/>
        <v>26.57</v>
      </c>
      <c r="AT725" s="241">
        <f t="shared" si="6"/>
        <v>1</v>
      </c>
      <c r="AU725" s="241"/>
      <c r="AV725" s="235">
        <f>IF('Raw Data'!AO724="YES", 1, 0)</f>
        <v>0</v>
      </c>
      <c r="AW725" s="241">
        <f>('Power Usage Consumption'!$B$22)*D725*AV725</f>
        <v>0</v>
      </c>
      <c r="AX725" s="235">
        <f>IF('Raw Data'!AP724="YES", 1, 0)</f>
        <v>0</v>
      </c>
      <c r="AY725" s="241">
        <f>('Power Usage Consumption'!$B$23)*D725*AX725</f>
        <v>0</v>
      </c>
      <c r="AZ725" s="235">
        <f>IF('Raw Data'!AQ724="YES", 1, 0)</f>
        <v>1</v>
      </c>
      <c r="BA725" s="241">
        <f>('Power Usage Consumption'!$B$24)*D725*AZ725</f>
        <v>4.968</v>
      </c>
      <c r="BB725" s="235">
        <f>IF('Raw Data'!AR724="YES", 1, 0)</f>
        <v>1</v>
      </c>
      <c r="BC725" s="241">
        <f>('Power Usage Consumption'!$B$25)*D725*BB725</f>
        <v>1.5962</v>
      </c>
      <c r="BD725" s="235">
        <f>IF('Raw Data'!AS724="YES", 1, 0)</f>
        <v>1</v>
      </c>
      <c r="BE725" s="235">
        <f>('Power Usage Consumption'!$B$26)*D725*BD725</f>
        <v>25.76</v>
      </c>
      <c r="BF725" s="241">
        <f t="shared" si="7"/>
        <v>32.3242</v>
      </c>
    </row>
    <row r="726" ht="20.25" customHeight="1">
      <c r="A726" s="233" t="str">
        <f>'Raw Data'!R725</f>
        <v>China</v>
      </c>
      <c r="B726" s="234">
        <f>'Raw Data'!S725</f>
        <v>4</v>
      </c>
      <c r="C726" s="235">
        <f>'Raw Data'!W725</f>
        <v>27</v>
      </c>
      <c r="D726" s="236">
        <f t="shared" si="1"/>
        <v>432</v>
      </c>
      <c r="E726" s="237"/>
      <c r="F726" s="238">
        <f>'Raw Data'!X725</f>
        <v>0</v>
      </c>
      <c r="G726" s="239">
        <f>(F726*'Power Usage Consumption'!$B$2)*D726</f>
        <v>0</v>
      </c>
      <c r="H726" s="235">
        <f>'Raw Data'!Y725</f>
        <v>3</v>
      </c>
      <c r="I726" s="239">
        <f>(H726*'Power Usage Consumption'!$B$3)*D726</f>
        <v>90.2016</v>
      </c>
      <c r="J726" s="235">
        <f>'Raw Data'!Z725</f>
        <v>3</v>
      </c>
      <c r="K726" s="240">
        <f>(J726*'Power Usage Consumption'!$B$4)*D726</f>
        <v>73.872</v>
      </c>
      <c r="L726" s="241">
        <f>'Raw Data'!AA725</f>
        <v>1</v>
      </c>
      <c r="M726" s="241">
        <f>(L726*'Power Usage Consumption'!$B$5)*D726</f>
        <v>86.4</v>
      </c>
      <c r="N726" s="241">
        <f>'Raw Data'!AB725</f>
        <v>0</v>
      </c>
      <c r="O726" s="241">
        <f>(N726*'Power Usage Consumption'!$B$7)*D726</f>
        <v>0</v>
      </c>
      <c r="P726" s="241">
        <f>'Raw Data'!AC725</f>
        <v>0</v>
      </c>
      <c r="Q726" s="241">
        <f>(P726*'Power Usage Consumption'!$B$8)*D726</f>
        <v>0</v>
      </c>
      <c r="R726" s="241">
        <f>'Raw Data'!AD725</f>
        <v>2</v>
      </c>
      <c r="S726" s="241">
        <f>(R726*'Power Usage Consumption'!$B$9)*D726</f>
        <v>5.184</v>
      </c>
      <c r="T726" s="235">
        <f>'Raw Data'!AE725</f>
        <v>0</v>
      </c>
      <c r="U726" s="241">
        <f>(T726*'Power Usage Consumption'!$B$6)*D726</f>
        <v>0</v>
      </c>
      <c r="V726" s="235">
        <f>'Raw Data'!AF725</f>
        <v>0</v>
      </c>
      <c r="W726" s="241">
        <f>(V726*'Power Usage Consumption'!$B$11)*D726</f>
        <v>0</v>
      </c>
      <c r="X726" s="235">
        <f>'Raw Data'!AG725</f>
        <v>2</v>
      </c>
      <c r="Y726" s="241">
        <f>(X726*'Power Usage Consumption'!$B$12)*D726</f>
        <v>10.368</v>
      </c>
      <c r="Z726" s="235">
        <f>'Raw Data'!AH725</f>
        <v>1</v>
      </c>
      <c r="AA726" s="241">
        <f>(Z726*'Power Usage Consumption'!$B$12)*D726</f>
        <v>5.184</v>
      </c>
      <c r="AB726" s="242">
        <f t="shared" si="2"/>
        <v>271.2096</v>
      </c>
      <c r="AC726" s="243" t="str">
        <f>'Raw Data'!AI725</f>
        <v>Non-renewable Energy (Grid electricity, Gasoline, etc.)</v>
      </c>
      <c r="AD726" s="244">
        <f t="shared" si="3"/>
        <v>271.2096</v>
      </c>
      <c r="AE726" s="245">
        <f t="shared" si="4"/>
        <v>0</v>
      </c>
      <c r="AF726" s="238">
        <f>'Raw Data'!U725</f>
        <v>0</v>
      </c>
      <c r="AG726" s="235">
        <f>'Raw Data'!T725</f>
        <v>4</v>
      </c>
      <c r="AH726" s="235"/>
      <c r="AI726" s="235">
        <f>IF('Raw Data'!AJ725="YES", 1, 0)</f>
        <v>0</v>
      </c>
      <c r="AJ726" s="239">
        <f>'Power Usage Consumption'!$B$15</f>
        <v>3.87</v>
      </c>
      <c r="AK726" s="235">
        <f>IF('Raw Data'!AK725="YES", 1, 0)</f>
        <v>0</v>
      </c>
      <c r="AL726" s="239">
        <f>'Power Usage Consumption'!$B$16</f>
        <v>18</v>
      </c>
      <c r="AM726" s="235">
        <f>IF('Raw Data'!AL725="YES", 1, 0)</f>
        <v>0</v>
      </c>
      <c r="AN726" s="239">
        <f>'Power Usage Consumption'!$B$17</f>
        <v>1.5</v>
      </c>
      <c r="AO726" s="235">
        <f>IF('Raw Data'!AM725="YES", 1, 0)</f>
        <v>0</v>
      </c>
      <c r="AP726" s="239">
        <f>'Power Usage Consumption'!$B$18</f>
        <v>1.2</v>
      </c>
      <c r="AQ726" s="235">
        <f>IF('Raw Data'!AN725="YES", 1, 0)</f>
        <v>0</v>
      </c>
      <c r="AR726" s="239">
        <f>'Power Usage Consumption'!$B$19</f>
        <v>2</v>
      </c>
      <c r="AS726" s="239">
        <f t="shared" si="5"/>
        <v>26.57</v>
      </c>
      <c r="AT726" s="241">
        <f t="shared" si="6"/>
        <v>4</v>
      </c>
      <c r="AU726" s="241"/>
      <c r="AV726" s="235">
        <f>IF('Raw Data'!AO725="YES", 1, 0)</f>
        <v>1</v>
      </c>
      <c r="AW726" s="241">
        <f>('Power Usage Consumption'!$B$22)*D726*AV726</f>
        <v>982.8</v>
      </c>
      <c r="AX726" s="235">
        <f>IF('Raw Data'!AP725="YES", 1, 0)</f>
        <v>1</v>
      </c>
      <c r="AY726" s="241">
        <f>('Power Usage Consumption'!$B$23)*D726*AX726</f>
        <v>280.8</v>
      </c>
      <c r="AZ726" s="235">
        <f>IF('Raw Data'!AQ725="YES", 1, 0)</f>
        <v>1</v>
      </c>
      <c r="BA726" s="241">
        <f>('Power Usage Consumption'!$B$24)*D726*AZ726</f>
        <v>23.328</v>
      </c>
      <c r="BB726" s="235">
        <f>IF('Raw Data'!AR725="YES", 1, 0)</f>
        <v>1</v>
      </c>
      <c r="BC726" s="241">
        <f>('Power Usage Consumption'!$B$25)*D726*BB726</f>
        <v>7.4952</v>
      </c>
      <c r="BD726" s="235">
        <f>IF('Raw Data'!AS725="YES", 1, 0)</f>
        <v>0</v>
      </c>
      <c r="BE726" s="235">
        <f>('Power Usage Consumption'!$B$26)*D726*BD726</f>
        <v>0</v>
      </c>
      <c r="BF726" s="241">
        <f t="shared" si="7"/>
        <v>1294.4232</v>
      </c>
    </row>
    <row r="727" ht="20.25" customHeight="1">
      <c r="A727" s="233" t="str">
        <f>'Raw Data'!R726</f>
        <v>Austria</v>
      </c>
      <c r="B727" s="234">
        <f>'Raw Data'!S726</f>
        <v>1</v>
      </c>
      <c r="C727" s="235">
        <f>'Raw Data'!W726</f>
        <v>5</v>
      </c>
      <c r="D727" s="236">
        <f t="shared" si="1"/>
        <v>20</v>
      </c>
      <c r="E727" s="237"/>
      <c r="F727" s="238">
        <f>'Raw Data'!X726</f>
        <v>2</v>
      </c>
      <c r="G727" s="239">
        <f>(F727*'Power Usage Consumption'!$B$2)*D727</f>
        <v>2.4</v>
      </c>
      <c r="H727" s="235">
        <f>'Raw Data'!Y726</f>
        <v>3</v>
      </c>
      <c r="I727" s="239">
        <f>(H727*'Power Usage Consumption'!$B$3)*D727</f>
        <v>4.176</v>
      </c>
      <c r="J727" s="235">
        <f>'Raw Data'!Z726</f>
        <v>1</v>
      </c>
      <c r="K727" s="240">
        <f>(J727*'Power Usage Consumption'!$B$4)*D727</f>
        <v>1.14</v>
      </c>
      <c r="L727" s="241">
        <f>'Raw Data'!AA726</f>
        <v>1</v>
      </c>
      <c r="M727" s="241">
        <f>(L727*'Power Usage Consumption'!$B$5)*D727</f>
        <v>4</v>
      </c>
      <c r="N727" s="241">
        <f>'Raw Data'!AB726</f>
        <v>2</v>
      </c>
      <c r="O727" s="241">
        <f>(N727*'Power Usage Consumption'!$B$7)*D727</f>
        <v>0.08</v>
      </c>
      <c r="P727" s="241">
        <f>'Raw Data'!AC726</f>
        <v>1</v>
      </c>
      <c r="Q727" s="241">
        <f>(P727*'Power Usage Consumption'!$B$8)*D727</f>
        <v>0.8</v>
      </c>
      <c r="R727" s="241">
        <f>'Raw Data'!AD726</f>
        <v>2</v>
      </c>
      <c r="S727" s="241">
        <f>(R727*'Power Usage Consumption'!$B$9)*D727</f>
        <v>0.24</v>
      </c>
      <c r="T727" s="235">
        <f>'Raw Data'!AE726</f>
        <v>1</v>
      </c>
      <c r="U727" s="241">
        <f>(T727*'Power Usage Consumption'!$B$6)*D727</f>
        <v>0.1</v>
      </c>
      <c r="V727" s="235">
        <f>'Raw Data'!AF726</f>
        <v>2</v>
      </c>
      <c r="W727" s="241">
        <f>(V727*'Power Usage Consumption'!$B$11)*D727</f>
        <v>0.48</v>
      </c>
      <c r="X727" s="235">
        <f>'Raw Data'!AG726</f>
        <v>1</v>
      </c>
      <c r="Y727" s="241">
        <f>(X727*'Power Usage Consumption'!$B$12)*D727</f>
        <v>0.24</v>
      </c>
      <c r="Z727" s="235">
        <f>'Raw Data'!AH726</f>
        <v>2</v>
      </c>
      <c r="AA727" s="241">
        <f>(Z727*'Power Usage Consumption'!$B$12)*D727</f>
        <v>0.48</v>
      </c>
      <c r="AB727" s="242">
        <f t="shared" si="2"/>
        <v>14.136</v>
      </c>
      <c r="AC727" s="243" t="str">
        <f>'Raw Data'!AI726</f>
        <v>Renewable Energy (Solar, Wind, etc.)</v>
      </c>
      <c r="AD727" s="244">
        <f t="shared" si="3"/>
        <v>0</v>
      </c>
      <c r="AE727" s="245">
        <f t="shared" si="4"/>
        <v>14.136</v>
      </c>
      <c r="AF727" s="238">
        <f>'Raw Data'!U726</f>
        <v>0</v>
      </c>
      <c r="AG727" s="235">
        <f>'Raw Data'!T726</f>
        <v>1</v>
      </c>
      <c r="AH727" s="235"/>
      <c r="AI727" s="235">
        <f>IF('Raw Data'!AJ726="YES", 1, 0)</f>
        <v>1</v>
      </c>
      <c r="AJ727" s="239">
        <f>'Power Usage Consumption'!$B$15</f>
        <v>3.87</v>
      </c>
      <c r="AK727" s="235">
        <f>IF('Raw Data'!AK726="YES", 1, 0)</f>
        <v>0</v>
      </c>
      <c r="AL727" s="239">
        <f>'Power Usage Consumption'!$B$16</f>
        <v>18</v>
      </c>
      <c r="AM727" s="235">
        <f>IF('Raw Data'!AL726="YES", 1, 0)</f>
        <v>0</v>
      </c>
      <c r="AN727" s="239">
        <f>'Power Usage Consumption'!$B$17</f>
        <v>1.5</v>
      </c>
      <c r="AO727" s="235">
        <f>IF('Raw Data'!AM726="YES", 1, 0)</f>
        <v>0</v>
      </c>
      <c r="AP727" s="239">
        <f>'Power Usage Consumption'!$B$18</f>
        <v>1.2</v>
      </c>
      <c r="AQ727" s="235">
        <f>IF('Raw Data'!AN726="YES", 1, 0)</f>
        <v>1</v>
      </c>
      <c r="AR727" s="239">
        <f>'Power Usage Consumption'!$B$19</f>
        <v>2</v>
      </c>
      <c r="AS727" s="239">
        <f t="shared" si="5"/>
        <v>26.57</v>
      </c>
      <c r="AT727" s="241">
        <f t="shared" si="6"/>
        <v>1</v>
      </c>
      <c r="AU727" s="241"/>
      <c r="AV727" s="235">
        <f>IF('Raw Data'!AO726="YES", 1, 0)</f>
        <v>1</v>
      </c>
      <c r="AW727" s="241">
        <f>('Power Usage Consumption'!$B$22)*D727*AV727</f>
        <v>45.5</v>
      </c>
      <c r="AX727" s="235">
        <f>IF('Raw Data'!AP726="YES", 1, 0)</f>
        <v>0</v>
      </c>
      <c r="AY727" s="241">
        <f>('Power Usage Consumption'!$B$23)*D727*AX727</f>
        <v>0</v>
      </c>
      <c r="AZ727" s="235">
        <f>IF('Raw Data'!AQ726="YES", 1, 0)</f>
        <v>1</v>
      </c>
      <c r="BA727" s="241">
        <f>('Power Usage Consumption'!$B$24)*D727*AZ727</f>
        <v>1.08</v>
      </c>
      <c r="BB727" s="235">
        <f>IF('Raw Data'!AR726="YES", 1, 0)</f>
        <v>0</v>
      </c>
      <c r="BC727" s="241">
        <f>('Power Usage Consumption'!$B$25)*D727*BB727</f>
        <v>0</v>
      </c>
      <c r="BD727" s="235">
        <f>IF('Raw Data'!AS726="YES", 1, 0)</f>
        <v>0</v>
      </c>
      <c r="BE727" s="235">
        <f>('Power Usage Consumption'!$B$26)*D727*BD727</f>
        <v>0</v>
      </c>
      <c r="BF727" s="241">
        <f t="shared" si="7"/>
        <v>46.58</v>
      </c>
    </row>
    <row r="728" ht="20.25" customHeight="1">
      <c r="A728" s="233" t="str">
        <f>'Raw Data'!R727</f>
        <v>United States of America</v>
      </c>
      <c r="B728" s="234">
        <f>'Raw Data'!S727</f>
        <v>7</v>
      </c>
      <c r="C728" s="235">
        <f>'Raw Data'!W727</f>
        <v>13</v>
      </c>
      <c r="D728" s="236">
        <f t="shared" si="1"/>
        <v>364</v>
      </c>
      <c r="E728" s="237"/>
      <c r="F728" s="238">
        <f>'Raw Data'!X727</f>
        <v>2</v>
      </c>
      <c r="G728" s="239">
        <f>(F728*'Power Usage Consumption'!$B$2)*D728</f>
        <v>43.68</v>
      </c>
      <c r="H728" s="235">
        <f>'Raw Data'!Y727</f>
        <v>0</v>
      </c>
      <c r="I728" s="239">
        <f>(H728*'Power Usage Consumption'!$B$3)*D728</f>
        <v>0</v>
      </c>
      <c r="J728" s="235">
        <f>'Raw Data'!Z727</f>
        <v>0</v>
      </c>
      <c r="K728" s="240">
        <f>(J728*'Power Usage Consumption'!$B$4)*D728</f>
        <v>0</v>
      </c>
      <c r="L728" s="241">
        <f>'Raw Data'!AA727</f>
        <v>0</v>
      </c>
      <c r="M728" s="241">
        <f>(L728*'Power Usage Consumption'!$B$5)*D728</f>
        <v>0</v>
      </c>
      <c r="N728" s="241">
        <f>'Raw Data'!AB727</f>
        <v>3</v>
      </c>
      <c r="O728" s="241">
        <f>(N728*'Power Usage Consumption'!$B$7)*D728</f>
        <v>2.184</v>
      </c>
      <c r="P728" s="241">
        <f>'Raw Data'!AC727</f>
        <v>1</v>
      </c>
      <c r="Q728" s="241">
        <f>(P728*'Power Usage Consumption'!$B$8)*D728</f>
        <v>14.56</v>
      </c>
      <c r="R728" s="241">
        <f>'Raw Data'!AD727</f>
        <v>2</v>
      </c>
      <c r="S728" s="241">
        <f>(R728*'Power Usage Consumption'!$B$9)*D728</f>
        <v>4.368</v>
      </c>
      <c r="T728" s="235">
        <f>'Raw Data'!AE727</f>
        <v>2</v>
      </c>
      <c r="U728" s="241">
        <f>(T728*'Power Usage Consumption'!$B$6)*D728</f>
        <v>3.64</v>
      </c>
      <c r="V728" s="235">
        <f>'Raw Data'!AF727</f>
        <v>3</v>
      </c>
      <c r="W728" s="241">
        <f>(V728*'Power Usage Consumption'!$B$11)*D728</f>
        <v>13.104</v>
      </c>
      <c r="X728" s="235">
        <f>'Raw Data'!AG727</f>
        <v>3</v>
      </c>
      <c r="Y728" s="241">
        <f>(X728*'Power Usage Consumption'!$B$12)*D728</f>
        <v>13.104</v>
      </c>
      <c r="Z728" s="235">
        <f>'Raw Data'!AH727</f>
        <v>2</v>
      </c>
      <c r="AA728" s="241">
        <f>(Z728*'Power Usage Consumption'!$B$12)*D728</f>
        <v>8.736</v>
      </c>
      <c r="AB728" s="242">
        <f t="shared" si="2"/>
        <v>103.376</v>
      </c>
      <c r="AC728" s="243" t="str">
        <f>'Raw Data'!AI727</f>
        <v>Non-renewable Energy (Grid electricity, Gasoline, etc.)</v>
      </c>
      <c r="AD728" s="244">
        <f t="shared" si="3"/>
        <v>103.376</v>
      </c>
      <c r="AE728" s="245">
        <f t="shared" si="4"/>
        <v>0</v>
      </c>
      <c r="AF728" s="238">
        <f>'Raw Data'!U727</f>
        <v>4</v>
      </c>
      <c r="AG728" s="235">
        <f>'Raw Data'!T727</f>
        <v>3</v>
      </c>
      <c r="AH728" s="235"/>
      <c r="AI728" s="235">
        <f>IF('Raw Data'!AJ727="YES", 1, 0)</f>
        <v>0</v>
      </c>
      <c r="AJ728" s="239">
        <f>'Power Usage Consumption'!$B$15</f>
        <v>3.87</v>
      </c>
      <c r="AK728" s="235">
        <f>IF('Raw Data'!AK727="YES", 1, 0)</f>
        <v>1</v>
      </c>
      <c r="AL728" s="239">
        <f>'Power Usage Consumption'!$B$16</f>
        <v>18</v>
      </c>
      <c r="AM728" s="235">
        <f>IF('Raw Data'!AL727="YES", 1, 0)</f>
        <v>1</v>
      </c>
      <c r="AN728" s="239">
        <f>'Power Usage Consumption'!$B$17</f>
        <v>1.5</v>
      </c>
      <c r="AO728" s="235">
        <f>IF('Raw Data'!AM727="YES", 1, 0)</f>
        <v>1</v>
      </c>
      <c r="AP728" s="239">
        <f>'Power Usage Consumption'!$B$18</f>
        <v>1.2</v>
      </c>
      <c r="AQ728" s="235">
        <f>IF('Raw Data'!AN727="YES", 1, 0)</f>
        <v>0</v>
      </c>
      <c r="AR728" s="239">
        <f>'Power Usage Consumption'!$B$19</f>
        <v>2</v>
      </c>
      <c r="AS728" s="239">
        <f t="shared" si="5"/>
        <v>26.57</v>
      </c>
      <c r="AT728" s="241">
        <f t="shared" si="6"/>
        <v>3</v>
      </c>
      <c r="AU728" s="241"/>
      <c r="AV728" s="235">
        <f>IF('Raw Data'!AO727="YES", 1, 0)</f>
        <v>0</v>
      </c>
      <c r="AW728" s="241">
        <f>('Power Usage Consumption'!$B$22)*D728*AV728</f>
        <v>0</v>
      </c>
      <c r="AX728" s="235">
        <f>IF('Raw Data'!AP727="YES", 1, 0)</f>
        <v>1</v>
      </c>
      <c r="AY728" s="241">
        <f>('Power Usage Consumption'!$B$23)*D728*AX728</f>
        <v>236.6</v>
      </c>
      <c r="AZ728" s="235">
        <f>IF('Raw Data'!AQ727="YES", 1, 0)</f>
        <v>0</v>
      </c>
      <c r="BA728" s="241">
        <f>('Power Usage Consumption'!$B$24)*D728*AZ728</f>
        <v>0</v>
      </c>
      <c r="BB728" s="235">
        <f>IF('Raw Data'!AR727="YES", 1, 0)</f>
        <v>1</v>
      </c>
      <c r="BC728" s="241">
        <f>('Power Usage Consumption'!$B$25)*D728*BB728</f>
        <v>6.3154</v>
      </c>
      <c r="BD728" s="235">
        <f>IF('Raw Data'!AS727="YES", 1, 0)</f>
        <v>1</v>
      </c>
      <c r="BE728" s="235">
        <f>('Power Usage Consumption'!$B$26)*D728*BD728</f>
        <v>101.92</v>
      </c>
      <c r="BF728" s="241">
        <f t="shared" si="7"/>
        <v>344.8354</v>
      </c>
    </row>
    <row r="729" ht="20.25" customHeight="1">
      <c r="A729" s="233" t="str">
        <f>'Raw Data'!R728</f>
        <v>Hungary</v>
      </c>
      <c r="B729" s="234">
        <f>'Raw Data'!S728</f>
        <v>7</v>
      </c>
      <c r="C729" s="235">
        <f>'Raw Data'!W728</f>
        <v>39</v>
      </c>
      <c r="D729" s="236">
        <f t="shared" si="1"/>
        <v>1092</v>
      </c>
      <c r="E729" s="237"/>
      <c r="F729" s="238">
        <f>'Raw Data'!X728</f>
        <v>3</v>
      </c>
      <c r="G729" s="239">
        <f>(F729*'Power Usage Consumption'!$B$2)*D729</f>
        <v>196.56</v>
      </c>
      <c r="H729" s="235">
        <f>'Raw Data'!Y728</f>
        <v>3</v>
      </c>
      <c r="I729" s="239">
        <f>(H729*'Power Usage Consumption'!$B$3)*D729</f>
        <v>228.0096</v>
      </c>
      <c r="J729" s="235">
        <f>'Raw Data'!Z728</f>
        <v>2</v>
      </c>
      <c r="K729" s="240">
        <f>(J729*'Power Usage Consumption'!$B$4)*D729</f>
        <v>124.488</v>
      </c>
      <c r="L729" s="241">
        <f>'Raw Data'!AA728</f>
        <v>2</v>
      </c>
      <c r="M729" s="241">
        <f>(L729*'Power Usage Consumption'!$B$5)*D729</f>
        <v>436.8</v>
      </c>
      <c r="N729" s="241">
        <f>'Raw Data'!AB728</f>
        <v>3</v>
      </c>
      <c r="O729" s="241">
        <f>(N729*'Power Usage Consumption'!$B$7)*D729</f>
        <v>6.552</v>
      </c>
      <c r="P729" s="241">
        <f>'Raw Data'!AC728</f>
        <v>3</v>
      </c>
      <c r="Q729" s="241">
        <f>(P729*'Power Usage Consumption'!$B$8)*D729</f>
        <v>131.04</v>
      </c>
      <c r="R729" s="241">
        <f>'Raw Data'!AD728</f>
        <v>0</v>
      </c>
      <c r="S729" s="241">
        <f>(R729*'Power Usage Consumption'!$B$9)*D729</f>
        <v>0</v>
      </c>
      <c r="T729" s="235">
        <f>'Raw Data'!AE728</f>
        <v>2</v>
      </c>
      <c r="U729" s="241">
        <f>(T729*'Power Usage Consumption'!$B$6)*D729</f>
        <v>10.92</v>
      </c>
      <c r="V729" s="235">
        <f>'Raw Data'!AF728</f>
        <v>3</v>
      </c>
      <c r="W729" s="241">
        <f>(V729*'Power Usage Consumption'!$B$11)*D729</f>
        <v>39.312</v>
      </c>
      <c r="X729" s="235">
        <f>'Raw Data'!AG728</f>
        <v>1</v>
      </c>
      <c r="Y729" s="241">
        <f>(X729*'Power Usage Consumption'!$B$12)*D729</f>
        <v>13.104</v>
      </c>
      <c r="Z729" s="235">
        <f>'Raw Data'!AH728</f>
        <v>2</v>
      </c>
      <c r="AA729" s="241">
        <f>(Z729*'Power Usage Consumption'!$B$12)*D729</f>
        <v>26.208</v>
      </c>
      <c r="AB729" s="242">
        <f t="shared" si="2"/>
        <v>1212.9936</v>
      </c>
      <c r="AC729" s="243" t="str">
        <f>'Raw Data'!AI728</f>
        <v>Non-renewable Energy (Grid electricity, Gasoline, etc.)</v>
      </c>
      <c r="AD729" s="244">
        <f t="shared" si="3"/>
        <v>1212.9936</v>
      </c>
      <c r="AE729" s="245">
        <f t="shared" si="4"/>
        <v>0</v>
      </c>
      <c r="AF729" s="238">
        <f>'Raw Data'!U728</f>
        <v>5</v>
      </c>
      <c r="AG729" s="235">
        <f>'Raw Data'!T728</f>
        <v>2</v>
      </c>
      <c r="AH729" s="235"/>
      <c r="AI729" s="235">
        <f>IF('Raw Data'!AJ728="YES", 1, 0)</f>
        <v>1</v>
      </c>
      <c r="AJ729" s="239">
        <f>'Power Usage Consumption'!$B$15</f>
        <v>3.87</v>
      </c>
      <c r="AK729" s="235">
        <f>IF('Raw Data'!AK728="YES", 1, 0)</f>
        <v>1</v>
      </c>
      <c r="AL729" s="239">
        <f>'Power Usage Consumption'!$B$16</f>
        <v>18</v>
      </c>
      <c r="AM729" s="235">
        <f>IF('Raw Data'!AL728="YES", 1, 0)</f>
        <v>0</v>
      </c>
      <c r="AN729" s="239">
        <f>'Power Usage Consumption'!$B$17</f>
        <v>1.5</v>
      </c>
      <c r="AO729" s="235">
        <f>IF('Raw Data'!AM728="YES", 1, 0)</f>
        <v>0</v>
      </c>
      <c r="AP729" s="239">
        <f>'Power Usage Consumption'!$B$18</f>
        <v>1.2</v>
      </c>
      <c r="AQ729" s="235">
        <f>IF('Raw Data'!AN728="YES", 1, 0)</f>
        <v>1</v>
      </c>
      <c r="AR729" s="239">
        <f>'Power Usage Consumption'!$B$19</f>
        <v>2</v>
      </c>
      <c r="AS729" s="239">
        <f t="shared" si="5"/>
        <v>26.57</v>
      </c>
      <c r="AT729" s="241">
        <f t="shared" si="6"/>
        <v>2</v>
      </c>
      <c r="AU729" s="241"/>
      <c r="AV729" s="235">
        <f>IF('Raw Data'!AO728="YES", 1, 0)</f>
        <v>1</v>
      </c>
      <c r="AW729" s="241">
        <f>('Power Usage Consumption'!$B$22)*D729*AV729</f>
        <v>2484.3</v>
      </c>
      <c r="AX729" s="235">
        <f>IF('Raw Data'!AP728="YES", 1, 0)</f>
        <v>1</v>
      </c>
      <c r="AY729" s="241">
        <f>('Power Usage Consumption'!$B$23)*D729*AX729</f>
        <v>709.8</v>
      </c>
      <c r="AZ729" s="235">
        <f>IF('Raw Data'!AQ728="YES", 1, 0)</f>
        <v>0</v>
      </c>
      <c r="BA729" s="241">
        <f>('Power Usage Consumption'!$B$24)*D729*AZ729</f>
        <v>0</v>
      </c>
      <c r="BB729" s="235">
        <f>IF('Raw Data'!AR728="YES", 1, 0)</f>
        <v>0</v>
      </c>
      <c r="BC729" s="241">
        <f>('Power Usage Consumption'!$B$25)*D729*BB729</f>
        <v>0</v>
      </c>
      <c r="BD729" s="235">
        <f>IF('Raw Data'!AS728="YES", 1, 0)</f>
        <v>1</v>
      </c>
      <c r="BE729" s="235">
        <f>('Power Usage Consumption'!$B$26)*D729*BD729</f>
        <v>305.76</v>
      </c>
      <c r="BF729" s="241">
        <f t="shared" si="7"/>
        <v>3499.86</v>
      </c>
    </row>
    <row r="730" ht="20.25" customHeight="1">
      <c r="A730" s="233" t="str">
        <f>'Raw Data'!R729</f>
        <v>Mauritius</v>
      </c>
      <c r="B730" s="234">
        <f>'Raw Data'!S729</f>
        <v>4</v>
      </c>
      <c r="C730" s="235">
        <f>'Raw Data'!W729</f>
        <v>8</v>
      </c>
      <c r="D730" s="236">
        <f t="shared" si="1"/>
        <v>128</v>
      </c>
      <c r="E730" s="237"/>
      <c r="F730" s="238">
        <f>'Raw Data'!X729</f>
        <v>1</v>
      </c>
      <c r="G730" s="239">
        <f>(F730*'Power Usage Consumption'!$B$2)*D730</f>
        <v>7.68</v>
      </c>
      <c r="H730" s="235">
        <f>'Raw Data'!Y729</f>
        <v>2</v>
      </c>
      <c r="I730" s="239">
        <f>(H730*'Power Usage Consumption'!$B$3)*D730</f>
        <v>17.8176</v>
      </c>
      <c r="J730" s="235">
        <f>'Raw Data'!Z729</f>
        <v>0</v>
      </c>
      <c r="K730" s="240">
        <f>(J730*'Power Usage Consumption'!$B$4)*D730</f>
        <v>0</v>
      </c>
      <c r="L730" s="241">
        <f>'Raw Data'!AA729</f>
        <v>3</v>
      </c>
      <c r="M730" s="241">
        <f>(L730*'Power Usage Consumption'!$B$5)*D730</f>
        <v>76.8</v>
      </c>
      <c r="N730" s="241">
        <f>'Raw Data'!AB729</f>
        <v>2</v>
      </c>
      <c r="O730" s="241">
        <f>(N730*'Power Usage Consumption'!$B$7)*D730</f>
        <v>0.512</v>
      </c>
      <c r="P730" s="241">
        <f>'Raw Data'!AC729</f>
        <v>3</v>
      </c>
      <c r="Q730" s="241">
        <f>(P730*'Power Usage Consumption'!$B$8)*D730</f>
        <v>15.36</v>
      </c>
      <c r="R730" s="241">
        <f>'Raw Data'!AD729</f>
        <v>2</v>
      </c>
      <c r="S730" s="241">
        <f>(R730*'Power Usage Consumption'!$B$9)*D730</f>
        <v>1.536</v>
      </c>
      <c r="T730" s="235">
        <f>'Raw Data'!AE729</f>
        <v>0</v>
      </c>
      <c r="U730" s="241">
        <f>(T730*'Power Usage Consumption'!$B$6)*D730</f>
        <v>0</v>
      </c>
      <c r="V730" s="235">
        <f>'Raw Data'!AF729</f>
        <v>0</v>
      </c>
      <c r="W730" s="241">
        <f>(V730*'Power Usage Consumption'!$B$11)*D730</f>
        <v>0</v>
      </c>
      <c r="X730" s="235">
        <f>'Raw Data'!AG729</f>
        <v>1</v>
      </c>
      <c r="Y730" s="241">
        <f>(X730*'Power Usage Consumption'!$B$12)*D730</f>
        <v>1.536</v>
      </c>
      <c r="Z730" s="235">
        <f>'Raw Data'!AH729</f>
        <v>3</v>
      </c>
      <c r="AA730" s="241">
        <f>(Z730*'Power Usage Consumption'!$B$12)*D730</f>
        <v>4.608</v>
      </c>
      <c r="AB730" s="242">
        <f t="shared" si="2"/>
        <v>125.8496</v>
      </c>
      <c r="AC730" s="243" t="str">
        <f>'Raw Data'!AI729</f>
        <v>Renewable Energy (Solar, Wind, etc.)</v>
      </c>
      <c r="AD730" s="244">
        <f t="shared" si="3"/>
        <v>0</v>
      </c>
      <c r="AE730" s="245">
        <f t="shared" si="4"/>
        <v>125.8496</v>
      </c>
      <c r="AF730" s="238">
        <f>'Raw Data'!U729</f>
        <v>1</v>
      </c>
      <c r="AG730" s="235">
        <f>'Raw Data'!T729</f>
        <v>3</v>
      </c>
      <c r="AH730" s="235"/>
      <c r="AI730" s="235">
        <f>IF('Raw Data'!AJ729="YES", 1, 0)</f>
        <v>0</v>
      </c>
      <c r="AJ730" s="239">
        <f>'Power Usage Consumption'!$B$15</f>
        <v>3.87</v>
      </c>
      <c r="AK730" s="235">
        <f>IF('Raw Data'!AK729="YES", 1, 0)</f>
        <v>0</v>
      </c>
      <c r="AL730" s="239">
        <f>'Power Usage Consumption'!$B$16</f>
        <v>18</v>
      </c>
      <c r="AM730" s="235">
        <f>IF('Raw Data'!AL729="YES", 1, 0)</f>
        <v>1</v>
      </c>
      <c r="AN730" s="239">
        <f>'Power Usage Consumption'!$B$17</f>
        <v>1.5</v>
      </c>
      <c r="AO730" s="235">
        <f>IF('Raw Data'!AM729="YES", 1, 0)</f>
        <v>1</v>
      </c>
      <c r="AP730" s="239">
        <f>'Power Usage Consumption'!$B$18</f>
        <v>1.2</v>
      </c>
      <c r="AQ730" s="235">
        <f>IF('Raw Data'!AN729="YES", 1, 0)</f>
        <v>1</v>
      </c>
      <c r="AR730" s="239">
        <f>'Power Usage Consumption'!$B$19</f>
        <v>2</v>
      </c>
      <c r="AS730" s="239">
        <f t="shared" si="5"/>
        <v>26.57</v>
      </c>
      <c r="AT730" s="241">
        <f t="shared" si="6"/>
        <v>3</v>
      </c>
      <c r="AU730" s="241"/>
      <c r="AV730" s="235">
        <f>IF('Raw Data'!AO729="YES", 1, 0)</f>
        <v>1</v>
      </c>
      <c r="AW730" s="241">
        <f>('Power Usage Consumption'!$B$22)*D730*AV730</f>
        <v>291.2</v>
      </c>
      <c r="AX730" s="235">
        <f>IF('Raw Data'!AP729="YES", 1, 0)</f>
        <v>1</v>
      </c>
      <c r="AY730" s="241">
        <f>('Power Usage Consumption'!$B$23)*D730*AX730</f>
        <v>83.2</v>
      </c>
      <c r="AZ730" s="235">
        <f>IF('Raw Data'!AQ729="YES", 1, 0)</f>
        <v>1</v>
      </c>
      <c r="BA730" s="241">
        <f>('Power Usage Consumption'!$B$24)*D730*AZ730</f>
        <v>6.912</v>
      </c>
      <c r="BB730" s="235">
        <f>IF('Raw Data'!AR729="YES", 1, 0)</f>
        <v>1</v>
      </c>
      <c r="BC730" s="241">
        <f>('Power Usage Consumption'!$B$25)*D730*BB730</f>
        <v>2.2208</v>
      </c>
      <c r="BD730" s="235">
        <f>IF('Raw Data'!AS729="YES", 1, 0)</f>
        <v>0</v>
      </c>
      <c r="BE730" s="235">
        <f>('Power Usage Consumption'!$B$26)*D730*BD730</f>
        <v>0</v>
      </c>
      <c r="BF730" s="241">
        <f t="shared" si="7"/>
        <v>383.5328</v>
      </c>
    </row>
    <row r="731" ht="20.25" customHeight="1">
      <c r="A731" s="233" t="str">
        <f>'Raw Data'!R730</f>
        <v>Philippines</v>
      </c>
      <c r="B731" s="234">
        <f>'Raw Data'!S730</f>
        <v>10</v>
      </c>
      <c r="C731" s="235">
        <f>'Raw Data'!W730</f>
        <v>25</v>
      </c>
      <c r="D731" s="236">
        <f t="shared" si="1"/>
        <v>1000</v>
      </c>
      <c r="E731" s="237"/>
      <c r="F731" s="238">
        <f>'Raw Data'!X730</f>
        <v>1</v>
      </c>
      <c r="G731" s="239">
        <f>(F731*'Power Usage Consumption'!$B$2)*D731</f>
        <v>60</v>
      </c>
      <c r="H731" s="235">
        <f>'Raw Data'!Y730</f>
        <v>2</v>
      </c>
      <c r="I731" s="239">
        <f>(H731*'Power Usage Consumption'!$B$3)*D731</f>
        <v>139.2</v>
      </c>
      <c r="J731" s="235">
        <f>'Raw Data'!Z730</f>
        <v>3</v>
      </c>
      <c r="K731" s="240">
        <f>(J731*'Power Usage Consumption'!$B$4)*D731</f>
        <v>171</v>
      </c>
      <c r="L731" s="241">
        <f>'Raw Data'!AA730</f>
        <v>1</v>
      </c>
      <c r="M731" s="241">
        <f>(L731*'Power Usage Consumption'!$B$5)*D731</f>
        <v>200</v>
      </c>
      <c r="N731" s="241">
        <f>'Raw Data'!AB730</f>
        <v>1</v>
      </c>
      <c r="O731" s="241">
        <f>(N731*'Power Usage Consumption'!$B$7)*D731</f>
        <v>2</v>
      </c>
      <c r="P731" s="241">
        <f>'Raw Data'!AC730</f>
        <v>1</v>
      </c>
      <c r="Q731" s="241">
        <f>(P731*'Power Usage Consumption'!$B$8)*D731</f>
        <v>40</v>
      </c>
      <c r="R731" s="241">
        <f>'Raw Data'!AD730</f>
        <v>0</v>
      </c>
      <c r="S731" s="241">
        <f>(R731*'Power Usage Consumption'!$B$9)*D731</f>
        <v>0</v>
      </c>
      <c r="T731" s="235">
        <f>'Raw Data'!AE730</f>
        <v>3</v>
      </c>
      <c r="U731" s="241">
        <f>(T731*'Power Usage Consumption'!$B$6)*D731</f>
        <v>15</v>
      </c>
      <c r="V731" s="235">
        <f>'Raw Data'!AF730</f>
        <v>1</v>
      </c>
      <c r="W731" s="241">
        <f>(V731*'Power Usage Consumption'!$B$11)*D731</f>
        <v>12</v>
      </c>
      <c r="X731" s="235">
        <f>'Raw Data'!AG730</f>
        <v>0</v>
      </c>
      <c r="Y731" s="241">
        <f>(X731*'Power Usage Consumption'!$B$12)*D731</f>
        <v>0</v>
      </c>
      <c r="Z731" s="235">
        <f>'Raw Data'!AH730</f>
        <v>2</v>
      </c>
      <c r="AA731" s="241">
        <f>(Z731*'Power Usage Consumption'!$B$12)*D731</f>
        <v>24</v>
      </c>
      <c r="AB731" s="242">
        <f t="shared" si="2"/>
        <v>663.2</v>
      </c>
      <c r="AC731" s="243" t="str">
        <f>'Raw Data'!AI730</f>
        <v>Non-renewable Energy (Grid electricity, Gasoline, etc.)</v>
      </c>
      <c r="AD731" s="244">
        <f t="shared" si="3"/>
        <v>663.2</v>
      </c>
      <c r="AE731" s="245">
        <f t="shared" si="4"/>
        <v>0</v>
      </c>
      <c r="AF731" s="238">
        <f>'Raw Data'!U730</f>
        <v>4</v>
      </c>
      <c r="AG731" s="235">
        <f>'Raw Data'!T730</f>
        <v>6</v>
      </c>
      <c r="AH731" s="235"/>
      <c r="AI731" s="235">
        <f>IF('Raw Data'!AJ730="YES", 1, 0)</f>
        <v>0</v>
      </c>
      <c r="AJ731" s="239">
        <f>'Power Usage Consumption'!$B$15</f>
        <v>3.87</v>
      </c>
      <c r="AK731" s="235">
        <f>IF('Raw Data'!AK730="YES", 1, 0)</f>
        <v>1</v>
      </c>
      <c r="AL731" s="239">
        <f>'Power Usage Consumption'!$B$16</f>
        <v>18</v>
      </c>
      <c r="AM731" s="235">
        <f>IF('Raw Data'!AL730="YES", 1, 0)</f>
        <v>0</v>
      </c>
      <c r="AN731" s="239">
        <f>'Power Usage Consumption'!$B$17</f>
        <v>1.5</v>
      </c>
      <c r="AO731" s="235">
        <f>IF('Raw Data'!AM730="YES", 1, 0)</f>
        <v>1</v>
      </c>
      <c r="AP731" s="239">
        <f>'Power Usage Consumption'!$B$18</f>
        <v>1.2</v>
      </c>
      <c r="AQ731" s="235">
        <f>IF('Raw Data'!AN730="YES", 1, 0)</f>
        <v>0</v>
      </c>
      <c r="AR731" s="239">
        <f>'Power Usage Consumption'!$B$19</f>
        <v>2</v>
      </c>
      <c r="AS731" s="239">
        <f t="shared" si="5"/>
        <v>26.57</v>
      </c>
      <c r="AT731" s="241">
        <f t="shared" si="6"/>
        <v>6</v>
      </c>
      <c r="AU731" s="241"/>
      <c r="AV731" s="235">
        <f>IF('Raw Data'!AO730="YES", 1, 0)</f>
        <v>0</v>
      </c>
      <c r="AW731" s="241">
        <f>('Power Usage Consumption'!$B$22)*D731*AV731</f>
        <v>0</v>
      </c>
      <c r="AX731" s="235">
        <f>IF('Raw Data'!AP730="YES", 1, 0)</f>
        <v>1</v>
      </c>
      <c r="AY731" s="241">
        <f>('Power Usage Consumption'!$B$23)*D731*AX731</f>
        <v>650</v>
      </c>
      <c r="AZ731" s="235">
        <f>IF('Raw Data'!AQ730="YES", 1, 0)</f>
        <v>1</v>
      </c>
      <c r="BA731" s="241">
        <f>('Power Usage Consumption'!$B$24)*D731*AZ731</f>
        <v>54</v>
      </c>
      <c r="BB731" s="235">
        <f>IF('Raw Data'!AR730="YES", 1, 0)</f>
        <v>1</v>
      </c>
      <c r="BC731" s="241">
        <f>('Power Usage Consumption'!$B$25)*D731*BB731</f>
        <v>17.35</v>
      </c>
      <c r="BD731" s="235">
        <f>IF('Raw Data'!AS730="YES", 1, 0)</f>
        <v>0</v>
      </c>
      <c r="BE731" s="235">
        <f>('Power Usage Consumption'!$B$26)*D731*BD731</f>
        <v>0</v>
      </c>
      <c r="BF731" s="241">
        <f t="shared" si="7"/>
        <v>721.35</v>
      </c>
    </row>
    <row r="732" ht="20.25" customHeight="1">
      <c r="A732" s="233" t="str">
        <f>'Raw Data'!R731</f>
        <v>United States of America</v>
      </c>
      <c r="B732" s="234">
        <f>'Raw Data'!S731</f>
        <v>5</v>
      </c>
      <c r="C732" s="235">
        <f>'Raw Data'!W731</f>
        <v>30</v>
      </c>
      <c r="D732" s="236">
        <f t="shared" si="1"/>
        <v>600</v>
      </c>
      <c r="E732" s="237"/>
      <c r="F732" s="238">
        <f>'Raw Data'!X731</f>
        <v>1</v>
      </c>
      <c r="G732" s="239">
        <f>(F732*'Power Usage Consumption'!$B$2)*D732</f>
        <v>36</v>
      </c>
      <c r="H732" s="235">
        <f>'Raw Data'!Y731</f>
        <v>0</v>
      </c>
      <c r="I732" s="239">
        <f>(H732*'Power Usage Consumption'!$B$3)*D732</f>
        <v>0</v>
      </c>
      <c r="J732" s="235">
        <f>'Raw Data'!Z731</f>
        <v>1</v>
      </c>
      <c r="K732" s="240">
        <f>(J732*'Power Usage Consumption'!$B$4)*D732</f>
        <v>34.2</v>
      </c>
      <c r="L732" s="241">
        <f>'Raw Data'!AA731</f>
        <v>0</v>
      </c>
      <c r="M732" s="241">
        <f>(L732*'Power Usage Consumption'!$B$5)*D732</f>
        <v>0</v>
      </c>
      <c r="N732" s="241">
        <f>'Raw Data'!AB731</f>
        <v>1</v>
      </c>
      <c r="O732" s="241">
        <f>(N732*'Power Usage Consumption'!$B$7)*D732</f>
        <v>1.2</v>
      </c>
      <c r="P732" s="241">
        <f>'Raw Data'!AC731</f>
        <v>1</v>
      </c>
      <c r="Q732" s="241">
        <f>(P732*'Power Usage Consumption'!$B$8)*D732</f>
        <v>24</v>
      </c>
      <c r="R732" s="241">
        <f>'Raw Data'!AD731</f>
        <v>0</v>
      </c>
      <c r="S732" s="241">
        <f>(R732*'Power Usage Consumption'!$B$9)*D732</f>
        <v>0</v>
      </c>
      <c r="T732" s="235">
        <f>'Raw Data'!AE731</f>
        <v>3</v>
      </c>
      <c r="U732" s="241">
        <f>(T732*'Power Usage Consumption'!$B$6)*D732</f>
        <v>9</v>
      </c>
      <c r="V732" s="235">
        <f>'Raw Data'!AF731</f>
        <v>3</v>
      </c>
      <c r="W732" s="241">
        <f>(V732*'Power Usage Consumption'!$B$11)*D732</f>
        <v>21.6</v>
      </c>
      <c r="X732" s="235">
        <f>'Raw Data'!AG731</f>
        <v>3</v>
      </c>
      <c r="Y732" s="241">
        <f>(X732*'Power Usage Consumption'!$B$12)*D732</f>
        <v>21.6</v>
      </c>
      <c r="Z732" s="235">
        <f>'Raw Data'!AH731</f>
        <v>1</v>
      </c>
      <c r="AA732" s="241">
        <f>(Z732*'Power Usage Consumption'!$B$12)*D732</f>
        <v>7.2</v>
      </c>
      <c r="AB732" s="242">
        <f t="shared" si="2"/>
        <v>154.8</v>
      </c>
      <c r="AC732" s="243" t="str">
        <f>'Raw Data'!AI731</f>
        <v>Renewable Energy (Solar, Wind, etc.)</v>
      </c>
      <c r="AD732" s="244">
        <f t="shared" si="3"/>
        <v>0</v>
      </c>
      <c r="AE732" s="245">
        <f t="shared" si="4"/>
        <v>154.8</v>
      </c>
      <c r="AF732" s="238">
        <f>'Raw Data'!U731</f>
        <v>3</v>
      </c>
      <c r="AG732" s="235">
        <f>'Raw Data'!T731</f>
        <v>2</v>
      </c>
      <c r="AH732" s="235"/>
      <c r="AI732" s="235">
        <f>IF('Raw Data'!AJ731="YES", 1, 0)</f>
        <v>1</v>
      </c>
      <c r="AJ732" s="239">
        <f>'Power Usage Consumption'!$B$15</f>
        <v>3.87</v>
      </c>
      <c r="AK732" s="235">
        <f>IF('Raw Data'!AK731="YES", 1, 0)</f>
        <v>0</v>
      </c>
      <c r="AL732" s="239">
        <f>'Power Usage Consumption'!$B$16</f>
        <v>18</v>
      </c>
      <c r="AM732" s="235">
        <f>IF('Raw Data'!AL731="YES", 1, 0)</f>
        <v>0</v>
      </c>
      <c r="AN732" s="239">
        <f>'Power Usage Consumption'!$B$17</f>
        <v>1.5</v>
      </c>
      <c r="AO732" s="235">
        <f>IF('Raw Data'!AM731="YES", 1, 0)</f>
        <v>1</v>
      </c>
      <c r="AP732" s="239">
        <f>'Power Usage Consumption'!$B$18</f>
        <v>1.2</v>
      </c>
      <c r="AQ732" s="235">
        <f>IF('Raw Data'!AN731="YES", 1, 0)</f>
        <v>0</v>
      </c>
      <c r="AR732" s="239">
        <f>'Power Usage Consumption'!$B$19</f>
        <v>2</v>
      </c>
      <c r="AS732" s="239">
        <f t="shared" si="5"/>
        <v>26.57</v>
      </c>
      <c r="AT732" s="241">
        <f t="shared" si="6"/>
        <v>2</v>
      </c>
      <c r="AU732" s="241"/>
      <c r="AV732" s="235">
        <f>IF('Raw Data'!AO731="YES", 1, 0)</f>
        <v>1</v>
      </c>
      <c r="AW732" s="241">
        <f>('Power Usage Consumption'!$B$22)*D732*AV732</f>
        <v>1365</v>
      </c>
      <c r="AX732" s="235">
        <f>IF('Raw Data'!AP731="YES", 1, 0)</f>
        <v>0</v>
      </c>
      <c r="AY732" s="241">
        <f>('Power Usage Consumption'!$B$23)*D732*AX732</f>
        <v>0</v>
      </c>
      <c r="AZ732" s="235">
        <f>IF('Raw Data'!AQ731="YES", 1, 0)</f>
        <v>1</v>
      </c>
      <c r="BA732" s="241">
        <f>('Power Usage Consumption'!$B$24)*D732*AZ732</f>
        <v>32.4</v>
      </c>
      <c r="BB732" s="235">
        <f>IF('Raw Data'!AR731="YES", 1, 0)</f>
        <v>1</v>
      </c>
      <c r="BC732" s="241">
        <f>('Power Usage Consumption'!$B$25)*D732*BB732</f>
        <v>10.41</v>
      </c>
      <c r="BD732" s="235">
        <f>IF('Raw Data'!AS731="YES", 1, 0)</f>
        <v>1</v>
      </c>
      <c r="BE732" s="235">
        <f>('Power Usage Consumption'!$B$26)*D732*BD732</f>
        <v>168</v>
      </c>
      <c r="BF732" s="241">
        <f t="shared" si="7"/>
        <v>1575.81</v>
      </c>
    </row>
    <row r="733" ht="20.25" customHeight="1">
      <c r="A733" s="233" t="str">
        <f>'Raw Data'!R732</f>
        <v>Uruguay</v>
      </c>
      <c r="B733" s="234">
        <f>'Raw Data'!S732</f>
        <v>2</v>
      </c>
      <c r="C733" s="235">
        <f>'Raw Data'!W732</f>
        <v>3</v>
      </c>
      <c r="D733" s="236">
        <f t="shared" si="1"/>
        <v>24</v>
      </c>
      <c r="E733" s="237"/>
      <c r="F733" s="238">
        <f>'Raw Data'!X732</f>
        <v>2</v>
      </c>
      <c r="G733" s="239">
        <f>(F733*'Power Usage Consumption'!$B$2)*D733</f>
        <v>2.88</v>
      </c>
      <c r="H733" s="235">
        <f>'Raw Data'!Y732</f>
        <v>0</v>
      </c>
      <c r="I733" s="239">
        <f>(H733*'Power Usage Consumption'!$B$3)*D733</f>
        <v>0</v>
      </c>
      <c r="J733" s="235">
        <f>'Raw Data'!Z732</f>
        <v>3</v>
      </c>
      <c r="K733" s="240">
        <f>(J733*'Power Usage Consumption'!$B$4)*D733</f>
        <v>4.104</v>
      </c>
      <c r="L733" s="241">
        <f>'Raw Data'!AA732</f>
        <v>2</v>
      </c>
      <c r="M733" s="241">
        <f>(L733*'Power Usage Consumption'!$B$5)*D733</f>
        <v>9.6</v>
      </c>
      <c r="N733" s="241">
        <f>'Raw Data'!AB732</f>
        <v>2</v>
      </c>
      <c r="O733" s="241">
        <f>(N733*'Power Usage Consumption'!$B$7)*D733</f>
        <v>0.096</v>
      </c>
      <c r="P733" s="241">
        <f>'Raw Data'!AC732</f>
        <v>0</v>
      </c>
      <c r="Q733" s="241">
        <f>(P733*'Power Usage Consumption'!$B$8)*D733</f>
        <v>0</v>
      </c>
      <c r="R733" s="241">
        <f>'Raw Data'!AD732</f>
        <v>1</v>
      </c>
      <c r="S733" s="241">
        <f>(R733*'Power Usage Consumption'!$B$9)*D733</f>
        <v>0.144</v>
      </c>
      <c r="T733" s="235">
        <f>'Raw Data'!AE732</f>
        <v>1</v>
      </c>
      <c r="U733" s="241">
        <f>(T733*'Power Usage Consumption'!$B$6)*D733</f>
        <v>0.12</v>
      </c>
      <c r="V733" s="235">
        <f>'Raw Data'!AF732</f>
        <v>2</v>
      </c>
      <c r="W733" s="241">
        <f>(V733*'Power Usage Consumption'!$B$11)*D733</f>
        <v>0.576</v>
      </c>
      <c r="X733" s="235">
        <f>'Raw Data'!AG732</f>
        <v>3</v>
      </c>
      <c r="Y733" s="241">
        <f>(X733*'Power Usage Consumption'!$B$12)*D733</f>
        <v>0.864</v>
      </c>
      <c r="Z733" s="235">
        <f>'Raw Data'!AH732</f>
        <v>1</v>
      </c>
      <c r="AA733" s="241">
        <f>(Z733*'Power Usage Consumption'!$B$12)*D733</f>
        <v>0.288</v>
      </c>
      <c r="AB733" s="242">
        <f t="shared" si="2"/>
        <v>18.672</v>
      </c>
      <c r="AC733" s="243" t="str">
        <f>'Raw Data'!AI732</f>
        <v>Renewable Energy (Solar, Wind, etc.)</v>
      </c>
      <c r="AD733" s="244">
        <f t="shared" si="3"/>
        <v>0</v>
      </c>
      <c r="AE733" s="245">
        <f t="shared" si="4"/>
        <v>18.672</v>
      </c>
      <c r="AF733" s="238">
        <f>'Raw Data'!U732</f>
        <v>1</v>
      </c>
      <c r="AG733" s="235">
        <f>'Raw Data'!T732</f>
        <v>1</v>
      </c>
      <c r="AH733" s="235"/>
      <c r="AI733" s="235">
        <f>IF('Raw Data'!AJ732="YES", 1, 0)</f>
        <v>0</v>
      </c>
      <c r="AJ733" s="239">
        <f>'Power Usage Consumption'!$B$15</f>
        <v>3.87</v>
      </c>
      <c r="AK733" s="235">
        <f>IF('Raw Data'!AK732="YES", 1, 0)</f>
        <v>0</v>
      </c>
      <c r="AL733" s="239">
        <f>'Power Usage Consumption'!$B$16</f>
        <v>18</v>
      </c>
      <c r="AM733" s="235">
        <f>IF('Raw Data'!AL732="YES", 1, 0)</f>
        <v>0</v>
      </c>
      <c r="AN733" s="239">
        <f>'Power Usage Consumption'!$B$17</f>
        <v>1.5</v>
      </c>
      <c r="AO733" s="235">
        <f>IF('Raw Data'!AM732="YES", 1, 0)</f>
        <v>1</v>
      </c>
      <c r="AP733" s="239">
        <f>'Power Usage Consumption'!$B$18</f>
        <v>1.2</v>
      </c>
      <c r="AQ733" s="235">
        <f>IF('Raw Data'!AN732="YES", 1, 0)</f>
        <v>1</v>
      </c>
      <c r="AR733" s="239">
        <f>'Power Usage Consumption'!$B$19</f>
        <v>2</v>
      </c>
      <c r="AS733" s="239">
        <f t="shared" si="5"/>
        <v>26.57</v>
      </c>
      <c r="AT733" s="241">
        <f t="shared" si="6"/>
        <v>1</v>
      </c>
      <c r="AU733" s="241"/>
      <c r="AV733" s="235">
        <f>IF('Raw Data'!AO732="YES", 1, 0)</f>
        <v>1</v>
      </c>
      <c r="AW733" s="241">
        <f>('Power Usage Consumption'!$B$22)*D733*AV733</f>
        <v>54.6</v>
      </c>
      <c r="AX733" s="235">
        <f>IF('Raw Data'!AP732="YES", 1, 0)</f>
        <v>0</v>
      </c>
      <c r="AY733" s="241">
        <f>('Power Usage Consumption'!$B$23)*D733*AX733</f>
        <v>0</v>
      </c>
      <c r="AZ733" s="235">
        <f>IF('Raw Data'!AQ732="YES", 1, 0)</f>
        <v>0</v>
      </c>
      <c r="BA733" s="241">
        <f>('Power Usage Consumption'!$B$24)*D733*AZ733</f>
        <v>0</v>
      </c>
      <c r="BB733" s="235">
        <f>IF('Raw Data'!AR732="YES", 1, 0)</f>
        <v>0</v>
      </c>
      <c r="BC733" s="241">
        <f>('Power Usage Consumption'!$B$25)*D733*BB733</f>
        <v>0</v>
      </c>
      <c r="BD733" s="235">
        <f>IF('Raw Data'!AS732="YES", 1, 0)</f>
        <v>0</v>
      </c>
      <c r="BE733" s="235">
        <f>('Power Usage Consumption'!$B$26)*D733*BD733</f>
        <v>0</v>
      </c>
      <c r="BF733" s="241">
        <f t="shared" si="7"/>
        <v>54.6</v>
      </c>
    </row>
    <row r="734" ht="20.25" customHeight="1">
      <c r="A734" s="233" t="str">
        <f>'Raw Data'!R733</f>
        <v>Azerbaijan</v>
      </c>
      <c r="B734" s="234">
        <f>'Raw Data'!S733</f>
        <v>2</v>
      </c>
      <c r="C734" s="235">
        <f>'Raw Data'!W733</f>
        <v>13</v>
      </c>
      <c r="D734" s="236">
        <f t="shared" si="1"/>
        <v>104</v>
      </c>
      <c r="E734" s="237"/>
      <c r="F734" s="238">
        <f>'Raw Data'!X733</f>
        <v>3</v>
      </c>
      <c r="G734" s="239">
        <f>(F734*'Power Usage Consumption'!$B$2)*D734</f>
        <v>18.72</v>
      </c>
      <c r="H734" s="235">
        <f>'Raw Data'!Y733</f>
        <v>0</v>
      </c>
      <c r="I734" s="239">
        <f>(H734*'Power Usage Consumption'!$B$3)*D734</f>
        <v>0</v>
      </c>
      <c r="J734" s="235">
        <f>'Raw Data'!Z733</f>
        <v>1</v>
      </c>
      <c r="K734" s="240">
        <f>(J734*'Power Usage Consumption'!$B$4)*D734</f>
        <v>5.928</v>
      </c>
      <c r="L734" s="241">
        <f>'Raw Data'!AA733</f>
        <v>2</v>
      </c>
      <c r="M734" s="241">
        <f>(L734*'Power Usage Consumption'!$B$5)*D734</f>
        <v>41.6</v>
      </c>
      <c r="N734" s="241">
        <f>'Raw Data'!AB733</f>
        <v>1</v>
      </c>
      <c r="O734" s="241">
        <f>(N734*'Power Usage Consumption'!$B$7)*D734</f>
        <v>0.208</v>
      </c>
      <c r="P734" s="241">
        <f>'Raw Data'!AC733</f>
        <v>0</v>
      </c>
      <c r="Q734" s="241">
        <f>(P734*'Power Usage Consumption'!$B$8)*D734</f>
        <v>0</v>
      </c>
      <c r="R734" s="241">
        <f>'Raw Data'!AD733</f>
        <v>1</v>
      </c>
      <c r="S734" s="241">
        <f>(R734*'Power Usage Consumption'!$B$9)*D734</f>
        <v>0.624</v>
      </c>
      <c r="T734" s="235">
        <f>'Raw Data'!AE733</f>
        <v>1</v>
      </c>
      <c r="U734" s="241">
        <f>(T734*'Power Usage Consumption'!$B$6)*D734</f>
        <v>0.52</v>
      </c>
      <c r="V734" s="235">
        <f>'Raw Data'!AF733</f>
        <v>3</v>
      </c>
      <c r="W734" s="241">
        <f>(V734*'Power Usage Consumption'!$B$11)*D734</f>
        <v>3.744</v>
      </c>
      <c r="X734" s="235">
        <f>'Raw Data'!AG733</f>
        <v>3</v>
      </c>
      <c r="Y734" s="241">
        <f>(X734*'Power Usage Consumption'!$B$12)*D734</f>
        <v>3.744</v>
      </c>
      <c r="Z734" s="235">
        <f>'Raw Data'!AH733</f>
        <v>0</v>
      </c>
      <c r="AA734" s="241">
        <f>(Z734*'Power Usage Consumption'!$B$12)*D734</f>
        <v>0</v>
      </c>
      <c r="AB734" s="242">
        <f t="shared" si="2"/>
        <v>75.088</v>
      </c>
      <c r="AC734" s="243" t="str">
        <f>'Raw Data'!AI733</f>
        <v>Renewable Energy (Solar, Wind, etc.)</v>
      </c>
      <c r="AD734" s="244">
        <f t="shared" si="3"/>
        <v>0</v>
      </c>
      <c r="AE734" s="245">
        <f t="shared" si="4"/>
        <v>75.088</v>
      </c>
      <c r="AF734" s="238">
        <f>'Raw Data'!U733</f>
        <v>0</v>
      </c>
      <c r="AG734" s="235">
        <f>'Raw Data'!T733</f>
        <v>2</v>
      </c>
      <c r="AH734" s="235"/>
      <c r="AI734" s="235">
        <f>IF('Raw Data'!AJ733="YES", 1, 0)</f>
        <v>1</v>
      </c>
      <c r="AJ734" s="239">
        <f>'Power Usage Consumption'!$B$15</f>
        <v>3.87</v>
      </c>
      <c r="AK734" s="235">
        <f>IF('Raw Data'!AK733="YES", 1, 0)</f>
        <v>0</v>
      </c>
      <c r="AL734" s="239">
        <f>'Power Usage Consumption'!$B$16</f>
        <v>18</v>
      </c>
      <c r="AM734" s="235">
        <f>IF('Raw Data'!AL733="YES", 1, 0)</f>
        <v>1</v>
      </c>
      <c r="AN734" s="239">
        <f>'Power Usage Consumption'!$B$17</f>
        <v>1.5</v>
      </c>
      <c r="AO734" s="235">
        <f>IF('Raw Data'!AM733="YES", 1, 0)</f>
        <v>0</v>
      </c>
      <c r="AP734" s="239">
        <f>'Power Usage Consumption'!$B$18</f>
        <v>1.2</v>
      </c>
      <c r="AQ734" s="235">
        <f>IF('Raw Data'!AN733="YES", 1, 0)</f>
        <v>1</v>
      </c>
      <c r="AR734" s="239">
        <f>'Power Usage Consumption'!$B$19</f>
        <v>2</v>
      </c>
      <c r="AS734" s="239">
        <f t="shared" si="5"/>
        <v>26.57</v>
      </c>
      <c r="AT734" s="241">
        <f t="shared" si="6"/>
        <v>2</v>
      </c>
      <c r="AU734" s="241"/>
      <c r="AV734" s="235">
        <f>IF('Raw Data'!AO733="YES", 1, 0)</f>
        <v>1</v>
      </c>
      <c r="AW734" s="241">
        <f>('Power Usage Consumption'!$B$22)*D734*AV734</f>
        <v>236.6</v>
      </c>
      <c r="AX734" s="235">
        <f>IF('Raw Data'!AP733="YES", 1, 0)</f>
        <v>1</v>
      </c>
      <c r="AY734" s="241">
        <f>('Power Usage Consumption'!$B$23)*D734*AX734</f>
        <v>67.6</v>
      </c>
      <c r="AZ734" s="235">
        <f>IF('Raw Data'!AQ733="YES", 1, 0)</f>
        <v>1</v>
      </c>
      <c r="BA734" s="241">
        <f>('Power Usage Consumption'!$B$24)*D734*AZ734</f>
        <v>5.616</v>
      </c>
      <c r="BB734" s="235">
        <f>IF('Raw Data'!AR733="YES", 1, 0)</f>
        <v>0</v>
      </c>
      <c r="BC734" s="241">
        <f>('Power Usage Consumption'!$B$25)*D734*BB734</f>
        <v>0</v>
      </c>
      <c r="BD734" s="235">
        <f>IF('Raw Data'!AS733="YES", 1, 0)</f>
        <v>1</v>
      </c>
      <c r="BE734" s="235">
        <f>('Power Usage Consumption'!$B$26)*D734*BD734</f>
        <v>29.12</v>
      </c>
      <c r="BF734" s="241">
        <f t="shared" si="7"/>
        <v>338.936</v>
      </c>
    </row>
    <row r="735" ht="20.25" customHeight="1">
      <c r="A735" s="233" t="str">
        <f>'Raw Data'!R734</f>
        <v>Jordan</v>
      </c>
      <c r="B735" s="234">
        <f>'Raw Data'!S734</f>
        <v>6</v>
      </c>
      <c r="C735" s="235">
        <f>'Raw Data'!W734</f>
        <v>28</v>
      </c>
      <c r="D735" s="236">
        <f t="shared" si="1"/>
        <v>672</v>
      </c>
      <c r="E735" s="237"/>
      <c r="F735" s="238">
        <f>'Raw Data'!X734</f>
        <v>0</v>
      </c>
      <c r="G735" s="239">
        <f>(F735*'Power Usage Consumption'!$B$2)*D735</f>
        <v>0</v>
      </c>
      <c r="H735" s="235">
        <f>'Raw Data'!Y734</f>
        <v>3</v>
      </c>
      <c r="I735" s="239">
        <f>(H735*'Power Usage Consumption'!$B$3)*D735</f>
        <v>140.3136</v>
      </c>
      <c r="J735" s="235">
        <f>'Raw Data'!Z734</f>
        <v>1</v>
      </c>
      <c r="K735" s="240">
        <f>(J735*'Power Usage Consumption'!$B$4)*D735</f>
        <v>38.304</v>
      </c>
      <c r="L735" s="241">
        <f>'Raw Data'!AA734</f>
        <v>1</v>
      </c>
      <c r="M735" s="241">
        <f>(L735*'Power Usage Consumption'!$B$5)*D735</f>
        <v>134.4</v>
      </c>
      <c r="N735" s="241">
        <f>'Raw Data'!AB734</f>
        <v>3</v>
      </c>
      <c r="O735" s="241">
        <f>(N735*'Power Usage Consumption'!$B$7)*D735</f>
        <v>4.032</v>
      </c>
      <c r="P735" s="241">
        <f>'Raw Data'!AC734</f>
        <v>0</v>
      </c>
      <c r="Q735" s="241">
        <f>(P735*'Power Usage Consumption'!$B$8)*D735</f>
        <v>0</v>
      </c>
      <c r="R735" s="241">
        <f>'Raw Data'!AD734</f>
        <v>3</v>
      </c>
      <c r="S735" s="241">
        <f>(R735*'Power Usage Consumption'!$B$9)*D735</f>
        <v>12.096</v>
      </c>
      <c r="T735" s="235">
        <f>'Raw Data'!AE734</f>
        <v>3</v>
      </c>
      <c r="U735" s="241">
        <f>(T735*'Power Usage Consumption'!$B$6)*D735</f>
        <v>10.08</v>
      </c>
      <c r="V735" s="235">
        <f>'Raw Data'!AF734</f>
        <v>1</v>
      </c>
      <c r="W735" s="241">
        <f>(V735*'Power Usage Consumption'!$B$11)*D735</f>
        <v>8.064</v>
      </c>
      <c r="X735" s="235">
        <f>'Raw Data'!AG734</f>
        <v>1</v>
      </c>
      <c r="Y735" s="241">
        <f>(X735*'Power Usage Consumption'!$B$12)*D735</f>
        <v>8.064</v>
      </c>
      <c r="Z735" s="235">
        <f>'Raw Data'!AH734</f>
        <v>0</v>
      </c>
      <c r="AA735" s="241">
        <f>(Z735*'Power Usage Consumption'!$B$12)*D735</f>
        <v>0</v>
      </c>
      <c r="AB735" s="242">
        <f t="shared" si="2"/>
        <v>355.3536</v>
      </c>
      <c r="AC735" s="243" t="str">
        <f>'Raw Data'!AI734</f>
        <v>Renewable Energy (Solar, Wind, etc.)</v>
      </c>
      <c r="AD735" s="244">
        <f t="shared" si="3"/>
        <v>0</v>
      </c>
      <c r="AE735" s="245">
        <f t="shared" si="4"/>
        <v>355.3536</v>
      </c>
      <c r="AF735" s="238">
        <f>'Raw Data'!U734</f>
        <v>0</v>
      </c>
      <c r="AG735" s="235">
        <f>'Raw Data'!T734</f>
        <v>6</v>
      </c>
      <c r="AH735" s="235"/>
      <c r="AI735" s="235">
        <f>IF('Raw Data'!AJ734="YES", 1, 0)</f>
        <v>0</v>
      </c>
      <c r="AJ735" s="239">
        <f>'Power Usage Consumption'!$B$15</f>
        <v>3.87</v>
      </c>
      <c r="AK735" s="235">
        <f>IF('Raw Data'!AK734="YES", 1, 0)</f>
        <v>0</v>
      </c>
      <c r="AL735" s="239">
        <f>'Power Usage Consumption'!$B$16</f>
        <v>18</v>
      </c>
      <c r="AM735" s="235">
        <f>IF('Raw Data'!AL734="YES", 1, 0)</f>
        <v>1</v>
      </c>
      <c r="AN735" s="239">
        <f>'Power Usage Consumption'!$B$17</f>
        <v>1.5</v>
      </c>
      <c r="AO735" s="235">
        <f>IF('Raw Data'!AM734="YES", 1, 0)</f>
        <v>1</v>
      </c>
      <c r="AP735" s="239">
        <f>'Power Usage Consumption'!$B$18</f>
        <v>1.2</v>
      </c>
      <c r="AQ735" s="235">
        <f>IF('Raw Data'!AN734="YES", 1, 0)</f>
        <v>0</v>
      </c>
      <c r="AR735" s="239">
        <f>'Power Usage Consumption'!$B$19</f>
        <v>2</v>
      </c>
      <c r="AS735" s="239">
        <f t="shared" si="5"/>
        <v>26.57</v>
      </c>
      <c r="AT735" s="241">
        <f t="shared" si="6"/>
        <v>6</v>
      </c>
      <c r="AU735" s="241"/>
      <c r="AV735" s="235">
        <f>IF('Raw Data'!AO734="YES", 1, 0)</f>
        <v>1</v>
      </c>
      <c r="AW735" s="241">
        <f>('Power Usage Consumption'!$B$22)*D735*AV735</f>
        <v>1528.8</v>
      </c>
      <c r="AX735" s="235">
        <f>IF('Raw Data'!AP734="YES", 1, 0)</f>
        <v>0</v>
      </c>
      <c r="AY735" s="241">
        <f>('Power Usage Consumption'!$B$23)*D735*AX735</f>
        <v>0</v>
      </c>
      <c r="AZ735" s="235">
        <f>IF('Raw Data'!AQ734="YES", 1, 0)</f>
        <v>0</v>
      </c>
      <c r="BA735" s="241">
        <f>('Power Usage Consumption'!$B$24)*D735*AZ735</f>
        <v>0</v>
      </c>
      <c r="BB735" s="235">
        <f>IF('Raw Data'!AR734="YES", 1, 0)</f>
        <v>0</v>
      </c>
      <c r="BC735" s="241">
        <f>('Power Usage Consumption'!$B$25)*D735*BB735</f>
        <v>0</v>
      </c>
      <c r="BD735" s="235">
        <f>IF('Raw Data'!AS734="YES", 1, 0)</f>
        <v>1</v>
      </c>
      <c r="BE735" s="235">
        <f>('Power Usage Consumption'!$B$26)*D735*BD735</f>
        <v>188.16</v>
      </c>
      <c r="BF735" s="241">
        <f t="shared" si="7"/>
        <v>1716.96</v>
      </c>
    </row>
    <row r="736" ht="20.25" customHeight="1">
      <c r="A736" s="233" t="str">
        <f>'Raw Data'!R735</f>
        <v>United States of America</v>
      </c>
      <c r="B736" s="234">
        <f>'Raw Data'!S735</f>
        <v>7</v>
      </c>
      <c r="C736" s="235">
        <f>'Raw Data'!W735</f>
        <v>34</v>
      </c>
      <c r="D736" s="236">
        <f t="shared" si="1"/>
        <v>952</v>
      </c>
      <c r="E736" s="237"/>
      <c r="F736" s="238">
        <f>'Raw Data'!X735</f>
        <v>0</v>
      </c>
      <c r="G736" s="239">
        <f>(F736*'Power Usage Consumption'!$B$2)*D736</f>
        <v>0</v>
      </c>
      <c r="H736" s="235">
        <f>'Raw Data'!Y735</f>
        <v>1</v>
      </c>
      <c r="I736" s="239">
        <f>(H736*'Power Usage Consumption'!$B$3)*D736</f>
        <v>66.2592</v>
      </c>
      <c r="J736" s="235">
        <f>'Raw Data'!Z735</f>
        <v>1</v>
      </c>
      <c r="K736" s="240">
        <f>(J736*'Power Usage Consumption'!$B$4)*D736</f>
        <v>54.264</v>
      </c>
      <c r="L736" s="241">
        <f>'Raw Data'!AA735</f>
        <v>3</v>
      </c>
      <c r="M736" s="241">
        <f>(L736*'Power Usage Consumption'!$B$5)*D736</f>
        <v>571.2</v>
      </c>
      <c r="N736" s="241">
        <f>'Raw Data'!AB735</f>
        <v>3</v>
      </c>
      <c r="O736" s="241">
        <f>(N736*'Power Usage Consumption'!$B$7)*D736</f>
        <v>5.712</v>
      </c>
      <c r="P736" s="241">
        <f>'Raw Data'!AC735</f>
        <v>1</v>
      </c>
      <c r="Q736" s="241">
        <f>(P736*'Power Usage Consumption'!$B$8)*D736</f>
        <v>38.08</v>
      </c>
      <c r="R736" s="241">
        <f>'Raw Data'!AD735</f>
        <v>0</v>
      </c>
      <c r="S736" s="241">
        <f>(R736*'Power Usage Consumption'!$B$9)*D736</f>
        <v>0</v>
      </c>
      <c r="T736" s="235">
        <f>'Raw Data'!AE735</f>
        <v>1</v>
      </c>
      <c r="U736" s="241">
        <f>(T736*'Power Usage Consumption'!$B$6)*D736</f>
        <v>4.76</v>
      </c>
      <c r="V736" s="235">
        <f>'Raw Data'!AF735</f>
        <v>1</v>
      </c>
      <c r="W736" s="241">
        <f>(V736*'Power Usage Consumption'!$B$11)*D736</f>
        <v>11.424</v>
      </c>
      <c r="X736" s="235">
        <f>'Raw Data'!AG735</f>
        <v>3</v>
      </c>
      <c r="Y736" s="241">
        <f>(X736*'Power Usage Consumption'!$B$12)*D736</f>
        <v>34.272</v>
      </c>
      <c r="Z736" s="235">
        <f>'Raw Data'!AH735</f>
        <v>1</v>
      </c>
      <c r="AA736" s="241">
        <f>(Z736*'Power Usage Consumption'!$B$12)*D736</f>
        <v>11.424</v>
      </c>
      <c r="AB736" s="242">
        <f t="shared" si="2"/>
        <v>797.3952</v>
      </c>
      <c r="AC736" s="243" t="str">
        <f>'Raw Data'!AI735</f>
        <v>Non-renewable Energy (Grid electricity, Gasoline, etc.)</v>
      </c>
      <c r="AD736" s="244">
        <f t="shared" si="3"/>
        <v>797.3952</v>
      </c>
      <c r="AE736" s="245">
        <f t="shared" si="4"/>
        <v>0</v>
      </c>
      <c r="AF736" s="238">
        <f>'Raw Data'!U735</f>
        <v>4</v>
      </c>
      <c r="AG736" s="235">
        <f>'Raw Data'!T735</f>
        <v>3</v>
      </c>
      <c r="AH736" s="235"/>
      <c r="AI736" s="235">
        <f>IF('Raw Data'!AJ735="YES", 1, 0)</f>
        <v>0</v>
      </c>
      <c r="AJ736" s="239">
        <f>'Power Usage Consumption'!$B$15</f>
        <v>3.87</v>
      </c>
      <c r="AK736" s="235">
        <f>IF('Raw Data'!AK735="YES", 1, 0)</f>
        <v>0</v>
      </c>
      <c r="AL736" s="239">
        <f>'Power Usage Consumption'!$B$16</f>
        <v>18</v>
      </c>
      <c r="AM736" s="235">
        <f>IF('Raw Data'!AL735="YES", 1, 0)</f>
        <v>1</v>
      </c>
      <c r="AN736" s="239">
        <f>'Power Usage Consumption'!$B$17</f>
        <v>1.5</v>
      </c>
      <c r="AO736" s="235">
        <f>IF('Raw Data'!AM735="YES", 1, 0)</f>
        <v>1</v>
      </c>
      <c r="AP736" s="239">
        <f>'Power Usage Consumption'!$B$18</f>
        <v>1.2</v>
      </c>
      <c r="AQ736" s="235">
        <f>IF('Raw Data'!AN735="YES", 1, 0)</f>
        <v>1</v>
      </c>
      <c r="AR736" s="239">
        <f>'Power Usage Consumption'!$B$19</f>
        <v>2</v>
      </c>
      <c r="AS736" s="239">
        <f t="shared" si="5"/>
        <v>26.57</v>
      </c>
      <c r="AT736" s="241">
        <f t="shared" si="6"/>
        <v>3</v>
      </c>
      <c r="AU736" s="241"/>
      <c r="AV736" s="235">
        <f>IF('Raw Data'!AO735="YES", 1, 0)</f>
        <v>1</v>
      </c>
      <c r="AW736" s="241">
        <f>('Power Usage Consumption'!$B$22)*D736*AV736</f>
        <v>2165.8</v>
      </c>
      <c r="AX736" s="235">
        <f>IF('Raw Data'!AP735="YES", 1, 0)</f>
        <v>1</v>
      </c>
      <c r="AY736" s="241">
        <f>('Power Usage Consumption'!$B$23)*D736*AX736</f>
        <v>618.8</v>
      </c>
      <c r="AZ736" s="235">
        <f>IF('Raw Data'!AQ735="YES", 1, 0)</f>
        <v>0</v>
      </c>
      <c r="BA736" s="241">
        <f>('Power Usage Consumption'!$B$24)*D736*AZ736</f>
        <v>0</v>
      </c>
      <c r="BB736" s="235">
        <f>IF('Raw Data'!AR735="YES", 1, 0)</f>
        <v>0</v>
      </c>
      <c r="BC736" s="241">
        <f>('Power Usage Consumption'!$B$25)*D736*BB736</f>
        <v>0</v>
      </c>
      <c r="BD736" s="235">
        <f>IF('Raw Data'!AS735="YES", 1, 0)</f>
        <v>1</v>
      </c>
      <c r="BE736" s="235">
        <f>('Power Usage Consumption'!$B$26)*D736*BD736</f>
        <v>266.56</v>
      </c>
      <c r="BF736" s="241">
        <f t="shared" si="7"/>
        <v>3051.16</v>
      </c>
    </row>
    <row r="737" ht="20.25" customHeight="1">
      <c r="A737" s="233" t="str">
        <f>'Raw Data'!R736</f>
        <v>United States of America</v>
      </c>
      <c r="B737" s="234">
        <f>'Raw Data'!S736</f>
        <v>11</v>
      </c>
      <c r="C737" s="235">
        <f>'Raw Data'!W736</f>
        <v>11</v>
      </c>
      <c r="D737" s="236">
        <f t="shared" si="1"/>
        <v>484</v>
      </c>
      <c r="E737" s="237"/>
      <c r="F737" s="238">
        <f>'Raw Data'!X736</f>
        <v>3</v>
      </c>
      <c r="G737" s="239">
        <f>(F737*'Power Usage Consumption'!$B$2)*D737</f>
        <v>87.12</v>
      </c>
      <c r="H737" s="235">
        <f>'Raw Data'!Y736</f>
        <v>0</v>
      </c>
      <c r="I737" s="239">
        <f>(H737*'Power Usage Consumption'!$B$3)*D737</f>
        <v>0</v>
      </c>
      <c r="J737" s="235">
        <f>'Raw Data'!Z736</f>
        <v>3</v>
      </c>
      <c r="K737" s="240">
        <f>(J737*'Power Usage Consumption'!$B$4)*D737</f>
        <v>82.764</v>
      </c>
      <c r="L737" s="241">
        <f>'Raw Data'!AA736</f>
        <v>0</v>
      </c>
      <c r="M737" s="241">
        <f>(L737*'Power Usage Consumption'!$B$5)*D737</f>
        <v>0</v>
      </c>
      <c r="N737" s="241">
        <f>'Raw Data'!AB736</f>
        <v>2</v>
      </c>
      <c r="O737" s="241">
        <f>(N737*'Power Usage Consumption'!$B$7)*D737</f>
        <v>1.936</v>
      </c>
      <c r="P737" s="241">
        <f>'Raw Data'!AC736</f>
        <v>3</v>
      </c>
      <c r="Q737" s="241">
        <f>(P737*'Power Usage Consumption'!$B$8)*D737</f>
        <v>58.08</v>
      </c>
      <c r="R737" s="241">
        <f>'Raw Data'!AD736</f>
        <v>1</v>
      </c>
      <c r="S737" s="241">
        <f>(R737*'Power Usage Consumption'!$B$9)*D737</f>
        <v>2.904</v>
      </c>
      <c r="T737" s="235">
        <f>'Raw Data'!AE736</f>
        <v>0</v>
      </c>
      <c r="U737" s="241">
        <f>(T737*'Power Usage Consumption'!$B$6)*D737</f>
        <v>0</v>
      </c>
      <c r="V737" s="235">
        <f>'Raw Data'!AF736</f>
        <v>0</v>
      </c>
      <c r="W737" s="241">
        <f>(V737*'Power Usage Consumption'!$B$11)*D737</f>
        <v>0</v>
      </c>
      <c r="X737" s="235">
        <f>'Raw Data'!AG736</f>
        <v>2</v>
      </c>
      <c r="Y737" s="241">
        <f>(X737*'Power Usage Consumption'!$B$12)*D737</f>
        <v>11.616</v>
      </c>
      <c r="Z737" s="235">
        <f>'Raw Data'!AH736</f>
        <v>1</v>
      </c>
      <c r="AA737" s="241">
        <f>(Z737*'Power Usage Consumption'!$B$12)*D737</f>
        <v>5.808</v>
      </c>
      <c r="AB737" s="242">
        <f t="shared" si="2"/>
        <v>250.228</v>
      </c>
      <c r="AC737" s="243" t="str">
        <f>'Raw Data'!AI736</f>
        <v>Non-renewable Energy (Grid electricity, Gasoline, etc.)</v>
      </c>
      <c r="AD737" s="244">
        <f t="shared" si="3"/>
        <v>250.228</v>
      </c>
      <c r="AE737" s="245">
        <f t="shared" si="4"/>
        <v>0</v>
      </c>
      <c r="AF737" s="238">
        <f>'Raw Data'!U736</f>
        <v>3</v>
      </c>
      <c r="AG737" s="235">
        <f>'Raw Data'!T736</f>
        <v>8</v>
      </c>
      <c r="AH737" s="235"/>
      <c r="AI737" s="235">
        <f>IF('Raw Data'!AJ736="YES", 1, 0)</f>
        <v>0</v>
      </c>
      <c r="AJ737" s="239">
        <f>'Power Usage Consumption'!$B$15</f>
        <v>3.87</v>
      </c>
      <c r="AK737" s="235">
        <f>IF('Raw Data'!AK736="YES", 1, 0)</f>
        <v>1</v>
      </c>
      <c r="AL737" s="239">
        <f>'Power Usage Consumption'!$B$16</f>
        <v>18</v>
      </c>
      <c r="AM737" s="235">
        <f>IF('Raw Data'!AL736="YES", 1, 0)</f>
        <v>1</v>
      </c>
      <c r="AN737" s="239">
        <f>'Power Usage Consumption'!$B$17</f>
        <v>1.5</v>
      </c>
      <c r="AO737" s="235">
        <f>IF('Raw Data'!AM736="YES", 1, 0)</f>
        <v>0</v>
      </c>
      <c r="AP737" s="239">
        <f>'Power Usage Consumption'!$B$18</f>
        <v>1.2</v>
      </c>
      <c r="AQ737" s="235">
        <f>IF('Raw Data'!AN736="YES", 1, 0)</f>
        <v>1</v>
      </c>
      <c r="AR737" s="239">
        <f>'Power Usage Consumption'!$B$19</f>
        <v>2</v>
      </c>
      <c r="AS737" s="239">
        <f t="shared" si="5"/>
        <v>26.57</v>
      </c>
      <c r="AT737" s="241">
        <f t="shared" si="6"/>
        <v>8</v>
      </c>
      <c r="AU737" s="241"/>
      <c r="AV737" s="235">
        <f>IF('Raw Data'!AO736="YES", 1, 0)</f>
        <v>0</v>
      </c>
      <c r="AW737" s="241">
        <f>('Power Usage Consumption'!$B$22)*D737*AV737</f>
        <v>0</v>
      </c>
      <c r="AX737" s="235">
        <f>IF('Raw Data'!AP736="YES", 1, 0)</f>
        <v>1</v>
      </c>
      <c r="AY737" s="241">
        <f>('Power Usage Consumption'!$B$23)*D737*AX737</f>
        <v>314.6</v>
      </c>
      <c r="AZ737" s="235">
        <f>IF('Raw Data'!AQ736="YES", 1, 0)</f>
        <v>0</v>
      </c>
      <c r="BA737" s="241">
        <f>('Power Usage Consumption'!$B$24)*D737*AZ737</f>
        <v>0</v>
      </c>
      <c r="BB737" s="235">
        <f>IF('Raw Data'!AR736="YES", 1, 0)</f>
        <v>0</v>
      </c>
      <c r="BC737" s="241">
        <f>('Power Usage Consumption'!$B$25)*D737*BB737</f>
        <v>0</v>
      </c>
      <c r="BD737" s="235">
        <f>IF('Raw Data'!AS736="YES", 1, 0)</f>
        <v>1</v>
      </c>
      <c r="BE737" s="235">
        <f>('Power Usage Consumption'!$B$26)*D737*BD737</f>
        <v>135.52</v>
      </c>
      <c r="BF737" s="241">
        <f t="shared" si="7"/>
        <v>450.12</v>
      </c>
    </row>
    <row r="738" ht="20.25" customHeight="1">
      <c r="A738" s="233" t="str">
        <f>'Raw Data'!R737</f>
        <v>Brazil</v>
      </c>
      <c r="B738" s="234">
        <f>'Raw Data'!S737</f>
        <v>4</v>
      </c>
      <c r="C738" s="235">
        <f>'Raw Data'!W737</f>
        <v>26</v>
      </c>
      <c r="D738" s="236">
        <f t="shared" si="1"/>
        <v>416</v>
      </c>
      <c r="E738" s="237"/>
      <c r="F738" s="238">
        <f>'Raw Data'!X737</f>
        <v>0</v>
      </c>
      <c r="G738" s="239">
        <f>(F738*'Power Usage Consumption'!$B$2)*D738</f>
        <v>0</v>
      </c>
      <c r="H738" s="235">
        <f>'Raw Data'!Y737</f>
        <v>2</v>
      </c>
      <c r="I738" s="239">
        <f>(H738*'Power Usage Consumption'!$B$3)*D738</f>
        <v>57.9072</v>
      </c>
      <c r="J738" s="235">
        <f>'Raw Data'!Z737</f>
        <v>2</v>
      </c>
      <c r="K738" s="240">
        <f>(J738*'Power Usage Consumption'!$B$4)*D738</f>
        <v>47.424</v>
      </c>
      <c r="L738" s="241">
        <f>'Raw Data'!AA737</f>
        <v>2</v>
      </c>
      <c r="M738" s="241">
        <f>(L738*'Power Usage Consumption'!$B$5)*D738</f>
        <v>166.4</v>
      </c>
      <c r="N738" s="241">
        <f>'Raw Data'!AB737</f>
        <v>1</v>
      </c>
      <c r="O738" s="241">
        <f>(N738*'Power Usage Consumption'!$B$7)*D738</f>
        <v>0.832</v>
      </c>
      <c r="P738" s="241">
        <f>'Raw Data'!AC737</f>
        <v>3</v>
      </c>
      <c r="Q738" s="241">
        <f>(P738*'Power Usage Consumption'!$B$8)*D738</f>
        <v>49.92</v>
      </c>
      <c r="R738" s="241">
        <f>'Raw Data'!AD737</f>
        <v>1</v>
      </c>
      <c r="S738" s="241">
        <f>(R738*'Power Usage Consumption'!$B$9)*D738</f>
        <v>2.496</v>
      </c>
      <c r="T738" s="235">
        <f>'Raw Data'!AE737</f>
        <v>0</v>
      </c>
      <c r="U738" s="241">
        <f>(T738*'Power Usage Consumption'!$B$6)*D738</f>
        <v>0</v>
      </c>
      <c r="V738" s="235">
        <f>'Raw Data'!AF737</f>
        <v>2</v>
      </c>
      <c r="W738" s="241">
        <f>(V738*'Power Usage Consumption'!$B$11)*D738</f>
        <v>9.984</v>
      </c>
      <c r="X738" s="235">
        <f>'Raw Data'!AG737</f>
        <v>0</v>
      </c>
      <c r="Y738" s="241">
        <f>(X738*'Power Usage Consumption'!$B$12)*D738</f>
        <v>0</v>
      </c>
      <c r="Z738" s="235">
        <f>'Raw Data'!AH737</f>
        <v>3</v>
      </c>
      <c r="AA738" s="241">
        <f>(Z738*'Power Usage Consumption'!$B$12)*D738</f>
        <v>14.976</v>
      </c>
      <c r="AB738" s="242">
        <f t="shared" si="2"/>
        <v>349.9392</v>
      </c>
      <c r="AC738" s="243" t="str">
        <f>'Raw Data'!AI737</f>
        <v>Renewable Energy (Solar, Wind, etc.)</v>
      </c>
      <c r="AD738" s="244">
        <f t="shared" si="3"/>
        <v>0</v>
      </c>
      <c r="AE738" s="245">
        <f t="shared" si="4"/>
        <v>349.9392</v>
      </c>
      <c r="AF738" s="238">
        <f>'Raw Data'!U737</f>
        <v>0</v>
      </c>
      <c r="AG738" s="235">
        <f>'Raw Data'!T737</f>
        <v>4</v>
      </c>
      <c r="AH738" s="235"/>
      <c r="AI738" s="235">
        <f>IF('Raw Data'!AJ737="YES", 1, 0)</f>
        <v>1</v>
      </c>
      <c r="AJ738" s="239">
        <f>'Power Usage Consumption'!$B$15</f>
        <v>3.87</v>
      </c>
      <c r="AK738" s="235">
        <f>IF('Raw Data'!AK737="YES", 1, 0)</f>
        <v>0</v>
      </c>
      <c r="AL738" s="239">
        <f>'Power Usage Consumption'!$B$16</f>
        <v>18</v>
      </c>
      <c r="AM738" s="235">
        <f>IF('Raw Data'!AL737="YES", 1, 0)</f>
        <v>1</v>
      </c>
      <c r="AN738" s="239">
        <f>'Power Usage Consumption'!$B$17</f>
        <v>1.5</v>
      </c>
      <c r="AO738" s="235">
        <f>IF('Raw Data'!AM737="YES", 1, 0)</f>
        <v>1</v>
      </c>
      <c r="AP738" s="239">
        <f>'Power Usage Consumption'!$B$18</f>
        <v>1.2</v>
      </c>
      <c r="AQ738" s="235">
        <f>IF('Raw Data'!AN737="YES", 1, 0)</f>
        <v>0</v>
      </c>
      <c r="AR738" s="239">
        <f>'Power Usage Consumption'!$B$19</f>
        <v>2</v>
      </c>
      <c r="AS738" s="239">
        <f t="shared" si="5"/>
        <v>26.57</v>
      </c>
      <c r="AT738" s="241">
        <f t="shared" si="6"/>
        <v>4</v>
      </c>
      <c r="AU738" s="241"/>
      <c r="AV738" s="235">
        <f>IF('Raw Data'!AO737="YES", 1, 0)</f>
        <v>0</v>
      </c>
      <c r="AW738" s="241">
        <f>('Power Usage Consumption'!$B$22)*D738*AV738</f>
        <v>0</v>
      </c>
      <c r="AX738" s="235">
        <f>IF('Raw Data'!AP737="YES", 1, 0)</f>
        <v>1</v>
      </c>
      <c r="AY738" s="241">
        <f>('Power Usage Consumption'!$B$23)*D738*AX738</f>
        <v>270.4</v>
      </c>
      <c r="AZ738" s="235">
        <f>IF('Raw Data'!AQ737="YES", 1, 0)</f>
        <v>1</v>
      </c>
      <c r="BA738" s="241">
        <f>('Power Usage Consumption'!$B$24)*D738*AZ738</f>
        <v>22.464</v>
      </c>
      <c r="BB738" s="235">
        <f>IF('Raw Data'!AR737="YES", 1, 0)</f>
        <v>0</v>
      </c>
      <c r="BC738" s="241">
        <f>('Power Usage Consumption'!$B$25)*D738*BB738</f>
        <v>0</v>
      </c>
      <c r="BD738" s="235">
        <f>IF('Raw Data'!AS737="YES", 1, 0)</f>
        <v>0</v>
      </c>
      <c r="BE738" s="235">
        <f>('Power Usage Consumption'!$B$26)*D738*BD738</f>
        <v>0</v>
      </c>
      <c r="BF738" s="241">
        <f t="shared" si="7"/>
        <v>292.864</v>
      </c>
    </row>
    <row r="739" ht="20.25" customHeight="1">
      <c r="A739" s="233" t="str">
        <f>'Raw Data'!R738</f>
        <v>Malaysia</v>
      </c>
      <c r="B739" s="234">
        <f>'Raw Data'!S738</f>
        <v>9</v>
      </c>
      <c r="C739" s="235">
        <f>'Raw Data'!W738</f>
        <v>10</v>
      </c>
      <c r="D739" s="236">
        <f t="shared" si="1"/>
        <v>360</v>
      </c>
      <c r="E739" s="237"/>
      <c r="F739" s="238">
        <f>'Raw Data'!X738</f>
        <v>0</v>
      </c>
      <c r="G739" s="239">
        <f>(F739*'Power Usage Consumption'!$B$2)*D739</f>
        <v>0</v>
      </c>
      <c r="H739" s="235">
        <f>'Raw Data'!Y738</f>
        <v>0</v>
      </c>
      <c r="I739" s="239">
        <f>(H739*'Power Usage Consumption'!$B$3)*D739</f>
        <v>0</v>
      </c>
      <c r="J739" s="235">
        <f>'Raw Data'!Z738</f>
        <v>2</v>
      </c>
      <c r="K739" s="240">
        <f>(J739*'Power Usage Consumption'!$B$4)*D739</f>
        <v>41.04</v>
      </c>
      <c r="L739" s="241">
        <f>'Raw Data'!AA738</f>
        <v>2</v>
      </c>
      <c r="M739" s="241">
        <f>(L739*'Power Usage Consumption'!$B$5)*D739</f>
        <v>144</v>
      </c>
      <c r="N739" s="241">
        <f>'Raw Data'!AB738</f>
        <v>3</v>
      </c>
      <c r="O739" s="241">
        <f>(N739*'Power Usage Consumption'!$B$7)*D739</f>
        <v>2.16</v>
      </c>
      <c r="P739" s="241">
        <f>'Raw Data'!AC738</f>
        <v>3</v>
      </c>
      <c r="Q739" s="241">
        <f>(P739*'Power Usage Consumption'!$B$8)*D739</f>
        <v>43.2</v>
      </c>
      <c r="R739" s="241">
        <f>'Raw Data'!AD738</f>
        <v>1</v>
      </c>
      <c r="S739" s="241">
        <f>(R739*'Power Usage Consumption'!$B$9)*D739</f>
        <v>2.16</v>
      </c>
      <c r="T739" s="235">
        <f>'Raw Data'!AE738</f>
        <v>3</v>
      </c>
      <c r="U739" s="241">
        <f>(T739*'Power Usage Consumption'!$B$6)*D739</f>
        <v>5.4</v>
      </c>
      <c r="V739" s="235">
        <f>'Raw Data'!AF738</f>
        <v>0</v>
      </c>
      <c r="W739" s="241">
        <f>(V739*'Power Usage Consumption'!$B$11)*D739</f>
        <v>0</v>
      </c>
      <c r="X739" s="235">
        <f>'Raw Data'!AG738</f>
        <v>3</v>
      </c>
      <c r="Y739" s="241">
        <f>(X739*'Power Usage Consumption'!$B$12)*D739</f>
        <v>12.96</v>
      </c>
      <c r="Z739" s="235">
        <f>'Raw Data'!AH738</f>
        <v>2</v>
      </c>
      <c r="AA739" s="241">
        <f>(Z739*'Power Usage Consumption'!$B$12)*D739</f>
        <v>8.64</v>
      </c>
      <c r="AB739" s="242">
        <f t="shared" si="2"/>
        <v>259.56</v>
      </c>
      <c r="AC739" s="243" t="str">
        <f>'Raw Data'!AI738</f>
        <v>Renewable Energy (Solar, Wind, etc.)</v>
      </c>
      <c r="AD739" s="244">
        <f t="shared" si="3"/>
        <v>0</v>
      </c>
      <c r="AE739" s="245">
        <f t="shared" si="4"/>
        <v>259.56</v>
      </c>
      <c r="AF739" s="238">
        <f>'Raw Data'!U738</f>
        <v>2</v>
      </c>
      <c r="AG739" s="235">
        <f>'Raw Data'!T738</f>
        <v>7</v>
      </c>
      <c r="AH739" s="235"/>
      <c r="AI739" s="235">
        <f>IF('Raw Data'!AJ738="YES", 1, 0)</f>
        <v>1</v>
      </c>
      <c r="AJ739" s="239">
        <f>'Power Usage Consumption'!$B$15</f>
        <v>3.87</v>
      </c>
      <c r="AK739" s="235">
        <f>IF('Raw Data'!AK738="YES", 1, 0)</f>
        <v>1</v>
      </c>
      <c r="AL739" s="239">
        <f>'Power Usage Consumption'!$B$16</f>
        <v>18</v>
      </c>
      <c r="AM739" s="235">
        <f>IF('Raw Data'!AL738="YES", 1, 0)</f>
        <v>0</v>
      </c>
      <c r="AN739" s="239">
        <f>'Power Usage Consumption'!$B$17</f>
        <v>1.5</v>
      </c>
      <c r="AO739" s="235">
        <f>IF('Raw Data'!AM738="YES", 1, 0)</f>
        <v>1</v>
      </c>
      <c r="AP739" s="239">
        <f>'Power Usage Consumption'!$B$18</f>
        <v>1.2</v>
      </c>
      <c r="AQ739" s="235">
        <f>IF('Raw Data'!AN738="YES", 1, 0)</f>
        <v>1</v>
      </c>
      <c r="AR739" s="239">
        <f>'Power Usage Consumption'!$B$19</f>
        <v>2</v>
      </c>
      <c r="AS739" s="239">
        <f t="shared" si="5"/>
        <v>26.57</v>
      </c>
      <c r="AT739" s="241">
        <f t="shared" si="6"/>
        <v>7</v>
      </c>
      <c r="AU739" s="241"/>
      <c r="AV739" s="235">
        <f>IF('Raw Data'!AO738="YES", 1, 0)</f>
        <v>1</v>
      </c>
      <c r="AW739" s="241">
        <f>('Power Usage Consumption'!$B$22)*D739*AV739</f>
        <v>819</v>
      </c>
      <c r="AX739" s="235">
        <f>IF('Raw Data'!AP738="YES", 1, 0)</f>
        <v>1</v>
      </c>
      <c r="AY739" s="241">
        <f>('Power Usage Consumption'!$B$23)*D739*AX739</f>
        <v>234</v>
      </c>
      <c r="AZ739" s="235">
        <f>IF('Raw Data'!AQ738="YES", 1, 0)</f>
        <v>0</v>
      </c>
      <c r="BA739" s="241">
        <f>('Power Usage Consumption'!$B$24)*D739*AZ739</f>
        <v>0</v>
      </c>
      <c r="BB739" s="235">
        <f>IF('Raw Data'!AR738="YES", 1, 0)</f>
        <v>0</v>
      </c>
      <c r="BC739" s="241">
        <f>('Power Usage Consumption'!$B$25)*D739*BB739</f>
        <v>0</v>
      </c>
      <c r="BD739" s="235">
        <f>IF('Raw Data'!AS738="YES", 1, 0)</f>
        <v>1</v>
      </c>
      <c r="BE739" s="235">
        <f>('Power Usage Consumption'!$B$26)*D739*BD739</f>
        <v>100.8</v>
      </c>
      <c r="BF739" s="241">
        <f t="shared" si="7"/>
        <v>1153.8</v>
      </c>
    </row>
    <row r="740" ht="20.25" customHeight="1">
      <c r="A740" s="233" t="str">
        <f>'Raw Data'!R739</f>
        <v>Lebanon</v>
      </c>
      <c r="B740" s="234">
        <f>'Raw Data'!S739</f>
        <v>2</v>
      </c>
      <c r="C740" s="235">
        <f>'Raw Data'!W739</f>
        <v>2</v>
      </c>
      <c r="D740" s="236">
        <f t="shared" si="1"/>
        <v>16</v>
      </c>
      <c r="E740" s="237"/>
      <c r="F740" s="238">
        <f>'Raw Data'!X739</f>
        <v>2</v>
      </c>
      <c r="G740" s="239">
        <f>(F740*'Power Usage Consumption'!$B$2)*D740</f>
        <v>1.92</v>
      </c>
      <c r="H740" s="235">
        <f>'Raw Data'!Y739</f>
        <v>2</v>
      </c>
      <c r="I740" s="239">
        <f>(H740*'Power Usage Consumption'!$B$3)*D740</f>
        <v>2.2272</v>
      </c>
      <c r="J740" s="235">
        <f>'Raw Data'!Z739</f>
        <v>1</v>
      </c>
      <c r="K740" s="240">
        <f>(J740*'Power Usage Consumption'!$B$4)*D740</f>
        <v>0.912</v>
      </c>
      <c r="L740" s="241">
        <f>'Raw Data'!AA739</f>
        <v>2</v>
      </c>
      <c r="M740" s="241">
        <f>(L740*'Power Usage Consumption'!$B$5)*D740</f>
        <v>6.4</v>
      </c>
      <c r="N740" s="241">
        <f>'Raw Data'!AB739</f>
        <v>1</v>
      </c>
      <c r="O740" s="241">
        <f>(N740*'Power Usage Consumption'!$B$7)*D740</f>
        <v>0.032</v>
      </c>
      <c r="P740" s="241">
        <f>'Raw Data'!AC739</f>
        <v>2</v>
      </c>
      <c r="Q740" s="241">
        <f>(P740*'Power Usage Consumption'!$B$8)*D740</f>
        <v>1.28</v>
      </c>
      <c r="R740" s="241">
        <f>'Raw Data'!AD739</f>
        <v>0</v>
      </c>
      <c r="S740" s="241">
        <f>(R740*'Power Usage Consumption'!$B$9)*D740</f>
        <v>0</v>
      </c>
      <c r="T740" s="235">
        <f>'Raw Data'!AE739</f>
        <v>3</v>
      </c>
      <c r="U740" s="241">
        <f>(T740*'Power Usage Consumption'!$B$6)*D740</f>
        <v>0.24</v>
      </c>
      <c r="V740" s="235">
        <f>'Raw Data'!AF739</f>
        <v>0</v>
      </c>
      <c r="W740" s="241">
        <f>(V740*'Power Usage Consumption'!$B$11)*D740</f>
        <v>0</v>
      </c>
      <c r="X740" s="235">
        <f>'Raw Data'!AG739</f>
        <v>1</v>
      </c>
      <c r="Y740" s="241">
        <f>(X740*'Power Usage Consumption'!$B$12)*D740</f>
        <v>0.192</v>
      </c>
      <c r="Z740" s="235">
        <f>'Raw Data'!AH739</f>
        <v>0</v>
      </c>
      <c r="AA740" s="241">
        <f>(Z740*'Power Usage Consumption'!$B$12)*D740</f>
        <v>0</v>
      </c>
      <c r="AB740" s="242">
        <f t="shared" si="2"/>
        <v>13.2032</v>
      </c>
      <c r="AC740" s="243" t="str">
        <f>'Raw Data'!AI739</f>
        <v>Non-renewable Energy (Grid electricity, Gasoline, etc.)</v>
      </c>
      <c r="AD740" s="244">
        <f t="shared" si="3"/>
        <v>13.2032</v>
      </c>
      <c r="AE740" s="245">
        <f t="shared" si="4"/>
        <v>0</v>
      </c>
      <c r="AF740" s="238">
        <f>'Raw Data'!U739</f>
        <v>0</v>
      </c>
      <c r="AG740" s="235">
        <f>'Raw Data'!T739</f>
        <v>2</v>
      </c>
      <c r="AH740" s="235"/>
      <c r="AI740" s="235">
        <f>IF('Raw Data'!AJ739="YES", 1, 0)</f>
        <v>0</v>
      </c>
      <c r="AJ740" s="239">
        <f>'Power Usage Consumption'!$B$15</f>
        <v>3.87</v>
      </c>
      <c r="AK740" s="235">
        <f>IF('Raw Data'!AK739="YES", 1, 0)</f>
        <v>1</v>
      </c>
      <c r="AL740" s="239">
        <f>'Power Usage Consumption'!$B$16</f>
        <v>18</v>
      </c>
      <c r="AM740" s="235">
        <f>IF('Raw Data'!AL739="YES", 1, 0)</f>
        <v>1</v>
      </c>
      <c r="AN740" s="239">
        <f>'Power Usage Consumption'!$B$17</f>
        <v>1.5</v>
      </c>
      <c r="AO740" s="235">
        <f>IF('Raw Data'!AM739="YES", 1, 0)</f>
        <v>1</v>
      </c>
      <c r="AP740" s="239">
        <f>'Power Usage Consumption'!$B$18</f>
        <v>1.2</v>
      </c>
      <c r="AQ740" s="235">
        <f>IF('Raw Data'!AN739="YES", 1, 0)</f>
        <v>1</v>
      </c>
      <c r="AR740" s="239">
        <f>'Power Usage Consumption'!$B$19</f>
        <v>2</v>
      </c>
      <c r="AS740" s="239">
        <f t="shared" si="5"/>
        <v>26.57</v>
      </c>
      <c r="AT740" s="241">
        <f t="shared" si="6"/>
        <v>2</v>
      </c>
      <c r="AU740" s="241"/>
      <c r="AV740" s="235">
        <f>IF('Raw Data'!AO739="YES", 1, 0)</f>
        <v>0</v>
      </c>
      <c r="AW740" s="241">
        <f>('Power Usage Consumption'!$B$22)*D740*AV740</f>
        <v>0</v>
      </c>
      <c r="AX740" s="235">
        <f>IF('Raw Data'!AP739="YES", 1, 0)</f>
        <v>1</v>
      </c>
      <c r="AY740" s="241">
        <f>('Power Usage Consumption'!$B$23)*D740*AX740</f>
        <v>10.4</v>
      </c>
      <c r="AZ740" s="235">
        <f>IF('Raw Data'!AQ739="YES", 1, 0)</f>
        <v>1</v>
      </c>
      <c r="BA740" s="241">
        <f>('Power Usage Consumption'!$B$24)*D740*AZ740</f>
        <v>0.864</v>
      </c>
      <c r="BB740" s="235">
        <f>IF('Raw Data'!AR739="YES", 1, 0)</f>
        <v>0</v>
      </c>
      <c r="BC740" s="241">
        <f>('Power Usage Consumption'!$B$25)*D740*BB740</f>
        <v>0</v>
      </c>
      <c r="BD740" s="235">
        <f>IF('Raw Data'!AS739="YES", 1, 0)</f>
        <v>0</v>
      </c>
      <c r="BE740" s="235">
        <f>('Power Usage Consumption'!$B$26)*D740*BD740</f>
        <v>0</v>
      </c>
      <c r="BF740" s="241">
        <f t="shared" si="7"/>
        <v>11.264</v>
      </c>
    </row>
    <row r="741" ht="20.25" customHeight="1">
      <c r="A741" s="233" t="str">
        <f>'Raw Data'!R740</f>
        <v>Morocco</v>
      </c>
      <c r="B741" s="234">
        <f>'Raw Data'!S740</f>
        <v>10</v>
      </c>
      <c r="C741" s="235">
        <f>'Raw Data'!W740</f>
        <v>19</v>
      </c>
      <c r="D741" s="236">
        <f t="shared" si="1"/>
        <v>760</v>
      </c>
      <c r="E741" s="237"/>
      <c r="F741" s="238">
        <f>'Raw Data'!X740</f>
        <v>1</v>
      </c>
      <c r="G741" s="239">
        <f>(F741*'Power Usage Consumption'!$B$2)*D741</f>
        <v>45.6</v>
      </c>
      <c r="H741" s="235">
        <f>'Raw Data'!Y740</f>
        <v>2</v>
      </c>
      <c r="I741" s="239">
        <f>(H741*'Power Usage Consumption'!$B$3)*D741</f>
        <v>105.792</v>
      </c>
      <c r="J741" s="235">
        <f>'Raw Data'!Z740</f>
        <v>0</v>
      </c>
      <c r="K741" s="240">
        <f>(J741*'Power Usage Consumption'!$B$4)*D741</f>
        <v>0</v>
      </c>
      <c r="L741" s="241">
        <f>'Raw Data'!AA740</f>
        <v>2</v>
      </c>
      <c r="M741" s="241">
        <f>(L741*'Power Usage Consumption'!$B$5)*D741</f>
        <v>304</v>
      </c>
      <c r="N741" s="241">
        <f>'Raw Data'!AB740</f>
        <v>2</v>
      </c>
      <c r="O741" s="241">
        <f>(N741*'Power Usage Consumption'!$B$7)*D741</f>
        <v>3.04</v>
      </c>
      <c r="P741" s="241">
        <f>'Raw Data'!AC740</f>
        <v>2</v>
      </c>
      <c r="Q741" s="241">
        <f>(P741*'Power Usage Consumption'!$B$8)*D741</f>
        <v>60.8</v>
      </c>
      <c r="R741" s="241">
        <f>'Raw Data'!AD740</f>
        <v>1</v>
      </c>
      <c r="S741" s="241">
        <f>(R741*'Power Usage Consumption'!$B$9)*D741</f>
        <v>4.56</v>
      </c>
      <c r="T741" s="235">
        <f>'Raw Data'!AE740</f>
        <v>0</v>
      </c>
      <c r="U741" s="241">
        <f>(T741*'Power Usage Consumption'!$B$6)*D741</f>
        <v>0</v>
      </c>
      <c r="V741" s="235">
        <f>'Raw Data'!AF740</f>
        <v>3</v>
      </c>
      <c r="W741" s="241">
        <f>(V741*'Power Usage Consumption'!$B$11)*D741</f>
        <v>27.36</v>
      </c>
      <c r="X741" s="235">
        <f>'Raw Data'!AG740</f>
        <v>0</v>
      </c>
      <c r="Y741" s="241">
        <f>(X741*'Power Usage Consumption'!$B$12)*D741</f>
        <v>0</v>
      </c>
      <c r="Z741" s="235">
        <f>'Raw Data'!AH740</f>
        <v>1</v>
      </c>
      <c r="AA741" s="241">
        <f>(Z741*'Power Usage Consumption'!$B$12)*D741</f>
        <v>9.12</v>
      </c>
      <c r="AB741" s="242">
        <f t="shared" si="2"/>
        <v>560.272</v>
      </c>
      <c r="AC741" s="243" t="str">
        <f>'Raw Data'!AI740</f>
        <v>Renewable Energy (Solar, Wind, etc.)</v>
      </c>
      <c r="AD741" s="244">
        <f t="shared" si="3"/>
        <v>0</v>
      </c>
      <c r="AE741" s="245">
        <f t="shared" si="4"/>
        <v>560.272</v>
      </c>
      <c r="AF741" s="238">
        <f>'Raw Data'!U740</f>
        <v>8</v>
      </c>
      <c r="AG741" s="235">
        <f>'Raw Data'!T740</f>
        <v>2</v>
      </c>
      <c r="AH741" s="235"/>
      <c r="AI741" s="235">
        <f>IF('Raw Data'!AJ740="YES", 1, 0)</f>
        <v>1</v>
      </c>
      <c r="AJ741" s="239">
        <f>'Power Usage Consumption'!$B$15</f>
        <v>3.87</v>
      </c>
      <c r="AK741" s="235">
        <f>IF('Raw Data'!AK740="YES", 1, 0)</f>
        <v>1</v>
      </c>
      <c r="AL741" s="239">
        <f>'Power Usage Consumption'!$B$16</f>
        <v>18</v>
      </c>
      <c r="AM741" s="235">
        <f>IF('Raw Data'!AL740="YES", 1, 0)</f>
        <v>0</v>
      </c>
      <c r="AN741" s="239">
        <f>'Power Usage Consumption'!$B$17</f>
        <v>1.5</v>
      </c>
      <c r="AO741" s="235">
        <f>IF('Raw Data'!AM740="YES", 1, 0)</f>
        <v>0</v>
      </c>
      <c r="AP741" s="239">
        <f>'Power Usage Consumption'!$B$18</f>
        <v>1.2</v>
      </c>
      <c r="AQ741" s="235">
        <f>IF('Raw Data'!AN740="YES", 1, 0)</f>
        <v>0</v>
      </c>
      <c r="AR741" s="239">
        <f>'Power Usage Consumption'!$B$19</f>
        <v>2</v>
      </c>
      <c r="AS741" s="239">
        <f t="shared" si="5"/>
        <v>26.57</v>
      </c>
      <c r="AT741" s="241">
        <f t="shared" si="6"/>
        <v>2</v>
      </c>
      <c r="AU741" s="241"/>
      <c r="AV741" s="235">
        <f>IF('Raw Data'!AO740="YES", 1, 0)</f>
        <v>1</v>
      </c>
      <c r="AW741" s="241">
        <f>('Power Usage Consumption'!$B$22)*D741*AV741</f>
        <v>1729</v>
      </c>
      <c r="AX741" s="235">
        <f>IF('Raw Data'!AP740="YES", 1, 0)</f>
        <v>1</v>
      </c>
      <c r="AY741" s="241">
        <f>('Power Usage Consumption'!$B$23)*D741*AX741</f>
        <v>494</v>
      </c>
      <c r="AZ741" s="235">
        <f>IF('Raw Data'!AQ740="YES", 1, 0)</f>
        <v>1</v>
      </c>
      <c r="BA741" s="241">
        <f>('Power Usage Consumption'!$B$24)*D741*AZ741</f>
        <v>41.04</v>
      </c>
      <c r="BB741" s="235">
        <f>IF('Raw Data'!AR740="YES", 1, 0)</f>
        <v>0</v>
      </c>
      <c r="BC741" s="241">
        <f>('Power Usage Consumption'!$B$25)*D741*BB741</f>
        <v>0</v>
      </c>
      <c r="BD741" s="235">
        <f>IF('Raw Data'!AS740="YES", 1, 0)</f>
        <v>1</v>
      </c>
      <c r="BE741" s="235">
        <f>('Power Usage Consumption'!$B$26)*D741*BD741</f>
        <v>212.8</v>
      </c>
      <c r="BF741" s="241">
        <f t="shared" si="7"/>
        <v>2476.84</v>
      </c>
    </row>
    <row r="742" ht="20.25" customHeight="1">
      <c r="A742" s="233" t="str">
        <f>'Raw Data'!R741</f>
        <v>Bulgaria</v>
      </c>
      <c r="B742" s="234">
        <f>'Raw Data'!S741</f>
        <v>1</v>
      </c>
      <c r="C742" s="235">
        <f>'Raw Data'!W741</f>
        <v>5</v>
      </c>
      <c r="D742" s="236">
        <f t="shared" si="1"/>
        <v>20</v>
      </c>
      <c r="E742" s="237"/>
      <c r="F742" s="238">
        <f>'Raw Data'!X741</f>
        <v>0</v>
      </c>
      <c r="G742" s="239">
        <f>(F742*'Power Usage Consumption'!$B$2)*D742</f>
        <v>0</v>
      </c>
      <c r="H742" s="235">
        <f>'Raw Data'!Y741</f>
        <v>2</v>
      </c>
      <c r="I742" s="239">
        <f>(H742*'Power Usage Consumption'!$B$3)*D742</f>
        <v>2.784</v>
      </c>
      <c r="J742" s="235">
        <f>'Raw Data'!Z741</f>
        <v>3</v>
      </c>
      <c r="K742" s="240">
        <f>(J742*'Power Usage Consumption'!$B$4)*D742</f>
        <v>3.42</v>
      </c>
      <c r="L742" s="241">
        <f>'Raw Data'!AA741</f>
        <v>0</v>
      </c>
      <c r="M742" s="241">
        <f>(L742*'Power Usage Consumption'!$B$5)*D742</f>
        <v>0</v>
      </c>
      <c r="N742" s="241">
        <f>'Raw Data'!AB741</f>
        <v>2</v>
      </c>
      <c r="O742" s="241">
        <f>(N742*'Power Usage Consumption'!$B$7)*D742</f>
        <v>0.08</v>
      </c>
      <c r="P742" s="241">
        <f>'Raw Data'!AC741</f>
        <v>3</v>
      </c>
      <c r="Q742" s="241">
        <f>(P742*'Power Usage Consumption'!$B$8)*D742</f>
        <v>2.4</v>
      </c>
      <c r="R742" s="241">
        <f>'Raw Data'!AD741</f>
        <v>3</v>
      </c>
      <c r="S742" s="241">
        <f>(R742*'Power Usage Consumption'!$B$9)*D742</f>
        <v>0.36</v>
      </c>
      <c r="T742" s="235">
        <f>'Raw Data'!AE741</f>
        <v>1</v>
      </c>
      <c r="U742" s="241">
        <f>(T742*'Power Usage Consumption'!$B$6)*D742</f>
        <v>0.1</v>
      </c>
      <c r="V742" s="235">
        <f>'Raw Data'!AF741</f>
        <v>1</v>
      </c>
      <c r="W742" s="241">
        <f>(V742*'Power Usage Consumption'!$B$11)*D742</f>
        <v>0.24</v>
      </c>
      <c r="X742" s="235">
        <f>'Raw Data'!AG741</f>
        <v>3</v>
      </c>
      <c r="Y742" s="241">
        <f>(X742*'Power Usage Consumption'!$B$12)*D742</f>
        <v>0.72</v>
      </c>
      <c r="Z742" s="235">
        <f>'Raw Data'!AH741</f>
        <v>0</v>
      </c>
      <c r="AA742" s="241">
        <f>(Z742*'Power Usage Consumption'!$B$12)*D742</f>
        <v>0</v>
      </c>
      <c r="AB742" s="242">
        <f t="shared" si="2"/>
        <v>10.104</v>
      </c>
      <c r="AC742" s="243" t="str">
        <f>'Raw Data'!AI741</f>
        <v>Renewable Energy (Solar, Wind, etc.)</v>
      </c>
      <c r="AD742" s="244">
        <f t="shared" si="3"/>
        <v>0</v>
      </c>
      <c r="AE742" s="245">
        <f t="shared" si="4"/>
        <v>10.104</v>
      </c>
      <c r="AF742" s="238">
        <f>'Raw Data'!U741</f>
        <v>0</v>
      </c>
      <c r="AG742" s="235">
        <f>'Raw Data'!T741</f>
        <v>1</v>
      </c>
      <c r="AH742" s="235"/>
      <c r="AI742" s="235">
        <f>IF('Raw Data'!AJ741="YES", 1, 0)</f>
        <v>1</v>
      </c>
      <c r="AJ742" s="239">
        <f>'Power Usage Consumption'!$B$15</f>
        <v>3.87</v>
      </c>
      <c r="AK742" s="235">
        <f>IF('Raw Data'!AK741="YES", 1, 0)</f>
        <v>1</v>
      </c>
      <c r="AL742" s="239">
        <f>'Power Usage Consumption'!$B$16</f>
        <v>18</v>
      </c>
      <c r="AM742" s="235">
        <f>IF('Raw Data'!AL741="YES", 1, 0)</f>
        <v>0</v>
      </c>
      <c r="AN742" s="239">
        <f>'Power Usage Consumption'!$B$17</f>
        <v>1.5</v>
      </c>
      <c r="AO742" s="235">
        <f>IF('Raw Data'!AM741="YES", 1, 0)</f>
        <v>0</v>
      </c>
      <c r="AP742" s="239">
        <f>'Power Usage Consumption'!$B$18</f>
        <v>1.2</v>
      </c>
      <c r="AQ742" s="235">
        <f>IF('Raw Data'!AN741="YES", 1, 0)</f>
        <v>0</v>
      </c>
      <c r="AR742" s="239">
        <f>'Power Usage Consumption'!$B$19</f>
        <v>2</v>
      </c>
      <c r="AS742" s="239">
        <f t="shared" si="5"/>
        <v>26.57</v>
      </c>
      <c r="AT742" s="241">
        <f t="shared" si="6"/>
        <v>1</v>
      </c>
      <c r="AU742" s="241"/>
      <c r="AV742" s="235">
        <f>IF('Raw Data'!AO741="YES", 1, 0)</f>
        <v>1</v>
      </c>
      <c r="AW742" s="241">
        <f>('Power Usage Consumption'!$B$22)*D742*AV742</f>
        <v>45.5</v>
      </c>
      <c r="AX742" s="235">
        <f>IF('Raw Data'!AP741="YES", 1, 0)</f>
        <v>0</v>
      </c>
      <c r="AY742" s="241">
        <f>('Power Usage Consumption'!$B$23)*D742*AX742</f>
        <v>0</v>
      </c>
      <c r="AZ742" s="235">
        <f>IF('Raw Data'!AQ741="YES", 1, 0)</f>
        <v>0</v>
      </c>
      <c r="BA742" s="241">
        <f>('Power Usage Consumption'!$B$24)*D742*AZ742</f>
        <v>0</v>
      </c>
      <c r="BB742" s="235">
        <f>IF('Raw Data'!AR741="YES", 1, 0)</f>
        <v>1</v>
      </c>
      <c r="BC742" s="241">
        <f>('Power Usage Consumption'!$B$25)*D742*BB742</f>
        <v>0.347</v>
      </c>
      <c r="BD742" s="235">
        <f>IF('Raw Data'!AS741="YES", 1, 0)</f>
        <v>0</v>
      </c>
      <c r="BE742" s="235">
        <f>('Power Usage Consumption'!$B$26)*D742*BD742</f>
        <v>0</v>
      </c>
      <c r="BF742" s="241">
        <f t="shared" si="7"/>
        <v>45.847</v>
      </c>
    </row>
    <row r="743" ht="20.25" customHeight="1">
      <c r="A743" s="233" t="str">
        <f>'Raw Data'!R742</f>
        <v>France</v>
      </c>
      <c r="B743" s="234">
        <f>'Raw Data'!S742</f>
        <v>11</v>
      </c>
      <c r="C743" s="235">
        <f>'Raw Data'!W742</f>
        <v>28</v>
      </c>
      <c r="D743" s="236">
        <f t="shared" si="1"/>
        <v>1232</v>
      </c>
      <c r="E743" s="237"/>
      <c r="F743" s="238">
        <f>'Raw Data'!X742</f>
        <v>2</v>
      </c>
      <c r="G743" s="239">
        <f>(F743*'Power Usage Consumption'!$B$2)*D743</f>
        <v>147.84</v>
      </c>
      <c r="H743" s="235">
        <f>'Raw Data'!Y742</f>
        <v>2</v>
      </c>
      <c r="I743" s="239">
        <f>(H743*'Power Usage Consumption'!$B$3)*D743</f>
        <v>171.4944</v>
      </c>
      <c r="J743" s="235">
        <f>'Raw Data'!Z742</f>
        <v>3</v>
      </c>
      <c r="K743" s="240">
        <f>(J743*'Power Usage Consumption'!$B$4)*D743</f>
        <v>210.672</v>
      </c>
      <c r="L743" s="241">
        <f>'Raw Data'!AA742</f>
        <v>3</v>
      </c>
      <c r="M743" s="241">
        <f>(L743*'Power Usage Consumption'!$B$5)*D743</f>
        <v>739.2</v>
      </c>
      <c r="N743" s="241">
        <f>'Raw Data'!AB742</f>
        <v>1</v>
      </c>
      <c r="O743" s="241">
        <f>(N743*'Power Usage Consumption'!$B$7)*D743</f>
        <v>2.464</v>
      </c>
      <c r="P743" s="241">
        <f>'Raw Data'!AC742</f>
        <v>1</v>
      </c>
      <c r="Q743" s="241">
        <f>(P743*'Power Usage Consumption'!$B$8)*D743</f>
        <v>49.28</v>
      </c>
      <c r="R743" s="241">
        <f>'Raw Data'!AD742</f>
        <v>1</v>
      </c>
      <c r="S743" s="241">
        <f>(R743*'Power Usage Consumption'!$B$9)*D743</f>
        <v>7.392</v>
      </c>
      <c r="T743" s="235">
        <f>'Raw Data'!AE742</f>
        <v>0</v>
      </c>
      <c r="U743" s="241">
        <f>(T743*'Power Usage Consumption'!$B$6)*D743</f>
        <v>0</v>
      </c>
      <c r="V743" s="235">
        <f>'Raw Data'!AF742</f>
        <v>3</v>
      </c>
      <c r="W743" s="241">
        <f>(V743*'Power Usage Consumption'!$B$11)*D743</f>
        <v>44.352</v>
      </c>
      <c r="X743" s="235">
        <f>'Raw Data'!AG742</f>
        <v>2</v>
      </c>
      <c r="Y743" s="241">
        <f>(X743*'Power Usage Consumption'!$B$12)*D743</f>
        <v>29.568</v>
      </c>
      <c r="Z743" s="235">
        <f>'Raw Data'!AH742</f>
        <v>2</v>
      </c>
      <c r="AA743" s="241">
        <f>(Z743*'Power Usage Consumption'!$B$12)*D743</f>
        <v>29.568</v>
      </c>
      <c r="AB743" s="242">
        <f t="shared" si="2"/>
        <v>1431.8304</v>
      </c>
      <c r="AC743" s="243" t="str">
        <f>'Raw Data'!AI742</f>
        <v>Non-renewable Energy (Grid electricity, Gasoline, etc.)</v>
      </c>
      <c r="AD743" s="244">
        <f t="shared" si="3"/>
        <v>1431.8304</v>
      </c>
      <c r="AE743" s="245">
        <f t="shared" si="4"/>
        <v>0</v>
      </c>
      <c r="AF743" s="238">
        <f>'Raw Data'!U742</f>
        <v>10</v>
      </c>
      <c r="AG743" s="235">
        <f>'Raw Data'!T742</f>
        <v>1</v>
      </c>
      <c r="AH743" s="235"/>
      <c r="AI743" s="235">
        <f>IF('Raw Data'!AJ742="YES", 1, 0)</f>
        <v>0</v>
      </c>
      <c r="AJ743" s="239">
        <f>'Power Usage Consumption'!$B$15</f>
        <v>3.87</v>
      </c>
      <c r="AK743" s="235">
        <f>IF('Raw Data'!AK742="YES", 1, 0)</f>
        <v>1</v>
      </c>
      <c r="AL743" s="239">
        <f>'Power Usage Consumption'!$B$16</f>
        <v>18</v>
      </c>
      <c r="AM743" s="235">
        <f>IF('Raw Data'!AL742="YES", 1, 0)</f>
        <v>0</v>
      </c>
      <c r="AN743" s="239">
        <f>'Power Usage Consumption'!$B$17</f>
        <v>1.5</v>
      </c>
      <c r="AO743" s="235">
        <f>IF('Raw Data'!AM742="YES", 1, 0)</f>
        <v>1</v>
      </c>
      <c r="AP743" s="239">
        <f>'Power Usage Consumption'!$B$18</f>
        <v>1.2</v>
      </c>
      <c r="AQ743" s="235">
        <f>IF('Raw Data'!AN742="YES", 1, 0)</f>
        <v>1</v>
      </c>
      <c r="AR743" s="239">
        <f>'Power Usage Consumption'!$B$19</f>
        <v>2</v>
      </c>
      <c r="AS743" s="239">
        <f t="shared" si="5"/>
        <v>26.57</v>
      </c>
      <c r="AT743" s="241">
        <f t="shared" si="6"/>
        <v>1</v>
      </c>
      <c r="AU743" s="241"/>
      <c r="AV743" s="235">
        <f>IF('Raw Data'!AO742="YES", 1, 0)</f>
        <v>0</v>
      </c>
      <c r="AW743" s="241">
        <f>('Power Usage Consumption'!$B$22)*D743*AV743</f>
        <v>0</v>
      </c>
      <c r="AX743" s="235">
        <f>IF('Raw Data'!AP742="YES", 1, 0)</f>
        <v>1</v>
      </c>
      <c r="AY743" s="241">
        <f>('Power Usage Consumption'!$B$23)*D743*AX743</f>
        <v>800.8</v>
      </c>
      <c r="AZ743" s="235">
        <f>IF('Raw Data'!AQ742="YES", 1, 0)</f>
        <v>0</v>
      </c>
      <c r="BA743" s="241">
        <f>('Power Usage Consumption'!$B$24)*D743*AZ743</f>
        <v>0</v>
      </c>
      <c r="BB743" s="235">
        <f>IF('Raw Data'!AR742="YES", 1, 0)</f>
        <v>1</v>
      </c>
      <c r="BC743" s="241">
        <f>('Power Usage Consumption'!$B$25)*D743*BB743</f>
        <v>21.3752</v>
      </c>
      <c r="BD743" s="235">
        <f>IF('Raw Data'!AS742="YES", 1, 0)</f>
        <v>0</v>
      </c>
      <c r="BE743" s="235">
        <f>('Power Usage Consumption'!$B$26)*D743*BD743</f>
        <v>0</v>
      </c>
      <c r="BF743" s="241">
        <f t="shared" si="7"/>
        <v>822.1752</v>
      </c>
    </row>
    <row r="744" ht="20.25" customHeight="1">
      <c r="A744" s="233" t="str">
        <f>'Raw Data'!R743</f>
        <v>Israel</v>
      </c>
      <c r="B744" s="234">
        <f>'Raw Data'!S743</f>
        <v>7</v>
      </c>
      <c r="C744" s="235">
        <f>'Raw Data'!W743</f>
        <v>10</v>
      </c>
      <c r="D744" s="236">
        <f t="shared" si="1"/>
        <v>280</v>
      </c>
      <c r="E744" s="237"/>
      <c r="F744" s="238">
        <f>'Raw Data'!X743</f>
        <v>2</v>
      </c>
      <c r="G744" s="239">
        <f>(F744*'Power Usage Consumption'!$B$2)*D744</f>
        <v>33.6</v>
      </c>
      <c r="H744" s="235">
        <f>'Raw Data'!Y743</f>
        <v>0</v>
      </c>
      <c r="I744" s="239">
        <f>(H744*'Power Usage Consumption'!$B$3)*D744</f>
        <v>0</v>
      </c>
      <c r="J744" s="235">
        <f>'Raw Data'!Z743</f>
        <v>1</v>
      </c>
      <c r="K744" s="240">
        <f>(J744*'Power Usage Consumption'!$B$4)*D744</f>
        <v>15.96</v>
      </c>
      <c r="L744" s="241">
        <f>'Raw Data'!AA743</f>
        <v>0</v>
      </c>
      <c r="M744" s="241">
        <f>(L744*'Power Usage Consumption'!$B$5)*D744</f>
        <v>0</v>
      </c>
      <c r="N744" s="241">
        <f>'Raw Data'!AB743</f>
        <v>0</v>
      </c>
      <c r="O744" s="241">
        <f>(N744*'Power Usage Consumption'!$B$7)*D744</f>
        <v>0</v>
      </c>
      <c r="P744" s="241">
        <f>'Raw Data'!AC743</f>
        <v>2</v>
      </c>
      <c r="Q744" s="241">
        <f>(P744*'Power Usage Consumption'!$B$8)*D744</f>
        <v>22.4</v>
      </c>
      <c r="R744" s="241">
        <f>'Raw Data'!AD743</f>
        <v>1</v>
      </c>
      <c r="S744" s="241">
        <f>(R744*'Power Usage Consumption'!$B$9)*D744</f>
        <v>1.68</v>
      </c>
      <c r="T744" s="235">
        <f>'Raw Data'!AE743</f>
        <v>1</v>
      </c>
      <c r="U744" s="241">
        <f>(T744*'Power Usage Consumption'!$B$6)*D744</f>
        <v>1.4</v>
      </c>
      <c r="V744" s="235">
        <f>'Raw Data'!AF743</f>
        <v>3</v>
      </c>
      <c r="W744" s="241">
        <f>(V744*'Power Usage Consumption'!$B$11)*D744</f>
        <v>10.08</v>
      </c>
      <c r="X744" s="235">
        <f>'Raw Data'!AG743</f>
        <v>1</v>
      </c>
      <c r="Y744" s="241">
        <f>(X744*'Power Usage Consumption'!$B$12)*D744</f>
        <v>3.36</v>
      </c>
      <c r="Z744" s="235">
        <f>'Raw Data'!AH743</f>
        <v>1</v>
      </c>
      <c r="AA744" s="241">
        <f>(Z744*'Power Usage Consumption'!$B$12)*D744</f>
        <v>3.36</v>
      </c>
      <c r="AB744" s="242">
        <f t="shared" si="2"/>
        <v>91.84</v>
      </c>
      <c r="AC744" s="243" t="str">
        <f>'Raw Data'!AI743</f>
        <v>Non-renewable Energy (Grid electricity, Gasoline, etc.)</v>
      </c>
      <c r="AD744" s="244">
        <f t="shared" si="3"/>
        <v>91.84</v>
      </c>
      <c r="AE744" s="245">
        <f t="shared" si="4"/>
        <v>0</v>
      </c>
      <c r="AF744" s="238">
        <f>'Raw Data'!U743</f>
        <v>1</v>
      </c>
      <c r="AG744" s="235">
        <f>'Raw Data'!T743</f>
        <v>6</v>
      </c>
      <c r="AH744" s="235"/>
      <c r="AI744" s="235">
        <f>IF('Raw Data'!AJ743="YES", 1, 0)</f>
        <v>1</v>
      </c>
      <c r="AJ744" s="239">
        <f>'Power Usage Consumption'!$B$15</f>
        <v>3.87</v>
      </c>
      <c r="AK744" s="235">
        <f>IF('Raw Data'!AK743="YES", 1, 0)</f>
        <v>1</v>
      </c>
      <c r="AL744" s="239">
        <f>'Power Usage Consumption'!$B$16</f>
        <v>18</v>
      </c>
      <c r="AM744" s="235">
        <f>IF('Raw Data'!AL743="YES", 1, 0)</f>
        <v>1</v>
      </c>
      <c r="AN744" s="239">
        <f>'Power Usage Consumption'!$B$17</f>
        <v>1.5</v>
      </c>
      <c r="AO744" s="235">
        <f>IF('Raw Data'!AM743="YES", 1, 0)</f>
        <v>0</v>
      </c>
      <c r="AP744" s="239">
        <f>'Power Usage Consumption'!$B$18</f>
        <v>1.2</v>
      </c>
      <c r="AQ744" s="235">
        <f>IF('Raw Data'!AN743="YES", 1, 0)</f>
        <v>0</v>
      </c>
      <c r="AR744" s="239">
        <f>'Power Usage Consumption'!$B$19</f>
        <v>2</v>
      </c>
      <c r="AS744" s="239">
        <f t="shared" si="5"/>
        <v>26.57</v>
      </c>
      <c r="AT744" s="241">
        <f t="shared" si="6"/>
        <v>6</v>
      </c>
      <c r="AU744" s="241"/>
      <c r="AV744" s="235">
        <f>IF('Raw Data'!AO743="YES", 1, 0)</f>
        <v>0</v>
      </c>
      <c r="AW744" s="241">
        <f>('Power Usage Consumption'!$B$22)*D744*AV744</f>
        <v>0</v>
      </c>
      <c r="AX744" s="235">
        <f>IF('Raw Data'!AP743="YES", 1, 0)</f>
        <v>1</v>
      </c>
      <c r="AY744" s="241">
        <f>('Power Usage Consumption'!$B$23)*D744*AX744</f>
        <v>182</v>
      </c>
      <c r="AZ744" s="235">
        <f>IF('Raw Data'!AQ743="YES", 1, 0)</f>
        <v>1</v>
      </c>
      <c r="BA744" s="241">
        <f>('Power Usage Consumption'!$B$24)*D744*AZ744</f>
        <v>15.12</v>
      </c>
      <c r="BB744" s="235">
        <f>IF('Raw Data'!AR743="YES", 1, 0)</f>
        <v>1</v>
      </c>
      <c r="BC744" s="241">
        <f>('Power Usage Consumption'!$B$25)*D744*BB744</f>
        <v>4.858</v>
      </c>
      <c r="BD744" s="235">
        <f>IF('Raw Data'!AS743="YES", 1, 0)</f>
        <v>0</v>
      </c>
      <c r="BE744" s="235">
        <f>('Power Usage Consumption'!$B$26)*D744*BD744</f>
        <v>0</v>
      </c>
      <c r="BF744" s="241">
        <f t="shared" si="7"/>
        <v>201.978</v>
      </c>
    </row>
    <row r="745" ht="20.25" customHeight="1">
      <c r="A745" s="233" t="str">
        <f>'Raw Data'!R744</f>
        <v>Nigeria</v>
      </c>
      <c r="B745" s="234">
        <f>'Raw Data'!S744</f>
        <v>1</v>
      </c>
      <c r="C745" s="235">
        <f>'Raw Data'!W744</f>
        <v>16</v>
      </c>
      <c r="D745" s="236">
        <f t="shared" si="1"/>
        <v>64</v>
      </c>
      <c r="E745" s="237"/>
      <c r="F745" s="238">
        <f>'Raw Data'!X744</f>
        <v>3</v>
      </c>
      <c r="G745" s="239">
        <f>(F745*'Power Usage Consumption'!$B$2)*D745</f>
        <v>11.52</v>
      </c>
      <c r="H745" s="235">
        <f>'Raw Data'!Y744</f>
        <v>2</v>
      </c>
      <c r="I745" s="239">
        <f>(H745*'Power Usage Consumption'!$B$3)*D745</f>
        <v>8.9088</v>
      </c>
      <c r="J745" s="235">
        <f>'Raw Data'!Z744</f>
        <v>1</v>
      </c>
      <c r="K745" s="240">
        <f>(J745*'Power Usage Consumption'!$B$4)*D745</f>
        <v>3.648</v>
      </c>
      <c r="L745" s="241">
        <f>'Raw Data'!AA744</f>
        <v>0</v>
      </c>
      <c r="M745" s="241">
        <f>(L745*'Power Usage Consumption'!$B$5)*D745</f>
        <v>0</v>
      </c>
      <c r="N745" s="241">
        <f>'Raw Data'!AB744</f>
        <v>2</v>
      </c>
      <c r="O745" s="241">
        <f>(N745*'Power Usage Consumption'!$B$7)*D745</f>
        <v>0.256</v>
      </c>
      <c r="P745" s="241">
        <f>'Raw Data'!AC744</f>
        <v>1</v>
      </c>
      <c r="Q745" s="241">
        <f>(P745*'Power Usage Consumption'!$B$8)*D745</f>
        <v>2.56</v>
      </c>
      <c r="R745" s="241">
        <f>'Raw Data'!AD744</f>
        <v>1</v>
      </c>
      <c r="S745" s="241">
        <f>(R745*'Power Usage Consumption'!$B$9)*D745</f>
        <v>0.384</v>
      </c>
      <c r="T745" s="235">
        <f>'Raw Data'!AE744</f>
        <v>3</v>
      </c>
      <c r="U745" s="241">
        <f>(T745*'Power Usage Consumption'!$B$6)*D745</f>
        <v>0.96</v>
      </c>
      <c r="V745" s="235">
        <f>'Raw Data'!AF744</f>
        <v>1</v>
      </c>
      <c r="W745" s="241">
        <f>(V745*'Power Usage Consumption'!$B$11)*D745</f>
        <v>0.768</v>
      </c>
      <c r="X745" s="235">
        <f>'Raw Data'!AG744</f>
        <v>2</v>
      </c>
      <c r="Y745" s="241">
        <f>(X745*'Power Usage Consumption'!$B$12)*D745</f>
        <v>1.536</v>
      </c>
      <c r="Z745" s="235">
        <f>'Raw Data'!AH744</f>
        <v>0</v>
      </c>
      <c r="AA745" s="241">
        <f>(Z745*'Power Usage Consumption'!$B$12)*D745</f>
        <v>0</v>
      </c>
      <c r="AB745" s="242">
        <f t="shared" si="2"/>
        <v>30.5408</v>
      </c>
      <c r="AC745" s="243" t="str">
        <f>'Raw Data'!AI744</f>
        <v>Non-renewable Energy (Grid electricity, Gasoline, etc.)</v>
      </c>
      <c r="AD745" s="244">
        <f t="shared" si="3"/>
        <v>30.5408</v>
      </c>
      <c r="AE745" s="245">
        <f t="shared" si="4"/>
        <v>0</v>
      </c>
      <c r="AF745" s="238">
        <f>'Raw Data'!U744</f>
        <v>0</v>
      </c>
      <c r="AG745" s="235">
        <f>'Raw Data'!T744</f>
        <v>1</v>
      </c>
      <c r="AH745" s="235"/>
      <c r="AI745" s="235">
        <f>IF('Raw Data'!AJ744="YES", 1, 0)</f>
        <v>0</v>
      </c>
      <c r="AJ745" s="239">
        <f>'Power Usage Consumption'!$B$15</f>
        <v>3.87</v>
      </c>
      <c r="AK745" s="235">
        <f>IF('Raw Data'!AK744="YES", 1, 0)</f>
        <v>0</v>
      </c>
      <c r="AL745" s="239">
        <f>'Power Usage Consumption'!$B$16</f>
        <v>18</v>
      </c>
      <c r="AM745" s="235">
        <f>IF('Raw Data'!AL744="YES", 1, 0)</f>
        <v>1</v>
      </c>
      <c r="AN745" s="239">
        <f>'Power Usage Consumption'!$B$17</f>
        <v>1.5</v>
      </c>
      <c r="AO745" s="235">
        <f>IF('Raw Data'!AM744="YES", 1, 0)</f>
        <v>1</v>
      </c>
      <c r="AP745" s="239">
        <f>'Power Usage Consumption'!$B$18</f>
        <v>1.2</v>
      </c>
      <c r="AQ745" s="235">
        <f>IF('Raw Data'!AN744="YES", 1, 0)</f>
        <v>0</v>
      </c>
      <c r="AR745" s="239">
        <f>'Power Usage Consumption'!$B$19</f>
        <v>2</v>
      </c>
      <c r="AS745" s="239">
        <f t="shared" si="5"/>
        <v>26.57</v>
      </c>
      <c r="AT745" s="241">
        <f t="shared" si="6"/>
        <v>1</v>
      </c>
      <c r="AU745" s="241"/>
      <c r="AV745" s="235">
        <f>IF('Raw Data'!AO744="YES", 1, 0)</f>
        <v>1</v>
      </c>
      <c r="AW745" s="241">
        <f>('Power Usage Consumption'!$B$22)*D745*AV745</f>
        <v>145.6</v>
      </c>
      <c r="AX745" s="235">
        <f>IF('Raw Data'!AP744="YES", 1, 0)</f>
        <v>0</v>
      </c>
      <c r="AY745" s="241">
        <f>('Power Usage Consumption'!$B$23)*D745*AX745</f>
        <v>0</v>
      </c>
      <c r="AZ745" s="235">
        <f>IF('Raw Data'!AQ744="YES", 1, 0)</f>
        <v>0</v>
      </c>
      <c r="BA745" s="241">
        <f>('Power Usage Consumption'!$B$24)*D745*AZ745</f>
        <v>0</v>
      </c>
      <c r="BB745" s="235">
        <f>IF('Raw Data'!AR744="YES", 1, 0)</f>
        <v>1</v>
      </c>
      <c r="BC745" s="241">
        <f>('Power Usage Consumption'!$B$25)*D745*BB745</f>
        <v>1.1104</v>
      </c>
      <c r="BD745" s="235">
        <f>IF('Raw Data'!AS744="YES", 1, 0)</f>
        <v>1</v>
      </c>
      <c r="BE745" s="235">
        <f>('Power Usage Consumption'!$B$26)*D745*BD745</f>
        <v>17.92</v>
      </c>
      <c r="BF745" s="241">
        <f t="shared" si="7"/>
        <v>164.6304</v>
      </c>
    </row>
    <row r="746" ht="20.25" customHeight="1">
      <c r="A746" s="233" t="str">
        <f>'Raw Data'!R745</f>
        <v>Lebanon</v>
      </c>
      <c r="B746" s="234">
        <f>'Raw Data'!S745</f>
        <v>7</v>
      </c>
      <c r="C746" s="235">
        <f>'Raw Data'!W745</f>
        <v>26</v>
      </c>
      <c r="D746" s="236">
        <f t="shared" si="1"/>
        <v>728</v>
      </c>
      <c r="E746" s="237"/>
      <c r="F746" s="238">
        <f>'Raw Data'!X745</f>
        <v>0</v>
      </c>
      <c r="G746" s="239">
        <f>(F746*'Power Usage Consumption'!$B$2)*D746</f>
        <v>0</v>
      </c>
      <c r="H746" s="235">
        <f>'Raw Data'!Y745</f>
        <v>1</v>
      </c>
      <c r="I746" s="239">
        <f>(H746*'Power Usage Consumption'!$B$3)*D746</f>
        <v>50.6688</v>
      </c>
      <c r="J746" s="235">
        <f>'Raw Data'!Z745</f>
        <v>0</v>
      </c>
      <c r="K746" s="240">
        <f>(J746*'Power Usage Consumption'!$B$4)*D746</f>
        <v>0</v>
      </c>
      <c r="L746" s="241">
        <f>'Raw Data'!AA745</f>
        <v>2</v>
      </c>
      <c r="M746" s="241">
        <f>(L746*'Power Usage Consumption'!$B$5)*D746</f>
        <v>291.2</v>
      </c>
      <c r="N746" s="241">
        <f>'Raw Data'!AB745</f>
        <v>0</v>
      </c>
      <c r="O746" s="241">
        <f>(N746*'Power Usage Consumption'!$B$7)*D746</f>
        <v>0</v>
      </c>
      <c r="P746" s="241">
        <f>'Raw Data'!AC745</f>
        <v>1</v>
      </c>
      <c r="Q746" s="241">
        <f>(P746*'Power Usage Consumption'!$B$8)*D746</f>
        <v>29.12</v>
      </c>
      <c r="R746" s="241">
        <f>'Raw Data'!AD745</f>
        <v>3</v>
      </c>
      <c r="S746" s="241">
        <f>(R746*'Power Usage Consumption'!$B$9)*D746</f>
        <v>13.104</v>
      </c>
      <c r="T746" s="235">
        <f>'Raw Data'!AE745</f>
        <v>1</v>
      </c>
      <c r="U746" s="241">
        <f>(T746*'Power Usage Consumption'!$B$6)*D746</f>
        <v>3.64</v>
      </c>
      <c r="V746" s="235">
        <f>'Raw Data'!AF745</f>
        <v>2</v>
      </c>
      <c r="W746" s="241">
        <f>(V746*'Power Usage Consumption'!$B$11)*D746</f>
        <v>17.472</v>
      </c>
      <c r="X746" s="235">
        <f>'Raw Data'!AG745</f>
        <v>3</v>
      </c>
      <c r="Y746" s="241">
        <f>(X746*'Power Usage Consumption'!$B$12)*D746</f>
        <v>26.208</v>
      </c>
      <c r="Z746" s="235">
        <f>'Raw Data'!AH745</f>
        <v>3</v>
      </c>
      <c r="AA746" s="241">
        <f>(Z746*'Power Usage Consumption'!$B$12)*D746</f>
        <v>26.208</v>
      </c>
      <c r="AB746" s="242">
        <f t="shared" si="2"/>
        <v>457.6208</v>
      </c>
      <c r="AC746" s="243" t="str">
        <f>'Raw Data'!AI745</f>
        <v>Renewable Energy (Solar, Wind, etc.)</v>
      </c>
      <c r="AD746" s="244">
        <f t="shared" si="3"/>
        <v>0</v>
      </c>
      <c r="AE746" s="245">
        <f t="shared" si="4"/>
        <v>457.6208</v>
      </c>
      <c r="AF746" s="238">
        <f>'Raw Data'!U745</f>
        <v>5</v>
      </c>
      <c r="AG746" s="235">
        <f>'Raw Data'!T745</f>
        <v>2</v>
      </c>
      <c r="AH746" s="235"/>
      <c r="AI746" s="235">
        <f>IF('Raw Data'!AJ745="YES", 1, 0)</f>
        <v>0</v>
      </c>
      <c r="AJ746" s="239">
        <f>'Power Usage Consumption'!$B$15</f>
        <v>3.87</v>
      </c>
      <c r="AK746" s="235">
        <f>IF('Raw Data'!AK745="YES", 1, 0)</f>
        <v>1</v>
      </c>
      <c r="AL746" s="239">
        <f>'Power Usage Consumption'!$B$16</f>
        <v>18</v>
      </c>
      <c r="AM746" s="235">
        <f>IF('Raw Data'!AL745="YES", 1, 0)</f>
        <v>1</v>
      </c>
      <c r="AN746" s="239">
        <f>'Power Usage Consumption'!$B$17</f>
        <v>1.5</v>
      </c>
      <c r="AO746" s="235">
        <f>IF('Raw Data'!AM745="YES", 1, 0)</f>
        <v>0</v>
      </c>
      <c r="AP746" s="239">
        <f>'Power Usage Consumption'!$B$18</f>
        <v>1.2</v>
      </c>
      <c r="AQ746" s="235">
        <f>IF('Raw Data'!AN745="YES", 1, 0)</f>
        <v>0</v>
      </c>
      <c r="AR746" s="239">
        <f>'Power Usage Consumption'!$B$19</f>
        <v>2</v>
      </c>
      <c r="AS746" s="239">
        <f t="shared" si="5"/>
        <v>26.57</v>
      </c>
      <c r="AT746" s="241">
        <f t="shared" si="6"/>
        <v>2</v>
      </c>
      <c r="AU746" s="241"/>
      <c r="AV746" s="235">
        <f>IF('Raw Data'!AO745="YES", 1, 0)</f>
        <v>0</v>
      </c>
      <c r="AW746" s="241">
        <f>('Power Usage Consumption'!$B$22)*D746*AV746</f>
        <v>0</v>
      </c>
      <c r="AX746" s="235">
        <f>IF('Raw Data'!AP745="YES", 1, 0)</f>
        <v>0</v>
      </c>
      <c r="AY746" s="241">
        <f>('Power Usage Consumption'!$B$23)*D746*AX746</f>
        <v>0</v>
      </c>
      <c r="AZ746" s="235">
        <f>IF('Raw Data'!AQ745="YES", 1, 0)</f>
        <v>0</v>
      </c>
      <c r="BA746" s="241">
        <f>('Power Usage Consumption'!$B$24)*D746*AZ746</f>
        <v>0</v>
      </c>
      <c r="BB746" s="235">
        <f>IF('Raw Data'!AR745="YES", 1, 0)</f>
        <v>1</v>
      </c>
      <c r="BC746" s="241">
        <f>('Power Usage Consumption'!$B$25)*D746*BB746</f>
        <v>12.6308</v>
      </c>
      <c r="BD746" s="235">
        <f>IF('Raw Data'!AS745="YES", 1, 0)</f>
        <v>0</v>
      </c>
      <c r="BE746" s="235">
        <f>('Power Usage Consumption'!$B$26)*D746*BD746</f>
        <v>0</v>
      </c>
      <c r="BF746" s="241">
        <f t="shared" si="7"/>
        <v>12.6308</v>
      </c>
    </row>
    <row r="747" ht="20.25" customHeight="1">
      <c r="A747" s="233" t="str">
        <f>'Raw Data'!R746</f>
        <v>Mexico</v>
      </c>
      <c r="B747" s="234">
        <f>'Raw Data'!S746</f>
        <v>12</v>
      </c>
      <c r="C747" s="235">
        <f>'Raw Data'!W746</f>
        <v>39</v>
      </c>
      <c r="D747" s="236">
        <f t="shared" si="1"/>
        <v>1872</v>
      </c>
      <c r="E747" s="237"/>
      <c r="F747" s="238">
        <f>'Raw Data'!X746</f>
        <v>0</v>
      </c>
      <c r="G747" s="239">
        <f>(F747*'Power Usage Consumption'!$B$2)*D747</f>
        <v>0</v>
      </c>
      <c r="H747" s="235">
        <f>'Raw Data'!Y746</f>
        <v>1</v>
      </c>
      <c r="I747" s="239">
        <f>(H747*'Power Usage Consumption'!$B$3)*D747</f>
        <v>130.2912</v>
      </c>
      <c r="J747" s="235">
        <f>'Raw Data'!Z746</f>
        <v>2</v>
      </c>
      <c r="K747" s="240">
        <f>(J747*'Power Usage Consumption'!$B$4)*D747</f>
        <v>213.408</v>
      </c>
      <c r="L747" s="241">
        <f>'Raw Data'!AA746</f>
        <v>1</v>
      </c>
      <c r="M747" s="241">
        <f>(L747*'Power Usage Consumption'!$B$5)*D747</f>
        <v>374.4</v>
      </c>
      <c r="N747" s="241">
        <f>'Raw Data'!AB746</f>
        <v>0</v>
      </c>
      <c r="O747" s="241">
        <f>(N747*'Power Usage Consumption'!$B$7)*D747</f>
        <v>0</v>
      </c>
      <c r="P747" s="241">
        <f>'Raw Data'!AC746</f>
        <v>3</v>
      </c>
      <c r="Q747" s="241">
        <f>(P747*'Power Usage Consumption'!$B$8)*D747</f>
        <v>224.64</v>
      </c>
      <c r="R747" s="241">
        <f>'Raw Data'!AD746</f>
        <v>1</v>
      </c>
      <c r="S747" s="241">
        <f>(R747*'Power Usage Consumption'!$B$9)*D747</f>
        <v>11.232</v>
      </c>
      <c r="T747" s="235">
        <f>'Raw Data'!AE746</f>
        <v>2</v>
      </c>
      <c r="U747" s="241">
        <f>(T747*'Power Usage Consumption'!$B$6)*D747</f>
        <v>18.72</v>
      </c>
      <c r="V747" s="235">
        <f>'Raw Data'!AF746</f>
        <v>0</v>
      </c>
      <c r="W747" s="241">
        <f>(V747*'Power Usage Consumption'!$B$11)*D747</f>
        <v>0</v>
      </c>
      <c r="X747" s="235">
        <f>'Raw Data'!AG746</f>
        <v>2</v>
      </c>
      <c r="Y747" s="241">
        <f>(X747*'Power Usage Consumption'!$B$12)*D747</f>
        <v>44.928</v>
      </c>
      <c r="Z747" s="235">
        <f>'Raw Data'!AH746</f>
        <v>2</v>
      </c>
      <c r="AA747" s="241">
        <f>(Z747*'Power Usage Consumption'!$B$12)*D747</f>
        <v>44.928</v>
      </c>
      <c r="AB747" s="242">
        <f t="shared" si="2"/>
        <v>1062.5472</v>
      </c>
      <c r="AC747" s="243" t="str">
        <f>'Raw Data'!AI746</f>
        <v>Renewable Energy (Solar, Wind, etc.)</v>
      </c>
      <c r="AD747" s="244">
        <f t="shared" si="3"/>
        <v>0</v>
      </c>
      <c r="AE747" s="245">
        <f t="shared" si="4"/>
        <v>1062.5472</v>
      </c>
      <c r="AF747" s="238">
        <f>'Raw Data'!U746</f>
        <v>7</v>
      </c>
      <c r="AG747" s="235">
        <f>'Raw Data'!T746</f>
        <v>5</v>
      </c>
      <c r="AH747" s="235"/>
      <c r="AI747" s="235">
        <f>IF('Raw Data'!AJ746="YES", 1, 0)</f>
        <v>1</v>
      </c>
      <c r="AJ747" s="239">
        <f>'Power Usage Consumption'!$B$15</f>
        <v>3.87</v>
      </c>
      <c r="AK747" s="235">
        <f>IF('Raw Data'!AK746="YES", 1, 0)</f>
        <v>1</v>
      </c>
      <c r="AL747" s="239">
        <f>'Power Usage Consumption'!$B$16</f>
        <v>18</v>
      </c>
      <c r="AM747" s="235">
        <f>IF('Raw Data'!AL746="YES", 1, 0)</f>
        <v>1</v>
      </c>
      <c r="AN747" s="239">
        <f>'Power Usage Consumption'!$B$17</f>
        <v>1.5</v>
      </c>
      <c r="AO747" s="235">
        <f>IF('Raw Data'!AM746="YES", 1, 0)</f>
        <v>1</v>
      </c>
      <c r="AP747" s="239">
        <f>'Power Usage Consumption'!$B$18</f>
        <v>1.2</v>
      </c>
      <c r="AQ747" s="235">
        <f>IF('Raw Data'!AN746="YES", 1, 0)</f>
        <v>0</v>
      </c>
      <c r="AR747" s="239">
        <f>'Power Usage Consumption'!$B$19</f>
        <v>2</v>
      </c>
      <c r="AS747" s="239">
        <f t="shared" si="5"/>
        <v>26.57</v>
      </c>
      <c r="AT747" s="241">
        <f t="shared" si="6"/>
        <v>5</v>
      </c>
      <c r="AU747" s="241"/>
      <c r="AV747" s="235">
        <f>IF('Raw Data'!AO746="YES", 1, 0)</f>
        <v>1</v>
      </c>
      <c r="AW747" s="241">
        <f>('Power Usage Consumption'!$B$22)*D747*AV747</f>
        <v>4258.8</v>
      </c>
      <c r="AX747" s="235">
        <f>IF('Raw Data'!AP746="YES", 1, 0)</f>
        <v>1</v>
      </c>
      <c r="AY747" s="241">
        <f>('Power Usage Consumption'!$B$23)*D747*AX747</f>
        <v>1216.8</v>
      </c>
      <c r="AZ747" s="235">
        <f>IF('Raw Data'!AQ746="YES", 1, 0)</f>
        <v>1</v>
      </c>
      <c r="BA747" s="241">
        <f>('Power Usage Consumption'!$B$24)*D747*AZ747</f>
        <v>101.088</v>
      </c>
      <c r="BB747" s="235">
        <f>IF('Raw Data'!AR746="YES", 1, 0)</f>
        <v>1</v>
      </c>
      <c r="BC747" s="241">
        <f>('Power Usage Consumption'!$B$25)*D747*BB747</f>
        <v>32.4792</v>
      </c>
      <c r="BD747" s="235">
        <f>IF('Raw Data'!AS746="YES", 1, 0)</f>
        <v>0</v>
      </c>
      <c r="BE747" s="235">
        <f>('Power Usage Consumption'!$B$26)*D747*BD747</f>
        <v>0</v>
      </c>
      <c r="BF747" s="241">
        <f t="shared" si="7"/>
        <v>5609.1672</v>
      </c>
    </row>
    <row r="748" ht="20.25" customHeight="1">
      <c r="A748" s="233" t="str">
        <f>'Raw Data'!R747</f>
        <v>Romania</v>
      </c>
      <c r="B748" s="234">
        <f>'Raw Data'!S747</f>
        <v>1</v>
      </c>
      <c r="C748" s="235">
        <f>'Raw Data'!W747</f>
        <v>9</v>
      </c>
      <c r="D748" s="236">
        <f t="shared" si="1"/>
        <v>36</v>
      </c>
      <c r="E748" s="237"/>
      <c r="F748" s="238">
        <f>'Raw Data'!X747</f>
        <v>2</v>
      </c>
      <c r="G748" s="239">
        <f>(F748*'Power Usage Consumption'!$B$2)*D748</f>
        <v>4.32</v>
      </c>
      <c r="H748" s="235">
        <f>'Raw Data'!Y747</f>
        <v>0</v>
      </c>
      <c r="I748" s="239">
        <f>(H748*'Power Usage Consumption'!$B$3)*D748</f>
        <v>0</v>
      </c>
      <c r="J748" s="235">
        <f>'Raw Data'!Z747</f>
        <v>0</v>
      </c>
      <c r="K748" s="240">
        <f>(J748*'Power Usage Consumption'!$B$4)*D748</f>
        <v>0</v>
      </c>
      <c r="L748" s="241">
        <f>'Raw Data'!AA747</f>
        <v>0</v>
      </c>
      <c r="M748" s="241">
        <f>(L748*'Power Usage Consumption'!$B$5)*D748</f>
        <v>0</v>
      </c>
      <c r="N748" s="241">
        <f>'Raw Data'!AB747</f>
        <v>2</v>
      </c>
      <c r="O748" s="241">
        <f>(N748*'Power Usage Consumption'!$B$7)*D748</f>
        <v>0.144</v>
      </c>
      <c r="P748" s="241">
        <f>'Raw Data'!AC747</f>
        <v>1</v>
      </c>
      <c r="Q748" s="241">
        <f>(P748*'Power Usage Consumption'!$B$8)*D748</f>
        <v>1.44</v>
      </c>
      <c r="R748" s="241">
        <f>'Raw Data'!AD747</f>
        <v>2</v>
      </c>
      <c r="S748" s="241">
        <f>(R748*'Power Usage Consumption'!$B$9)*D748</f>
        <v>0.432</v>
      </c>
      <c r="T748" s="235">
        <f>'Raw Data'!AE747</f>
        <v>2</v>
      </c>
      <c r="U748" s="241">
        <f>(T748*'Power Usage Consumption'!$B$6)*D748</f>
        <v>0.36</v>
      </c>
      <c r="V748" s="235">
        <f>'Raw Data'!AF747</f>
        <v>0</v>
      </c>
      <c r="W748" s="241">
        <f>(V748*'Power Usage Consumption'!$B$11)*D748</f>
        <v>0</v>
      </c>
      <c r="X748" s="235">
        <f>'Raw Data'!AG747</f>
        <v>2</v>
      </c>
      <c r="Y748" s="241">
        <f>(X748*'Power Usage Consumption'!$B$12)*D748</f>
        <v>0.864</v>
      </c>
      <c r="Z748" s="235">
        <f>'Raw Data'!AH747</f>
        <v>2</v>
      </c>
      <c r="AA748" s="241">
        <f>(Z748*'Power Usage Consumption'!$B$12)*D748</f>
        <v>0.864</v>
      </c>
      <c r="AB748" s="242">
        <f t="shared" si="2"/>
        <v>8.424</v>
      </c>
      <c r="AC748" s="243" t="str">
        <f>'Raw Data'!AI747</f>
        <v>Non-renewable Energy (Grid electricity, Gasoline, etc.)</v>
      </c>
      <c r="AD748" s="244">
        <f t="shared" si="3"/>
        <v>8.424</v>
      </c>
      <c r="AE748" s="245">
        <f t="shared" si="4"/>
        <v>0</v>
      </c>
      <c r="AF748" s="238">
        <f>'Raw Data'!U747</f>
        <v>0</v>
      </c>
      <c r="AG748" s="235">
        <f>'Raw Data'!T747</f>
        <v>1</v>
      </c>
      <c r="AH748" s="235"/>
      <c r="AI748" s="235">
        <f>IF('Raw Data'!AJ747="YES", 1, 0)</f>
        <v>0</v>
      </c>
      <c r="AJ748" s="239">
        <f>'Power Usage Consumption'!$B$15</f>
        <v>3.87</v>
      </c>
      <c r="AK748" s="235">
        <f>IF('Raw Data'!AK747="YES", 1, 0)</f>
        <v>1</v>
      </c>
      <c r="AL748" s="239">
        <f>'Power Usage Consumption'!$B$16</f>
        <v>18</v>
      </c>
      <c r="AM748" s="235">
        <f>IF('Raw Data'!AL747="YES", 1, 0)</f>
        <v>1</v>
      </c>
      <c r="AN748" s="239">
        <f>'Power Usage Consumption'!$B$17</f>
        <v>1.5</v>
      </c>
      <c r="AO748" s="235">
        <f>IF('Raw Data'!AM747="YES", 1, 0)</f>
        <v>0</v>
      </c>
      <c r="AP748" s="239">
        <f>'Power Usage Consumption'!$B$18</f>
        <v>1.2</v>
      </c>
      <c r="AQ748" s="235">
        <f>IF('Raw Data'!AN747="YES", 1, 0)</f>
        <v>1</v>
      </c>
      <c r="AR748" s="239">
        <f>'Power Usage Consumption'!$B$19</f>
        <v>2</v>
      </c>
      <c r="AS748" s="239">
        <f t="shared" si="5"/>
        <v>26.57</v>
      </c>
      <c r="AT748" s="241">
        <f t="shared" si="6"/>
        <v>1</v>
      </c>
      <c r="AU748" s="241"/>
      <c r="AV748" s="235">
        <f>IF('Raw Data'!AO747="YES", 1, 0)</f>
        <v>1</v>
      </c>
      <c r="AW748" s="241">
        <f>('Power Usage Consumption'!$B$22)*D748*AV748</f>
        <v>81.9</v>
      </c>
      <c r="AX748" s="235">
        <f>IF('Raw Data'!AP747="YES", 1, 0)</f>
        <v>1</v>
      </c>
      <c r="AY748" s="241">
        <f>('Power Usage Consumption'!$B$23)*D748*AX748</f>
        <v>23.4</v>
      </c>
      <c r="AZ748" s="235">
        <f>IF('Raw Data'!AQ747="YES", 1, 0)</f>
        <v>0</v>
      </c>
      <c r="BA748" s="241">
        <f>('Power Usage Consumption'!$B$24)*D748*AZ748</f>
        <v>0</v>
      </c>
      <c r="BB748" s="235">
        <f>IF('Raw Data'!AR747="YES", 1, 0)</f>
        <v>1</v>
      </c>
      <c r="BC748" s="241">
        <f>('Power Usage Consumption'!$B$25)*D748*BB748</f>
        <v>0.6246</v>
      </c>
      <c r="BD748" s="235">
        <f>IF('Raw Data'!AS747="YES", 1, 0)</f>
        <v>1</v>
      </c>
      <c r="BE748" s="235">
        <f>('Power Usage Consumption'!$B$26)*D748*BD748</f>
        <v>10.08</v>
      </c>
      <c r="BF748" s="241">
        <f t="shared" si="7"/>
        <v>116.0046</v>
      </c>
    </row>
    <row r="749" ht="20.25" customHeight="1">
      <c r="A749" s="233" t="str">
        <f>'Raw Data'!R748</f>
        <v>Bulgaria</v>
      </c>
      <c r="B749" s="234">
        <f>'Raw Data'!S748</f>
        <v>8</v>
      </c>
      <c r="C749" s="235">
        <f>'Raw Data'!W748</f>
        <v>18</v>
      </c>
      <c r="D749" s="236">
        <f t="shared" si="1"/>
        <v>576</v>
      </c>
      <c r="E749" s="237"/>
      <c r="F749" s="238">
        <f>'Raw Data'!X748</f>
        <v>1</v>
      </c>
      <c r="G749" s="239">
        <f>(F749*'Power Usage Consumption'!$B$2)*D749</f>
        <v>34.56</v>
      </c>
      <c r="H749" s="235">
        <f>'Raw Data'!Y748</f>
        <v>2</v>
      </c>
      <c r="I749" s="239">
        <f>(H749*'Power Usage Consumption'!$B$3)*D749</f>
        <v>80.1792</v>
      </c>
      <c r="J749" s="235">
        <f>'Raw Data'!Z748</f>
        <v>1</v>
      </c>
      <c r="K749" s="240">
        <f>(J749*'Power Usage Consumption'!$B$4)*D749</f>
        <v>32.832</v>
      </c>
      <c r="L749" s="241">
        <f>'Raw Data'!AA748</f>
        <v>0</v>
      </c>
      <c r="M749" s="241">
        <f>(L749*'Power Usage Consumption'!$B$5)*D749</f>
        <v>0</v>
      </c>
      <c r="N749" s="241">
        <f>'Raw Data'!AB748</f>
        <v>0</v>
      </c>
      <c r="O749" s="241">
        <f>(N749*'Power Usage Consumption'!$B$7)*D749</f>
        <v>0</v>
      </c>
      <c r="P749" s="241">
        <f>'Raw Data'!AC748</f>
        <v>0</v>
      </c>
      <c r="Q749" s="241">
        <f>(P749*'Power Usage Consumption'!$B$8)*D749</f>
        <v>0</v>
      </c>
      <c r="R749" s="241">
        <f>'Raw Data'!AD748</f>
        <v>1</v>
      </c>
      <c r="S749" s="241">
        <f>(R749*'Power Usage Consumption'!$B$9)*D749</f>
        <v>3.456</v>
      </c>
      <c r="T749" s="235">
        <f>'Raw Data'!AE748</f>
        <v>0</v>
      </c>
      <c r="U749" s="241">
        <f>(T749*'Power Usage Consumption'!$B$6)*D749</f>
        <v>0</v>
      </c>
      <c r="V749" s="235">
        <f>'Raw Data'!AF748</f>
        <v>2</v>
      </c>
      <c r="W749" s="241">
        <f>(V749*'Power Usage Consumption'!$B$11)*D749</f>
        <v>13.824</v>
      </c>
      <c r="X749" s="235">
        <f>'Raw Data'!AG748</f>
        <v>0</v>
      </c>
      <c r="Y749" s="241">
        <f>(X749*'Power Usage Consumption'!$B$12)*D749</f>
        <v>0</v>
      </c>
      <c r="Z749" s="235">
        <f>'Raw Data'!AH748</f>
        <v>0</v>
      </c>
      <c r="AA749" s="241">
        <f>(Z749*'Power Usage Consumption'!$B$12)*D749</f>
        <v>0</v>
      </c>
      <c r="AB749" s="242">
        <f t="shared" si="2"/>
        <v>164.8512</v>
      </c>
      <c r="AC749" s="243" t="str">
        <f>'Raw Data'!AI748</f>
        <v>Renewable Energy (Solar, Wind, etc.)</v>
      </c>
      <c r="AD749" s="244">
        <f t="shared" si="3"/>
        <v>0</v>
      </c>
      <c r="AE749" s="245">
        <f t="shared" si="4"/>
        <v>164.8512</v>
      </c>
      <c r="AF749" s="238">
        <f>'Raw Data'!U748</f>
        <v>5</v>
      </c>
      <c r="AG749" s="235">
        <f>'Raw Data'!T748</f>
        <v>3</v>
      </c>
      <c r="AH749" s="235"/>
      <c r="AI749" s="235">
        <f>IF('Raw Data'!AJ748="YES", 1, 0)</f>
        <v>0</v>
      </c>
      <c r="AJ749" s="239">
        <f>'Power Usage Consumption'!$B$15</f>
        <v>3.87</v>
      </c>
      <c r="AK749" s="235">
        <f>IF('Raw Data'!AK748="YES", 1, 0)</f>
        <v>0</v>
      </c>
      <c r="AL749" s="239">
        <f>'Power Usage Consumption'!$B$16</f>
        <v>18</v>
      </c>
      <c r="AM749" s="235">
        <f>IF('Raw Data'!AL748="YES", 1, 0)</f>
        <v>0</v>
      </c>
      <c r="AN749" s="239">
        <f>'Power Usage Consumption'!$B$17</f>
        <v>1.5</v>
      </c>
      <c r="AO749" s="235">
        <f>IF('Raw Data'!AM748="YES", 1, 0)</f>
        <v>1</v>
      </c>
      <c r="AP749" s="239">
        <f>'Power Usage Consumption'!$B$18</f>
        <v>1.2</v>
      </c>
      <c r="AQ749" s="235">
        <f>IF('Raw Data'!AN748="YES", 1, 0)</f>
        <v>0</v>
      </c>
      <c r="AR749" s="239">
        <f>'Power Usage Consumption'!$B$19</f>
        <v>2</v>
      </c>
      <c r="AS749" s="239">
        <f t="shared" si="5"/>
        <v>26.57</v>
      </c>
      <c r="AT749" s="241">
        <f t="shared" si="6"/>
        <v>3</v>
      </c>
      <c r="AU749" s="241"/>
      <c r="AV749" s="235">
        <f>IF('Raw Data'!AO748="YES", 1, 0)</f>
        <v>1</v>
      </c>
      <c r="AW749" s="241">
        <f>('Power Usage Consumption'!$B$22)*D749*AV749</f>
        <v>1310.4</v>
      </c>
      <c r="AX749" s="235">
        <f>IF('Raw Data'!AP748="YES", 1, 0)</f>
        <v>0</v>
      </c>
      <c r="AY749" s="241">
        <f>('Power Usage Consumption'!$B$23)*D749*AX749</f>
        <v>0</v>
      </c>
      <c r="AZ749" s="235">
        <f>IF('Raw Data'!AQ748="YES", 1, 0)</f>
        <v>1</v>
      </c>
      <c r="BA749" s="241">
        <f>('Power Usage Consumption'!$B$24)*D749*AZ749</f>
        <v>31.104</v>
      </c>
      <c r="BB749" s="235">
        <f>IF('Raw Data'!AR748="YES", 1, 0)</f>
        <v>0</v>
      </c>
      <c r="BC749" s="241">
        <f>('Power Usage Consumption'!$B$25)*D749*BB749</f>
        <v>0</v>
      </c>
      <c r="BD749" s="235">
        <f>IF('Raw Data'!AS748="YES", 1, 0)</f>
        <v>0</v>
      </c>
      <c r="BE749" s="235">
        <f>('Power Usage Consumption'!$B$26)*D749*BD749</f>
        <v>0</v>
      </c>
      <c r="BF749" s="241">
        <f t="shared" si="7"/>
        <v>1341.504</v>
      </c>
    </row>
    <row r="750" ht="20.25" customHeight="1">
      <c r="A750" s="233" t="str">
        <f>'Raw Data'!R749</f>
        <v>Slovakia</v>
      </c>
      <c r="B750" s="234">
        <f>'Raw Data'!S749</f>
        <v>4</v>
      </c>
      <c r="C750" s="235" t="str">
        <f>'Raw Data'!W749</f>
        <v/>
      </c>
      <c r="D750" s="236">
        <f t="shared" si="1"/>
        <v>0</v>
      </c>
      <c r="E750" s="237"/>
      <c r="F750" s="238">
        <f>'Raw Data'!X749</f>
        <v>3</v>
      </c>
      <c r="G750" s="239">
        <f>(F750*'Power Usage Consumption'!$B$2)*D750</f>
        <v>0</v>
      </c>
      <c r="H750" s="235">
        <f>'Raw Data'!Y749</f>
        <v>1</v>
      </c>
      <c r="I750" s="239">
        <f>(H750*'Power Usage Consumption'!$B$3)*D750</f>
        <v>0</v>
      </c>
      <c r="J750" s="235">
        <f>'Raw Data'!Z749</f>
        <v>3</v>
      </c>
      <c r="K750" s="240">
        <f>(J750*'Power Usage Consumption'!$B$4)*D750</f>
        <v>0</v>
      </c>
      <c r="L750" s="241">
        <f>'Raw Data'!AA749</f>
        <v>0</v>
      </c>
      <c r="M750" s="241">
        <f>(L750*'Power Usage Consumption'!$B$5)*D750</f>
        <v>0</v>
      </c>
      <c r="N750" s="241">
        <f>'Raw Data'!AB749</f>
        <v>1</v>
      </c>
      <c r="O750" s="241">
        <f>(N750*'Power Usage Consumption'!$B$7)*D750</f>
        <v>0</v>
      </c>
      <c r="P750" s="241">
        <f>'Raw Data'!AC749</f>
        <v>3</v>
      </c>
      <c r="Q750" s="241">
        <f>(P750*'Power Usage Consumption'!$B$8)*D750</f>
        <v>0</v>
      </c>
      <c r="R750" s="241">
        <f>'Raw Data'!AD749</f>
        <v>0</v>
      </c>
      <c r="S750" s="241">
        <f>(R750*'Power Usage Consumption'!$B$9)*D750</f>
        <v>0</v>
      </c>
      <c r="T750" s="235">
        <f>'Raw Data'!AE749</f>
        <v>3</v>
      </c>
      <c r="U750" s="241">
        <f>(T750*'Power Usage Consumption'!$B$6)*D750</f>
        <v>0</v>
      </c>
      <c r="V750" s="235">
        <f>'Raw Data'!AF749</f>
        <v>3</v>
      </c>
      <c r="W750" s="241">
        <f>(V750*'Power Usage Consumption'!$B$11)*D750</f>
        <v>0</v>
      </c>
      <c r="X750" s="235">
        <f>'Raw Data'!AG749</f>
        <v>2</v>
      </c>
      <c r="Y750" s="241">
        <f>(X750*'Power Usage Consumption'!$B$12)*D750</f>
        <v>0</v>
      </c>
      <c r="Z750" s="235">
        <f>'Raw Data'!AH749</f>
        <v>2</v>
      </c>
      <c r="AA750" s="241">
        <f>(Z750*'Power Usage Consumption'!$B$12)*D750</f>
        <v>0</v>
      </c>
      <c r="AB750" s="242">
        <f t="shared" si="2"/>
        <v>0</v>
      </c>
      <c r="AC750" s="243" t="str">
        <f>'Raw Data'!AI749</f>
        <v>Non-renewable Energy (Grid electricity, Gasoline, etc.)</v>
      </c>
      <c r="AD750" s="244">
        <f t="shared" si="3"/>
        <v>0</v>
      </c>
      <c r="AE750" s="245">
        <f t="shared" si="4"/>
        <v>0</v>
      </c>
      <c r="AF750" s="238">
        <f>'Raw Data'!U749</f>
        <v>1</v>
      </c>
      <c r="AG750" s="235">
        <f>'Raw Data'!T749</f>
        <v>3</v>
      </c>
      <c r="AH750" s="235"/>
      <c r="AI750" s="235">
        <f>IF('Raw Data'!AJ749="YES", 1, 0)</f>
        <v>0</v>
      </c>
      <c r="AJ750" s="239">
        <f>'Power Usage Consumption'!$B$15</f>
        <v>3.87</v>
      </c>
      <c r="AK750" s="235">
        <f>IF('Raw Data'!AK749="YES", 1, 0)</f>
        <v>1</v>
      </c>
      <c r="AL750" s="239">
        <f>'Power Usage Consumption'!$B$16</f>
        <v>18</v>
      </c>
      <c r="AM750" s="235">
        <f>IF('Raw Data'!AL749="YES", 1, 0)</f>
        <v>1</v>
      </c>
      <c r="AN750" s="239">
        <f>'Power Usage Consumption'!$B$17</f>
        <v>1.5</v>
      </c>
      <c r="AO750" s="235">
        <f>IF('Raw Data'!AM749="YES", 1, 0)</f>
        <v>1</v>
      </c>
      <c r="AP750" s="239">
        <f>'Power Usage Consumption'!$B$18</f>
        <v>1.2</v>
      </c>
      <c r="AQ750" s="235">
        <f>IF('Raw Data'!AN749="YES", 1, 0)</f>
        <v>0</v>
      </c>
      <c r="AR750" s="239">
        <f>'Power Usage Consumption'!$B$19</f>
        <v>2</v>
      </c>
      <c r="AS750" s="239">
        <f t="shared" si="5"/>
        <v>26.57</v>
      </c>
      <c r="AT750" s="241">
        <f t="shared" si="6"/>
        <v>3</v>
      </c>
      <c r="AU750" s="241"/>
      <c r="AV750" s="235">
        <f>IF('Raw Data'!AO749="YES", 1, 0)</f>
        <v>0</v>
      </c>
      <c r="AW750" s="241">
        <f>('Power Usage Consumption'!$B$22)*D750*AV750</f>
        <v>0</v>
      </c>
      <c r="AX750" s="235">
        <f>IF('Raw Data'!AP749="YES", 1, 0)</f>
        <v>0</v>
      </c>
      <c r="AY750" s="241">
        <f>('Power Usage Consumption'!$B$23)*D750*AX750</f>
        <v>0</v>
      </c>
      <c r="AZ750" s="235">
        <f>IF('Raw Data'!AQ749="YES", 1, 0)</f>
        <v>0</v>
      </c>
      <c r="BA750" s="241">
        <f>('Power Usage Consumption'!$B$24)*D750*AZ750</f>
        <v>0</v>
      </c>
      <c r="BB750" s="235">
        <f>IF('Raw Data'!AR749="YES", 1, 0)</f>
        <v>0</v>
      </c>
      <c r="BC750" s="241">
        <f>('Power Usage Consumption'!$B$25)*D750*BB750</f>
        <v>0</v>
      </c>
      <c r="BD750" s="235">
        <f>IF('Raw Data'!AS749="YES", 1, 0)</f>
        <v>0</v>
      </c>
      <c r="BE750" s="235">
        <f>('Power Usage Consumption'!$B$26)*D750*BD750</f>
        <v>0</v>
      </c>
      <c r="BF750" s="241">
        <f t="shared" si="7"/>
        <v>0</v>
      </c>
    </row>
    <row r="751" ht="20.25" customHeight="1">
      <c r="A751" s="233" t="str">
        <f>'Raw Data'!R750</f>
        <v>Portugal</v>
      </c>
      <c r="B751" s="234">
        <f>'Raw Data'!S750</f>
        <v>4</v>
      </c>
      <c r="C751" s="235">
        <f>'Raw Data'!W750</f>
        <v>7</v>
      </c>
      <c r="D751" s="236">
        <f t="shared" si="1"/>
        <v>112</v>
      </c>
      <c r="E751" s="237"/>
      <c r="F751" s="238">
        <f>'Raw Data'!X750</f>
        <v>0</v>
      </c>
      <c r="G751" s="239">
        <f>(F751*'Power Usage Consumption'!$B$2)*D751</f>
        <v>0</v>
      </c>
      <c r="H751" s="235">
        <f>'Raw Data'!Y750</f>
        <v>1</v>
      </c>
      <c r="I751" s="239">
        <f>(H751*'Power Usage Consumption'!$B$3)*D751</f>
        <v>7.7952</v>
      </c>
      <c r="J751" s="235">
        <f>'Raw Data'!Z750</f>
        <v>1</v>
      </c>
      <c r="K751" s="240">
        <f>(J751*'Power Usage Consumption'!$B$4)*D751</f>
        <v>6.384</v>
      </c>
      <c r="L751" s="241">
        <f>'Raw Data'!AA750</f>
        <v>3</v>
      </c>
      <c r="M751" s="241">
        <f>(L751*'Power Usage Consumption'!$B$5)*D751</f>
        <v>67.2</v>
      </c>
      <c r="N751" s="241">
        <f>'Raw Data'!AB750</f>
        <v>1</v>
      </c>
      <c r="O751" s="241">
        <f>(N751*'Power Usage Consumption'!$B$7)*D751</f>
        <v>0.224</v>
      </c>
      <c r="P751" s="241">
        <f>'Raw Data'!AC750</f>
        <v>2</v>
      </c>
      <c r="Q751" s="241">
        <f>(P751*'Power Usage Consumption'!$B$8)*D751</f>
        <v>8.96</v>
      </c>
      <c r="R751" s="241">
        <f>'Raw Data'!AD750</f>
        <v>0</v>
      </c>
      <c r="S751" s="241">
        <f>(R751*'Power Usage Consumption'!$B$9)*D751</f>
        <v>0</v>
      </c>
      <c r="T751" s="235">
        <f>'Raw Data'!AE750</f>
        <v>0</v>
      </c>
      <c r="U751" s="241">
        <f>(T751*'Power Usage Consumption'!$B$6)*D751</f>
        <v>0</v>
      </c>
      <c r="V751" s="235">
        <f>'Raw Data'!AF750</f>
        <v>1</v>
      </c>
      <c r="W751" s="241">
        <f>(V751*'Power Usage Consumption'!$B$11)*D751</f>
        <v>1.344</v>
      </c>
      <c r="X751" s="235">
        <f>'Raw Data'!AG750</f>
        <v>1</v>
      </c>
      <c r="Y751" s="241">
        <f>(X751*'Power Usage Consumption'!$B$12)*D751</f>
        <v>1.344</v>
      </c>
      <c r="Z751" s="235">
        <f>'Raw Data'!AH750</f>
        <v>3</v>
      </c>
      <c r="AA751" s="241">
        <f>(Z751*'Power Usage Consumption'!$B$12)*D751</f>
        <v>4.032</v>
      </c>
      <c r="AB751" s="242">
        <f t="shared" si="2"/>
        <v>97.2832</v>
      </c>
      <c r="AC751" s="243" t="str">
        <f>'Raw Data'!AI750</f>
        <v>Renewable Energy (Solar, Wind, etc.)</v>
      </c>
      <c r="AD751" s="244">
        <f t="shared" si="3"/>
        <v>0</v>
      </c>
      <c r="AE751" s="245">
        <f t="shared" si="4"/>
        <v>97.2832</v>
      </c>
      <c r="AF751" s="238">
        <f>'Raw Data'!U750</f>
        <v>0</v>
      </c>
      <c r="AG751" s="235">
        <f>'Raw Data'!T750</f>
        <v>4</v>
      </c>
      <c r="AH751" s="235"/>
      <c r="AI751" s="235">
        <f>IF('Raw Data'!AJ750="YES", 1, 0)</f>
        <v>1</v>
      </c>
      <c r="AJ751" s="239">
        <f>'Power Usage Consumption'!$B$15</f>
        <v>3.87</v>
      </c>
      <c r="AK751" s="235">
        <f>IF('Raw Data'!AK750="YES", 1, 0)</f>
        <v>1</v>
      </c>
      <c r="AL751" s="239">
        <f>'Power Usage Consumption'!$B$16</f>
        <v>18</v>
      </c>
      <c r="AM751" s="235">
        <f>IF('Raw Data'!AL750="YES", 1, 0)</f>
        <v>0</v>
      </c>
      <c r="AN751" s="239">
        <f>'Power Usage Consumption'!$B$17</f>
        <v>1.5</v>
      </c>
      <c r="AO751" s="235">
        <f>IF('Raw Data'!AM750="YES", 1, 0)</f>
        <v>0</v>
      </c>
      <c r="AP751" s="239">
        <f>'Power Usage Consumption'!$B$18</f>
        <v>1.2</v>
      </c>
      <c r="AQ751" s="235">
        <f>IF('Raw Data'!AN750="YES", 1, 0)</f>
        <v>1</v>
      </c>
      <c r="AR751" s="239">
        <f>'Power Usage Consumption'!$B$19</f>
        <v>2</v>
      </c>
      <c r="AS751" s="239">
        <f t="shared" si="5"/>
        <v>26.57</v>
      </c>
      <c r="AT751" s="241">
        <f t="shared" si="6"/>
        <v>4</v>
      </c>
      <c r="AU751" s="241"/>
      <c r="AV751" s="235">
        <f>IF('Raw Data'!AO750="YES", 1, 0)</f>
        <v>0</v>
      </c>
      <c r="AW751" s="241">
        <f>('Power Usage Consumption'!$B$22)*D751*AV751</f>
        <v>0</v>
      </c>
      <c r="AX751" s="235">
        <f>IF('Raw Data'!AP750="YES", 1, 0)</f>
        <v>0</v>
      </c>
      <c r="AY751" s="241">
        <f>('Power Usage Consumption'!$B$23)*D751*AX751</f>
        <v>0</v>
      </c>
      <c r="AZ751" s="235">
        <f>IF('Raw Data'!AQ750="YES", 1, 0)</f>
        <v>0</v>
      </c>
      <c r="BA751" s="241">
        <f>('Power Usage Consumption'!$B$24)*D751*AZ751</f>
        <v>0</v>
      </c>
      <c r="BB751" s="235">
        <f>IF('Raw Data'!AR750="YES", 1, 0)</f>
        <v>1</v>
      </c>
      <c r="BC751" s="241">
        <f>('Power Usage Consumption'!$B$25)*D751*BB751</f>
        <v>1.9432</v>
      </c>
      <c r="BD751" s="235">
        <f>IF('Raw Data'!AS750="YES", 1, 0)</f>
        <v>0</v>
      </c>
      <c r="BE751" s="235">
        <f>('Power Usage Consumption'!$B$26)*D751*BD751</f>
        <v>0</v>
      </c>
      <c r="BF751" s="241">
        <f t="shared" si="7"/>
        <v>1.9432</v>
      </c>
    </row>
    <row r="752" ht="20.25" customHeight="1">
      <c r="A752" s="233" t="str">
        <f>'Raw Data'!R751</f>
        <v>Senegal</v>
      </c>
      <c r="B752" s="234">
        <f>'Raw Data'!S751</f>
        <v>4</v>
      </c>
      <c r="C752" s="235">
        <f>'Raw Data'!W751</f>
        <v>8</v>
      </c>
      <c r="D752" s="236">
        <f t="shared" si="1"/>
        <v>128</v>
      </c>
      <c r="E752" s="237"/>
      <c r="F752" s="238">
        <f>'Raw Data'!X751</f>
        <v>2</v>
      </c>
      <c r="G752" s="239">
        <f>(F752*'Power Usage Consumption'!$B$2)*D752</f>
        <v>15.36</v>
      </c>
      <c r="H752" s="235">
        <f>'Raw Data'!Y751</f>
        <v>3</v>
      </c>
      <c r="I752" s="239">
        <f>(H752*'Power Usage Consumption'!$B$3)*D752</f>
        <v>26.7264</v>
      </c>
      <c r="J752" s="235">
        <f>'Raw Data'!Z751</f>
        <v>0</v>
      </c>
      <c r="K752" s="240">
        <f>(J752*'Power Usage Consumption'!$B$4)*D752</f>
        <v>0</v>
      </c>
      <c r="L752" s="241">
        <f>'Raw Data'!AA751</f>
        <v>1</v>
      </c>
      <c r="M752" s="241">
        <f>(L752*'Power Usage Consumption'!$B$5)*D752</f>
        <v>25.6</v>
      </c>
      <c r="N752" s="241">
        <f>'Raw Data'!AB751</f>
        <v>3</v>
      </c>
      <c r="O752" s="241">
        <f>(N752*'Power Usage Consumption'!$B$7)*D752</f>
        <v>0.768</v>
      </c>
      <c r="P752" s="241">
        <f>'Raw Data'!AC751</f>
        <v>1</v>
      </c>
      <c r="Q752" s="241">
        <f>(P752*'Power Usage Consumption'!$B$8)*D752</f>
        <v>5.12</v>
      </c>
      <c r="R752" s="241">
        <f>'Raw Data'!AD751</f>
        <v>0</v>
      </c>
      <c r="S752" s="241">
        <f>(R752*'Power Usage Consumption'!$B$9)*D752</f>
        <v>0</v>
      </c>
      <c r="T752" s="235">
        <f>'Raw Data'!AE751</f>
        <v>1</v>
      </c>
      <c r="U752" s="241">
        <f>(T752*'Power Usage Consumption'!$B$6)*D752</f>
        <v>0.64</v>
      </c>
      <c r="V752" s="235">
        <f>'Raw Data'!AF751</f>
        <v>3</v>
      </c>
      <c r="W752" s="241">
        <f>(V752*'Power Usage Consumption'!$B$11)*D752</f>
        <v>4.608</v>
      </c>
      <c r="X752" s="235">
        <f>'Raw Data'!AG751</f>
        <v>1</v>
      </c>
      <c r="Y752" s="241">
        <f>(X752*'Power Usage Consumption'!$B$12)*D752</f>
        <v>1.536</v>
      </c>
      <c r="Z752" s="235">
        <f>'Raw Data'!AH751</f>
        <v>3</v>
      </c>
      <c r="AA752" s="241">
        <f>(Z752*'Power Usage Consumption'!$B$12)*D752</f>
        <v>4.608</v>
      </c>
      <c r="AB752" s="242">
        <f t="shared" si="2"/>
        <v>84.9664</v>
      </c>
      <c r="AC752" s="243" t="str">
        <f>'Raw Data'!AI751</f>
        <v>Renewable Energy (Solar, Wind, etc.)</v>
      </c>
      <c r="AD752" s="244">
        <f t="shared" si="3"/>
        <v>0</v>
      </c>
      <c r="AE752" s="245">
        <f t="shared" si="4"/>
        <v>84.9664</v>
      </c>
      <c r="AF752" s="238">
        <f>'Raw Data'!U751</f>
        <v>1</v>
      </c>
      <c r="AG752" s="235">
        <f>'Raw Data'!T751</f>
        <v>3</v>
      </c>
      <c r="AH752" s="235"/>
      <c r="AI752" s="235">
        <f>IF('Raw Data'!AJ751="YES", 1, 0)</f>
        <v>1</v>
      </c>
      <c r="AJ752" s="239">
        <f>'Power Usage Consumption'!$B$15</f>
        <v>3.87</v>
      </c>
      <c r="AK752" s="235">
        <f>IF('Raw Data'!AK751="YES", 1, 0)</f>
        <v>0</v>
      </c>
      <c r="AL752" s="239">
        <f>'Power Usage Consumption'!$B$16</f>
        <v>18</v>
      </c>
      <c r="AM752" s="235">
        <f>IF('Raw Data'!AL751="YES", 1, 0)</f>
        <v>0</v>
      </c>
      <c r="AN752" s="239">
        <f>'Power Usage Consumption'!$B$17</f>
        <v>1.5</v>
      </c>
      <c r="AO752" s="235">
        <f>IF('Raw Data'!AM751="YES", 1, 0)</f>
        <v>1</v>
      </c>
      <c r="AP752" s="239">
        <f>'Power Usage Consumption'!$B$18</f>
        <v>1.2</v>
      </c>
      <c r="AQ752" s="235">
        <f>IF('Raw Data'!AN751="YES", 1, 0)</f>
        <v>0</v>
      </c>
      <c r="AR752" s="239">
        <f>'Power Usage Consumption'!$B$19</f>
        <v>2</v>
      </c>
      <c r="AS752" s="239">
        <f t="shared" si="5"/>
        <v>26.57</v>
      </c>
      <c r="AT752" s="241">
        <f t="shared" si="6"/>
        <v>3</v>
      </c>
      <c r="AU752" s="241"/>
      <c r="AV752" s="235">
        <f>IF('Raw Data'!AO751="YES", 1, 0)</f>
        <v>0</v>
      </c>
      <c r="AW752" s="241">
        <f>('Power Usage Consumption'!$B$22)*D752*AV752</f>
        <v>0</v>
      </c>
      <c r="AX752" s="235">
        <f>IF('Raw Data'!AP751="YES", 1, 0)</f>
        <v>0</v>
      </c>
      <c r="AY752" s="241">
        <f>('Power Usage Consumption'!$B$23)*D752*AX752</f>
        <v>0</v>
      </c>
      <c r="AZ752" s="235">
        <f>IF('Raw Data'!AQ751="YES", 1, 0)</f>
        <v>0</v>
      </c>
      <c r="BA752" s="241">
        <f>('Power Usage Consumption'!$B$24)*D752*AZ752</f>
        <v>0</v>
      </c>
      <c r="BB752" s="235">
        <f>IF('Raw Data'!AR751="YES", 1, 0)</f>
        <v>1</v>
      </c>
      <c r="BC752" s="241">
        <f>('Power Usage Consumption'!$B$25)*D752*BB752</f>
        <v>2.2208</v>
      </c>
      <c r="BD752" s="235">
        <f>IF('Raw Data'!AS751="YES", 1, 0)</f>
        <v>0</v>
      </c>
      <c r="BE752" s="235">
        <f>('Power Usage Consumption'!$B$26)*D752*BD752</f>
        <v>0</v>
      </c>
      <c r="BF752" s="241">
        <f t="shared" si="7"/>
        <v>2.2208</v>
      </c>
    </row>
    <row r="753" ht="20.25" customHeight="1">
      <c r="A753" s="233" t="str">
        <f>'Raw Data'!R752</f>
        <v>United States of America</v>
      </c>
      <c r="B753" s="234">
        <f>'Raw Data'!S752</f>
        <v>7</v>
      </c>
      <c r="C753" s="235">
        <f>'Raw Data'!W752</f>
        <v>32</v>
      </c>
      <c r="D753" s="236">
        <f t="shared" si="1"/>
        <v>896</v>
      </c>
      <c r="E753" s="237"/>
      <c r="F753" s="238">
        <f>'Raw Data'!X752</f>
        <v>0</v>
      </c>
      <c r="G753" s="239">
        <f>(F753*'Power Usage Consumption'!$B$2)*D753</f>
        <v>0</v>
      </c>
      <c r="H753" s="235">
        <f>'Raw Data'!Y752</f>
        <v>2</v>
      </c>
      <c r="I753" s="239">
        <f>(H753*'Power Usage Consumption'!$B$3)*D753</f>
        <v>124.7232</v>
      </c>
      <c r="J753" s="235">
        <f>'Raw Data'!Z752</f>
        <v>0</v>
      </c>
      <c r="K753" s="240">
        <f>(J753*'Power Usage Consumption'!$B$4)*D753</f>
        <v>0</v>
      </c>
      <c r="L753" s="241">
        <f>'Raw Data'!AA752</f>
        <v>1</v>
      </c>
      <c r="M753" s="241">
        <f>(L753*'Power Usage Consumption'!$B$5)*D753</f>
        <v>179.2</v>
      </c>
      <c r="N753" s="241">
        <f>'Raw Data'!AB752</f>
        <v>3</v>
      </c>
      <c r="O753" s="241">
        <f>(N753*'Power Usage Consumption'!$B$7)*D753</f>
        <v>5.376</v>
      </c>
      <c r="P753" s="241">
        <f>'Raw Data'!AC752</f>
        <v>0</v>
      </c>
      <c r="Q753" s="241">
        <f>(P753*'Power Usage Consumption'!$B$8)*D753</f>
        <v>0</v>
      </c>
      <c r="R753" s="241">
        <f>'Raw Data'!AD752</f>
        <v>3</v>
      </c>
      <c r="S753" s="241">
        <f>(R753*'Power Usage Consumption'!$B$9)*D753</f>
        <v>16.128</v>
      </c>
      <c r="T753" s="235">
        <f>'Raw Data'!AE752</f>
        <v>1</v>
      </c>
      <c r="U753" s="241">
        <f>(T753*'Power Usage Consumption'!$B$6)*D753</f>
        <v>4.48</v>
      </c>
      <c r="V753" s="235">
        <f>'Raw Data'!AF752</f>
        <v>3</v>
      </c>
      <c r="W753" s="241">
        <f>(V753*'Power Usage Consumption'!$B$11)*D753</f>
        <v>32.256</v>
      </c>
      <c r="X753" s="235">
        <f>'Raw Data'!AG752</f>
        <v>3</v>
      </c>
      <c r="Y753" s="241">
        <f>(X753*'Power Usage Consumption'!$B$12)*D753</f>
        <v>32.256</v>
      </c>
      <c r="Z753" s="235">
        <f>'Raw Data'!AH752</f>
        <v>3</v>
      </c>
      <c r="AA753" s="241">
        <f>(Z753*'Power Usage Consumption'!$B$12)*D753</f>
        <v>32.256</v>
      </c>
      <c r="AB753" s="242">
        <f t="shared" si="2"/>
        <v>426.6752</v>
      </c>
      <c r="AC753" s="243" t="str">
        <f>'Raw Data'!AI752</f>
        <v>Non-renewable Energy (Grid electricity, Gasoline, etc.)</v>
      </c>
      <c r="AD753" s="244">
        <f t="shared" si="3"/>
        <v>426.6752</v>
      </c>
      <c r="AE753" s="245">
        <f t="shared" si="4"/>
        <v>0</v>
      </c>
      <c r="AF753" s="238">
        <f>'Raw Data'!U752</f>
        <v>4</v>
      </c>
      <c r="AG753" s="235">
        <f>'Raw Data'!T752</f>
        <v>3</v>
      </c>
      <c r="AH753" s="235"/>
      <c r="AI753" s="235">
        <f>IF('Raw Data'!AJ752="YES", 1, 0)</f>
        <v>0</v>
      </c>
      <c r="AJ753" s="239">
        <f>'Power Usage Consumption'!$B$15</f>
        <v>3.87</v>
      </c>
      <c r="AK753" s="235">
        <f>IF('Raw Data'!AK752="YES", 1, 0)</f>
        <v>0</v>
      </c>
      <c r="AL753" s="239">
        <f>'Power Usage Consumption'!$B$16</f>
        <v>18</v>
      </c>
      <c r="AM753" s="235">
        <f>IF('Raw Data'!AL752="YES", 1, 0)</f>
        <v>0</v>
      </c>
      <c r="AN753" s="239">
        <f>'Power Usage Consumption'!$B$17</f>
        <v>1.5</v>
      </c>
      <c r="AO753" s="235">
        <f>IF('Raw Data'!AM752="YES", 1, 0)</f>
        <v>0</v>
      </c>
      <c r="AP753" s="239">
        <f>'Power Usage Consumption'!$B$18</f>
        <v>1.2</v>
      </c>
      <c r="AQ753" s="235">
        <f>IF('Raw Data'!AN752="YES", 1, 0)</f>
        <v>1</v>
      </c>
      <c r="AR753" s="239">
        <f>'Power Usage Consumption'!$B$19</f>
        <v>2</v>
      </c>
      <c r="AS753" s="239">
        <f t="shared" si="5"/>
        <v>26.57</v>
      </c>
      <c r="AT753" s="241">
        <f t="shared" si="6"/>
        <v>3</v>
      </c>
      <c r="AU753" s="241"/>
      <c r="AV753" s="235">
        <f>IF('Raw Data'!AO752="YES", 1, 0)</f>
        <v>1</v>
      </c>
      <c r="AW753" s="241">
        <f>('Power Usage Consumption'!$B$22)*D753*AV753</f>
        <v>2038.4</v>
      </c>
      <c r="AX753" s="235">
        <f>IF('Raw Data'!AP752="YES", 1, 0)</f>
        <v>0</v>
      </c>
      <c r="AY753" s="241">
        <f>('Power Usage Consumption'!$B$23)*D753*AX753</f>
        <v>0</v>
      </c>
      <c r="AZ753" s="235">
        <f>IF('Raw Data'!AQ752="YES", 1, 0)</f>
        <v>1</v>
      </c>
      <c r="BA753" s="241">
        <f>('Power Usage Consumption'!$B$24)*D753*AZ753</f>
        <v>48.384</v>
      </c>
      <c r="BB753" s="235">
        <f>IF('Raw Data'!AR752="YES", 1, 0)</f>
        <v>0</v>
      </c>
      <c r="BC753" s="241">
        <f>('Power Usage Consumption'!$B$25)*D753*BB753</f>
        <v>0</v>
      </c>
      <c r="BD753" s="235">
        <f>IF('Raw Data'!AS752="YES", 1, 0)</f>
        <v>0</v>
      </c>
      <c r="BE753" s="235">
        <f>('Power Usage Consumption'!$B$26)*D753*BD753</f>
        <v>0</v>
      </c>
      <c r="BF753" s="241">
        <f t="shared" si="7"/>
        <v>2086.784</v>
      </c>
    </row>
    <row r="754" ht="20.25" customHeight="1">
      <c r="A754" s="233" t="str">
        <f>'Raw Data'!R753</f>
        <v>Egypt</v>
      </c>
      <c r="B754" s="234">
        <f>'Raw Data'!S753</f>
        <v>9</v>
      </c>
      <c r="C754" s="235">
        <f>'Raw Data'!W753</f>
        <v>10</v>
      </c>
      <c r="D754" s="236">
        <f t="shared" si="1"/>
        <v>360</v>
      </c>
      <c r="E754" s="237"/>
      <c r="F754" s="238">
        <f>'Raw Data'!X753</f>
        <v>0</v>
      </c>
      <c r="G754" s="239">
        <f>(F754*'Power Usage Consumption'!$B$2)*D754</f>
        <v>0</v>
      </c>
      <c r="H754" s="235">
        <f>'Raw Data'!Y753</f>
        <v>1</v>
      </c>
      <c r="I754" s="239">
        <f>(H754*'Power Usage Consumption'!$B$3)*D754</f>
        <v>25.056</v>
      </c>
      <c r="J754" s="235">
        <f>'Raw Data'!Z753</f>
        <v>2</v>
      </c>
      <c r="K754" s="240">
        <f>(J754*'Power Usage Consumption'!$B$4)*D754</f>
        <v>41.04</v>
      </c>
      <c r="L754" s="241">
        <f>'Raw Data'!AA753</f>
        <v>1</v>
      </c>
      <c r="M754" s="241">
        <f>(L754*'Power Usage Consumption'!$B$5)*D754</f>
        <v>72</v>
      </c>
      <c r="N754" s="241">
        <f>'Raw Data'!AB753</f>
        <v>1</v>
      </c>
      <c r="O754" s="241">
        <f>(N754*'Power Usage Consumption'!$B$7)*D754</f>
        <v>0.72</v>
      </c>
      <c r="P754" s="241">
        <f>'Raw Data'!AC753</f>
        <v>2</v>
      </c>
      <c r="Q754" s="241">
        <f>(P754*'Power Usage Consumption'!$B$8)*D754</f>
        <v>28.8</v>
      </c>
      <c r="R754" s="241">
        <f>'Raw Data'!AD753</f>
        <v>2</v>
      </c>
      <c r="S754" s="241">
        <f>(R754*'Power Usage Consumption'!$B$9)*D754</f>
        <v>4.32</v>
      </c>
      <c r="T754" s="235">
        <f>'Raw Data'!AE753</f>
        <v>0</v>
      </c>
      <c r="U754" s="241">
        <f>(T754*'Power Usage Consumption'!$B$6)*D754</f>
        <v>0</v>
      </c>
      <c r="V754" s="235">
        <f>'Raw Data'!AF753</f>
        <v>3</v>
      </c>
      <c r="W754" s="241">
        <f>(V754*'Power Usage Consumption'!$B$11)*D754</f>
        <v>12.96</v>
      </c>
      <c r="X754" s="235">
        <f>'Raw Data'!AG753</f>
        <v>0</v>
      </c>
      <c r="Y754" s="241">
        <f>(X754*'Power Usage Consumption'!$B$12)*D754</f>
        <v>0</v>
      </c>
      <c r="Z754" s="235">
        <f>'Raw Data'!AH753</f>
        <v>0</v>
      </c>
      <c r="AA754" s="241">
        <f>(Z754*'Power Usage Consumption'!$B$12)*D754</f>
        <v>0</v>
      </c>
      <c r="AB754" s="242">
        <f t="shared" si="2"/>
        <v>184.896</v>
      </c>
      <c r="AC754" s="243" t="str">
        <f>'Raw Data'!AI753</f>
        <v>Non-renewable Energy (Grid electricity, Gasoline, etc.)</v>
      </c>
      <c r="AD754" s="244">
        <f t="shared" si="3"/>
        <v>184.896</v>
      </c>
      <c r="AE754" s="245">
        <f t="shared" si="4"/>
        <v>0</v>
      </c>
      <c r="AF754" s="238">
        <f>'Raw Data'!U753</f>
        <v>8</v>
      </c>
      <c r="AG754" s="235">
        <f>'Raw Data'!T753</f>
        <v>1</v>
      </c>
      <c r="AH754" s="235"/>
      <c r="AI754" s="235">
        <f>IF('Raw Data'!AJ753="YES", 1, 0)</f>
        <v>0</v>
      </c>
      <c r="AJ754" s="239">
        <f>'Power Usage Consumption'!$B$15</f>
        <v>3.87</v>
      </c>
      <c r="AK754" s="235">
        <f>IF('Raw Data'!AK753="YES", 1, 0)</f>
        <v>0</v>
      </c>
      <c r="AL754" s="239">
        <f>'Power Usage Consumption'!$B$16</f>
        <v>18</v>
      </c>
      <c r="AM754" s="235">
        <f>IF('Raw Data'!AL753="YES", 1, 0)</f>
        <v>0</v>
      </c>
      <c r="AN754" s="239">
        <f>'Power Usage Consumption'!$B$17</f>
        <v>1.5</v>
      </c>
      <c r="AO754" s="235">
        <f>IF('Raw Data'!AM753="YES", 1, 0)</f>
        <v>0</v>
      </c>
      <c r="AP754" s="239">
        <f>'Power Usage Consumption'!$B$18</f>
        <v>1.2</v>
      </c>
      <c r="AQ754" s="235">
        <f>IF('Raw Data'!AN753="YES", 1, 0)</f>
        <v>0</v>
      </c>
      <c r="AR754" s="239">
        <f>'Power Usage Consumption'!$B$19</f>
        <v>2</v>
      </c>
      <c r="AS754" s="239">
        <f t="shared" si="5"/>
        <v>26.57</v>
      </c>
      <c r="AT754" s="241">
        <f t="shared" si="6"/>
        <v>1</v>
      </c>
      <c r="AU754" s="241"/>
      <c r="AV754" s="235">
        <f>IF('Raw Data'!AO753="YES", 1, 0)</f>
        <v>0</v>
      </c>
      <c r="AW754" s="241">
        <f>('Power Usage Consumption'!$B$22)*D754*AV754</f>
        <v>0</v>
      </c>
      <c r="AX754" s="235">
        <f>IF('Raw Data'!AP753="YES", 1, 0)</f>
        <v>1</v>
      </c>
      <c r="AY754" s="241">
        <f>('Power Usage Consumption'!$B$23)*D754*AX754</f>
        <v>234</v>
      </c>
      <c r="AZ754" s="235">
        <f>IF('Raw Data'!AQ753="YES", 1, 0)</f>
        <v>1</v>
      </c>
      <c r="BA754" s="241">
        <f>('Power Usage Consumption'!$B$24)*D754*AZ754</f>
        <v>19.44</v>
      </c>
      <c r="BB754" s="235">
        <f>IF('Raw Data'!AR753="YES", 1, 0)</f>
        <v>1</v>
      </c>
      <c r="BC754" s="241">
        <f>('Power Usage Consumption'!$B$25)*D754*BB754</f>
        <v>6.246</v>
      </c>
      <c r="BD754" s="235">
        <f>IF('Raw Data'!AS753="YES", 1, 0)</f>
        <v>1</v>
      </c>
      <c r="BE754" s="235">
        <f>('Power Usage Consumption'!$B$26)*D754*BD754</f>
        <v>100.8</v>
      </c>
      <c r="BF754" s="241">
        <f t="shared" si="7"/>
        <v>360.486</v>
      </c>
    </row>
    <row r="755" ht="20.25" customHeight="1">
      <c r="A755" s="233" t="str">
        <f>'Raw Data'!R754</f>
        <v>Poland</v>
      </c>
      <c r="B755" s="234">
        <f>'Raw Data'!S754</f>
        <v>5</v>
      </c>
      <c r="C755" s="235">
        <f>'Raw Data'!W754</f>
        <v>6</v>
      </c>
      <c r="D755" s="236">
        <f t="shared" si="1"/>
        <v>120</v>
      </c>
      <c r="E755" s="237"/>
      <c r="F755" s="238">
        <f>'Raw Data'!X754</f>
        <v>2</v>
      </c>
      <c r="G755" s="239">
        <f>(F755*'Power Usage Consumption'!$B$2)*D755</f>
        <v>14.4</v>
      </c>
      <c r="H755" s="235">
        <f>'Raw Data'!Y754</f>
        <v>3</v>
      </c>
      <c r="I755" s="239">
        <f>(H755*'Power Usage Consumption'!$B$3)*D755</f>
        <v>25.056</v>
      </c>
      <c r="J755" s="235">
        <f>'Raw Data'!Z754</f>
        <v>0</v>
      </c>
      <c r="K755" s="240">
        <f>(J755*'Power Usage Consumption'!$B$4)*D755</f>
        <v>0</v>
      </c>
      <c r="L755" s="241">
        <f>'Raw Data'!AA754</f>
        <v>2</v>
      </c>
      <c r="M755" s="241">
        <f>(L755*'Power Usage Consumption'!$B$5)*D755</f>
        <v>48</v>
      </c>
      <c r="N755" s="241">
        <f>'Raw Data'!AB754</f>
        <v>2</v>
      </c>
      <c r="O755" s="241">
        <f>(N755*'Power Usage Consumption'!$B$7)*D755</f>
        <v>0.48</v>
      </c>
      <c r="P755" s="241">
        <f>'Raw Data'!AC754</f>
        <v>3</v>
      </c>
      <c r="Q755" s="241">
        <f>(P755*'Power Usage Consumption'!$B$8)*D755</f>
        <v>14.4</v>
      </c>
      <c r="R755" s="241">
        <f>'Raw Data'!AD754</f>
        <v>0</v>
      </c>
      <c r="S755" s="241">
        <f>(R755*'Power Usage Consumption'!$B$9)*D755</f>
        <v>0</v>
      </c>
      <c r="T755" s="235">
        <f>'Raw Data'!AE754</f>
        <v>2</v>
      </c>
      <c r="U755" s="241">
        <f>(T755*'Power Usage Consumption'!$B$6)*D755</f>
        <v>1.2</v>
      </c>
      <c r="V755" s="235">
        <f>'Raw Data'!AF754</f>
        <v>3</v>
      </c>
      <c r="W755" s="241">
        <f>(V755*'Power Usage Consumption'!$B$11)*D755</f>
        <v>4.32</v>
      </c>
      <c r="X755" s="235">
        <f>'Raw Data'!AG754</f>
        <v>1</v>
      </c>
      <c r="Y755" s="241">
        <f>(X755*'Power Usage Consumption'!$B$12)*D755</f>
        <v>1.44</v>
      </c>
      <c r="Z755" s="235">
        <f>'Raw Data'!AH754</f>
        <v>1</v>
      </c>
      <c r="AA755" s="241">
        <f>(Z755*'Power Usage Consumption'!$B$12)*D755</f>
        <v>1.44</v>
      </c>
      <c r="AB755" s="242">
        <f t="shared" si="2"/>
        <v>110.736</v>
      </c>
      <c r="AC755" s="243" t="str">
        <f>'Raw Data'!AI754</f>
        <v>Non-renewable Energy (Grid electricity, Gasoline, etc.)</v>
      </c>
      <c r="AD755" s="244">
        <f t="shared" si="3"/>
        <v>110.736</v>
      </c>
      <c r="AE755" s="245">
        <f t="shared" si="4"/>
        <v>0</v>
      </c>
      <c r="AF755" s="238">
        <f>'Raw Data'!U754</f>
        <v>2</v>
      </c>
      <c r="AG755" s="235">
        <f>'Raw Data'!T754</f>
        <v>3</v>
      </c>
      <c r="AH755" s="235"/>
      <c r="AI755" s="235">
        <f>IF('Raw Data'!AJ754="YES", 1, 0)</f>
        <v>1</v>
      </c>
      <c r="AJ755" s="239">
        <f>'Power Usage Consumption'!$B$15</f>
        <v>3.87</v>
      </c>
      <c r="AK755" s="235">
        <f>IF('Raw Data'!AK754="YES", 1, 0)</f>
        <v>0</v>
      </c>
      <c r="AL755" s="239">
        <f>'Power Usage Consumption'!$B$16</f>
        <v>18</v>
      </c>
      <c r="AM755" s="235">
        <f>IF('Raw Data'!AL754="YES", 1, 0)</f>
        <v>1</v>
      </c>
      <c r="AN755" s="239">
        <f>'Power Usage Consumption'!$B$17</f>
        <v>1.5</v>
      </c>
      <c r="AO755" s="235">
        <f>IF('Raw Data'!AM754="YES", 1, 0)</f>
        <v>0</v>
      </c>
      <c r="AP755" s="239">
        <f>'Power Usage Consumption'!$B$18</f>
        <v>1.2</v>
      </c>
      <c r="AQ755" s="235">
        <f>IF('Raw Data'!AN754="YES", 1, 0)</f>
        <v>1</v>
      </c>
      <c r="AR755" s="239">
        <f>'Power Usage Consumption'!$B$19</f>
        <v>2</v>
      </c>
      <c r="AS755" s="239">
        <f t="shared" si="5"/>
        <v>26.57</v>
      </c>
      <c r="AT755" s="241">
        <f t="shared" si="6"/>
        <v>3</v>
      </c>
      <c r="AU755" s="241"/>
      <c r="AV755" s="235">
        <f>IF('Raw Data'!AO754="YES", 1, 0)</f>
        <v>0</v>
      </c>
      <c r="AW755" s="241">
        <f>('Power Usage Consumption'!$B$22)*D755*AV755</f>
        <v>0</v>
      </c>
      <c r="AX755" s="235">
        <f>IF('Raw Data'!AP754="YES", 1, 0)</f>
        <v>0</v>
      </c>
      <c r="AY755" s="241">
        <f>('Power Usage Consumption'!$B$23)*D755*AX755</f>
        <v>0</v>
      </c>
      <c r="AZ755" s="235">
        <f>IF('Raw Data'!AQ754="YES", 1, 0)</f>
        <v>1</v>
      </c>
      <c r="BA755" s="241">
        <f>('Power Usage Consumption'!$B$24)*D755*AZ755</f>
        <v>6.48</v>
      </c>
      <c r="BB755" s="235">
        <f>IF('Raw Data'!AR754="YES", 1, 0)</f>
        <v>1</v>
      </c>
      <c r="BC755" s="241">
        <f>('Power Usage Consumption'!$B$25)*D755*BB755</f>
        <v>2.082</v>
      </c>
      <c r="BD755" s="235">
        <f>IF('Raw Data'!AS754="YES", 1, 0)</f>
        <v>1</v>
      </c>
      <c r="BE755" s="235">
        <f>('Power Usage Consumption'!$B$26)*D755*BD755</f>
        <v>33.6</v>
      </c>
      <c r="BF755" s="241">
        <f t="shared" si="7"/>
        <v>42.162</v>
      </c>
    </row>
    <row r="756" ht="20.25" customHeight="1">
      <c r="A756" s="233" t="str">
        <f>'Raw Data'!R755</f>
        <v>Guatemala</v>
      </c>
      <c r="B756" s="234">
        <f>'Raw Data'!S755</f>
        <v>12</v>
      </c>
      <c r="C756" s="235">
        <f>'Raw Data'!W755</f>
        <v>14</v>
      </c>
      <c r="D756" s="236">
        <f t="shared" si="1"/>
        <v>672</v>
      </c>
      <c r="E756" s="237"/>
      <c r="F756" s="238">
        <f>'Raw Data'!X755</f>
        <v>2</v>
      </c>
      <c r="G756" s="239">
        <f>(F756*'Power Usage Consumption'!$B$2)*D756</f>
        <v>80.64</v>
      </c>
      <c r="H756" s="235">
        <f>'Raw Data'!Y755</f>
        <v>3</v>
      </c>
      <c r="I756" s="239">
        <f>(H756*'Power Usage Consumption'!$B$3)*D756</f>
        <v>140.3136</v>
      </c>
      <c r="J756" s="235">
        <f>'Raw Data'!Z755</f>
        <v>0</v>
      </c>
      <c r="K756" s="240">
        <f>(J756*'Power Usage Consumption'!$B$4)*D756</f>
        <v>0</v>
      </c>
      <c r="L756" s="241">
        <f>'Raw Data'!AA755</f>
        <v>3</v>
      </c>
      <c r="M756" s="241">
        <f>(L756*'Power Usage Consumption'!$B$5)*D756</f>
        <v>403.2</v>
      </c>
      <c r="N756" s="241">
        <f>'Raw Data'!AB755</f>
        <v>2</v>
      </c>
      <c r="O756" s="241">
        <f>(N756*'Power Usage Consumption'!$B$7)*D756</f>
        <v>2.688</v>
      </c>
      <c r="P756" s="241">
        <f>'Raw Data'!AC755</f>
        <v>3</v>
      </c>
      <c r="Q756" s="241">
        <f>(P756*'Power Usage Consumption'!$B$8)*D756</f>
        <v>80.64</v>
      </c>
      <c r="R756" s="241">
        <f>'Raw Data'!AD755</f>
        <v>2</v>
      </c>
      <c r="S756" s="241">
        <f>(R756*'Power Usage Consumption'!$B$9)*D756</f>
        <v>8.064</v>
      </c>
      <c r="T756" s="235">
        <f>'Raw Data'!AE755</f>
        <v>3</v>
      </c>
      <c r="U756" s="241">
        <f>(T756*'Power Usage Consumption'!$B$6)*D756</f>
        <v>10.08</v>
      </c>
      <c r="V756" s="235">
        <f>'Raw Data'!AF755</f>
        <v>2</v>
      </c>
      <c r="W756" s="241">
        <f>(V756*'Power Usage Consumption'!$B$11)*D756</f>
        <v>16.128</v>
      </c>
      <c r="X756" s="235">
        <f>'Raw Data'!AG755</f>
        <v>1</v>
      </c>
      <c r="Y756" s="241">
        <f>(X756*'Power Usage Consumption'!$B$12)*D756</f>
        <v>8.064</v>
      </c>
      <c r="Z756" s="235">
        <f>'Raw Data'!AH755</f>
        <v>3</v>
      </c>
      <c r="AA756" s="241">
        <f>(Z756*'Power Usage Consumption'!$B$12)*D756</f>
        <v>24.192</v>
      </c>
      <c r="AB756" s="242">
        <f t="shared" si="2"/>
        <v>774.0096</v>
      </c>
      <c r="AC756" s="243" t="str">
        <f>'Raw Data'!AI755</f>
        <v>Renewable Energy (Solar, Wind, etc.)</v>
      </c>
      <c r="AD756" s="244">
        <f t="shared" si="3"/>
        <v>0</v>
      </c>
      <c r="AE756" s="245">
        <f t="shared" si="4"/>
        <v>774.0096</v>
      </c>
      <c r="AF756" s="238">
        <f>'Raw Data'!U755</f>
        <v>8</v>
      </c>
      <c r="AG756" s="235">
        <f>'Raw Data'!T755</f>
        <v>4</v>
      </c>
      <c r="AH756" s="235"/>
      <c r="AI756" s="235">
        <f>IF('Raw Data'!AJ755="YES", 1, 0)</f>
        <v>0</v>
      </c>
      <c r="AJ756" s="239">
        <f>'Power Usage Consumption'!$B$15</f>
        <v>3.87</v>
      </c>
      <c r="AK756" s="235">
        <f>IF('Raw Data'!AK755="YES", 1, 0)</f>
        <v>0</v>
      </c>
      <c r="AL756" s="239">
        <f>'Power Usage Consumption'!$B$16</f>
        <v>18</v>
      </c>
      <c r="AM756" s="235">
        <f>IF('Raw Data'!AL755="YES", 1, 0)</f>
        <v>1</v>
      </c>
      <c r="AN756" s="239">
        <f>'Power Usage Consumption'!$B$17</f>
        <v>1.5</v>
      </c>
      <c r="AO756" s="235">
        <f>IF('Raw Data'!AM755="YES", 1, 0)</f>
        <v>1</v>
      </c>
      <c r="AP756" s="239">
        <f>'Power Usage Consumption'!$B$18</f>
        <v>1.2</v>
      </c>
      <c r="AQ756" s="235">
        <f>IF('Raw Data'!AN755="YES", 1, 0)</f>
        <v>1</v>
      </c>
      <c r="AR756" s="239">
        <f>'Power Usage Consumption'!$B$19</f>
        <v>2</v>
      </c>
      <c r="AS756" s="239">
        <f t="shared" si="5"/>
        <v>26.57</v>
      </c>
      <c r="AT756" s="241">
        <f t="shared" si="6"/>
        <v>4</v>
      </c>
      <c r="AU756" s="241"/>
      <c r="AV756" s="235">
        <f>IF('Raw Data'!AO755="YES", 1, 0)</f>
        <v>0</v>
      </c>
      <c r="AW756" s="241">
        <f>('Power Usage Consumption'!$B$22)*D756*AV756</f>
        <v>0</v>
      </c>
      <c r="AX756" s="235">
        <f>IF('Raw Data'!AP755="YES", 1, 0)</f>
        <v>1</v>
      </c>
      <c r="AY756" s="241">
        <f>('Power Usage Consumption'!$B$23)*D756*AX756</f>
        <v>436.8</v>
      </c>
      <c r="AZ756" s="235">
        <f>IF('Raw Data'!AQ755="YES", 1, 0)</f>
        <v>1</v>
      </c>
      <c r="BA756" s="241">
        <f>('Power Usage Consumption'!$B$24)*D756*AZ756</f>
        <v>36.288</v>
      </c>
      <c r="BB756" s="235">
        <f>IF('Raw Data'!AR755="YES", 1, 0)</f>
        <v>1</v>
      </c>
      <c r="BC756" s="241">
        <f>('Power Usage Consumption'!$B$25)*D756*BB756</f>
        <v>11.6592</v>
      </c>
      <c r="BD756" s="235">
        <f>IF('Raw Data'!AS755="YES", 1, 0)</f>
        <v>1</v>
      </c>
      <c r="BE756" s="235">
        <f>('Power Usage Consumption'!$B$26)*D756*BD756</f>
        <v>188.16</v>
      </c>
      <c r="BF756" s="241">
        <f t="shared" si="7"/>
        <v>672.9072</v>
      </c>
    </row>
    <row r="757" ht="20.25" customHeight="1">
      <c r="A757" s="233" t="str">
        <f>'Raw Data'!R756</f>
        <v>South Africa</v>
      </c>
      <c r="B757" s="234">
        <f>'Raw Data'!S756</f>
        <v>4</v>
      </c>
      <c r="C757" s="235">
        <f>'Raw Data'!W756</f>
        <v>38</v>
      </c>
      <c r="D757" s="236">
        <f t="shared" si="1"/>
        <v>608</v>
      </c>
      <c r="E757" s="237"/>
      <c r="F757" s="238">
        <f>'Raw Data'!X756</f>
        <v>2</v>
      </c>
      <c r="G757" s="239">
        <f>(F757*'Power Usage Consumption'!$B$2)*D757</f>
        <v>72.96</v>
      </c>
      <c r="H757" s="235">
        <f>'Raw Data'!Y756</f>
        <v>1</v>
      </c>
      <c r="I757" s="239">
        <f>(H757*'Power Usage Consumption'!$B$3)*D757</f>
        <v>42.3168</v>
      </c>
      <c r="J757" s="235">
        <f>'Raw Data'!Z756</f>
        <v>0</v>
      </c>
      <c r="K757" s="240">
        <f>(J757*'Power Usage Consumption'!$B$4)*D757</f>
        <v>0</v>
      </c>
      <c r="L757" s="241">
        <f>'Raw Data'!AA756</f>
        <v>0</v>
      </c>
      <c r="M757" s="241">
        <f>(L757*'Power Usage Consumption'!$B$5)*D757</f>
        <v>0</v>
      </c>
      <c r="N757" s="241">
        <f>'Raw Data'!AB756</f>
        <v>0</v>
      </c>
      <c r="O757" s="241">
        <f>(N757*'Power Usage Consumption'!$B$7)*D757</f>
        <v>0</v>
      </c>
      <c r="P757" s="241">
        <f>'Raw Data'!AC756</f>
        <v>2</v>
      </c>
      <c r="Q757" s="241">
        <f>(P757*'Power Usage Consumption'!$B$8)*D757</f>
        <v>48.64</v>
      </c>
      <c r="R757" s="241">
        <f>'Raw Data'!AD756</f>
        <v>0</v>
      </c>
      <c r="S757" s="241">
        <f>(R757*'Power Usage Consumption'!$B$9)*D757</f>
        <v>0</v>
      </c>
      <c r="T757" s="235">
        <f>'Raw Data'!AE756</f>
        <v>2</v>
      </c>
      <c r="U757" s="241">
        <f>(T757*'Power Usage Consumption'!$B$6)*D757</f>
        <v>6.08</v>
      </c>
      <c r="V757" s="235">
        <f>'Raw Data'!AF756</f>
        <v>1</v>
      </c>
      <c r="W757" s="241">
        <f>(V757*'Power Usage Consumption'!$B$11)*D757</f>
        <v>7.296</v>
      </c>
      <c r="X757" s="235">
        <f>'Raw Data'!AG756</f>
        <v>1</v>
      </c>
      <c r="Y757" s="241">
        <f>(X757*'Power Usage Consumption'!$B$12)*D757</f>
        <v>7.296</v>
      </c>
      <c r="Z757" s="235">
        <f>'Raw Data'!AH756</f>
        <v>3</v>
      </c>
      <c r="AA757" s="241">
        <f>(Z757*'Power Usage Consumption'!$B$12)*D757</f>
        <v>21.888</v>
      </c>
      <c r="AB757" s="242">
        <f t="shared" si="2"/>
        <v>206.4768</v>
      </c>
      <c r="AC757" s="243" t="str">
        <f>'Raw Data'!AI756</f>
        <v>Renewable Energy (Solar, Wind, etc.)</v>
      </c>
      <c r="AD757" s="244">
        <f t="shared" si="3"/>
        <v>0</v>
      </c>
      <c r="AE757" s="245">
        <f t="shared" si="4"/>
        <v>206.4768</v>
      </c>
      <c r="AF757" s="238">
        <f>'Raw Data'!U756</f>
        <v>1</v>
      </c>
      <c r="AG757" s="235">
        <f>'Raw Data'!T756</f>
        <v>3</v>
      </c>
      <c r="AH757" s="235"/>
      <c r="AI757" s="235">
        <f>IF('Raw Data'!AJ756="YES", 1, 0)</f>
        <v>0</v>
      </c>
      <c r="AJ757" s="239">
        <f>'Power Usage Consumption'!$B$15</f>
        <v>3.87</v>
      </c>
      <c r="AK757" s="235">
        <f>IF('Raw Data'!AK756="YES", 1, 0)</f>
        <v>0</v>
      </c>
      <c r="AL757" s="239">
        <f>'Power Usage Consumption'!$B$16</f>
        <v>18</v>
      </c>
      <c r="AM757" s="235">
        <f>IF('Raw Data'!AL756="YES", 1, 0)</f>
        <v>1</v>
      </c>
      <c r="AN757" s="239">
        <f>'Power Usage Consumption'!$B$17</f>
        <v>1.5</v>
      </c>
      <c r="AO757" s="235">
        <f>IF('Raw Data'!AM756="YES", 1, 0)</f>
        <v>0</v>
      </c>
      <c r="AP757" s="239">
        <f>'Power Usage Consumption'!$B$18</f>
        <v>1.2</v>
      </c>
      <c r="AQ757" s="235">
        <f>IF('Raw Data'!AN756="YES", 1, 0)</f>
        <v>0</v>
      </c>
      <c r="AR757" s="239">
        <f>'Power Usage Consumption'!$B$19</f>
        <v>2</v>
      </c>
      <c r="AS757" s="239">
        <f t="shared" si="5"/>
        <v>26.57</v>
      </c>
      <c r="AT757" s="241">
        <f t="shared" si="6"/>
        <v>3</v>
      </c>
      <c r="AU757" s="241"/>
      <c r="AV757" s="235">
        <f>IF('Raw Data'!AO756="YES", 1, 0)</f>
        <v>0</v>
      </c>
      <c r="AW757" s="241">
        <f>('Power Usage Consumption'!$B$22)*D757*AV757</f>
        <v>0</v>
      </c>
      <c r="AX757" s="235">
        <f>IF('Raw Data'!AP756="YES", 1, 0)</f>
        <v>1</v>
      </c>
      <c r="AY757" s="241">
        <f>('Power Usage Consumption'!$B$23)*D757*AX757</f>
        <v>395.2</v>
      </c>
      <c r="AZ757" s="235">
        <f>IF('Raw Data'!AQ756="YES", 1, 0)</f>
        <v>0</v>
      </c>
      <c r="BA757" s="241">
        <f>('Power Usage Consumption'!$B$24)*D757*AZ757</f>
        <v>0</v>
      </c>
      <c r="BB757" s="235">
        <f>IF('Raw Data'!AR756="YES", 1, 0)</f>
        <v>0</v>
      </c>
      <c r="BC757" s="241">
        <f>('Power Usage Consumption'!$B$25)*D757*BB757</f>
        <v>0</v>
      </c>
      <c r="BD757" s="235">
        <f>IF('Raw Data'!AS756="YES", 1, 0)</f>
        <v>1</v>
      </c>
      <c r="BE757" s="235">
        <f>('Power Usage Consumption'!$B$26)*D757*BD757</f>
        <v>170.24</v>
      </c>
      <c r="BF757" s="241">
        <f t="shared" si="7"/>
        <v>565.44</v>
      </c>
    </row>
    <row r="758" ht="20.25" customHeight="1">
      <c r="A758" s="233" t="str">
        <f>'Raw Data'!R757</f>
        <v>Singapore</v>
      </c>
      <c r="B758" s="234">
        <f>'Raw Data'!S757</f>
        <v>4</v>
      </c>
      <c r="C758" s="235">
        <f>'Raw Data'!W757</f>
        <v>19</v>
      </c>
      <c r="D758" s="236">
        <f t="shared" si="1"/>
        <v>304</v>
      </c>
      <c r="E758" s="237"/>
      <c r="F758" s="238">
        <f>'Raw Data'!X757</f>
        <v>1</v>
      </c>
      <c r="G758" s="239">
        <f>(F758*'Power Usage Consumption'!$B$2)*D758</f>
        <v>18.24</v>
      </c>
      <c r="H758" s="235">
        <f>'Raw Data'!Y757</f>
        <v>0</v>
      </c>
      <c r="I758" s="239">
        <f>(H758*'Power Usage Consumption'!$B$3)*D758</f>
        <v>0</v>
      </c>
      <c r="J758" s="235">
        <f>'Raw Data'!Z757</f>
        <v>3</v>
      </c>
      <c r="K758" s="240">
        <f>(J758*'Power Usage Consumption'!$B$4)*D758</f>
        <v>51.984</v>
      </c>
      <c r="L758" s="241">
        <f>'Raw Data'!AA757</f>
        <v>3</v>
      </c>
      <c r="M758" s="241">
        <f>(L758*'Power Usage Consumption'!$B$5)*D758</f>
        <v>182.4</v>
      </c>
      <c r="N758" s="241">
        <f>'Raw Data'!AB757</f>
        <v>0</v>
      </c>
      <c r="O758" s="241">
        <f>(N758*'Power Usage Consumption'!$B$7)*D758</f>
        <v>0</v>
      </c>
      <c r="P758" s="241">
        <f>'Raw Data'!AC757</f>
        <v>0</v>
      </c>
      <c r="Q758" s="241">
        <f>(P758*'Power Usage Consumption'!$B$8)*D758</f>
        <v>0</v>
      </c>
      <c r="R758" s="241">
        <f>'Raw Data'!AD757</f>
        <v>2</v>
      </c>
      <c r="S758" s="241">
        <f>(R758*'Power Usage Consumption'!$B$9)*D758</f>
        <v>3.648</v>
      </c>
      <c r="T758" s="235">
        <f>'Raw Data'!AE757</f>
        <v>0</v>
      </c>
      <c r="U758" s="241">
        <f>(T758*'Power Usage Consumption'!$B$6)*D758</f>
        <v>0</v>
      </c>
      <c r="V758" s="235">
        <f>'Raw Data'!AF757</f>
        <v>0</v>
      </c>
      <c r="W758" s="241">
        <f>(V758*'Power Usage Consumption'!$B$11)*D758</f>
        <v>0</v>
      </c>
      <c r="X758" s="235">
        <f>'Raw Data'!AG757</f>
        <v>1</v>
      </c>
      <c r="Y758" s="241">
        <f>(X758*'Power Usage Consumption'!$B$12)*D758</f>
        <v>3.648</v>
      </c>
      <c r="Z758" s="235">
        <f>'Raw Data'!AH757</f>
        <v>2</v>
      </c>
      <c r="AA758" s="241">
        <f>(Z758*'Power Usage Consumption'!$B$12)*D758</f>
        <v>7.296</v>
      </c>
      <c r="AB758" s="242">
        <f t="shared" si="2"/>
        <v>267.216</v>
      </c>
      <c r="AC758" s="243" t="str">
        <f>'Raw Data'!AI757</f>
        <v>Non-renewable Energy (Grid electricity, Gasoline, etc.)</v>
      </c>
      <c r="AD758" s="244">
        <f t="shared" si="3"/>
        <v>267.216</v>
      </c>
      <c r="AE758" s="245">
        <f t="shared" si="4"/>
        <v>0</v>
      </c>
      <c r="AF758" s="238">
        <f>'Raw Data'!U757</f>
        <v>1</v>
      </c>
      <c r="AG758" s="235">
        <f>'Raw Data'!T757</f>
        <v>3</v>
      </c>
      <c r="AH758" s="235"/>
      <c r="AI758" s="235">
        <f>IF('Raw Data'!AJ757="YES", 1, 0)</f>
        <v>0</v>
      </c>
      <c r="AJ758" s="239">
        <f>'Power Usage Consumption'!$B$15</f>
        <v>3.87</v>
      </c>
      <c r="AK758" s="235">
        <f>IF('Raw Data'!AK757="YES", 1, 0)</f>
        <v>0</v>
      </c>
      <c r="AL758" s="239">
        <f>'Power Usage Consumption'!$B$16</f>
        <v>18</v>
      </c>
      <c r="AM758" s="235">
        <f>IF('Raw Data'!AL757="YES", 1, 0)</f>
        <v>1</v>
      </c>
      <c r="AN758" s="239">
        <f>'Power Usage Consumption'!$B$17</f>
        <v>1.5</v>
      </c>
      <c r="AO758" s="235">
        <f>IF('Raw Data'!AM757="YES", 1, 0)</f>
        <v>1</v>
      </c>
      <c r="AP758" s="239">
        <f>'Power Usage Consumption'!$B$18</f>
        <v>1.2</v>
      </c>
      <c r="AQ758" s="235">
        <f>IF('Raw Data'!AN757="YES", 1, 0)</f>
        <v>0</v>
      </c>
      <c r="AR758" s="239">
        <f>'Power Usage Consumption'!$B$19</f>
        <v>2</v>
      </c>
      <c r="AS758" s="239">
        <f t="shared" si="5"/>
        <v>26.57</v>
      </c>
      <c r="AT758" s="241">
        <f t="shared" si="6"/>
        <v>3</v>
      </c>
      <c r="AU758" s="241"/>
      <c r="AV758" s="235">
        <f>IF('Raw Data'!AO757="YES", 1, 0)</f>
        <v>0</v>
      </c>
      <c r="AW758" s="241">
        <f>('Power Usage Consumption'!$B$22)*D758*AV758</f>
        <v>0</v>
      </c>
      <c r="AX758" s="235">
        <f>IF('Raw Data'!AP757="YES", 1, 0)</f>
        <v>1</v>
      </c>
      <c r="AY758" s="241">
        <f>('Power Usage Consumption'!$B$23)*D758*AX758</f>
        <v>197.6</v>
      </c>
      <c r="AZ758" s="235">
        <f>IF('Raw Data'!AQ757="YES", 1, 0)</f>
        <v>0</v>
      </c>
      <c r="BA758" s="241">
        <f>('Power Usage Consumption'!$B$24)*D758*AZ758</f>
        <v>0</v>
      </c>
      <c r="BB758" s="235">
        <f>IF('Raw Data'!AR757="YES", 1, 0)</f>
        <v>0</v>
      </c>
      <c r="BC758" s="241">
        <f>('Power Usage Consumption'!$B$25)*D758*BB758</f>
        <v>0</v>
      </c>
      <c r="BD758" s="235">
        <f>IF('Raw Data'!AS757="YES", 1, 0)</f>
        <v>1</v>
      </c>
      <c r="BE758" s="235">
        <f>('Power Usage Consumption'!$B$26)*D758*BD758</f>
        <v>85.12</v>
      </c>
      <c r="BF758" s="241">
        <f t="shared" si="7"/>
        <v>282.72</v>
      </c>
    </row>
    <row r="759" ht="20.25" customHeight="1">
      <c r="A759" s="233" t="str">
        <f>'Raw Data'!R758</f>
        <v>United States of America</v>
      </c>
      <c r="B759" s="234">
        <f>'Raw Data'!S758</f>
        <v>10</v>
      </c>
      <c r="C759" s="235">
        <f>'Raw Data'!W758</f>
        <v>9</v>
      </c>
      <c r="D759" s="236">
        <f t="shared" si="1"/>
        <v>360</v>
      </c>
      <c r="E759" s="237"/>
      <c r="F759" s="238">
        <f>'Raw Data'!X758</f>
        <v>1</v>
      </c>
      <c r="G759" s="239">
        <f>(F759*'Power Usage Consumption'!$B$2)*D759</f>
        <v>21.6</v>
      </c>
      <c r="H759" s="235">
        <f>'Raw Data'!Y758</f>
        <v>1</v>
      </c>
      <c r="I759" s="239">
        <f>(H759*'Power Usage Consumption'!$B$3)*D759</f>
        <v>25.056</v>
      </c>
      <c r="J759" s="235">
        <f>'Raw Data'!Z758</f>
        <v>3</v>
      </c>
      <c r="K759" s="240">
        <f>(J759*'Power Usage Consumption'!$B$4)*D759</f>
        <v>61.56</v>
      </c>
      <c r="L759" s="241">
        <f>'Raw Data'!AA758</f>
        <v>3</v>
      </c>
      <c r="M759" s="241">
        <f>(L759*'Power Usage Consumption'!$B$5)*D759</f>
        <v>216</v>
      </c>
      <c r="N759" s="241">
        <f>'Raw Data'!AB758</f>
        <v>0</v>
      </c>
      <c r="O759" s="241">
        <f>(N759*'Power Usage Consumption'!$B$7)*D759</f>
        <v>0</v>
      </c>
      <c r="P759" s="241">
        <f>'Raw Data'!AC758</f>
        <v>1</v>
      </c>
      <c r="Q759" s="241">
        <f>(P759*'Power Usage Consumption'!$B$8)*D759</f>
        <v>14.4</v>
      </c>
      <c r="R759" s="241">
        <f>'Raw Data'!AD758</f>
        <v>3</v>
      </c>
      <c r="S759" s="241">
        <f>(R759*'Power Usage Consumption'!$B$9)*D759</f>
        <v>6.48</v>
      </c>
      <c r="T759" s="235">
        <f>'Raw Data'!AE758</f>
        <v>3</v>
      </c>
      <c r="U759" s="241">
        <f>(T759*'Power Usage Consumption'!$B$6)*D759</f>
        <v>5.4</v>
      </c>
      <c r="V759" s="235">
        <f>'Raw Data'!AF758</f>
        <v>1</v>
      </c>
      <c r="W759" s="241">
        <f>(V759*'Power Usage Consumption'!$B$11)*D759</f>
        <v>4.32</v>
      </c>
      <c r="X759" s="235">
        <f>'Raw Data'!AG758</f>
        <v>2</v>
      </c>
      <c r="Y759" s="241">
        <f>(X759*'Power Usage Consumption'!$B$12)*D759</f>
        <v>8.64</v>
      </c>
      <c r="Z759" s="235">
        <f>'Raw Data'!AH758</f>
        <v>0</v>
      </c>
      <c r="AA759" s="241">
        <f>(Z759*'Power Usage Consumption'!$B$12)*D759</f>
        <v>0</v>
      </c>
      <c r="AB759" s="242">
        <f t="shared" si="2"/>
        <v>363.456</v>
      </c>
      <c r="AC759" s="243" t="str">
        <f>'Raw Data'!AI758</f>
        <v>Non-renewable Energy (Grid electricity, Gasoline, etc.)</v>
      </c>
      <c r="AD759" s="244">
        <f t="shared" si="3"/>
        <v>363.456</v>
      </c>
      <c r="AE759" s="245">
        <f t="shared" si="4"/>
        <v>0</v>
      </c>
      <c r="AF759" s="238">
        <f>'Raw Data'!U758</f>
        <v>7</v>
      </c>
      <c r="AG759" s="235">
        <f>'Raw Data'!T758</f>
        <v>3</v>
      </c>
      <c r="AH759" s="235"/>
      <c r="AI759" s="235">
        <f>IF('Raw Data'!AJ758="YES", 1, 0)</f>
        <v>0</v>
      </c>
      <c r="AJ759" s="239">
        <f>'Power Usage Consumption'!$B$15</f>
        <v>3.87</v>
      </c>
      <c r="AK759" s="235">
        <f>IF('Raw Data'!AK758="YES", 1, 0)</f>
        <v>0</v>
      </c>
      <c r="AL759" s="239">
        <f>'Power Usage Consumption'!$B$16</f>
        <v>18</v>
      </c>
      <c r="AM759" s="235">
        <f>IF('Raw Data'!AL758="YES", 1, 0)</f>
        <v>1</v>
      </c>
      <c r="AN759" s="239">
        <f>'Power Usage Consumption'!$B$17</f>
        <v>1.5</v>
      </c>
      <c r="AO759" s="235">
        <f>IF('Raw Data'!AM758="YES", 1, 0)</f>
        <v>0</v>
      </c>
      <c r="AP759" s="239">
        <f>'Power Usage Consumption'!$B$18</f>
        <v>1.2</v>
      </c>
      <c r="AQ759" s="235">
        <f>IF('Raw Data'!AN758="YES", 1, 0)</f>
        <v>0</v>
      </c>
      <c r="AR759" s="239">
        <f>'Power Usage Consumption'!$B$19</f>
        <v>2</v>
      </c>
      <c r="AS759" s="239">
        <f t="shared" si="5"/>
        <v>26.57</v>
      </c>
      <c r="AT759" s="241">
        <f t="shared" si="6"/>
        <v>3</v>
      </c>
      <c r="AU759" s="241"/>
      <c r="AV759" s="235">
        <f>IF('Raw Data'!AO758="YES", 1, 0)</f>
        <v>0</v>
      </c>
      <c r="AW759" s="241">
        <f>('Power Usage Consumption'!$B$22)*D759*AV759</f>
        <v>0</v>
      </c>
      <c r="AX759" s="235">
        <f>IF('Raw Data'!AP758="YES", 1, 0)</f>
        <v>0</v>
      </c>
      <c r="AY759" s="241">
        <f>('Power Usage Consumption'!$B$23)*D759*AX759</f>
        <v>0</v>
      </c>
      <c r="AZ759" s="235">
        <f>IF('Raw Data'!AQ758="YES", 1, 0)</f>
        <v>0</v>
      </c>
      <c r="BA759" s="241">
        <f>('Power Usage Consumption'!$B$24)*D759*AZ759</f>
        <v>0</v>
      </c>
      <c r="BB759" s="235">
        <f>IF('Raw Data'!AR758="YES", 1, 0)</f>
        <v>1</v>
      </c>
      <c r="BC759" s="241">
        <f>('Power Usage Consumption'!$B$25)*D759*BB759</f>
        <v>6.246</v>
      </c>
      <c r="BD759" s="235">
        <f>IF('Raw Data'!AS758="YES", 1, 0)</f>
        <v>1</v>
      </c>
      <c r="BE759" s="235">
        <f>('Power Usage Consumption'!$B$26)*D759*BD759</f>
        <v>100.8</v>
      </c>
      <c r="BF759" s="241">
        <f t="shared" si="7"/>
        <v>107.046</v>
      </c>
    </row>
    <row r="760" ht="20.25" customHeight="1">
      <c r="A760" s="233" t="str">
        <f>'Raw Data'!R759</f>
        <v>Korea, Republic of</v>
      </c>
      <c r="B760" s="234">
        <f>'Raw Data'!S759</f>
        <v>4</v>
      </c>
      <c r="C760" s="235">
        <f>'Raw Data'!W759</f>
        <v>13</v>
      </c>
      <c r="D760" s="236">
        <f t="shared" si="1"/>
        <v>208</v>
      </c>
      <c r="E760" s="237"/>
      <c r="F760" s="238">
        <f>'Raw Data'!X759</f>
        <v>3</v>
      </c>
      <c r="G760" s="239">
        <f>(F760*'Power Usage Consumption'!$B$2)*D760</f>
        <v>37.44</v>
      </c>
      <c r="H760" s="235">
        <f>'Raw Data'!Y759</f>
        <v>3</v>
      </c>
      <c r="I760" s="239">
        <f>(H760*'Power Usage Consumption'!$B$3)*D760</f>
        <v>43.4304</v>
      </c>
      <c r="J760" s="235">
        <f>'Raw Data'!Z759</f>
        <v>0</v>
      </c>
      <c r="K760" s="240">
        <f>(J760*'Power Usage Consumption'!$B$4)*D760</f>
        <v>0</v>
      </c>
      <c r="L760" s="241">
        <f>'Raw Data'!AA759</f>
        <v>3</v>
      </c>
      <c r="M760" s="241">
        <f>(L760*'Power Usage Consumption'!$B$5)*D760</f>
        <v>124.8</v>
      </c>
      <c r="N760" s="241">
        <f>'Raw Data'!AB759</f>
        <v>3</v>
      </c>
      <c r="O760" s="241">
        <f>(N760*'Power Usage Consumption'!$B$7)*D760</f>
        <v>1.248</v>
      </c>
      <c r="P760" s="241">
        <f>'Raw Data'!AC759</f>
        <v>0</v>
      </c>
      <c r="Q760" s="241">
        <f>(P760*'Power Usage Consumption'!$B$8)*D760</f>
        <v>0</v>
      </c>
      <c r="R760" s="241">
        <f>'Raw Data'!AD759</f>
        <v>0</v>
      </c>
      <c r="S760" s="241">
        <f>(R760*'Power Usage Consumption'!$B$9)*D760</f>
        <v>0</v>
      </c>
      <c r="T760" s="235">
        <f>'Raw Data'!AE759</f>
        <v>2</v>
      </c>
      <c r="U760" s="241">
        <f>(T760*'Power Usage Consumption'!$B$6)*D760</f>
        <v>2.08</v>
      </c>
      <c r="V760" s="235">
        <f>'Raw Data'!AF759</f>
        <v>2</v>
      </c>
      <c r="W760" s="241">
        <f>(V760*'Power Usage Consumption'!$B$11)*D760</f>
        <v>4.992</v>
      </c>
      <c r="X760" s="235">
        <f>'Raw Data'!AG759</f>
        <v>3</v>
      </c>
      <c r="Y760" s="241">
        <f>(X760*'Power Usage Consumption'!$B$12)*D760</f>
        <v>7.488</v>
      </c>
      <c r="Z760" s="235">
        <f>'Raw Data'!AH759</f>
        <v>3</v>
      </c>
      <c r="AA760" s="241">
        <f>(Z760*'Power Usage Consumption'!$B$12)*D760</f>
        <v>7.488</v>
      </c>
      <c r="AB760" s="242">
        <f t="shared" si="2"/>
        <v>228.9664</v>
      </c>
      <c r="AC760" s="243" t="str">
        <f>'Raw Data'!AI759</f>
        <v>Non-renewable Energy (Grid electricity, Gasoline, etc.)</v>
      </c>
      <c r="AD760" s="244">
        <f t="shared" si="3"/>
        <v>228.9664</v>
      </c>
      <c r="AE760" s="245">
        <f t="shared" si="4"/>
        <v>0</v>
      </c>
      <c r="AF760" s="238">
        <f>'Raw Data'!U759</f>
        <v>3</v>
      </c>
      <c r="AG760" s="235">
        <f>'Raw Data'!T759</f>
        <v>1</v>
      </c>
      <c r="AH760" s="235"/>
      <c r="AI760" s="235">
        <f>IF('Raw Data'!AJ759="YES", 1, 0)</f>
        <v>0</v>
      </c>
      <c r="AJ760" s="239">
        <f>'Power Usage Consumption'!$B$15</f>
        <v>3.87</v>
      </c>
      <c r="AK760" s="235">
        <f>IF('Raw Data'!AK759="YES", 1, 0)</f>
        <v>0</v>
      </c>
      <c r="AL760" s="239">
        <f>'Power Usage Consumption'!$B$16</f>
        <v>18</v>
      </c>
      <c r="AM760" s="235">
        <f>IF('Raw Data'!AL759="YES", 1, 0)</f>
        <v>1</v>
      </c>
      <c r="AN760" s="239">
        <f>'Power Usage Consumption'!$B$17</f>
        <v>1.5</v>
      </c>
      <c r="AO760" s="235">
        <f>IF('Raw Data'!AM759="YES", 1, 0)</f>
        <v>0</v>
      </c>
      <c r="AP760" s="239">
        <f>'Power Usage Consumption'!$B$18</f>
        <v>1.2</v>
      </c>
      <c r="AQ760" s="235">
        <f>IF('Raw Data'!AN759="YES", 1, 0)</f>
        <v>1</v>
      </c>
      <c r="AR760" s="239">
        <f>'Power Usage Consumption'!$B$19</f>
        <v>2</v>
      </c>
      <c r="AS760" s="239">
        <f t="shared" si="5"/>
        <v>26.57</v>
      </c>
      <c r="AT760" s="241">
        <f t="shared" si="6"/>
        <v>1</v>
      </c>
      <c r="AU760" s="241"/>
      <c r="AV760" s="235">
        <f>IF('Raw Data'!AO759="YES", 1, 0)</f>
        <v>1</v>
      </c>
      <c r="AW760" s="241">
        <f>('Power Usage Consumption'!$B$22)*D760*AV760</f>
        <v>473.2</v>
      </c>
      <c r="AX760" s="235">
        <f>IF('Raw Data'!AP759="YES", 1, 0)</f>
        <v>1</v>
      </c>
      <c r="AY760" s="241">
        <f>('Power Usage Consumption'!$B$23)*D760*AX760</f>
        <v>135.2</v>
      </c>
      <c r="AZ760" s="235">
        <f>IF('Raw Data'!AQ759="YES", 1, 0)</f>
        <v>0</v>
      </c>
      <c r="BA760" s="241">
        <f>('Power Usage Consumption'!$B$24)*D760*AZ760</f>
        <v>0</v>
      </c>
      <c r="BB760" s="235">
        <f>IF('Raw Data'!AR759="YES", 1, 0)</f>
        <v>0</v>
      </c>
      <c r="BC760" s="241">
        <f>('Power Usage Consumption'!$B$25)*D760*BB760</f>
        <v>0</v>
      </c>
      <c r="BD760" s="235">
        <f>IF('Raw Data'!AS759="YES", 1, 0)</f>
        <v>0</v>
      </c>
      <c r="BE760" s="235">
        <f>('Power Usage Consumption'!$B$26)*D760*BD760</f>
        <v>0</v>
      </c>
      <c r="BF760" s="241">
        <f t="shared" si="7"/>
        <v>608.4</v>
      </c>
    </row>
    <row r="761" ht="20.25" customHeight="1">
      <c r="A761" s="233" t="str">
        <f>'Raw Data'!R760</f>
        <v>Malta</v>
      </c>
      <c r="B761" s="234">
        <f>'Raw Data'!S760</f>
        <v>3</v>
      </c>
      <c r="C761" s="235">
        <f>'Raw Data'!W760</f>
        <v>22</v>
      </c>
      <c r="D761" s="236">
        <f t="shared" si="1"/>
        <v>264</v>
      </c>
      <c r="E761" s="237"/>
      <c r="F761" s="238">
        <f>'Raw Data'!X760</f>
        <v>3</v>
      </c>
      <c r="G761" s="239">
        <f>(F761*'Power Usage Consumption'!$B$2)*D761</f>
        <v>47.52</v>
      </c>
      <c r="H761" s="235">
        <f>'Raw Data'!Y760</f>
        <v>1</v>
      </c>
      <c r="I761" s="239">
        <f>(H761*'Power Usage Consumption'!$B$3)*D761</f>
        <v>18.3744</v>
      </c>
      <c r="J761" s="235">
        <f>'Raw Data'!Z760</f>
        <v>3</v>
      </c>
      <c r="K761" s="240">
        <f>(J761*'Power Usage Consumption'!$B$4)*D761</f>
        <v>45.144</v>
      </c>
      <c r="L761" s="241">
        <f>'Raw Data'!AA760</f>
        <v>2</v>
      </c>
      <c r="M761" s="241">
        <f>(L761*'Power Usage Consumption'!$B$5)*D761</f>
        <v>105.6</v>
      </c>
      <c r="N761" s="241">
        <f>'Raw Data'!AB760</f>
        <v>1</v>
      </c>
      <c r="O761" s="241">
        <f>(N761*'Power Usage Consumption'!$B$7)*D761</f>
        <v>0.528</v>
      </c>
      <c r="P761" s="241">
        <f>'Raw Data'!AC760</f>
        <v>0</v>
      </c>
      <c r="Q761" s="241">
        <f>(P761*'Power Usage Consumption'!$B$8)*D761</f>
        <v>0</v>
      </c>
      <c r="R761" s="241">
        <f>'Raw Data'!AD760</f>
        <v>1</v>
      </c>
      <c r="S761" s="241">
        <f>(R761*'Power Usage Consumption'!$B$9)*D761</f>
        <v>1.584</v>
      </c>
      <c r="T761" s="235">
        <f>'Raw Data'!AE760</f>
        <v>0</v>
      </c>
      <c r="U761" s="241">
        <f>(T761*'Power Usage Consumption'!$B$6)*D761</f>
        <v>0</v>
      </c>
      <c r="V761" s="235">
        <f>'Raw Data'!AF760</f>
        <v>1</v>
      </c>
      <c r="W761" s="241">
        <f>(V761*'Power Usage Consumption'!$B$11)*D761</f>
        <v>3.168</v>
      </c>
      <c r="X761" s="235">
        <f>'Raw Data'!AG760</f>
        <v>3</v>
      </c>
      <c r="Y761" s="241">
        <f>(X761*'Power Usage Consumption'!$B$12)*D761</f>
        <v>9.504</v>
      </c>
      <c r="Z761" s="235">
        <f>'Raw Data'!AH760</f>
        <v>0</v>
      </c>
      <c r="AA761" s="241">
        <f>(Z761*'Power Usage Consumption'!$B$12)*D761</f>
        <v>0</v>
      </c>
      <c r="AB761" s="242">
        <f t="shared" si="2"/>
        <v>231.4224</v>
      </c>
      <c r="AC761" s="243" t="str">
        <f>'Raw Data'!AI760</f>
        <v>Non-renewable Energy (Grid electricity, Gasoline, etc.)</v>
      </c>
      <c r="AD761" s="244">
        <f t="shared" si="3"/>
        <v>231.4224</v>
      </c>
      <c r="AE761" s="245">
        <f t="shared" si="4"/>
        <v>0</v>
      </c>
      <c r="AF761" s="238">
        <f>'Raw Data'!U760</f>
        <v>1</v>
      </c>
      <c r="AG761" s="235">
        <f>'Raw Data'!T760</f>
        <v>2</v>
      </c>
      <c r="AH761" s="235"/>
      <c r="AI761" s="235">
        <f>IF('Raw Data'!AJ760="YES", 1, 0)</f>
        <v>0</v>
      </c>
      <c r="AJ761" s="239">
        <f>'Power Usage Consumption'!$B$15</f>
        <v>3.87</v>
      </c>
      <c r="AK761" s="235">
        <f>IF('Raw Data'!AK760="YES", 1, 0)</f>
        <v>0</v>
      </c>
      <c r="AL761" s="239">
        <f>'Power Usage Consumption'!$B$16</f>
        <v>18</v>
      </c>
      <c r="AM761" s="235">
        <f>IF('Raw Data'!AL760="YES", 1, 0)</f>
        <v>0</v>
      </c>
      <c r="AN761" s="239">
        <f>'Power Usage Consumption'!$B$17</f>
        <v>1.5</v>
      </c>
      <c r="AO761" s="235">
        <f>IF('Raw Data'!AM760="YES", 1, 0)</f>
        <v>0</v>
      </c>
      <c r="AP761" s="239">
        <f>'Power Usage Consumption'!$B$18</f>
        <v>1.2</v>
      </c>
      <c r="AQ761" s="235">
        <f>IF('Raw Data'!AN760="YES", 1, 0)</f>
        <v>0</v>
      </c>
      <c r="AR761" s="239">
        <f>'Power Usage Consumption'!$B$19</f>
        <v>2</v>
      </c>
      <c r="AS761" s="239">
        <f t="shared" si="5"/>
        <v>26.57</v>
      </c>
      <c r="AT761" s="241">
        <f t="shared" si="6"/>
        <v>2</v>
      </c>
      <c r="AU761" s="241"/>
      <c r="AV761" s="235">
        <f>IF('Raw Data'!AO760="YES", 1, 0)</f>
        <v>0</v>
      </c>
      <c r="AW761" s="241">
        <f>('Power Usage Consumption'!$B$22)*D761*AV761</f>
        <v>0</v>
      </c>
      <c r="AX761" s="235">
        <f>IF('Raw Data'!AP760="YES", 1, 0)</f>
        <v>0</v>
      </c>
      <c r="AY761" s="241">
        <f>('Power Usage Consumption'!$B$23)*D761*AX761</f>
        <v>0</v>
      </c>
      <c r="AZ761" s="235">
        <f>IF('Raw Data'!AQ760="YES", 1, 0)</f>
        <v>0</v>
      </c>
      <c r="BA761" s="241">
        <f>('Power Usage Consumption'!$B$24)*D761*AZ761</f>
        <v>0</v>
      </c>
      <c r="BB761" s="235">
        <f>IF('Raw Data'!AR760="YES", 1, 0)</f>
        <v>0</v>
      </c>
      <c r="BC761" s="241">
        <f>('Power Usage Consumption'!$B$25)*D761*BB761</f>
        <v>0</v>
      </c>
      <c r="BD761" s="235">
        <f>IF('Raw Data'!AS760="YES", 1, 0)</f>
        <v>1</v>
      </c>
      <c r="BE761" s="235">
        <f>('Power Usage Consumption'!$B$26)*D761*BD761</f>
        <v>73.92</v>
      </c>
      <c r="BF761" s="241">
        <f t="shared" si="7"/>
        <v>73.92</v>
      </c>
    </row>
    <row r="762" ht="20.25" customHeight="1">
      <c r="A762" s="233" t="str">
        <f>'Raw Data'!R761</f>
        <v>Kenya</v>
      </c>
      <c r="B762" s="234">
        <f>'Raw Data'!S761</f>
        <v>12</v>
      </c>
      <c r="C762" s="235">
        <f>'Raw Data'!W761</f>
        <v>40</v>
      </c>
      <c r="D762" s="236">
        <f t="shared" si="1"/>
        <v>1920</v>
      </c>
      <c r="E762" s="237"/>
      <c r="F762" s="238">
        <f>'Raw Data'!X761</f>
        <v>3</v>
      </c>
      <c r="G762" s="239">
        <f>(F762*'Power Usage Consumption'!$B$2)*D762</f>
        <v>345.6</v>
      </c>
      <c r="H762" s="235">
        <f>'Raw Data'!Y761</f>
        <v>0</v>
      </c>
      <c r="I762" s="239">
        <f>(H762*'Power Usage Consumption'!$B$3)*D762</f>
        <v>0</v>
      </c>
      <c r="J762" s="235">
        <f>'Raw Data'!Z761</f>
        <v>1</v>
      </c>
      <c r="K762" s="240">
        <f>(J762*'Power Usage Consumption'!$B$4)*D762</f>
        <v>109.44</v>
      </c>
      <c r="L762" s="241">
        <f>'Raw Data'!AA761</f>
        <v>2</v>
      </c>
      <c r="M762" s="241">
        <f>(L762*'Power Usage Consumption'!$B$5)*D762</f>
        <v>768</v>
      </c>
      <c r="N762" s="241">
        <f>'Raw Data'!AB761</f>
        <v>0</v>
      </c>
      <c r="O762" s="241">
        <f>(N762*'Power Usage Consumption'!$B$7)*D762</f>
        <v>0</v>
      </c>
      <c r="P762" s="241">
        <f>'Raw Data'!AC761</f>
        <v>0</v>
      </c>
      <c r="Q762" s="241">
        <f>(P762*'Power Usage Consumption'!$B$8)*D762</f>
        <v>0</v>
      </c>
      <c r="R762" s="241">
        <f>'Raw Data'!AD761</f>
        <v>2</v>
      </c>
      <c r="S762" s="241">
        <f>(R762*'Power Usage Consumption'!$B$9)*D762</f>
        <v>23.04</v>
      </c>
      <c r="T762" s="235">
        <f>'Raw Data'!AE761</f>
        <v>0</v>
      </c>
      <c r="U762" s="241">
        <f>(T762*'Power Usage Consumption'!$B$6)*D762</f>
        <v>0</v>
      </c>
      <c r="V762" s="235">
        <f>'Raw Data'!AF761</f>
        <v>3</v>
      </c>
      <c r="W762" s="241">
        <f>(V762*'Power Usage Consumption'!$B$11)*D762</f>
        <v>69.12</v>
      </c>
      <c r="X762" s="235">
        <f>'Raw Data'!AG761</f>
        <v>2</v>
      </c>
      <c r="Y762" s="241">
        <f>(X762*'Power Usage Consumption'!$B$12)*D762</f>
        <v>46.08</v>
      </c>
      <c r="Z762" s="235">
        <f>'Raw Data'!AH761</f>
        <v>1</v>
      </c>
      <c r="AA762" s="241">
        <f>(Z762*'Power Usage Consumption'!$B$12)*D762</f>
        <v>23.04</v>
      </c>
      <c r="AB762" s="242">
        <f t="shared" si="2"/>
        <v>1384.32</v>
      </c>
      <c r="AC762" s="243" t="str">
        <f>'Raw Data'!AI761</f>
        <v>Renewable Energy (Solar, Wind, etc.)</v>
      </c>
      <c r="AD762" s="244">
        <f t="shared" si="3"/>
        <v>0</v>
      </c>
      <c r="AE762" s="245">
        <f t="shared" si="4"/>
        <v>1384.32</v>
      </c>
      <c r="AF762" s="238">
        <f>'Raw Data'!U761</f>
        <v>3</v>
      </c>
      <c r="AG762" s="235">
        <f>'Raw Data'!T761</f>
        <v>9</v>
      </c>
      <c r="AH762" s="235"/>
      <c r="AI762" s="235">
        <f>IF('Raw Data'!AJ761="YES", 1, 0)</f>
        <v>0</v>
      </c>
      <c r="AJ762" s="239">
        <f>'Power Usage Consumption'!$B$15</f>
        <v>3.87</v>
      </c>
      <c r="AK762" s="235">
        <f>IF('Raw Data'!AK761="YES", 1, 0)</f>
        <v>1</v>
      </c>
      <c r="AL762" s="239">
        <f>'Power Usage Consumption'!$B$16</f>
        <v>18</v>
      </c>
      <c r="AM762" s="235">
        <f>IF('Raw Data'!AL761="YES", 1, 0)</f>
        <v>1</v>
      </c>
      <c r="AN762" s="239">
        <f>'Power Usage Consumption'!$B$17</f>
        <v>1.5</v>
      </c>
      <c r="AO762" s="235">
        <f>IF('Raw Data'!AM761="YES", 1, 0)</f>
        <v>1</v>
      </c>
      <c r="AP762" s="239">
        <f>'Power Usage Consumption'!$B$18</f>
        <v>1.2</v>
      </c>
      <c r="AQ762" s="235">
        <f>IF('Raw Data'!AN761="YES", 1, 0)</f>
        <v>1</v>
      </c>
      <c r="AR762" s="239">
        <f>'Power Usage Consumption'!$B$19</f>
        <v>2</v>
      </c>
      <c r="AS762" s="239">
        <f t="shared" si="5"/>
        <v>26.57</v>
      </c>
      <c r="AT762" s="241">
        <f t="shared" si="6"/>
        <v>9</v>
      </c>
      <c r="AU762" s="241"/>
      <c r="AV762" s="235">
        <f>IF('Raw Data'!AO761="YES", 1, 0)</f>
        <v>0</v>
      </c>
      <c r="AW762" s="241">
        <f>('Power Usage Consumption'!$B$22)*D762*AV762</f>
        <v>0</v>
      </c>
      <c r="AX762" s="235">
        <f>IF('Raw Data'!AP761="YES", 1, 0)</f>
        <v>1</v>
      </c>
      <c r="AY762" s="241">
        <f>('Power Usage Consumption'!$B$23)*D762*AX762</f>
        <v>1248</v>
      </c>
      <c r="AZ762" s="235">
        <f>IF('Raw Data'!AQ761="YES", 1, 0)</f>
        <v>0</v>
      </c>
      <c r="BA762" s="241">
        <f>('Power Usage Consumption'!$B$24)*D762*AZ762</f>
        <v>0</v>
      </c>
      <c r="BB762" s="235">
        <f>IF('Raw Data'!AR761="YES", 1, 0)</f>
        <v>0</v>
      </c>
      <c r="BC762" s="241">
        <f>('Power Usage Consumption'!$B$25)*D762*BB762</f>
        <v>0</v>
      </c>
      <c r="BD762" s="235">
        <f>IF('Raw Data'!AS761="YES", 1, 0)</f>
        <v>0</v>
      </c>
      <c r="BE762" s="235">
        <f>('Power Usage Consumption'!$B$26)*D762*BD762</f>
        <v>0</v>
      </c>
      <c r="BF762" s="241">
        <f t="shared" si="7"/>
        <v>1248</v>
      </c>
    </row>
    <row r="763" ht="20.25" customHeight="1">
      <c r="A763" s="233" t="str">
        <f>'Raw Data'!R762</f>
        <v>China</v>
      </c>
      <c r="B763" s="234">
        <f>'Raw Data'!S762</f>
        <v>12</v>
      </c>
      <c r="C763" s="235">
        <f>'Raw Data'!W762</f>
        <v>31</v>
      </c>
      <c r="D763" s="236">
        <f t="shared" si="1"/>
        <v>1488</v>
      </c>
      <c r="E763" s="237"/>
      <c r="F763" s="238">
        <f>'Raw Data'!X762</f>
        <v>0</v>
      </c>
      <c r="G763" s="239">
        <f>(F763*'Power Usage Consumption'!$B$2)*D763</f>
        <v>0</v>
      </c>
      <c r="H763" s="235">
        <f>'Raw Data'!Y762</f>
        <v>1</v>
      </c>
      <c r="I763" s="239">
        <f>(H763*'Power Usage Consumption'!$B$3)*D763</f>
        <v>103.5648</v>
      </c>
      <c r="J763" s="235">
        <f>'Raw Data'!Z762</f>
        <v>3</v>
      </c>
      <c r="K763" s="240">
        <f>(J763*'Power Usage Consumption'!$B$4)*D763</f>
        <v>254.448</v>
      </c>
      <c r="L763" s="241">
        <f>'Raw Data'!AA762</f>
        <v>1</v>
      </c>
      <c r="M763" s="241">
        <f>(L763*'Power Usage Consumption'!$B$5)*D763</f>
        <v>297.6</v>
      </c>
      <c r="N763" s="241">
        <f>'Raw Data'!AB762</f>
        <v>3</v>
      </c>
      <c r="O763" s="241">
        <f>(N763*'Power Usage Consumption'!$B$7)*D763</f>
        <v>8.928</v>
      </c>
      <c r="P763" s="241">
        <f>'Raw Data'!AC762</f>
        <v>2</v>
      </c>
      <c r="Q763" s="241">
        <f>(P763*'Power Usage Consumption'!$B$8)*D763</f>
        <v>119.04</v>
      </c>
      <c r="R763" s="241">
        <f>'Raw Data'!AD762</f>
        <v>0</v>
      </c>
      <c r="S763" s="241">
        <f>(R763*'Power Usage Consumption'!$B$9)*D763</f>
        <v>0</v>
      </c>
      <c r="T763" s="235">
        <f>'Raw Data'!AE762</f>
        <v>2</v>
      </c>
      <c r="U763" s="241">
        <f>(T763*'Power Usage Consumption'!$B$6)*D763</f>
        <v>14.88</v>
      </c>
      <c r="V763" s="235">
        <f>'Raw Data'!AF762</f>
        <v>0</v>
      </c>
      <c r="W763" s="241">
        <f>(V763*'Power Usage Consumption'!$B$11)*D763</f>
        <v>0</v>
      </c>
      <c r="X763" s="235">
        <f>'Raw Data'!AG762</f>
        <v>1</v>
      </c>
      <c r="Y763" s="241">
        <f>(X763*'Power Usage Consumption'!$B$12)*D763</f>
        <v>17.856</v>
      </c>
      <c r="Z763" s="235">
        <f>'Raw Data'!AH762</f>
        <v>3</v>
      </c>
      <c r="AA763" s="241">
        <f>(Z763*'Power Usage Consumption'!$B$12)*D763</f>
        <v>53.568</v>
      </c>
      <c r="AB763" s="242">
        <f t="shared" si="2"/>
        <v>869.8848</v>
      </c>
      <c r="AC763" s="243" t="str">
        <f>'Raw Data'!AI762</f>
        <v>Non-renewable Energy (Grid electricity, Gasoline, etc.)</v>
      </c>
      <c r="AD763" s="244">
        <f t="shared" si="3"/>
        <v>869.8848</v>
      </c>
      <c r="AE763" s="245">
        <f t="shared" si="4"/>
        <v>0</v>
      </c>
      <c r="AF763" s="238">
        <f>'Raw Data'!U762</f>
        <v>9</v>
      </c>
      <c r="AG763" s="235">
        <f>'Raw Data'!T762</f>
        <v>3</v>
      </c>
      <c r="AH763" s="235"/>
      <c r="AI763" s="235">
        <f>IF('Raw Data'!AJ762="YES", 1, 0)</f>
        <v>1</v>
      </c>
      <c r="AJ763" s="239">
        <f>'Power Usage Consumption'!$B$15</f>
        <v>3.87</v>
      </c>
      <c r="AK763" s="235">
        <f>IF('Raw Data'!AK762="YES", 1, 0)</f>
        <v>1</v>
      </c>
      <c r="AL763" s="239">
        <f>'Power Usage Consumption'!$B$16</f>
        <v>18</v>
      </c>
      <c r="AM763" s="235">
        <f>IF('Raw Data'!AL762="YES", 1, 0)</f>
        <v>0</v>
      </c>
      <c r="AN763" s="239">
        <f>'Power Usage Consumption'!$B$17</f>
        <v>1.5</v>
      </c>
      <c r="AO763" s="235">
        <f>IF('Raw Data'!AM762="YES", 1, 0)</f>
        <v>0</v>
      </c>
      <c r="AP763" s="239">
        <f>'Power Usage Consumption'!$B$18</f>
        <v>1.2</v>
      </c>
      <c r="AQ763" s="235">
        <f>IF('Raw Data'!AN762="YES", 1, 0)</f>
        <v>1</v>
      </c>
      <c r="AR763" s="239">
        <f>'Power Usage Consumption'!$B$19</f>
        <v>2</v>
      </c>
      <c r="AS763" s="239">
        <f t="shared" si="5"/>
        <v>26.57</v>
      </c>
      <c r="AT763" s="241">
        <f t="shared" si="6"/>
        <v>3</v>
      </c>
      <c r="AU763" s="241"/>
      <c r="AV763" s="235">
        <f>IF('Raw Data'!AO762="YES", 1, 0)</f>
        <v>1</v>
      </c>
      <c r="AW763" s="241">
        <f>('Power Usage Consumption'!$B$22)*D763*AV763</f>
        <v>3385.2</v>
      </c>
      <c r="AX763" s="235">
        <f>IF('Raw Data'!AP762="YES", 1, 0)</f>
        <v>0</v>
      </c>
      <c r="AY763" s="241">
        <f>('Power Usage Consumption'!$B$23)*D763*AX763</f>
        <v>0</v>
      </c>
      <c r="AZ763" s="235">
        <f>IF('Raw Data'!AQ762="YES", 1, 0)</f>
        <v>0</v>
      </c>
      <c r="BA763" s="241">
        <f>('Power Usage Consumption'!$B$24)*D763*AZ763</f>
        <v>0</v>
      </c>
      <c r="BB763" s="235">
        <f>IF('Raw Data'!AR762="YES", 1, 0)</f>
        <v>1</v>
      </c>
      <c r="BC763" s="241">
        <f>('Power Usage Consumption'!$B$25)*D763*BB763</f>
        <v>25.8168</v>
      </c>
      <c r="BD763" s="235">
        <f>IF('Raw Data'!AS762="YES", 1, 0)</f>
        <v>1</v>
      </c>
      <c r="BE763" s="235">
        <f>('Power Usage Consumption'!$B$26)*D763*BD763</f>
        <v>416.64</v>
      </c>
      <c r="BF763" s="241">
        <f t="shared" si="7"/>
        <v>3827.6568</v>
      </c>
    </row>
    <row r="764" ht="20.25" customHeight="1">
      <c r="A764" s="233" t="str">
        <f>'Raw Data'!R763</f>
        <v>Israel</v>
      </c>
      <c r="B764" s="234">
        <f>'Raw Data'!S763</f>
        <v>4</v>
      </c>
      <c r="C764" s="235">
        <f>'Raw Data'!W763</f>
        <v>24</v>
      </c>
      <c r="D764" s="236">
        <f t="shared" si="1"/>
        <v>384</v>
      </c>
      <c r="E764" s="237"/>
      <c r="F764" s="238">
        <f>'Raw Data'!X763</f>
        <v>1</v>
      </c>
      <c r="G764" s="239">
        <f>(F764*'Power Usage Consumption'!$B$2)*D764</f>
        <v>23.04</v>
      </c>
      <c r="H764" s="235">
        <f>'Raw Data'!Y763</f>
        <v>3</v>
      </c>
      <c r="I764" s="239">
        <f>(H764*'Power Usage Consumption'!$B$3)*D764</f>
        <v>80.1792</v>
      </c>
      <c r="J764" s="235">
        <f>'Raw Data'!Z763</f>
        <v>0</v>
      </c>
      <c r="K764" s="240">
        <f>(J764*'Power Usage Consumption'!$B$4)*D764</f>
        <v>0</v>
      </c>
      <c r="L764" s="241">
        <f>'Raw Data'!AA763</f>
        <v>1</v>
      </c>
      <c r="M764" s="241">
        <f>(L764*'Power Usage Consumption'!$B$5)*D764</f>
        <v>76.8</v>
      </c>
      <c r="N764" s="241">
        <f>'Raw Data'!AB763</f>
        <v>2</v>
      </c>
      <c r="O764" s="241">
        <f>(N764*'Power Usage Consumption'!$B$7)*D764</f>
        <v>1.536</v>
      </c>
      <c r="P764" s="241">
        <f>'Raw Data'!AC763</f>
        <v>1</v>
      </c>
      <c r="Q764" s="241">
        <f>(P764*'Power Usage Consumption'!$B$8)*D764</f>
        <v>15.36</v>
      </c>
      <c r="R764" s="241">
        <f>'Raw Data'!AD763</f>
        <v>3</v>
      </c>
      <c r="S764" s="241">
        <f>(R764*'Power Usage Consumption'!$B$9)*D764</f>
        <v>6.912</v>
      </c>
      <c r="T764" s="235">
        <f>'Raw Data'!AE763</f>
        <v>3</v>
      </c>
      <c r="U764" s="241">
        <f>(T764*'Power Usage Consumption'!$B$6)*D764</f>
        <v>5.76</v>
      </c>
      <c r="V764" s="235">
        <f>'Raw Data'!AF763</f>
        <v>2</v>
      </c>
      <c r="W764" s="241">
        <f>(V764*'Power Usage Consumption'!$B$11)*D764</f>
        <v>9.216</v>
      </c>
      <c r="X764" s="235">
        <f>'Raw Data'!AG763</f>
        <v>1</v>
      </c>
      <c r="Y764" s="241">
        <f>(X764*'Power Usage Consumption'!$B$12)*D764</f>
        <v>4.608</v>
      </c>
      <c r="Z764" s="235">
        <f>'Raw Data'!AH763</f>
        <v>0</v>
      </c>
      <c r="AA764" s="241">
        <f>(Z764*'Power Usage Consumption'!$B$12)*D764</f>
        <v>0</v>
      </c>
      <c r="AB764" s="242">
        <f t="shared" si="2"/>
        <v>223.4112</v>
      </c>
      <c r="AC764" s="243" t="str">
        <f>'Raw Data'!AI763</f>
        <v>Non-renewable Energy (Grid electricity, Gasoline, etc.)</v>
      </c>
      <c r="AD764" s="244">
        <f t="shared" si="3"/>
        <v>223.4112</v>
      </c>
      <c r="AE764" s="245">
        <f t="shared" si="4"/>
        <v>0</v>
      </c>
      <c r="AF764" s="238">
        <f>'Raw Data'!U763</f>
        <v>0</v>
      </c>
      <c r="AG764" s="235">
        <f>'Raw Data'!T763</f>
        <v>4</v>
      </c>
      <c r="AH764" s="235"/>
      <c r="AI764" s="235">
        <f>IF('Raw Data'!AJ763="YES", 1, 0)</f>
        <v>1</v>
      </c>
      <c r="AJ764" s="239">
        <f>'Power Usage Consumption'!$B$15</f>
        <v>3.87</v>
      </c>
      <c r="AK764" s="235">
        <f>IF('Raw Data'!AK763="YES", 1, 0)</f>
        <v>1</v>
      </c>
      <c r="AL764" s="239">
        <f>'Power Usage Consumption'!$B$16</f>
        <v>18</v>
      </c>
      <c r="AM764" s="235">
        <f>IF('Raw Data'!AL763="YES", 1, 0)</f>
        <v>1</v>
      </c>
      <c r="AN764" s="239">
        <f>'Power Usage Consumption'!$B$17</f>
        <v>1.5</v>
      </c>
      <c r="AO764" s="235">
        <f>IF('Raw Data'!AM763="YES", 1, 0)</f>
        <v>0</v>
      </c>
      <c r="AP764" s="239">
        <f>'Power Usage Consumption'!$B$18</f>
        <v>1.2</v>
      </c>
      <c r="AQ764" s="235">
        <f>IF('Raw Data'!AN763="YES", 1, 0)</f>
        <v>0</v>
      </c>
      <c r="AR764" s="239">
        <f>'Power Usage Consumption'!$B$19</f>
        <v>2</v>
      </c>
      <c r="AS764" s="239">
        <f t="shared" si="5"/>
        <v>26.57</v>
      </c>
      <c r="AT764" s="241">
        <f t="shared" si="6"/>
        <v>4</v>
      </c>
      <c r="AU764" s="241"/>
      <c r="AV764" s="235">
        <f>IF('Raw Data'!AO763="YES", 1, 0)</f>
        <v>1</v>
      </c>
      <c r="AW764" s="241">
        <f>('Power Usage Consumption'!$B$22)*D764*AV764</f>
        <v>873.6</v>
      </c>
      <c r="AX764" s="235">
        <f>IF('Raw Data'!AP763="YES", 1, 0)</f>
        <v>0</v>
      </c>
      <c r="AY764" s="241">
        <f>('Power Usage Consumption'!$B$23)*D764*AX764</f>
        <v>0</v>
      </c>
      <c r="AZ764" s="235">
        <f>IF('Raw Data'!AQ763="YES", 1, 0)</f>
        <v>0</v>
      </c>
      <c r="BA764" s="241">
        <f>('Power Usage Consumption'!$B$24)*D764*AZ764</f>
        <v>0</v>
      </c>
      <c r="BB764" s="235">
        <f>IF('Raw Data'!AR763="YES", 1, 0)</f>
        <v>1</v>
      </c>
      <c r="BC764" s="241">
        <f>('Power Usage Consumption'!$B$25)*D764*BB764</f>
        <v>6.6624</v>
      </c>
      <c r="BD764" s="235">
        <f>IF('Raw Data'!AS763="YES", 1, 0)</f>
        <v>1</v>
      </c>
      <c r="BE764" s="235">
        <f>('Power Usage Consumption'!$B$26)*D764*BD764</f>
        <v>107.52</v>
      </c>
      <c r="BF764" s="241">
        <f t="shared" si="7"/>
        <v>987.7824</v>
      </c>
    </row>
    <row r="765" ht="20.25" customHeight="1">
      <c r="A765" s="233" t="str">
        <f>'Raw Data'!R764</f>
        <v>Egypt</v>
      </c>
      <c r="B765" s="234">
        <f>'Raw Data'!S764</f>
        <v>1</v>
      </c>
      <c r="C765" s="235">
        <f>'Raw Data'!W764</f>
        <v>32</v>
      </c>
      <c r="D765" s="236">
        <f t="shared" si="1"/>
        <v>128</v>
      </c>
      <c r="E765" s="237"/>
      <c r="F765" s="238">
        <f>'Raw Data'!X764</f>
        <v>2</v>
      </c>
      <c r="G765" s="239">
        <f>(F765*'Power Usage Consumption'!$B$2)*D765</f>
        <v>15.36</v>
      </c>
      <c r="H765" s="235">
        <f>'Raw Data'!Y764</f>
        <v>1</v>
      </c>
      <c r="I765" s="239">
        <f>(H765*'Power Usage Consumption'!$B$3)*D765</f>
        <v>8.9088</v>
      </c>
      <c r="J765" s="235">
        <f>'Raw Data'!Z764</f>
        <v>3</v>
      </c>
      <c r="K765" s="240">
        <f>(J765*'Power Usage Consumption'!$B$4)*D765</f>
        <v>21.888</v>
      </c>
      <c r="L765" s="241">
        <f>'Raw Data'!AA764</f>
        <v>0</v>
      </c>
      <c r="M765" s="241">
        <f>(L765*'Power Usage Consumption'!$B$5)*D765</f>
        <v>0</v>
      </c>
      <c r="N765" s="241">
        <f>'Raw Data'!AB764</f>
        <v>0</v>
      </c>
      <c r="O765" s="241">
        <f>(N765*'Power Usage Consumption'!$B$7)*D765</f>
        <v>0</v>
      </c>
      <c r="P765" s="241">
        <f>'Raw Data'!AC764</f>
        <v>3</v>
      </c>
      <c r="Q765" s="241">
        <f>(P765*'Power Usage Consumption'!$B$8)*D765</f>
        <v>15.36</v>
      </c>
      <c r="R765" s="241">
        <f>'Raw Data'!AD764</f>
        <v>3</v>
      </c>
      <c r="S765" s="241">
        <f>(R765*'Power Usage Consumption'!$B$9)*D765</f>
        <v>2.304</v>
      </c>
      <c r="T765" s="235">
        <f>'Raw Data'!AE764</f>
        <v>3</v>
      </c>
      <c r="U765" s="241">
        <f>(T765*'Power Usage Consumption'!$B$6)*D765</f>
        <v>1.92</v>
      </c>
      <c r="V765" s="235">
        <f>'Raw Data'!AF764</f>
        <v>3</v>
      </c>
      <c r="W765" s="241">
        <f>(V765*'Power Usage Consumption'!$B$11)*D765</f>
        <v>4.608</v>
      </c>
      <c r="X765" s="235">
        <f>'Raw Data'!AG764</f>
        <v>1</v>
      </c>
      <c r="Y765" s="241">
        <f>(X765*'Power Usage Consumption'!$B$12)*D765</f>
        <v>1.536</v>
      </c>
      <c r="Z765" s="235">
        <f>'Raw Data'!AH764</f>
        <v>0</v>
      </c>
      <c r="AA765" s="241">
        <f>(Z765*'Power Usage Consumption'!$B$12)*D765</f>
        <v>0</v>
      </c>
      <c r="AB765" s="242">
        <f t="shared" si="2"/>
        <v>71.8848</v>
      </c>
      <c r="AC765" s="243" t="str">
        <f>'Raw Data'!AI764</f>
        <v>Renewable Energy (Solar, Wind, etc.)</v>
      </c>
      <c r="AD765" s="244">
        <f t="shared" si="3"/>
        <v>0</v>
      </c>
      <c r="AE765" s="245">
        <f t="shared" si="4"/>
        <v>71.8848</v>
      </c>
      <c r="AF765" s="238">
        <f>'Raw Data'!U764</f>
        <v>0</v>
      </c>
      <c r="AG765" s="235">
        <f>'Raw Data'!T764</f>
        <v>1</v>
      </c>
      <c r="AH765" s="235"/>
      <c r="AI765" s="235">
        <f>IF('Raw Data'!AJ764="YES", 1, 0)</f>
        <v>0</v>
      </c>
      <c r="AJ765" s="239">
        <f>'Power Usage Consumption'!$B$15</f>
        <v>3.87</v>
      </c>
      <c r="AK765" s="235">
        <f>IF('Raw Data'!AK764="YES", 1, 0)</f>
        <v>0</v>
      </c>
      <c r="AL765" s="239">
        <f>'Power Usage Consumption'!$B$16</f>
        <v>18</v>
      </c>
      <c r="AM765" s="235">
        <f>IF('Raw Data'!AL764="YES", 1, 0)</f>
        <v>0</v>
      </c>
      <c r="AN765" s="239">
        <f>'Power Usage Consumption'!$B$17</f>
        <v>1.5</v>
      </c>
      <c r="AO765" s="235">
        <f>IF('Raw Data'!AM764="YES", 1, 0)</f>
        <v>1</v>
      </c>
      <c r="AP765" s="239">
        <f>'Power Usage Consumption'!$B$18</f>
        <v>1.2</v>
      </c>
      <c r="AQ765" s="235">
        <f>IF('Raw Data'!AN764="YES", 1, 0)</f>
        <v>1</v>
      </c>
      <c r="AR765" s="239">
        <f>'Power Usage Consumption'!$B$19</f>
        <v>2</v>
      </c>
      <c r="AS765" s="239">
        <f t="shared" si="5"/>
        <v>26.57</v>
      </c>
      <c r="AT765" s="241">
        <f t="shared" si="6"/>
        <v>1</v>
      </c>
      <c r="AU765" s="241"/>
      <c r="AV765" s="235">
        <f>IF('Raw Data'!AO764="YES", 1, 0)</f>
        <v>0</v>
      </c>
      <c r="AW765" s="241">
        <f>('Power Usage Consumption'!$B$22)*D765*AV765</f>
        <v>0</v>
      </c>
      <c r="AX765" s="235">
        <f>IF('Raw Data'!AP764="YES", 1, 0)</f>
        <v>0</v>
      </c>
      <c r="AY765" s="241">
        <f>('Power Usage Consumption'!$B$23)*D765*AX765</f>
        <v>0</v>
      </c>
      <c r="AZ765" s="235">
        <f>IF('Raw Data'!AQ764="YES", 1, 0)</f>
        <v>1</v>
      </c>
      <c r="BA765" s="241">
        <f>('Power Usage Consumption'!$B$24)*D765*AZ765</f>
        <v>6.912</v>
      </c>
      <c r="BB765" s="235">
        <f>IF('Raw Data'!AR764="YES", 1, 0)</f>
        <v>1</v>
      </c>
      <c r="BC765" s="241">
        <f>('Power Usage Consumption'!$B$25)*D765*BB765</f>
        <v>2.2208</v>
      </c>
      <c r="BD765" s="235">
        <f>IF('Raw Data'!AS764="YES", 1, 0)</f>
        <v>0</v>
      </c>
      <c r="BE765" s="235">
        <f>('Power Usage Consumption'!$B$26)*D765*BD765</f>
        <v>0</v>
      </c>
      <c r="BF765" s="241">
        <f t="shared" si="7"/>
        <v>9.1328</v>
      </c>
    </row>
    <row r="766" ht="20.25" customHeight="1">
      <c r="A766" s="233" t="str">
        <f>'Raw Data'!R765</f>
        <v>Morocco</v>
      </c>
      <c r="B766" s="234">
        <f>'Raw Data'!S765</f>
        <v>3</v>
      </c>
      <c r="C766" s="235">
        <f>'Raw Data'!W765</f>
        <v>20</v>
      </c>
      <c r="D766" s="236">
        <f t="shared" si="1"/>
        <v>240</v>
      </c>
      <c r="E766" s="237"/>
      <c r="F766" s="238">
        <f>'Raw Data'!X765</f>
        <v>3</v>
      </c>
      <c r="G766" s="239">
        <f>(F766*'Power Usage Consumption'!$B$2)*D766</f>
        <v>43.2</v>
      </c>
      <c r="H766" s="235">
        <f>'Raw Data'!Y765</f>
        <v>3</v>
      </c>
      <c r="I766" s="239">
        <f>(H766*'Power Usage Consumption'!$B$3)*D766</f>
        <v>50.112</v>
      </c>
      <c r="J766" s="235">
        <f>'Raw Data'!Z765</f>
        <v>2</v>
      </c>
      <c r="K766" s="240">
        <f>(J766*'Power Usage Consumption'!$B$4)*D766</f>
        <v>27.36</v>
      </c>
      <c r="L766" s="241">
        <f>'Raw Data'!AA765</f>
        <v>2</v>
      </c>
      <c r="M766" s="241">
        <f>(L766*'Power Usage Consumption'!$B$5)*D766</f>
        <v>96</v>
      </c>
      <c r="N766" s="241">
        <f>'Raw Data'!AB765</f>
        <v>1</v>
      </c>
      <c r="O766" s="241">
        <f>(N766*'Power Usage Consumption'!$B$7)*D766</f>
        <v>0.48</v>
      </c>
      <c r="P766" s="241">
        <f>'Raw Data'!AC765</f>
        <v>3</v>
      </c>
      <c r="Q766" s="241">
        <f>(P766*'Power Usage Consumption'!$B$8)*D766</f>
        <v>28.8</v>
      </c>
      <c r="R766" s="241">
        <f>'Raw Data'!AD765</f>
        <v>0</v>
      </c>
      <c r="S766" s="241">
        <f>(R766*'Power Usage Consumption'!$B$9)*D766</f>
        <v>0</v>
      </c>
      <c r="T766" s="235">
        <f>'Raw Data'!AE765</f>
        <v>1</v>
      </c>
      <c r="U766" s="241">
        <f>(T766*'Power Usage Consumption'!$B$6)*D766</f>
        <v>1.2</v>
      </c>
      <c r="V766" s="235">
        <f>'Raw Data'!AF765</f>
        <v>1</v>
      </c>
      <c r="W766" s="241">
        <f>(V766*'Power Usage Consumption'!$B$11)*D766</f>
        <v>2.88</v>
      </c>
      <c r="X766" s="235">
        <f>'Raw Data'!AG765</f>
        <v>3</v>
      </c>
      <c r="Y766" s="241">
        <f>(X766*'Power Usage Consumption'!$B$12)*D766</f>
        <v>8.64</v>
      </c>
      <c r="Z766" s="235">
        <f>'Raw Data'!AH765</f>
        <v>1</v>
      </c>
      <c r="AA766" s="241">
        <f>(Z766*'Power Usage Consumption'!$B$12)*D766</f>
        <v>2.88</v>
      </c>
      <c r="AB766" s="242">
        <f t="shared" si="2"/>
        <v>261.552</v>
      </c>
      <c r="AC766" s="243" t="str">
        <f>'Raw Data'!AI765</f>
        <v>Renewable Energy (Solar, Wind, etc.)</v>
      </c>
      <c r="AD766" s="244">
        <f t="shared" si="3"/>
        <v>0</v>
      </c>
      <c r="AE766" s="245">
        <f t="shared" si="4"/>
        <v>261.552</v>
      </c>
      <c r="AF766" s="238">
        <f>'Raw Data'!U765</f>
        <v>0</v>
      </c>
      <c r="AG766" s="235">
        <f>'Raw Data'!T765</f>
        <v>3</v>
      </c>
      <c r="AH766" s="235"/>
      <c r="AI766" s="235">
        <f>IF('Raw Data'!AJ765="YES", 1, 0)</f>
        <v>0</v>
      </c>
      <c r="AJ766" s="239">
        <f>'Power Usage Consumption'!$B$15</f>
        <v>3.87</v>
      </c>
      <c r="AK766" s="235">
        <f>IF('Raw Data'!AK765="YES", 1, 0)</f>
        <v>0</v>
      </c>
      <c r="AL766" s="239">
        <f>'Power Usage Consumption'!$B$16</f>
        <v>18</v>
      </c>
      <c r="AM766" s="235">
        <f>IF('Raw Data'!AL765="YES", 1, 0)</f>
        <v>1</v>
      </c>
      <c r="AN766" s="239">
        <f>'Power Usage Consumption'!$B$17</f>
        <v>1.5</v>
      </c>
      <c r="AO766" s="235">
        <f>IF('Raw Data'!AM765="YES", 1, 0)</f>
        <v>0</v>
      </c>
      <c r="AP766" s="239">
        <f>'Power Usage Consumption'!$B$18</f>
        <v>1.2</v>
      </c>
      <c r="AQ766" s="235">
        <f>IF('Raw Data'!AN765="YES", 1, 0)</f>
        <v>0</v>
      </c>
      <c r="AR766" s="239">
        <f>'Power Usage Consumption'!$B$19</f>
        <v>2</v>
      </c>
      <c r="AS766" s="239">
        <f t="shared" si="5"/>
        <v>26.57</v>
      </c>
      <c r="AT766" s="241">
        <f t="shared" si="6"/>
        <v>3</v>
      </c>
      <c r="AU766" s="241"/>
      <c r="AV766" s="235">
        <f>IF('Raw Data'!AO765="YES", 1, 0)</f>
        <v>1</v>
      </c>
      <c r="AW766" s="241">
        <f>('Power Usage Consumption'!$B$22)*D766*AV766</f>
        <v>546</v>
      </c>
      <c r="AX766" s="235">
        <f>IF('Raw Data'!AP765="YES", 1, 0)</f>
        <v>0</v>
      </c>
      <c r="AY766" s="241">
        <f>('Power Usage Consumption'!$B$23)*D766*AX766</f>
        <v>0</v>
      </c>
      <c r="AZ766" s="235">
        <f>IF('Raw Data'!AQ765="YES", 1, 0)</f>
        <v>1</v>
      </c>
      <c r="BA766" s="241">
        <f>('Power Usage Consumption'!$B$24)*D766*AZ766</f>
        <v>12.96</v>
      </c>
      <c r="BB766" s="235">
        <f>IF('Raw Data'!AR765="YES", 1, 0)</f>
        <v>1</v>
      </c>
      <c r="BC766" s="241">
        <f>('Power Usage Consumption'!$B$25)*D766*BB766</f>
        <v>4.164</v>
      </c>
      <c r="BD766" s="235">
        <f>IF('Raw Data'!AS765="YES", 1, 0)</f>
        <v>0</v>
      </c>
      <c r="BE766" s="235">
        <f>('Power Usage Consumption'!$B$26)*D766*BD766</f>
        <v>0</v>
      </c>
      <c r="BF766" s="241">
        <f t="shared" si="7"/>
        <v>563.124</v>
      </c>
    </row>
    <row r="767" ht="20.25" customHeight="1">
      <c r="A767" s="233" t="str">
        <f>'Raw Data'!R766</f>
        <v>Mexico</v>
      </c>
      <c r="B767" s="234">
        <f>'Raw Data'!S766</f>
        <v>5</v>
      </c>
      <c r="C767" s="235">
        <f>'Raw Data'!W766</f>
        <v>14</v>
      </c>
      <c r="D767" s="236">
        <f t="shared" si="1"/>
        <v>280</v>
      </c>
      <c r="E767" s="237"/>
      <c r="F767" s="238">
        <f>'Raw Data'!X766</f>
        <v>1</v>
      </c>
      <c r="G767" s="239">
        <f>(F767*'Power Usage Consumption'!$B$2)*D767</f>
        <v>16.8</v>
      </c>
      <c r="H767" s="235">
        <f>'Raw Data'!Y766</f>
        <v>1</v>
      </c>
      <c r="I767" s="239">
        <f>(H767*'Power Usage Consumption'!$B$3)*D767</f>
        <v>19.488</v>
      </c>
      <c r="J767" s="235">
        <f>'Raw Data'!Z766</f>
        <v>3</v>
      </c>
      <c r="K767" s="240">
        <f>(J767*'Power Usage Consumption'!$B$4)*D767</f>
        <v>47.88</v>
      </c>
      <c r="L767" s="241">
        <f>'Raw Data'!AA766</f>
        <v>1</v>
      </c>
      <c r="M767" s="241">
        <f>(L767*'Power Usage Consumption'!$B$5)*D767</f>
        <v>56</v>
      </c>
      <c r="N767" s="241">
        <f>'Raw Data'!AB766</f>
        <v>1</v>
      </c>
      <c r="O767" s="241">
        <f>(N767*'Power Usage Consumption'!$B$7)*D767</f>
        <v>0.56</v>
      </c>
      <c r="P767" s="241">
        <f>'Raw Data'!AC766</f>
        <v>3</v>
      </c>
      <c r="Q767" s="241">
        <f>(P767*'Power Usage Consumption'!$B$8)*D767</f>
        <v>33.6</v>
      </c>
      <c r="R767" s="241">
        <f>'Raw Data'!AD766</f>
        <v>0</v>
      </c>
      <c r="S767" s="241">
        <f>(R767*'Power Usage Consumption'!$B$9)*D767</f>
        <v>0</v>
      </c>
      <c r="T767" s="235">
        <f>'Raw Data'!AE766</f>
        <v>2</v>
      </c>
      <c r="U767" s="241">
        <f>(T767*'Power Usage Consumption'!$B$6)*D767</f>
        <v>2.8</v>
      </c>
      <c r="V767" s="235">
        <f>'Raw Data'!AF766</f>
        <v>3</v>
      </c>
      <c r="W767" s="241">
        <f>(V767*'Power Usage Consumption'!$B$11)*D767</f>
        <v>10.08</v>
      </c>
      <c r="X767" s="235">
        <f>'Raw Data'!AG766</f>
        <v>1</v>
      </c>
      <c r="Y767" s="241">
        <f>(X767*'Power Usage Consumption'!$B$12)*D767</f>
        <v>3.36</v>
      </c>
      <c r="Z767" s="235">
        <f>'Raw Data'!AH766</f>
        <v>1</v>
      </c>
      <c r="AA767" s="241">
        <f>(Z767*'Power Usage Consumption'!$B$12)*D767</f>
        <v>3.36</v>
      </c>
      <c r="AB767" s="242">
        <f t="shared" si="2"/>
        <v>193.928</v>
      </c>
      <c r="AC767" s="243" t="str">
        <f>'Raw Data'!AI766</f>
        <v>Non-renewable Energy (Grid electricity, Gasoline, etc.)</v>
      </c>
      <c r="AD767" s="244">
        <f t="shared" si="3"/>
        <v>193.928</v>
      </c>
      <c r="AE767" s="245">
        <f t="shared" si="4"/>
        <v>0</v>
      </c>
      <c r="AF767" s="238">
        <f>'Raw Data'!U766</f>
        <v>1</v>
      </c>
      <c r="AG767" s="235">
        <f>'Raw Data'!T766</f>
        <v>4</v>
      </c>
      <c r="AH767" s="235"/>
      <c r="AI767" s="235">
        <f>IF('Raw Data'!AJ766="YES", 1, 0)</f>
        <v>0</v>
      </c>
      <c r="AJ767" s="239">
        <f>'Power Usage Consumption'!$B$15</f>
        <v>3.87</v>
      </c>
      <c r="AK767" s="235">
        <f>IF('Raw Data'!AK766="YES", 1, 0)</f>
        <v>0</v>
      </c>
      <c r="AL767" s="239">
        <f>'Power Usage Consumption'!$B$16</f>
        <v>18</v>
      </c>
      <c r="AM767" s="235">
        <f>IF('Raw Data'!AL766="YES", 1, 0)</f>
        <v>1</v>
      </c>
      <c r="AN767" s="239">
        <f>'Power Usage Consumption'!$B$17</f>
        <v>1.5</v>
      </c>
      <c r="AO767" s="235">
        <f>IF('Raw Data'!AM766="YES", 1, 0)</f>
        <v>0</v>
      </c>
      <c r="AP767" s="239">
        <f>'Power Usage Consumption'!$B$18</f>
        <v>1.2</v>
      </c>
      <c r="AQ767" s="235">
        <f>IF('Raw Data'!AN766="YES", 1, 0)</f>
        <v>1</v>
      </c>
      <c r="AR767" s="239">
        <f>'Power Usage Consumption'!$B$19</f>
        <v>2</v>
      </c>
      <c r="AS767" s="239">
        <f t="shared" si="5"/>
        <v>26.57</v>
      </c>
      <c r="AT767" s="241">
        <f t="shared" si="6"/>
        <v>4</v>
      </c>
      <c r="AU767" s="241"/>
      <c r="AV767" s="235">
        <f>IF('Raw Data'!AO766="YES", 1, 0)</f>
        <v>0</v>
      </c>
      <c r="AW767" s="241">
        <f>('Power Usage Consumption'!$B$22)*D767*AV767</f>
        <v>0</v>
      </c>
      <c r="AX767" s="235">
        <f>IF('Raw Data'!AP766="YES", 1, 0)</f>
        <v>0</v>
      </c>
      <c r="AY767" s="241">
        <f>('Power Usage Consumption'!$B$23)*D767*AX767</f>
        <v>0</v>
      </c>
      <c r="AZ767" s="235">
        <f>IF('Raw Data'!AQ766="YES", 1, 0)</f>
        <v>0</v>
      </c>
      <c r="BA767" s="241">
        <f>('Power Usage Consumption'!$B$24)*D767*AZ767</f>
        <v>0</v>
      </c>
      <c r="BB767" s="235">
        <f>IF('Raw Data'!AR766="YES", 1, 0)</f>
        <v>0</v>
      </c>
      <c r="BC767" s="241">
        <f>('Power Usage Consumption'!$B$25)*D767*BB767</f>
        <v>0</v>
      </c>
      <c r="BD767" s="235">
        <f>IF('Raw Data'!AS766="YES", 1, 0)</f>
        <v>0</v>
      </c>
      <c r="BE767" s="235">
        <f>('Power Usage Consumption'!$B$26)*D767*BD767</f>
        <v>0</v>
      </c>
      <c r="BF767" s="241">
        <f t="shared" si="7"/>
        <v>0</v>
      </c>
    </row>
    <row r="768" ht="20.25" customHeight="1">
      <c r="A768" s="233" t="str">
        <f>'Raw Data'!R767</f>
        <v>Senegal</v>
      </c>
      <c r="B768" s="234">
        <f>'Raw Data'!S767</f>
        <v>2</v>
      </c>
      <c r="C768" s="235">
        <f>'Raw Data'!W767</f>
        <v>31</v>
      </c>
      <c r="D768" s="236">
        <f t="shared" si="1"/>
        <v>248</v>
      </c>
      <c r="E768" s="237"/>
      <c r="F768" s="238">
        <f>'Raw Data'!X767</f>
        <v>1</v>
      </c>
      <c r="G768" s="239">
        <f>(F768*'Power Usage Consumption'!$B$2)*D768</f>
        <v>14.88</v>
      </c>
      <c r="H768" s="235">
        <f>'Raw Data'!Y767</f>
        <v>1</v>
      </c>
      <c r="I768" s="239">
        <f>(H768*'Power Usage Consumption'!$B$3)*D768</f>
        <v>17.2608</v>
      </c>
      <c r="J768" s="235">
        <f>'Raw Data'!Z767</f>
        <v>2</v>
      </c>
      <c r="K768" s="240">
        <f>(J768*'Power Usage Consumption'!$B$4)*D768</f>
        <v>28.272</v>
      </c>
      <c r="L768" s="241">
        <f>'Raw Data'!AA767</f>
        <v>0</v>
      </c>
      <c r="M768" s="241">
        <f>(L768*'Power Usage Consumption'!$B$5)*D768</f>
        <v>0</v>
      </c>
      <c r="N768" s="241">
        <f>'Raw Data'!AB767</f>
        <v>2</v>
      </c>
      <c r="O768" s="241">
        <f>(N768*'Power Usage Consumption'!$B$7)*D768</f>
        <v>0.992</v>
      </c>
      <c r="P768" s="241">
        <f>'Raw Data'!AC767</f>
        <v>3</v>
      </c>
      <c r="Q768" s="241">
        <f>(P768*'Power Usage Consumption'!$B$8)*D768</f>
        <v>29.76</v>
      </c>
      <c r="R768" s="241">
        <f>'Raw Data'!AD767</f>
        <v>0</v>
      </c>
      <c r="S768" s="241">
        <f>(R768*'Power Usage Consumption'!$B$9)*D768</f>
        <v>0</v>
      </c>
      <c r="T768" s="235">
        <f>'Raw Data'!AE767</f>
        <v>2</v>
      </c>
      <c r="U768" s="241">
        <f>(T768*'Power Usage Consumption'!$B$6)*D768</f>
        <v>2.48</v>
      </c>
      <c r="V768" s="235">
        <f>'Raw Data'!AF767</f>
        <v>2</v>
      </c>
      <c r="W768" s="241">
        <f>(V768*'Power Usage Consumption'!$B$11)*D768</f>
        <v>5.952</v>
      </c>
      <c r="X768" s="235">
        <f>'Raw Data'!AG767</f>
        <v>0</v>
      </c>
      <c r="Y768" s="241">
        <f>(X768*'Power Usage Consumption'!$B$12)*D768</f>
        <v>0</v>
      </c>
      <c r="Z768" s="235">
        <f>'Raw Data'!AH767</f>
        <v>2</v>
      </c>
      <c r="AA768" s="241">
        <f>(Z768*'Power Usage Consumption'!$B$12)*D768</f>
        <v>5.952</v>
      </c>
      <c r="AB768" s="242">
        <f t="shared" si="2"/>
        <v>105.5488</v>
      </c>
      <c r="AC768" s="243" t="str">
        <f>'Raw Data'!AI767</f>
        <v>Non-renewable Energy (Grid electricity, Gasoline, etc.)</v>
      </c>
      <c r="AD768" s="244">
        <f t="shared" si="3"/>
        <v>105.5488</v>
      </c>
      <c r="AE768" s="245">
        <f t="shared" si="4"/>
        <v>0</v>
      </c>
      <c r="AF768" s="238">
        <f>'Raw Data'!U767</f>
        <v>0</v>
      </c>
      <c r="AG768" s="235">
        <f>'Raw Data'!T767</f>
        <v>2</v>
      </c>
      <c r="AH768" s="235"/>
      <c r="AI768" s="235">
        <f>IF('Raw Data'!AJ767="YES", 1, 0)</f>
        <v>1</v>
      </c>
      <c r="AJ768" s="239">
        <f>'Power Usage Consumption'!$B$15</f>
        <v>3.87</v>
      </c>
      <c r="AK768" s="235">
        <f>IF('Raw Data'!AK767="YES", 1, 0)</f>
        <v>0</v>
      </c>
      <c r="AL768" s="239">
        <f>'Power Usage Consumption'!$B$16</f>
        <v>18</v>
      </c>
      <c r="AM768" s="235">
        <f>IF('Raw Data'!AL767="YES", 1, 0)</f>
        <v>1</v>
      </c>
      <c r="AN768" s="239">
        <f>'Power Usage Consumption'!$B$17</f>
        <v>1.5</v>
      </c>
      <c r="AO768" s="235">
        <f>IF('Raw Data'!AM767="YES", 1, 0)</f>
        <v>1</v>
      </c>
      <c r="AP768" s="239">
        <f>'Power Usage Consumption'!$B$18</f>
        <v>1.2</v>
      </c>
      <c r="AQ768" s="235">
        <f>IF('Raw Data'!AN767="YES", 1, 0)</f>
        <v>0</v>
      </c>
      <c r="AR768" s="239">
        <f>'Power Usage Consumption'!$B$19</f>
        <v>2</v>
      </c>
      <c r="AS768" s="239">
        <f t="shared" si="5"/>
        <v>26.57</v>
      </c>
      <c r="AT768" s="241">
        <f t="shared" si="6"/>
        <v>2</v>
      </c>
      <c r="AU768" s="241"/>
      <c r="AV768" s="235">
        <f>IF('Raw Data'!AO767="YES", 1, 0)</f>
        <v>0</v>
      </c>
      <c r="AW768" s="241">
        <f>('Power Usage Consumption'!$B$22)*D768*AV768</f>
        <v>0</v>
      </c>
      <c r="AX768" s="235">
        <f>IF('Raw Data'!AP767="YES", 1, 0)</f>
        <v>1</v>
      </c>
      <c r="AY768" s="241">
        <f>('Power Usage Consumption'!$B$23)*D768*AX768</f>
        <v>161.2</v>
      </c>
      <c r="AZ768" s="235">
        <f>IF('Raw Data'!AQ767="YES", 1, 0)</f>
        <v>0</v>
      </c>
      <c r="BA768" s="241">
        <f>('Power Usage Consumption'!$B$24)*D768*AZ768</f>
        <v>0</v>
      </c>
      <c r="BB768" s="235">
        <f>IF('Raw Data'!AR767="YES", 1, 0)</f>
        <v>1</v>
      </c>
      <c r="BC768" s="241">
        <f>('Power Usage Consumption'!$B$25)*D768*BB768</f>
        <v>4.3028</v>
      </c>
      <c r="BD768" s="235">
        <f>IF('Raw Data'!AS767="YES", 1, 0)</f>
        <v>0</v>
      </c>
      <c r="BE768" s="235">
        <f>('Power Usage Consumption'!$B$26)*D768*BD768</f>
        <v>0</v>
      </c>
      <c r="BF768" s="241">
        <f t="shared" si="7"/>
        <v>165.5028</v>
      </c>
    </row>
    <row r="769" ht="20.25" customHeight="1">
      <c r="A769" s="233" t="str">
        <f>'Raw Data'!R768</f>
        <v>Australia</v>
      </c>
      <c r="B769" s="234">
        <f>'Raw Data'!S768</f>
        <v>1</v>
      </c>
      <c r="C769" s="235">
        <f>'Raw Data'!W768</f>
        <v>36</v>
      </c>
      <c r="D769" s="236">
        <f t="shared" si="1"/>
        <v>144</v>
      </c>
      <c r="E769" s="237"/>
      <c r="F769" s="238">
        <f>'Raw Data'!X768</f>
        <v>3</v>
      </c>
      <c r="G769" s="239">
        <f>(F769*'Power Usage Consumption'!$B$2)*D769</f>
        <v>25.92</v>
      </c>
      <c r="H769" s="235">
        <f>'Raw Data'!Y768</f>
        <v>2</v>
      </c>
      <c r="I769" s="239">
        <f>(H769*'Power Usage Consumption'!$B$3)*D769</f>
        <v>20.0448</v>
      </c>
      <c r="J769" s="235">
        <f>'Raw Data'!Z768</f>
        <v>0</v>
      </c>
      <c r="K769" s="240">
        <f>(J769*'Power Usage Consumption'!$B$4)*D769</f>
        <v>0</v>
      </c>
      <c r="L769" s="241">
        <f>'Raw Data'!AA768</f>
        <v>2</v>
      </c>
      <c r="M769" s="241">
        <f>(L769*'Power Usage Consumption'!$B$5)*D769</f>
        <v>57.6</v>
      </c>
      <c r="N769" s="241">
        <f>'Raw Data'!AB768</f>
        <v>1</v>
      </c>
      <c r="O769" s="241">
        <f>(N769*'Power Usage Consumption'!$B$7)*D769</f>
        <v>0.288</v>
      </c>
      <c r="P769" s="241">
        <f>'Raw Data'!AC768</f>
        <v>1</v>
      </c>
      <c r="Q769" s="241">
        <f>(P769*'Power Usage Consumption'!$B$8)*D769</f>
        <v>5.76</v>
      </c>
      <c r="R769" s="241">
        <f>'Raw Data'!AD768</f>
        <v>0</v>
      </c>
      <c r="S769" s="241">
        <f>(R769*'Power Usage Consumption'!$B$9)*D769</f>
        <v>0</v>
      </c>
      <c r="T769" s="235">
        <f>'Raw Data'!AE768</f>
        <v>1</v>
      </c>
      <c r="U769" s="241">
        <f>(T769*'Power Usage Consumption'!$B$6)*D769</f>
        <v>0.72</v>
      </c>
      <c r="V769" s="235">
        <f>'Raw Data'!AF768</f>
        <v>1</v>
      </c>
      <c r="W769" s="241">
        <f>(V769*'Power Usage Consumption'!$B$11)*D769</f>
        <v>1.728</v>
      </c>
      <c r="X769" s="235">
        <f>'Raw Data'!AG768</f>
        <v>2</v>
      </c>
      <c r="Y769" s="241">
        <f>(X769*'Power Usage Consumption'!$B$12)*D769</f>
        <v>3.456</v>
      </c>
      <c r="Z769" s="235">
        <f>'Raw Data'!AH768</f>
        <v>2</v>
      </c>
      <c r="AA769" s="241">
        <f>(Z769*'Power Usage Consumption'!$B$12)*D769</f>
        <v>3.456</v>
      </c>
      <c r="AB769" s="242">
        <f t="shared" si="2"/>
        <v>118.9728</v>
      </c>
      <c r="AC769" s="243" t="str">
        <f>'Raw Data'!AI768</f>
        <v>Renewable Energy (Solar, Wind, etc.)</v>
      </c>
      <c r="AD769" s="244">
        <f t="shared" si="3"/>
        <v>0</v>
      </c>
      <c r="AE769" s="245">
        <f t="shared" si="4"/>
        <v>118.9728</v>
      </c>
      <c r="AF769" s="238">
        <f>'Raw Data'!U768</f>
        <v>0</v>
      </c>
      <c r="AG769" s="235">
        <f>'Raw Data'!T768</f>
        <v>1</v>
      </c>
      <c r="AH769" s="235"/>
      <c r="AI769" s="235">
        <f>IF('Raw Data'!AJ768="YES", 1, 0)</f>
        <v>0</v>
      </c>
      <c r="AJ769" s="239">
        <f>'Power Usage Consumption'!$B$15</f>
        <v>3.87</v>
      </c>
      <c r="AK769" s="235">
        <f>IF('Raw Data'!AK768="YES", 1, 0)</f>
        <v>1</v>
      </c>
      <c r="AL769" s="239">
        <f>'Power Usage Consumption'!$B$16</f>
        <v>18</v>
      </c>
      <c r="AM769" s="235">
        <f>IF('Raw Data'!AL768="YES", 1, 0)</f>
        <v>1</v>
      </c>
      <c r="AN769" s="239">
        <f>'Power Usage Consumption'!$B$17</f>
        <v>1.5</v>
      </c>
      <c r="AO769" s="235">
        <f>IF('Raw Data'!AM768="YES", 1, 0)</f>
        <v>1</v>
      </c>
      <c r="AP769" s="239">
        <f>'Power Usage Consumption'!$B$18</f>
        <v>1.2</v>
      </c>
      <c r="AQ769" s="235">
        <f>IF('Raw Data'!AN768="YES", 1, 0)</f>
        <v>1</v>
      </c>
      <c r="AR769" s="239">
        <f>'Power Usage Consumption'!$B$19</f>
        <v>2</v>
      </c>
      <c r="AS769" s="239">
        <f t="shared" si="5"/>
        <v>26.57</v>
      </c>
      <c r="AT769" s="241">
        <f t="shared" si="6"/>
        <v>1</v>
      </c>
      <c r="AU769" s="241"/>
      <c r="AV769" s="235">
        <f>IF('Raw Data'!AO768="YES", 1, 0)</f>
        <v>0</v>
      </c>
      <c r="AW769" s="241">
        <f>('Power Usage Consumption'!$B$22)*D769*AV769</f>
        <v>0</v>
      </c>
      <c r="AX769" s="235">
        <f>IF('Raw Data'!AP768="YES", 1, 0)</f>
        <v>0</v>
      </c>
      <c r="AY769" s="241">
        <f>('Power Usage Consumption'!$B$23)*D769*AX769</f>
        <v>0</v>
      </c>
      <c r="AZ769" s="235">
        <f>IF('Raw Data'!AQ768="YES", 1, 0)</f>
        <v>0</v>
      </c>
      <c r="BA769" s="241">
        <f>('Power Usage Consumption'!$B$24)*D769*AZ769</f>
        <v>0</v>
      </c>
      <c r="BB769" s="235">
        <f>IF('Raw Data'!AR768="YES", 1, 0)</f>
        <v>0</v>
      </c>
      <c r="BC769" s="241">
        <f>('Power Usage Consumption'!$B$25)*D769*BB769</f>
        <v>0</v>
      </c>
      <c r="BD769" s="235">
        <f>IF('Raw Data'!AS768="YES", 1, 0)</f>
        <v>1</v>
      </c>
      <c r="BE769" s="235">
        <f>('Power Usage Consumption'!$B$26)*D769*BD769</f>
        <v>40.32</v>
      </c>
      <c r="BF769" s="241">
        <f t="shared" si="7"/>
        <v>40.32</v>
      </c>
    </row>
    <row r="770" ht="20.25" customHeight="1">
      <c r="A770" s="233" t="str">
        <f>'Raw Data'!R769</f>
        <v>Türkiye</v>
      </c>
      <c r="B770" s="234">
        <f>'Raw Data'!S769</f>
        <v>8</v>
      </c>
      <c r="C770" s="235">
        <f>'Raw Data'!W769</f>
        <v>27</v>
      </c>
      <c r="D770" s="236">
        <f t="shared" si="1"/>
        <v>864</v>
      </c>
      <c r="E770" s="237"/>
      <c r="F770" s="238">
        <f>'Raw Data'!X769</f>
        <v>3</v>
      </c>
      <c r="G770" s="239">
        <f>(F770*'Power Usage Consumption'!$B$2)*D770</f>
        <v>155.52</v>
      </c>
      <c r="H770" s="235">
        <f>'Raw Data'!Y769</f>
        <v>1</v>
      </c>
      <c r="I770" s="239">
        <f>(H770*'Power Usage Consumption'!$B$3)*D770</f>
        <v>60.1344</v>
      </c>
      <c r="J770" s="235">
        <f>'Raw Data'!Z769</f>
        <v>0</v>
      </c>
      <c r="K770" s="240">
        <f>(J770*'Power Usage Consumption'!$B$4)*D770</f>
        <v>0</v>
      </c>
      <c r="L770" s="241">
        <f>'Raw Data'!AA769</f>
        <v>1</v>
      </c>
      <c r="M770" s="241">
        <f>(L770*'Power Usage Consumption'!$B$5)*D770</f>
        <v>172.8</v>
      </c>
      <c r="N770" s="241">
        <f>'Raw Data'!AB769</f>
        <v>1</v>
      </c>
      <c r="O770" s="241">
        <f>(N770*'Power Usage Consumption'!$B$7)*D770</f>
        <v>1.728</v>
      </c>
      <c r="P770" s="241">
        <f>'Raw Data'!AC769</f>
        <v>3</v>
      </c>
      <c r="Q770" s="241">
        <f>(P770*'Power Usage Consumption'!$B$8)*D770</f>
        <v>103.68</v>
      </c>
      <c r="R770" s="241">
        <f>'Raw Data'!AD769</f>
        <v>2</v>
      </c>
      <c r="S770" s="241">
        <f>(R770*'Power Usage Consumption'!$B$9)*D770</f>
        <v>10.368</v>
      </c>
      <c r="T770" s="235">
        <f>'Raw Data'!AE769</f>
        <v>2</v>
      </c>
      <c r="U770" s="241">
        <f>(T770*'Power Usage Consumption'!$B$6)*D770</f>
        <v>8.64</v>
      </c>
      <c r="V770" s="235">
        <f>'Raw Data'!AF769</f>
        <v>3</v>
      </c>
      <c r="W770" s="241">
        <f>(V770*'Power Usage Consumption'!$B$11)*D770</f>
        <v>31.104</v>
      </c>
      <c r="X770" s="235">
        <f>'Raw Data'!AG769</f>
        <v>3</v>
      </c>
      <c r="Y770" s="241">
        <f>(X770*'Power Usage Consumption'!$B$12)*D770</f>
        <v>31.104</v>
      </c>
      <c r="Z770" s="235">
        <f>'Raw Data'!AH769</f>
        <v>3</v>
      </c>
      <c r="AA770" s="241">
        <f>(Z770*'Power Usage Consumption'!$B$12)*D770</f>
        <v>31.104</v>
      </c>
      <c r="AB770" s="242">
        <f t="shared" si="2"/>
        <v>606.1824</v>
      </c>
      <c r="AC770" s="243" t="str">
        <f>'Raw Data'!AI769</f>
        <v>Renewable Energy (Solar, Wind, etc.)</v>
      </c>
      <c r="AD770" s="244">
        <f t="shared" si="3"/>
        <v>0</v>
      </c>
      <c r="AE770" s="245">
        <f t="shared" si="4"/>
        <v>606.1824</v>
      </c>
      <c r="AF770" s="238">
        <f>'Raw Data'!U769</f>
        <v>4</v>
      </c>
      <c r="AG770" s="235">
        <f>'Raw Data'!T769</f>
        <v>4</v>
      </c>
      <c r="AH770" s="235"/>
      <c r="AI770" s="235">
        <f>IF('Raw Data'!AJ769="YES", 1, 0)</f>
        <v>0</v>
      </c>
      <c r="AJ770" s="239">
        <f>'Power Usage Consumption'!$B$15</f>
        <v>3.87</v>
      </c>
      <c r="AK770" s="235">
        <f>IF('Raw Data'!AK769="YES", 1, 0)</f>
        <v>1</v>
      </c>
      <c r="AL770" s="239">
        <f>'Power Usage Consumption'!$B$16</f>
        <v>18</v>
      </c>
      <c r="AM770" s="235">
        <f>IF('Raw Data'!AL769="YES", 1, 0)</f>
        <v>0</v>
      </c>
      <c r="AN770" s="239">
        <f>'Power Usage Consumption'!$B$17</f>
        <v>1.5</v>
      </c>
      <c r="AO770" s="235">
        <f>IF('Raw Data'!AM769="YES", 1, 0)</f>
        <v>0</v>
      </c>
      <c r="AP770" s="239">
        <f>'Power Usage Consumption'!$B$18</f>
        <v>1.2</v>
      </c>
      <c r="AQ770" s="235">
        <f>IF('Raw Data'!AN769="YES", 1, 0)</f>
        <v>0</v>
      </c>
      <c r="AR770" s="239">
        <f>'Power Usage Consumption'!$B$19</f>
        <v>2</v>
      </c>
      <c r="AS770" s="239">
        <f t="shared" si="5"/>
        <v>26.57</v>
      </c>
      <c r="AT770" s="241">
        <f t="shared" si="6"/>
        <v>4</v>
      </c>
      <c r="AU770" s="241"/>
      <c r="AV770" s="235">
        <f>IF('Raw Data'!AO769="YES", 1, 0)</f>
        <v>0</v>
      </c>
      <c r="AW770" s="241">
        <f>('Power Usage Consumption'!$B$22)*D770*AV770</f>
        <v>0</v>
      </c>
      <c r="AX770" s="235">
        <f>IF('Raw Data'!AP769="YES", 1, 0)</f>
        <v>1</v>
      </c>
      <c r="AY770" s="241">
        <f>('Power Usage Consumption'!$B$23)*D770*AX770</f>
        <v>561.6</v>
      </c>
      <c r="AZ770" s="235">
        <f>IF('Raw Data'!AQ769="YES", 1, 0)</f>
        <v>0</v>
      </c>
      <c r="BA770" s="241">
        <f>('Power Usage Consumption'!$B$24)*D770*AZ770</f>
        <v>0</v>
      </c>
      <c r="BB770" s="235">
        <f>IF('Raw Data'!AR769="YES", 1, 0)</f>
        <v>0</v>
      </c>
      <c r="BC770" s="241">
        <f>('Power Usage Consumption'!$B$25)*D770*BB770</f>
        <v>0</v>
      </c>
      <c r="BD770" s="235">
        <f>IF('Raw Data'!AS769="YES", 1, 0)</f>
        <v>1</v>
      </c>
      <c r="BE770" s="235">
        <f>('Power Usage Consumption'!$B$26)*D770*BD770</f>
        <v>241.92</v>
      </c>
      <c r="BF770" s="241">
        <f t="shared" si="7"/>
        <v>803.52</v>
      </c>
    </row>
    <row r="771" ht="20.25" customHeight="1">
      <c r="A771" s="233" t="str">
        <f>'Raw Data'!R770</f>
        <v>Romania</v>
      </c>
      <c r="B771" s="234">
        <f>'Raw Data'!S770</f>
        <v>11</v>
      </c>
      <c r="C771" s="235">
        <f>'Raw Data'!W770</f>
        <v>23</v>
      </c>
      <c r="D771" s="236">
        <f t="shared" si="1"/>
        <v>1012</v>
      </c>
      <c r="E771" s="237"/>
      <c r="F771" s="238">
        <f>'Raw Data'!X770</f>
        <v>1</v>
      </c>
      <c r="G771" s="239">
        <f>(F771*'Power Usage Consumption'!$B$2)*D771</f>
        <v>60.72</v>
      </c>
      <c r="H771" s="235">
        <f>'Raw Data'!Y770</f>
        <v>1</v>
      </c>
      <c r="I771" s="239">
        <f>(H771*'Power Usage Consumption'!$B$3)*D771</f>
        <v>70.4352</v>
      </c>
      <c r="J771" s="235">
        <f>'Raw Data'!Z770</f>
        <v>0</v>
      </c>
      <c r="K771" s="240">
        <f>(J771*'Power Usage Consumption'!$B$4)*D771</f>
        <v>0</v>
      </c>
      <c r="L771" s="241">
        <f>'Raw Data'!AA770</f>
        <v>1</v>
      </c>
      <c r="M771" s="241">
        <f>(L771*'Power Usage Consumption'!$B$5)*D771</f>
        <v>202.4</v>
      </c>
      <c r="N771" s="241">
        <f>'Raw Data'!AB770</f>
        <v>1</v>
      </c>
      <c r="O771" s="241">
        <f>(N771*'Power Usage Consumption'!$B$7)*D771</f>
        <v>2.024</v>
      </c>
      <c r="P771" s="241">
        <f>'Raw Data'!AC770</f>
        <v>2</v>
      </c>
      <c r="Q771" s="241">
        <f>(P771*'Power Usage Consumption'!$B$8)*D771</f>
        <v>80.96</v>
      </c>
      <c r="R771" s="241">
        <f>'Raw Data'!AD770</f>
        <v>1</v>
      </c>
      <c r="S771" s="241">
        <f>(R771*'Power Usage Consumption'!$B$9)*D771</f>
        <v>6.072</v>
      </c>
      <c r="T771" s="235">
        <f>'Raw Data'!AE770</f>
        <v>3</v>
      </c>
      <c r="U771" s="241">
        <f>(T771*'Power Usage Consumption'!$B$6)*D771</f>
        <v>15.18</v>
      </c>
      <c r="V771" s="235">
        <f>'Raw Data'!AF770</f>
        <v>0</v>
      </c>
      <c r="W771" s="241">
        <f>(V771*'Power Usage Consumption'!$B$11)*D771</f>
        <v>0</v>
      </c>
      <c r="X771" s="235">
        <f>'Raw Data'!AG770</f>
        <v>3</v>
      </c>
      <c r="Y771" s="241">
        <f>(X771*'Power Usage Consumption'!$B$12)*D771</f>
        <v>36.432</v>
      </c>
      <c r="Z771" s="235">
        <f>'Raw Data'!AH770</f>
        <v>3</v>
      </c>
      <c r="AA771" s="241">
        <f>(Z771*'Power Usage Consumption'!$B$12)*D771</f>
        <v>36.432</v>
      </c>
      <c r="AB771" s="242">
        <f t="shared" si="2"/>
        <v>510.6552</v>
      </c>
      <c r="AC771" s="243" t="str">
        <f>'Raw Data'!AI770</f>
        <v>Renewable Energy (Solar, Wind, etc.)</v>
      </c>
      <c r="AD771" s="244">
        <f t="shared" si="3"/>
        <v>0</v>
      </c>
      <c r="AE771" s="245">
        <f t="shared" si="4"/>
        <v>510.6552</v>
      </c>
      <c r="AF771" s="238">
        <f>'Raw Data'!U770</f>
        <v>2</v>
      </c>
      <c r="AG771" s="235">
        <f>'Raw Data'!T770</f>
        <v>9</v>
      </c>
      <c r="AH771" s="235"/>
      <c r="AI771" s="235">
        <f>IF('Raw Data'!AJ770="YES", 1, 0)</f>
        <v>1</v>
      </c>
      <c r="AJ771" s="239">
        <f>'Power Usage Consumption'!$B$15</f>
        <v>3.87</v>
      </c>
      <c r="AK771" s="235">
        <f>IF('Raw Data'!AK770="YES", 1, 0)</f>
        <v>1</v>
      </c>
      <c r="AL771" s="239">
        <f>'Power Usage Consumption'!$B$16</f>
        <v>18</v>
      </c>
      <c r="AM771" s="235">
        <f>IF('Raw Data'!AL770="YES", 1, 0)</f>
        <v>0</v>
      </c>
      <c r="AN771" s="239">
        <f>'Power Usage Consumption'!$B$17</f>
        <v>1.5</v>
      </c>
      <c r="AO771" s="235">
        <f>IF('Raw Data'!AM770="YES", 1, 0)</f>
        <v>0</v>
      </c>
      <c r="AP771" s="239">
        <f>'Power Usage Consumption'!$B$18</f>
        <v>1.2</v>
      </c>
      <c r="AQ771" s="235">
        <f>IF('Raw Data'!AN770="YES", 1, 0)</f>
        <v>1</v>
      </c>
      <c r="AR771" s="239">
        <f>'Power Usage Consumption'!$B$19</f>
        <v>2</v>
      </c>
      <c r="AS771" s="239">
        <f t="shared" si="5"/>
        <v>26.57</v>
      </c>
      <c r="AT771" s="241">
        <f t="shared" si="6"/>
        <v>9</v>
      </c>
      <c r="AU771" s="241"/>
      <c r="AV771" s="235">
        <f>IF('Raw Data'!AO770="YES", 1, 0)</f>
        <v>1</v>
      </c>
      <c r="AW771" s="241">
        <f>('Power Usage Consumption'!$B$22)*D771*AV771</f>
        <v>2302.3</v>
      </c>
      <c r="AX771" s="235">
        <f>IF('Raw Data'!AP770="YES", 1, 0)</f>
        <v>0</v>
      </c>
      <c r="AY771" s="241">
        <f>('Power Usage Consumption'!$B$23)*D771*AX771</f>
        <v>0</v>
      </c>
      <c r="AZ771" s="235">
        <f>IF('Raw Data'!AQ770="YES", 1, 0)</f>
        <v>0</v>
      </c>
      <c r="BA771" s="241">
        <f>('Power Usage Consumption'!$B$24)*D771*AZ771</f>
        <v>0</v>
      </c>
      <c r="BB771" s="235">
        <f>IF('Raw Data'!AR770="YES", 1, 0)</f>
        <v>1</v>
      </c>
      <c r="BC771" s="241">
        <f>('Power Usage Consumption'!$B$25)*D771*BB771</f>
        <v>17.5582</v>
      </c>
      <c r="BD771" s="235">
        <f>IF('Raw Data'!AS770="YES", 1, 0)</f>
        <v>1</v>
      </c>
      <c r="BE771" s="235">
        <f>('Power Usage Consumption'!$B$26)*D771*BD771</f>
        <v>283.36</v>
      </c>
      <c r="BF771" s="241">
        <f t="shared" si="7"/>
        <v>2603.2182</v>
      </c>
    </row>
    <row r="772" ht="20.25" customHeight="1">
      <c r="A772" s="233" t="str">
        <f>'Raw Data'!R771</f>
        <v>United States of America</v>
      </c>
      <c r="B772" s="234">
        <f>'Raw Data'!S771</f>
        <v>1</v>
      </c>
      <c r="C772" s="235">
        <f>'Raw Data'!W771</f>
        <v>15</v>
      </c>
      <c r="D772" s="236">
        <f t="shared" si="1"/>
        <v>60</v>
      </c>
      <c r="E772" s="237"/>
      <c r="F772" s="238">
        <f>'Raw Data'!X771</f>
        <v>2</v>
      </c>
      <c r="G772" s="239">
        <f>(F772*'Power Usage Consumption'!$B$2)*D772</f>
        <v>7.2</v>
      </c>
      <c r="H772" s="235">
        <f>'Raw Data'!Y771</f>
        <v>3</v>
      </c>
      <c r="I772" s="239">
        <f>(H772*'Power Usage Consumption'!$B$3)*D772</f>
        <v>12.528</v>
      </c>
      <c r="J772" s="235">
        <f>'Raw Data'!Z771</f>
        <v>3</v>
      </c>
      <c r="K772" s="240">
        <f>(J772*'Power Usage Consumption'!$B$4)*D772</f>
        <v>10.26</v>
      </c>
      <c r="L772" s="241">
        <f>'Raw Data'!AA771</f>
        <v>1</v>
      </c>
      <c r="M772" s="241">
        <f>(L772*'Power Usage Consumption'!$B$5)*D772</f>
        <v>12</v>
      </c>
      <c r="N772" s="241">
        <f>'Raw Data'!AB771</f>
        <v>2</v>
      </c>
      <c r="O772" s="241">
        <f>(N772*'Power Usage Consumption'!$B$7)*D772</f>
        <v>0.24</v>
      </c>
      <c r="P772" s="241">
        <f>'Raw Data'!AC771</f>
        <v>3</v>
      </c>
      <c r="Q772" s="241">
        <f>(P772*'Power Usage Consumption'!$B$8)*D772</f>
        <v>7.2</v>
      </c>
      <c r="R772" s="241">
        <f>'Raw Data'!AD771</f>
        <v>1</v>
      </c>
      <c r="S772" s="241">
        <f>(R772*'Power Usage Consumption'!$B$9)*D772</f>
        <v>0.36</v>
      </c>
      <c r="T772" s="235">
        <f>'Raw Data'!AE771</f>
        <v>3</v>
      </c>
      <c r="U772" s="241">
        <f>(T772*'Power Usage Consumption'!$B$6)*D772</f>
        <v>0.9</v>
      </c>
      <c r="V772" s="235">
        <f>'Raw Data'!AF771</f>
        <v>2</v>
      </c>
      <c r="W772" s="241">
        <f>(V772*'Power Usage Consumption'!$B$11)*D772</f>
        <v>1.44</v>
      </c>
      <c r="X772" s="235">
        <f>'Raw Data'!AG771</f>
        <v>0</v>
      </c>
      <c r="Y772" s="241">
        <f>(X772*'Power Usage Consumption'!$B$12)*D772</f>
        <v>0</v>
      </c>
      <c r="Z772" s="235">
        <f>'Raw Data'!AH771</f>
        <v>0</v>
      </c>
      <c r="AA772" s="241">
        <f>(Z772*'Power Usage Consumption'!$B$12)*D772</f>
        <v>0</v>
      </c>
      <c r="AB772" s="242">
        <f t="shared" si="2"/>
        <v>52.128</v>
      </c>
      <c r="AC772" s="243" t="str">
        <f>'Raw Data'!AI771</f>
        <v>Renewable Energy (Solar, Wind, etc.)</v>
      </c>
      <c r="AD772" s="244">
        <f t="shared" si="3"/>
        <v>0</v>
      </c>
      <c r="AE772" s="245">
        <f t="shared" si="4"/>
        <v>52.128</v>
      </c>
      <c r="AF772" s="238">
        <f>'Raw Data'!U771</f>
        <v>0</v>
      </c>
      <c r="AG772" s="235">
        <f>'Raw Data'!T771</f>
        <v>1</v>
      </c>
      <c r="AH772" s="235"/>
      <c r="AI772" s="235">
        <f>IF('Raw Data'!AJ771="YES", 1, 0)</f>
        <v>1</v>
      </c>
      <c r="AJ772" s="239">
        <f>'Power Usage Consumption'!$B$15</f>
        <v>3.87</v>
      </c>
      <c r="AK772" s="235">
        <f>IF('Raw Data'!AK771="YES", 1, 0)</f>
        <v>1</v>
      </c>
      <c r="AL772" s="239">
        <f>'Power Usage Consumption'!$B$16</f>
        <v>18</v>
      </c>
      <c r="AM772" s="235">
        <f>IF('Raw Data'!AL771="YES", 1, 0)</f>
        <v>1</v>
      </c>
      <c r="AN772" s="239">
        <f>'Power Usage Consumption'!$B$17</f>
        <v>1.5</v>
      </c>
      <c r="AO772" s="235">
        <f>IF('Raw Data'!AM771="YES", 1, 0)</f>
        <v>1</v>
      </c>
      <c r="AP772" s="239">
        <f>'Power Usage Consumption'!$B$18</f>
        <v>1.2</v>
      </c>
      <c r="AQ772" s="235">
        <f>IF('Raw Data'!AN771="YES", 1, 0)</f>
        <v>1</v>
      </c>
      <c r="AR772" s="239">
        <f>'Power Usage Consumption'!$B$19</f>
        <v>2</v>
      </c>
      <c r="AS772" s="239">
        <f t="shared" si="5"/>
        <v>26.57</v>
      </c>
      <c r="AT772" s="241">
        <f t="shared" si="6"/>
        <v>1</v>
      </c>
      <c r="AU772" s="241"/>
      <c r="AV772" s="235">
        <f>IF('Raw Data'!AO771="YES", 1, 0)</f>
        <v>0</v>
      </c>
      <c r="AW772" s="241">
        <f>('Power Usage Consumption'!$B$22)*D772*AV772</f>
        <v>0</v>
      </c>
      <c r="AX772" s="235">
        <f>IF('Raw Data'!AP771="YES", 1, 0)</f>
        <v>0</v>
      </c>
      <c r="AY772" s="241">
        <f>('Power Usage Consumption'!$B$23)*D772*AX772</f>
        <v>0</v>
      </c>
      <c r="AZ772" s="235">
        <f>IF('Raw Data'!AQ771="YES", 1, 0)</f>
        <v>1</v>
      </c>
      <c r="BA772" s="241">
        <f>('Power Usage Consumption'!$B$24)*D772*AZ772</f>
        <v>3.24</v>
      </c>
      <c r="BB772" s="235">
        <f>IF('Raw Data'!AR771="YES", 1, 0)</f>
        <v>0</v>
      </c>
      <c r="BC772" s="241">
        <f>('Power Usage Consumption'!$B$25)*D772*BB772</f>
        <v>0</v>
      </c>
      <c r="BD772" s="235">
        <f>IF('Raw Data'!AS771="YES", 1, 0)</f>
        <v>1</v>
      </c>
      <c r="BE772" s="235">
        <f>('Power Usage Consumption'!$B$26)*D772*BD772</f>
        <v>16.8</v>
      </c>
      <c r="BF772" s="241">
        <f t="shared" si="7"/>
        <v>20.04</v>
      </c>
    </row>
    <row r="773" ht="20.25" customHeight="1">
      <c r="A773" s="233" t="str">
        <f>'Raw Data'!R772</f>
        <v>Pakistan</v>
      </c>
      <c r="B773" s="234">
        <f>'Raw Data'!S772</f>
        <v>1</v>
      </c>
      <c r="C773" s="235">
        <f>'Raw Data'!W772</f>
        <v>7</v>
      </c>
      <c r="D773" s="236">
        <f t="shared" si="1"/>
        <v>28</v>
      </c>
      <c r="E773" s="237"/>
      <c r="F773" s="238">
        <f>'Raw Data'!X772</f>
        <v>2</v>
      </c>
      <c r="G773" s="239">
        <f>(F773*'Power Usage Consumption'!$B$2)*D773</f>
        <v>3.36</v>
      </c>
      <c r="H773" s="235">
        <f>'Raw Data'!Y772</f>
        <v>0</v>
      </c>
      <c r="I773" s="239">
        <f>(H773*'Power Usage Consumption'!$B$3)*D773</f>
        <v>0</v>
      </c>
      <c r="J773" s="235">
        <f>'Raw Data'!Z772</f>
        <v>3</v>
      </c>
      <c r="K773" s="240">
        <f>(J773*'Power Usage Consumption'!$B$4)*D773</f>
        <v>4.788</v>
      </c>
      <c r="L773" s="241">
        <f>'Raw Data'!AA772</f>
        <v>3</v>
      </c>
      <c r="M773" s="241">
        <f>(L773*'Power Usage Consumption'!$B$5)*D773</f>
        <v>16.8</v>
      </c>
      <c r="N773" s="241">
        <f>'Raw Data'!AB772</f>
        <v>1</v>
      </c>
      <c r="O773" s="241">
        <f>(N773*'Power Usage Consumption'!$B$7)*D773</f>
        <v>0.056</v>
      </c>
      <c r="P773" s="241">
        <f>'Raw Data'!AC772</f>
        <v>1</v>
      </c>
      <c r="Q773" s="241">
        <f>(P773*'Power Usage Consumption'!$B$8)*D773</f>
        <v>1.12</v>
      </c>
      <c r="R773" s="241">
        <f>'Raw Data'!AD772</f>
        <v>2</v>
      </c>
      <c r="S773" s="241">
        <f>(R773*'Power Usage Consumption'!$B$9)*D773</f>
        <v>0.336</v>
      </c>
      <c r="T773" s="235">
        <f>'Raw Data'!AE772</f>
        <v>3</v>
      </c>
      <c r="U773" s="241">
        <f>(T773*'Power Usage Consumption'!$B$6)*D773</f>
        <v>0.42</v>
      </c>
      <c r="V773" s="235">
        <f>'Raw Data'!AF772</f>
        <v>1</v>
      </c>
      <c r="W773" s="241">
        <f>(V773*'Power Usage Consumption'!$B$11)*D773</f>
        <v>0.336</v>
      </c>
      <c r="X773" s="235">
        <f>'Raw Data'!AG772</f>
        <v>1</v>
      </c>
      <c r="Y773" s="241">
        <f>(X773*'Power Usage Consumption'!$B$12)*D773</f>
        <v>0.336</v>
      </c>
      <c r="Z773" s="235">
        <f>'Raw Data'!AH772</f>
        <v>0</v>
      </c>
      <c r="AA773" s="241">
        <f>(Z773*'Power Usage Consumption'!$B$12)*D773</f>
        <v>0</v>
      </c>
      <c r="AB773" s="242">
        <f t="shared" si="2"/>
        <v>27.552</v>
      </c>
      <c r="AC773" s="243" t="str">
        <f>'Raw Data'!AI772</f>
        <v>Renewable Energy (Solar, Wind, etc.)</v>
      </c>
      <c r="AD773" s="244">
        <f t="shared" si="3"/>
        <v>0</v>
      </c>
      <c r="AE773" s="245">
        <f t="shared" si="4"/>
        <v>27.552</v>
      </c>
      <c r="AF773" s="238">
        <f>'Raw Data'!U772</f>
        <v>0</v>
      </c>
      <c r="AG773" s="235">
        <f>'Raw Data'!T772</f>
        <v>1</v>
      </c>
      <c r="AH773" s="235"/>
      <c r="AI773" s="235">
        <f>IF('Raw Data'!AJ772="YES", 1, 0)</f>
        <v>0</v>
      </c>
      <c r="AJ773" s="239">
        <f>'Power Usage Consumption'!$B$15</f>
        <v>3.87</v>
      </c>
      <c r="AK773" s="235">
        <f>IF('Raw Data'!AK772="YES", 1, 0)</f>
        <v>1</v>
      </c>
      <c r="AL773" s="239">
        <f>'Power Usage Consumption'!$B$16</f>
        <v>18</v>
      </c>
      <c r="AM773" s="235">
        <f>IF('Raw Data'!AL772="YES", 1, 0)</f>
        <v>0</v>
      </c>
      <c r="AN773" s="239">
        <f>'Power Usage Consumption'!$B$17</f>
        <v>1.5</v>
      </c>
      <c r="AO773" s="235">
        <f>IF('Raw Data'!AM772="YES", 1, 0)</f>
        <v>0</v>
      </c>
      <c r="AP773" s="239">
        <f>'Power Usage Consumption'!$B$18</f>
        <v>1.2</v>
      </c>
      <c r="AQ773" s="235">
        <f>IF('Raw Data'!AN772="YES", 1, 0)</f>
        <v>0</v>
      </c>
      <c r="AR773" s="239">
        <f>'Power Usage Consumption'!$B$19</f>
        <v>2</v>
      </c>
      <c r="AS773" s="239">
        <f t="shared" si="5"/>
        <v>26.57</v>
      </c>
      <c r="AT773" s="241">
        <f t="shared" si="6"/>
        <v>1</v>
      </c>
      <c r="AU773" s="241"/>
      <c r="AV773" s="235">
        <f>IF('Raw Data'!AO772="YES", 1, 0)</f>
        <v>1</v>
      </c>
      <c r="AW773" s="241">
        <f>('Power Usage Consumption'!$B$22)*D773*AV773</f>
        <v>63.7</v>
      </c>
      <c r="AX773" s="235">
        <f>IF('Raw Data'!AP772="YES", 1, 0)</f>
        <v>1</v>
      </c>
      <c r="AY773" s="241">
        <f>('Power Usage Consumption'!$B$23)*D773*AX773</f>
        <v>18.2</v>
      </c>
      <c r="AZ773" s="235">
        <f>IF('Raw Data'!AQ772="YES", 1, 0)</f>
        <v>1</v>
      </c>
      <c r="BA773" s="241">
        <f>('Power Usage Consumption'!$B$24)*D773*AZ773</f>
        <v>1.512</v>
      </c>
      <c r="BB773" s="235">
        <f>IF('Raw Data'!AR772="YES", 1, 0)</f>
        <v>0</v>
      </c>
      <c r="BC773" s="241">
        <f>('Power Usage Consumption'!$B$25)*D773*BB773</f>
        <v>0</v>
      </c>
      <c r="BD773" s="235">
        <f>IF('Raw Data'!AS772="YES", 1, 0)</f>
        <v>1</v>
      </c>
      <c r="BE773" s="235">
        <f>('Power Usage Consumption'!$B$26)*D773*BD773</f>
        <v>7.84</v>
      </c>
      <c r="BF773" s="241">
        <f t="shared" si="7"/>
        <v>91.252</v>
      </c>
    </row>
    <row r="774" ht="20.25" customHeight="1">
      <c r="A774" s="233" t="str">
        <f>'Raw Data'!R773</f>
        <v>United States of America</v>
      </c>
      <c r="B774" s="234">
        <f>'Raw Data'!S773</f>
        <v>3</v>
      </c>
      <c r="C774" s="235">
        <f>'Raw Data'!W773</f>
        <v>14</v>
      </c>
      <c r="D774" s="236">
        <f t="shared" si="1"/>
        <v>168</v>
      </c>
      <c r="E774" s="237"/>
      <c r="F774" s="238">
        <f>'Raw Data'!X773</f>
        <v>2</v>
      </c>
      <c r="G774" s="239">
        <f>(F774*'Power Usage Consumption'!$B$2)*D774</f>
        <v>20.16</v>
      </c>
      <c r="H774" s="235">
        <f>'Raw Data'!Y773</f>
        <v>2</v>
      </c>
      <c r="I774" s="239">
        <f>(H774*'Power Usage Consumption'!$B$3)*D774</f>
        <v>23.3856</v>
      </c>
      <c r="J774" s="235">
        <f>'Raw Data'!Z773</f>
        <v>1</v>
      </c>
      <c r="K774" s="240">
        <f>(J774*'Power Usage Consumption'!$B$4)*D774</f>
        <v>9.576</v>
      </c>
      <c r="L774" s="241">
        <f>'Raw Data'!AA773</f>
        <v>1</v>
      </c>
      <c r="M774" s="241">
        <f>(L774*'Power Usage Consumption'!$B$5)*D774</f>
        <v>33.6</v>
      </c>
      <c r="N774" s="241">
        <f>'Raw Data'!AB773</f>
        <v>0</v>
      </c>
      <c r="O774" s="241">
        <f>(N774*'Power Usage Consumption'!$B$7)*D774</f>
        <v>0</v>
      </c>
      <c r="P774" s="241">
        <f>'Raw Data'!AC773</f>
        <v>1</v>
      </c>
      <c r="Q774" s="241">
        <f>(P774*'Power Usage Consumption'!$B$8)*D774</f>
        <v>6.72</v>
      </c>
      <c r="R774" s="241">
        <f>'Raw Data'!AD773</f>
        <v>0</v>
      </c>
      <c r="S774" s="241">
        <f>(R774*'Power Usage Consumption'!$B$9)*D774</f>
        <v>0</v>
      </c>
      <c r="T774" s="235">
        <f>'Raw Data'!AE773</f>
        <v>0</v>
      </c>
      <c r="U774" s="241">
        <f>(T774*'Power Usage Consumption'!$B$6)*D774</f>
        <v>0</v>
      </c>
      <c r="V774" s="235">
        <f>'Raw Data'!AF773</f>
        <v>0</v>
      </c>
      <c r="W774" s="241">
        <f>(V774*'Power Usage Consumption'!$B$11)*D774</f>
        <v>0</v>
      </c>
      <c r="X774" s="235">
        <f>'Raw Data'!AG773</f>
        <v>0</v>
      </c>
      <c r="Y774" s="241">
        <f>(X774*'Power Usage Consumption'!$B$12)*D774</f>
        <v>0</v>
      </c>
      <c r="Z774" s="235">
        <f>'Raw Data'!AH773</f>
        <v>3</v>
      </c>
      <c r="AA774" s="241">
        <f>(Z774*'Power Usage Consumption'!$B$12)*D774</f>
        <v>6.048</v>
      </c>
      <c r="AB774" s="242">
        <f t="shared" si="2"/>
        <v>99.4896</v>
      </c>
      <c r="AC774" s="243" t="str">
        <f>'Raw Data'!AI773</f>
        <v>Non-renewable Energy (Grid electricity, Gasoline, etc.)</v>
      </c>
      <c r="AD774" s="244">
        <f t="shared" si="3"/>
        <v>99.4896</v>
      </c>
      <c r="AE774" s="245">
        <f t="shared" si="4"/>
        <v>0</v>
      </c>
      <c r="AF774" s="238">
        <f>'Raw Data'!U773</f>
        <v>2</v>
      </c>
      <c r="AG774" s="235">
        <f>'Raw Data'!T773</f>
        <v>1</v>
      </c>
      <c r="AH774" s="235"/>
      <c r="AI774" s="235">
        <f>IF('Raw Data'!AJ773="YES", 1, 0)</f>
        <v>1</v>
      </c>
      <c r="AJ774" s="239">
        <f>'Power Usage Consumption'!$B$15</f>
        <v>3.87</v>
      </c>
      <c r="AK774" s="235">
        <f>IF('Raw Data'!AK773="YES", 1, 0)</f>
        <v>1</v>
      </c>
      <c r="AL774" s="239">
        <f>'Power Usage Consumption'!$B$16</f>
        <v>18</v>
      </c>
      <c r="AM774" s="235">
        <f>IF('Raw Data'!AL773="YES", 1, 0)</f>
        <v>1</v>
      </c>
      <c r="AN774" s="239">
        <f>'Power Usage Consumption'!$B$17</f>
        <v>1.5</v>
      </c>
      <c r="AO774" s="235">
        <f>IF('Raw Data'!AM773="YES", 1, 0)</f>
        <v>0</v>
      </c>
      <c r="AP774" s="239">
        <f>'Power Usage Consumption'!$B$18</f>
        <v>1.2</v>
      </c>
      <c r="AQ774" s="235">
        <f>IF('Raw Data'!AN773="YES", 1, 0)</f>
        <v>1</v>
      </c>
      <c r="AR774" s="239">
        <f>'Power Usage Consumption'!$B$19</f>
        <v>2</v>
      </c>
      <c r="AS774" s="239">
        <f t="shared" si="5"/>
        <v>26.57</v>
      </c>
      <c r="AT774" s="241">
        <f t="shared" si="6"/>
        <v>1</v>
      </c>
      <c r="AU774" s="241"/>
      <c r="AV774" s="235">
        <f>IF('Raw Data'!AO773="YES", 1, 0)</f>
        <v>0</v>
      </c>
      <c r="AW774" s="241">
        <f>('Power Usage Consumption'!$B$22)*D774*AV774</f>
        <v>0</v>
      </c>
      <c r="AX774" s="235">
        <f>IF('Raw Data'!AP773="YES", 1, 0)</f>
        <v>1</v>
      </c>
      <c r="AY774" s="241">
        <f>('Power Usage Consumption'!$B$23)*D774*AX774</f>
        <v>109.2</v>
      </c>
      <c r="AZ774" s="235">
        <f>IF('Raw Data'!AQ773="YES", 1, 0)</f>
        <v>1</v>
      </c>
      <c r="BA774" s="241">
        <f>('Power Usage Consumption'!$B$24)*D774*AZ774</f>
        <v>9.072</v>
      </c>
      <c r="BB774" s="235">
        <f>IF('Raw Data'!AR773="YES", 1, 0)</f>
        <v>1</v>
      </c>
      <c r="BC774" s="241">
        <f>('Power Usage Consumption'!$B$25)*D774*BB774</f>
        <v>2.9148</v>
      </c>
      <c r="BD774" s="235">
        <f>IF('Raw Data'!AS773="YES", 1, 0)</f>
        <v>0</v>
      </c>
      <c r="BE774" s="235">
        <f>('Power Usage Consumption'!$B$26)*D774*BD774</f>
        <v>0</v>
      </c>
      <c r="BF774" s="241">
        <f t="shared" si="7"/>
        <v>121.1868</v>
      </c>
    </row>
    <row r="775" ht="20.25" customHeight="1">
      <c r="A775" s="233" t="str">
        <f>'Raw Data'!R774</f>
        <v>Greece</v>
      </c>
      <c r="B775" s="234">
        <f>'Raw Data'!S774</f>
        <v>2</v>
      </c>
      <c r="C775" s="235">
        <f>'Raw Data'!W774</f>
        <v>8</v>
      </c>
      <c r="D775" s="236">
        <f t="shared" si="1"/>
        <v>64</v>
      </c>
      <c r="E775" s="237"/>
      <c r="F775" s="238">
        <f>'Raw Data'!X774</f>
        <v>0</v>
      </c>
      <c r="G775" s="239">
        <f>(F775*'Power Usage Consumption'!$B$2)*D775</f>
        <v>0</v>
      </c>
      <c r="H775" s="235">
        <f>'Raw Data'!Y774</f>
        <v>1</v>
      </c>
      <c r="I775" s="239">
        <f>(H775*'Power Usage Consumption'!$B$3)*D775</f>
        <v>4.4544</v>
      </c>
      <c r="J775" s="235">
        <f>'Raw Data'!Z774</f>
        <v>3</v>
      </c>
      <c r="K775" s="240">
        <f>(J775*'Power Usage Consumption'!$B$4)*D775</f>
        <v>10.944</v>
      </c>
      <c r="L775" s="241">
        <f>'Raw Data'!AA774</f>
        <v>1</v>
      </c>
      <c r="M775" s="241">
        <f>(L775*'Power Usage Consumption'!$B$5)*D775</f>
        <v>12.8</v>
      </c>
      <c r="N775" s="241">
        <f>'Raw Data'!AB774</f>
        <v>1</v>
      </c>
      <c r="O775" s="241">
        <f>(N775*'Power Usage Consumption'!$B$7)*D775</f>
        <v>0.128</v>
      </c>
      <c r="P775" s="241">
        <f>'Raw Data'!AC774</f>
        <v>3</v>
      </c>
      <c r="Q775" s="241">
        <f>(P775*'Power Usage Consumption'!$B$8)*D775</f>
        <v>7.68</v>
      </c>
      <c r="R775" s="241">
        <f>'Raw Data'!AD774</f>
        <v>0</v>
      </c>
      <c r="S775" s="241">
        <f>(R775*'Power Usage Consumption'!$B$9)*D775</f>
        <v>0</v>
      </c>
      <c r="T775" s="235">
        <f>'Raw Data'!AE774</f>
        <v>3</v>
      </c>
      <c r="U775" s="241">
        <f>(T775*'Power Usage Consumption'!$B$6)*D775</f>
        <v>0.96</v>
      </c>
      <c r="V775" s="235">
        <f>'Raw Data'!AF774</f>
        <v>3</v>
      </c>
      <c r="W775" s="241">
        <f>(V775*'Power Usage Consumption'!$B$11)*D775</f>
        <v>2.304</v>
      </c>
      <c r="X775" s="235">
        <f>'Raw Data'!AG774</f>
        <v>2</v>
      </c>
      <c r="Y775" s="241">
        <f>(X775*'Power Usage Consumption'!$B$12)*D775</f>
        <v>1.536</v>
      </c>
      <c r="Z775" s="235">
        <f>'Raw Data'!AH774</f>
        <v>2</v>
      </c>
      <c r="AA775" s="241">
        <f>(Z775*'Power Usage Consumption'!$B$12)*D775</f>
        <v>1.536</v>
      </c>
      <c r="AB775" s="242">
        <f t="shared" si="2"/>
        <v>42.3424</v>
      </c>
      <c r="AC775" s="243" t="str">
        <f>'Raw Data'!AI774</f>
        <v>Renewable Energy (Solar, Wind, etc.)</v>
      </c>
      <c r="AD775" s="244">
        <f t="shared" si="3"/>
        <v>0</v>
      </c>
      <c r="AE775" s="245">
        <f t="shared" si="4"/>
        <v>42.3424</v>
      </c>
      <c r="AF775" s="238">
        <f>'Raw Data'!U774</f>
        <v>1</v>
      </c>
      <c r="AG775" s="235">
        <f>'Raw Data'!T774</f>
        <v>1</v>
      </c>
      <c r="AH775" s="235"/>
      <c r="AI775" s="235">
        <f>IF('Raw Data'!AJ774="YES", 1, 0)</f>
        <v>1</v>
      </c>
      <c r="AJ775" s="239">
        <f>'Power Usage Consumption'!$B$15</f>
        <v>3.87</v>
      </c>
      <c r="AK775" s="235">
        <f>IF('Raw Data'!AK774="YES", 1, 0)</f>
        <v>0</v>
      </c>
      <c r="AL775" s="239">
        <f>'Power Usage Consumption'!$B$16</f>
        <v>18</v>
      </c>
      <c r="AM775" s="235">
        <f>IF('Raw Data'!AL774="YES", 1, 0)</f>
        <v>0</v>
      </c>
      <c r="AN775" s="239">
        <f>'Power Usage Consumption'!$B$17</f>
        <v>1.5</v>
      </c>
      <c r="AO775" s="235">
        <f>IF('Raw Data'!AM774="YES", 1, 0)</f>
        <v>1</v>
      </c>
      <c r="AP775" s="239">
        <f>'Power Usage Consumption'!$B$18</f>
        <v>1.2</v>
      </c>
      <c r="AQ775" s="235">
        <f>IF('Raw Data'!AN774="YES", 1, 0)</f>
        <v>1</v>
      </c>
      <c r="AR775" s="239">
        <f>'Power Usage Consumption'!$B$19</f>
        <v>2</v>
      </c>
      <c r="AS775" s="239">
        <f t="shared" si="5"/>
        <v>26.57</v>
      </c>
      <c r="AT775" s="241">
        <f t="shared" si="6"/>
        <v>1</v>
      </c>
      <c r="AU775" s="241"/>
      <c r="AV775" s="235">
        <f>IF('Raw Data'!AO774="YES", 1, 0)</f>
        <v>1</v>
      </c>
      <c r="AW775" s="241">
        <f>('Power Usage Consumption'!$B$22)*D775*AV775</f>
        <v>145.6</v>
      </c>
      <c r="AX775" s="235">
        <f>IF('Raw Data'!AP774="YES", 1, 0)</f>
        <v>1</v>
      </c>
      <c r="AY775" s="241">
        <f>('Power Usage Consumption'!$B$23)*D775*AX775</f>
        <v>41.6</v>
      </c>
      <c r="AZ775" s="235">
        <f>IF('Raw Data'!AQ774="YES", 1, 0)</f>
        <v>0</v>
      </c>
      <c r="BA775" s="241">
        <f>('Power Usage Consumption'!$B$24)*D775*AZ775</f>
        <v>0</v>
      </c>
      <c r="BB775" s="235">
        <f>IF('Raw Data'!AR774="YES", 1, 0)</f>
        <v>1</v>
      </c>
      <c r="BC775" s="241">
        <f>('Power Usage Consumption'!$B$25)*D775*BB775</f>
        <v>1.1104</v>
      </c>
      <c r="BD775" s="235">
        <f>IF('Raw Data'!AS774="YES", 1, 0)</f>
        <v>0</v>
      </c>
      <c r="BE775" s="235">
        <f>('Power Usage Consumption'!$B$26)*D775*BD775</f>
        <v>0</v>
      </c>
      <c r="BF775" s="241">
        <f t="shared" si="7"/>
        <v>188.3104</v>
      </c>
    </row>
    <row r="776" ht="20.25" customHeight="1">
      <c r="A776" s="233" t="str">
        <f>'Raw Data'!R775</f>
        <v>United States of America</v>
      </c>
      <c r="B776" s="234">
        <f>'Raw Data'!S775</f>
        <v>4</v>
      </c>
      <c r="C776" s="235">
        <f>'Raw Data'!W775</f>
        <v>3</v>
      </c>
      <c r="D776" s="236">
        <f t="shared" si="1"/>
        <v>48</v>
      </c>
      <c r="E776" s="237"/>
      <c r="F776" s="238">
        <f>'Raw Data'!X775</f>
        <v>0</v>
      </c>
      <c r="G776" s="239">
        <f>(F776*'Power Usage Consumption'!$B$2)*D776</f>
        <v>0</v>
      </c>
      <c r="H776" s="235">
        <f>'Raw Data'!Y775</f>
        <v>2</v>
      </c>
      <c r="I776" s="239">
        <f>(H776*'Power Usage Consumption'!$B$3)*D776</f>
        <v>6.6816</v>
      </c>
      <c r="J776" s="235">
        <f>'Raw Data'!Z775</f>
        <v>3</v>
      </c>
      <c r="K776" s="240">
        <f>(J776*'Power Usage Consumption'!$B$4)*D776</f>
        <v>8.208</v>
      </c>
      <c r="L776" s="241">
        <f>'Raw Data'!AA775</f>
        <v>3</v>
      </c>
      <c r="M776" s="241">
        <f>(L776*'Power Usage Consumption'!$B$5)*D776</f>
        <v>28.8</v>
      </c>
      <c r="N776" s="241">
        <f>'Raw Data'!AB775</f>
        <v>1</v>
      </c>
      <c r="O776" s="241">
        <f>(N776*'Power Usage Consumption'!$B$7)*D776</f>
        <v>0.096</v>
      </c>
      <c r="P776" s="241">
        <f>'Raw Data'!AC775</f>
        <v>0</v>
      </c>
      <c r="Q776" s="241">
        <f>(P776*'Power Usage Consumption'!$B$8)*D776</f>
        <v>0</v>
      </c>
      <c r="R776" s="241">
        <f>'Raw Data'!AD775</f>
        <v>1</v>
      </c>
      <c r="S776" s="241">
        <f>(R776*'Power Usage Consumption'!$B$9)*D776</f>
        <v>0.288</v>
      </c>
      <c r="T776" s="235">
        <f>'Raw Data'!AE775</f>
        <v>2</v>
      </c>
      <c r="U776" s="241">
        <f>(T776*'Power Usage Consumption'!$B$6)*D776</f>
        <v>0.48</v>
      </c>
      <c r="V776" s="235">
        <f>'Raw Data'!AF775</f>
        <v>1</v>
      </c>
      <c r="W776" s="241">
        <f>(V776*'Power Usage Consumption'!$B$11)*D776</f>
        <v>0.576</v>
      </c>
      <c r="X776" s="235">
        <f>'Raw Data'!AG775</f>
        <v>3</v>
      </c>
      <c r="Y776" s="241">
        <f>(X776*'Power Usage Consumption'!$B$12)*D776</f>
        <v>1.728</v>
      </c>
      <c r="Z776" s="235">
        <f>'Raw Data'!AH775</f>
        <v>3</v>
      </c>
      <c r="AA776" s="241">
        <f>(Z776*'Power Usage Consumption'!$B$12)*D776</f>
        <v>1.728</v>
      </c>
      <c r="AB776" s="242">
        <f t="shared" si="2"/>
        <v>48.5856</v>
      </c>
      <c r="AC776" s="243" t="str">
        <f>'Raw Data'!AI775</f>
        <v>Renewable Energy (Solar, Wind, etc.)</v>
      </c>
      <c r="AD776" s="244">
        <f t="shared" si="3"/>
        <v>0</v>
      </c>
      <c r="AE776" s="245">
        <f t="shared" si="4"/>
        <v>48.5856</v>
      </c>
      <c r="AF776" s="238">
        <f>'Raw Data'!U775</f>
        <v>3</v>
      </c>
      <c r="AG776" s="235">
        <f>'Raw Data'!T775</f>
        <v>1</v>
      </c>
      <c r="AH776" s="235"/>
      <c r="AI776" s="235">
        <f>IF('Raw Data'!AJ775="YES", 1, 0)</f>
        <v>0</v>
      </c>
      <c r="AJ776" s="239">
        <f>'Power Usage Consumption'!$B$15</f>
        <v>3.87</v>
      </c>
      <c r="AK776" s="235">
        <f>IF('Raw Data'!AK775="YES", 1, 0)</f>
        <v>0</v>
      </c>
      <c r="AL776" s="239">
        <f>'Power Usage Consumption'!$B$16</f>
        <v>18</v>
      </c>
      <c r="AM776" s="235">
        <f>IF('Raw Data'!AL775="YES", 1, 0)</f>
        <v>1</v>
      </c>
      <c r="AN776" s="239">
        <f>'Power Usage Consumption'!$B$17</f>
        <v>1.5</v>
      </c>
      <c r="AO776" s="235">
        <f>IF('Raw Data'!AM775="YES", 1, 0)</f>
        <v>1</v>
      </c>
      <c r="AP776" s="239">
        <f>'Power Usage Consumption'!$B$18</f>
        <v>1.2</v>
      </c>
      <c r="AQ776" s="235">
        <f>IF('Raw Data'!AN775="YES", 1, 0)</f>
        <v>0</v>
      </c>
      <c r="AR776" s="239">
        <f>'Power Usage Consumption'!$B$19</f>
        <v>2</v>
      </c>
      <c r="AS776" s="239">
        <f t="shared" si="5"/>
        <v>26.57</v>
      </c>
      <c r="AT776" s="241">
        <f t="shared" si="6"/>
        <v>1</v>
      </c>
      <c r="AU776" s="241"/>
      <c r="AV776" s="235">
        <f>IF('Raw Data'!AO775="YES", 1, 0)</f>
        <v>1</v>
      </c>
      <c r="AW776" s="241">
        <f>('Power Usage Consumption'!$B$22)*D776*AV776</f>
        <v>109.2</v>
      </c>
      <c r="AX776" s="235">
        <f>IF('Raw Data'!AP775="YES", 1, 0)</f>
        <v>0</v>
      </c>
      <c r="AY776" s="241">
        <f>('Power Usage Consumption'!$B$23)*D776*AX776</f>
        <v>0</v>
      </c>
      <c r="AZ776" s="235">
        <f>IF('Raw Data'!AQ775="YES", 1, 0)</f>
        <v>1</v>
      </c>
      <c r="BA776" s="241">
        <f>('Power Usage Consumption'!$B$24)*D776*AZ776</f>
        <v>2.592</v>
      </c>
      <c r="BB776" s="235">
        <f>IF('Raw Data'!AR775="YES", 1, 0)</f>
        <v>1</v>
      </c>
      <c r="BC776" s="241">
        <f>('Power Usage Consumption'!$B$25)*D776*BB776</f>
        <v>0.8328</v>
      </c>
      <c r="BD776" s="235">
        <f>IF('Raw Data'!AS775="YES", 1, 0)</f>
        <v>0</v>
      </c>
      <c r="BE776" s="235">
        <f>('Power Usage Consumption'!$B$26)*D776*BD776</f>
        <v>0</v>
      </c>
      <c r="BF776" s="241">
        <f t="shared" si="7"/>
        <v>112.6248</v>
      </c>
    </row>
    <row r="777" ht="20.25" customHeight="1">
      <c r="A777" s="233" t="str">
        <f>'Raw Data'!R776</f>
        <v>Panama</v>
      </c>
      <c r="B777" s="234">
        <f>'Raw Data'!S776</f>
        <v>11</v>
      </c>
      <c r="C777" s="235">
        <f>'Raw Data'!W776</f>
        <v>34</v>
      </c>
      <c r="D777" s="236">
        <f t="shared" si="1"/>
        <v>1496</v>
      </c>
      <c r="E777" s="237"/>
      <c r="F777" s="238">
        <f>'Raw Data'!X776</f>
        <v>2</v>
      </c>
      <c r="G777" s="239">
        <f>(F777*'Power Usage Consumption'!$B$2)*D777</f>
        <v>179.52</v>
      </c>
      <c r="H777" s="235">
        <f>'Raw Data'!Y776</f>
        <v>0</v>
      </c>
      <c r="I777" s="239">
        <f>(H777*'Power Usage Consumption'!$B$3)*D777</f>
        <v>0</v>
      </c>
      <c r="J777" s="235">
        <f>'Raw Data'!Z776</f>
        <v>1</v>
      </c>
      <c r="K777" s="240">
        <f>(J777*'Power Usage Consumption'!$B$4)*D777</f>
        <v>85.272</v>
      </c>
      <c r="L777" s="241">
        <f>'Raw Data'!AA776</f>
        <v>2</v>
      </c>
      <c r="M777" s="241">
        <f>(L777*'Power Usage Consumption'!$B$5)*D777</f>
        <v>598.4</v>
      </c>
      <c r="N777" s="241">
        <f>'Raw Data'!AB776</f>
        <v>3</v>
      </c>
      <c r="O777" s="241">
        <f>(N777*'Power Usage Consumption'!$B$7)*D777</f>
        <v>8.976</v>
      </c>
      <c r="P777" s="241">
        <f>'Raw Data'!AC776</f>
        <v>1</v>
      </c>
      <c r="Q777" s="241">
        <f>(P777*'Power Usage Consumption'!$B$8)*D777</f>
        <v>59.84</v>
      </c>
      <c r="R777" s="241">
        <f>'Raw Data'!AD776</f>
        <v>3</v>
      </c>
      <c r="S777" s="241">
        <f>(R777*'Power Usage Consumption'!$B$9)*D777</f>
        <v>26.928</v>
      </c>
      <c r="T777" s="235">
        <f>'Raw Data'!AE776</f>
        <v>0</v>
      </c>
      <c r="U777" s="241">
        <f>(T777*'Power Usage Consumption'!$B$6)*D777</f>
        <v>0</v>
      </c>
      <c r="V777" s="235">
        <f>'Raw Data'!AF776</f>
        <v>1</v>
      </c>
      <c r="W777" s="241">
        <f>(V777*'Power Usage Consumption'!$B$11)*D777</f>
        <v>17.952</v>
      </c>
      <c r="X777" s="235">
        <f>'Raw Data'!AG776</f>
        <v>0</v>
      </c>
      <c r="Y777" s="241">
        <f>(X777*'Power Usage Consumption'!$B$12)*D777</f>
        <v>0</v>
      </c>
      <c r="Z777" s="235">
        <f>'Raw Data'!AH776</f>
        <v>0</v>
      </c>
      <c r="AA777" s="241">
        <f>(Z777*'Power Usage Consumption'!$B$12)*D777</f>
        <v>0</v>
      </c>
      <c r="AB777" s="242">
        <f t="shared" si="2"/>
        <v>976.888</v>
      </c>
      <c r="AC777" s="243" t="str">
        <f>'Raw Data'!AI776</f>
        <v>Renewable Energy (Solar, Wind, etc.)</v>
      </c>
      <c r="AD777" s="244">
        <f t="shared" si="3"/>
        <v>0</v>
      </c>
      <c r="AE777" s="245">
        <f t="shared" si="4"/>
        <v>976.888</v>
      </c>
      <c r="AF777" s="238">
        <f>'Raw Data'!U776</f>
        <v>1</v>
      </c>
      <c r="AG777" s="235">
        <f>'Raw Data'!T776</f>
        <v>10</v>
      </c>
      <c r="AH777" s="235"/>
      <c r="AI777" s="235">
        <f>IF('Raw Data'!AJ776="YES", 1, 0)</f>
        <v>1</v>
      </c>
      <c r="AJ777" s="239">
        <f>'Power Usage Consumption'!$B$15</f>
        <v>3.87</v>
      </c>
      <c r="AK777" s="235">
        <f>IF('Raw Data'!AK776="YES", 1, 0)</f>
        <v>0</v>
      </c>
      <c r="AL777" s="239">
        <f>'Power Usage Consumption'!$B$16</f>
        <v>18</v>
      </c>
      <c r="AM777" s="235">
        <f>IF('Raw Data'!AL776="YES", 1, 0)</f>
        <v>0</v>
      </c>
      <c r="AN777" s="239">
        <f>'Power Usage Consumption'!$B$17</f>
        <v>1.5</v>
      </c>
      <c r="AO777" s="235">
        <f>IF('Raw Data'!AM776="YES", 1, 0)</f>
        <v>1</v>
      </c>
      <c r="AP777" s="239">
        <f>'Power Usage Consumption'!$B$18</f>
        <v>1.2</v>
      </c>
      <c r="AQ777" s="235">
        <f>IF('Raw Data'!AN776="YES", 1, 0)</f>
        <v>1</v>
      </c>
      <c r="AR777" s="239">
        <f>'Power Usage Consumption'!$B$19</f>
        <v>2</v>
      </c>
      <c r="AS777" s="239">
        <f t="shared" si="5"/>
        <v>26.57</v>
      </c>
      <c r="AT777" s="241">
        <f t="shared" si="6"/>
        <v>10</v>
      </c>
      <c r="AU777" s="241"/>
      <c r="AV777" s="235">
        <f>IF('Raw Data'!AO776="YES", 1, 0)</f>
        <v>0</v>
      </c>
      <c r="AW777" s="241">
        <f>('Power Usage Consumption'!$B$22)*D777*AV777</f>
        <v>0</v>
      </c>
      <c r="AX777" s="235">
        <f>IF('Raw Data'!AP776="YES", 1, 0)</f>
        <v>0</v>
      </c>
      <c r="AY777" s="241">
        <f>('Power Usage Consumption'!$B$23)*D777*AX777</f>
        <v>0</v>
      </c>
      <c r="AZ777" s="235">
        <f>IF('Raw Data'!AQ776="YES", 1, 0)</f>
        <v>0</v>
      </c>
      <c r="BA777" s="241">
        <f>('Power Usage Consumption'!$B$24)*D777*AZ777</f>
        <v>0</v>
      </c>
      <c r="BB777" s="235">
        <f>IF('Raw Data'!AR776="YES", 1, 0)</f>
        <v>1</v>
      </c>
      <c r="BC777" s="241">
        <f>('Power Usage Consumption'!$B$25)*D777*BB777</f>
        <v>25.9556</v>
      </c>
      <c r="BD777" s="235">
        <f>IF('Raw Data'!AS776="YES", 1, 0)</f>
        <v>0</v>
      </c>
      <c r="BE777" s="235">
        <f>('Power Usage Consumption'!$B$26)*D777*BD777</f>
        <v>0</v>
      </c>
      <c r="BF777" s="241">
        <f t="shared" si="7"/>
        <v>25.9556</v>
      </c>
    </row>
    <row r="778" ht="20.25" customHeight="1">
      <c r="A778" s="233" t="str">
        <f>'Raw Data'!R777</f>
        <v>Mexico</v>
      </c>
      <c r="B778" s="234">
        <f>'Raw Data'!S777</f>
        <v>2</v>
      </c>
      <c r="C778" s="235">
        <f>'Raw Data'!W777</f>
        <v>40</v>
      </c>
      <c r="D778" s="236">
        <f t="shared" si="1"/>
        <v>320</v>
      </c>
      <c r="E778" s="237"/>
      <c r="F778" s="238">
        <f>'Raw Data'!X777</f>
        <v>3</v>
      </c>
      <c r="G778" s="239">
        <f>(F778*'Power Usage Consumption'!$B$2)*D778</f>
        <v>57.6</v>
      </c>
      <c r="H778" s="235">
        <f>'Raw Data'!Y777</f>
        <v>3</v>
      </c>
      <c r="I778" s="239">
        <f>(H778*'Power Usage Consumption'!$B$3)*D778</f>
        <v>66.816</v>
      </c>
      <c r="J778" s="235">
        <f>'Raw Data'!Z777</f>
        <v>0</v>
      </c>
      <c r="K778" s="240">
        <f>(J778*'Power Usage Consumption'!$B$4)*D778</f>
        <v>0</v>
      </c>
      <c r="L778" s="241">
        <f>'Raw Data'!AA777</f>
        <v>3</v>
      </c>
      <c r="M778" s="241">
        <f>(L778*'Power Usage Consumption'!$B$5)*D778</f>
        <v>192</v>
      </c>
      <c r="N778" s="241">
        <f>'Raw Data'!AB777</f>
        <v>1</v>
      </c>
      <c r="O778" s="241">
        <f>(N778*'Power Usage Consumption'!$B$7)*D778</f>
        <v>0.64</v>
      </c>
      <c r="P778" s="241">
        <f>'Raw Data'!AC777</f>
        <v>3</v>
      </c>
      <c r="Q778" s="241">
        <f>(P778*'Power Usage Consumption'!$B$8)*D778</f>
        <v>38.4</v>
      </c>
      <c r="R778" s="241">
        <f>'Raw Data'!AD777</f>
        <v>3</v>
      </c>
      <c r="S778" s="241">
        <f>(R778*'Power Usage Consumption'!$B$9)*D778</f>
        <v>5.76</v>
      </c>
      <c r="T778" s="235">
        <f>'Raw Data'!AE777</f>
        <v>1</v>
      </c>
      <c r="U778" s="241">
        <f>(T778*'Power Usage Consumption'!$B$6)*D778</f>
        <v>1.6</v>
      </c>
      <c r="V778" s="235">
        <f>'Raw Data'!AF777</f>
        <v>2</v>
      </c>
      <c r="W778" s="241">
        <f>(V778*'Power Usage Consumption'!$B$11)*D778</f>
        <v>7.68</v>
      </c>
      <c r="X778" s="235">
        <f>'Raw Data'!AG777</f>
        <v>0</v>
      </c>
      <c r="Y778" s="241">
        <f>(X778*'Power Usage Consumption'!$B$12)*D778</f>
        <v>0</v>
      </c>
      <c r="Z778" s="235">
        <f>'Raw Data'!AH777</f>
        <v>0</v>
      </c>
      <c r="AA778" s="241">
        <f>(Z778*'Power Usage Consumption'!$B$12)*D778</f>
        <v>0</v>
      </c>
      <c r="AB778" s="242">
        <f t="shared" si="2"/>
        <v>370.496</v>
      </c>
      <c r="AC778" s="243" t="str">
        <f>'Raw Data'!AI777</f>
        <v>Renewable Energy (Solar, Wind, etc.)</v>
      </c>
      <c r="AD778" s="244">
        <f t="shared" si="3"/>
        <v>0</v>
      </c>
      <c r="AE778" s="245">
        <f t="shared" si="4"/>
        <v>370.496</v>
      </c>
      <c r="AF778" s="238">
        <f>'Raw Data'!U777</f>
        <v>1</v>
      </c>
      <c r="AG778" s="235">
        <f>'Raw Data'!T777</f>
        <v>1</v>
      </c>
      <c r="AH778" s="235"/>
      <c r="AI778" s="235">
        <f>IF('Raw Data'!AJ777="YES", 1, 0)</f>
        <v>0</v>
      </c>
      <c r="AJ778" s="239">
        <f>'Power Usage Consumption'!$B$15</f>
        <v>3.87</v>
      </c>
      <c r="AK778" s="235">
        <f>IF('Raw Data'!AK777="YES", 1, 0)</f>
        <v>1</v>
      </c>
      <c r="AL778" s="239">
        <f>'Power Usage Consumption'!$B$16</f>
        <v>18</v>
      </c>
      <c r="AM778" s="235">
        <f>IF('Raw Data'!AL777="YES", 1, 0)</f>
        <v>0</v>
      </c>
      <c r="AN778" s="239">
        <f>'Power Usage Consumption'!$B$17</f>
        <v>1.5</v>
      </c>
      <c r="AO778" s="235">
        <f>IF('Raw Data'!AM777="YES", 1, 0)</f>
        <v>0</v>
      </c>
      <c r="AP778" s="239">
        <f>'Power Usage Consumption'!$B$18</f>
        <v>1.2</v>
      </c>
      <c r="AQ778" s="235">
        <f>IF('Raw Data'!AN777="YES", 1, 0)</f>
        <v>0</v>
      </c>
      <c r="AR778" s="239">
        <f>'Power Usage Consumption'!$B$19</f>
        <v>2</v>
      </c>
      <c r="AS778" s="239">
        <f t="shared" si="5"/>
        <v>26.57</v>
      </c>
      <c r="AT778" s="241">
        <f t="shared" si="6"/>
        <v>1</v>
      </c>
      <c r="AU778" s="241"/>
      <c r="AV778" s="235">
        <f>IF('Raw Data'!AO777="YES", 1, 0)</f>
        <v>0</v>
      </c>
      <c r="AW778" s="241">
        <f>('Power Usage Consumption'!$B$22)*D778*AV778</f>
        <v>0</v>
      </c>
      <c r="AX778" s="235">
        <f>IF('Raw Data'!AP777="YES", 1, 0)</f>
        <v>0</v>
      </c>
      <c r="AY778" s="241">
        <f>('Power Usage Consumption'!$B$23)*D778*AX778</f>
        <v>0</v>
      </c>
      <c r="AZ778" s="235">
        <f>IF('Raw Data'!AQ777="YES", 1, 0)</f>
        <v>1</v>
      </c>
      <c r="BA778" s="241">
        <f>('Power Usage Consumption'!$B$24)*D778*AZ778</f>
        <v>17.28</v>
      </c>
      <c r="BB778" s="235">
        <f>IF('Raw Data'!AR777="YES", 1, 0)</f>
        <v>1</v>
      </c>
      <c r="BC778" s="241">
        <f>('Power Usage Consumption'!$B$25)*D778*BB778</f>
        <v>5.552</v>
      </c>
      <c r="BD778" s="235">
        <f>IF('Raw Data'!AS777="YES", 1, 0)</f>
        <v>0</v>
      </c>
      <c r="BE778" s="235">
        <f>('Power Usage Consumption'!$B$26)*D778*BD778</f>
        <v>0</v>
      </c>
      <c r="BF778" s="241">
        <f t="shared" si="7"/>
        <v>22.832</v>
      </c>
    </row>
    <row r="779" ht="20.25" customHeight="1">
      <c r="A779" s="233" t="str">
        <f>'Raw Data'!R778</f>
        <v>Nigeria</v>
      </c>
      <c r="B779" s="234">
        <f>'Raw Data'!S778</f>
        <v>9</v>
      </c>
      <c r="C779" s="235">
        <f>'Raw Data'!W778</f>
        <v>14</v>
      </c>
      <c r="D779" s="236">
        <f t="shared" si="1"/>
        <v>504</v>
      </c>
      <c r="E779" s="237"/>
      <c r="F779" s="238">
        <f>'Raw Data'!X778</f>
        <v>0</v>
      </c>
      <c r="G779" s="239">
        <f>(F779*'Power Usage Consumption'!$B$2)*D779</f>
        <v>0</v>
      </c>
      <c r="H779" s="235">
        <f>'Raw Data'!Y778</f>
        <v>1</v>
      </c>
      <c r="I779" s="239">
        <f>(H779*'Power Usage Consumption'!$B$3)*D779</f>
        <v>35.0784</v>
      </c>
      <c r="J779" s="235">
        <f>'Raw Data'!Z778</f>
        <v>0</v>
      </c>
      <c r="K779" s="240">
        <f>(J779*'Power Usage Consumption'!$B$4)*D779</f>
        <v>0</v>
      </c>
      <c r="L779" s="241">
        <f>'Raw Data'!AA778</f>
        <v>1</v>
      </c>
      <c r="M779" s="241">
        <f>(L779*'Power Usage Consumption'!$B$5)*D779</f>
        <v>100.8</v>
      </c>
      <c r="N779" s="241">
        <f>'Raw Data'!AB778</f>
        <v>3</v>
      </c>
      <c r="O779" s="241">
        <f>(N779*'Power Usage Consumption'!$B$7)*D779</f>
        <v>3.024</v>
      </c>
      <c r="P779" s="241">
        <f>'Raw Data'!AC778</f>
        <v>0</v>
      </c>
      <c r="Q779" s="241">
        <f>(P779*'Power Usage Consumption'!$B$8)*D779</f>
        <v>0</v>
      </c>
      <c r="R779" s="241">
        <f>'Raw Data'!AD778</f>
        <v>0</v>
      </c>
      <c r="S779" s="241">
        <f>(R779*'Power Usage Consumption'!$B$9)*D779</f>
        <v>0</v>
      </c>
      <c r="T779" s="235">
        <f>'Raw Data'!AE778</f>
        <v>3</v>
      </c>
      <c r="U779" s="241">
        <f>(T779*'Power Usage Consumption'!$B$6)*D779</f>
        <v>7.56</v>
      </c>
      <c r="V779" s="235">
        <f>'Raw Data'!AF778</f>
        <v>1</v>
      </c>
      <c r="W779" s="241">
        <f>(V779*'Power Usage Consumption'!$B$11)*D779</f>
        <v>6.048</v>
      </c>
      <c r="X779" s="235">
        <f>'Raw Data'!AG778</f>
        <v>1</v>
      </c>
      <c r="Y779" s="241">
        <f>(X779*'Power Usage Consumption'!$B$12)*D779</f>
        <v>6.048</v>
      </c>
      <c r="Z779" s="235">
        <f>'Raw Data'!AH778</f>
        <v>1</v>
      </c>
      <c r="AA779" s="241">
        <f>(Z779*'Power Usage Consumption'!$B$12)*D779</f>
        <v>6.048</v>
      </c>
      <c r="AB779" s="242">
        <f t="shared" si="2"/>
        <v>164.6064</v>
      </c>
      <c r="AC779" s="243" t="str">
        <f>'Raw Data'!AI778</f>
        <v>Renewable Energy (Solar, Wind, etc.)</v>
      </c>
      <c r="AD779" s="244">
        <f t="shared" si="3"/>
        <v>0</v>
      </c>
      <c r="AE779" s="245">
        <f t="shared" si="4"/>
        <v>164.6064</v>
      </c>
      <c r="AF779" s="238">
        <f>'Raw Data'!U778</f>
        <v>7</v>
      </c>
      <c r="AG779" s="235">
        <f>'Raw Data'!T778</f>
        <v>2</v>
      </c>
      <c r="AH779" s="235"/>
      <c r="AI779" s="235">
        <f>IF('Raw Data'!AJ778="YES", 1, 0)</f>
        <v>1</v>
      </c>
      <c r="AJ779" s="239">
        <f>'Power Usage Consumption'!$B$15</f>
        <v>3.87</v>
      </c>
      <c r="AK779" s="235">
        <f>IF('Raw Data'!AK778="YES", 1, 0)</f>
        <v>1</v>
      </c>
      <c r="AL779" s="239">
        <f>'Power Usage Consumption'!$B$16</f>
        <v>18</v>
      </c>
      <c r="AM779" s="235">
        <f>IF('Raw Data'!AL778="YES", 1, 0)</f>
        <v>1</v>
      </c>
      <c r="AN779" s="239">
        <f>'Power Usage Consumption'!$B$17</f>
        <v>1.5</v>
      </c>
      <c r="AO779" s="235">
        <f>IF('Raw Data'!AM778="YES", 1, 0)</f>
        <v>0</v>
      </c>
      <c r="AP779" s="239">
        <f>'Power Usage Consumption'!$B$18</f>
        <v>1.2</v>
      </c>
      <c r="AQ779" s="235">
        <f>IF('Raw Data'!AN778="YES", 1, 0)</f>
        <v>1</v>
      </c>
      <c r="AR779" s="239">
        <f>'Power Usage Consumption'!$B$19</f>
        <v>2</v>
      </c>
      <c r="AS779" s="239">
        <f t="shared" si="5"/>
        <v>26.57</v>
      </c>
      <c r="AT779" s="241">
        <f t="shared" si="6"/>
        <v>2</v>
      </c>
      <c r="AU779" s="241"/>
      <c r="AV779" s="235">
        <f>IF('Raw Data'!AO778="YES", 1, 0)</f>
        <v>1</v>
      </c>
      <c r="AW779" s="241">
        <f>('Power Usage Consumption'!$B$22)*D779*AV779</f>
        <v>1146.6</v>
      </c>
      <c r="AX779" s="235">
        <f>IF('Raw Data'!AP778="YES", 1, 0)</f>
        <v>1</v>
      </c>
      <c r="AY779" s="241">
        <f>('Power Usage Consumption'!$B$23)*D779*AX779</f>
        <v>327.6</v>
      </c>
      <c r="AZ779" s="235">
        <f>IF('Raw Data'!AQ778="YES", 1, 0)</f>
        <v>1</v>
      </c>
      <c r="BA779" s="241">
        <f>('Power Usage Consumption'!$B$24)*D779*AZ779</f>
        <v>27.216</v>
      </c>
      <c r="BB779" s="235">
        <f>IF('Raw Data'!AR778="YES", 1, 0)</f>
        <v>0</v>
      </c>
      <c r="BC779" s="241">
        <f>('Power Usage Consumption'!$B$25)*D779*BB779</f>
        <v>0</v>
      </c>
      <c r="BD779" s="235">
        <f>IF('Raw Data'!AS778="YES", 1, 0)</f>
        <v>1</v>
      </c>
      <c r="BE779" s="235">
        <f>('Power Usage Consumption'!$B$26)*D779*BD779</f>
        <v>141.12</v>
      </c>
      <c r="BF779" s="241">
        <f t="shared" si="7"/>
        <v>1642.536</v>
      </c>
    </row>
    <row r="780" ht="20.25" customHeight="1">
      <c r="A780" s="233" t="str">
        <f>'Raw Data'!R779</f>
        <v>Armenia</v>
      </c>
      <c r="B780" s="234">
        <f>'Raw Data'!S779</f>
        <v>2</v>
      </c>
      <c r="C780" s="235">
        <f>'Raw Data'!W779</f>
        <v>32</v>
      </c>
      <c r="D780" s="236">
        <f t="shared" si="1"/>
        <v>256</v>
      </c>
      <c r="E780" s="237"/>
      <c r="F780" s="238">
        <f>'Raw Data'!X779</f>
        <v>2</v>
      </c>
      <c r="G780" s="239">
        <f>(F780*'Power Usage Consumption'!$B$2)*D780</f>
        <v>30.72</v>
      </c>
      <c r="H780" s="235">
        <f>'Raw Data'!Y779</f>
        <v>0</v>
      </c>
      <c r="I780" s="239">
        <f>(H780*'Power Usage Consumption'!$B$3)*D780</f>
        <v>0</v>
      </c>
      <c r="J780" s="235">
        <f>'Raw Data'!Z779</f>
        <v>0</v>
      </c>
      <c r="K780" s="240">
        <f>(J780*'Power Usage Consumption'!$B$4)*D780</f>
        <v>0</v>
      </c>
      <c r="L780" s="241">
        <f>'Raw Data'!AA779</f>
        <v>1</v>
      </c>
      <c r="M780" s="241">
        <f>(L780*'Power Usage Consumption'!$B$5)*D780</f>
        <v>51.2</v>
      </c>
      <c r="N780" s="241">
        <f>'Raw Data'!AB779</f>
        <v>1</v>
      </c>
      <c r="O780" s="241">
        <f>(N780*'Power Usage Consumption'!$B$7)*D780</f>
        <v>0.512</v>
      </c>
      <c r="P780" s="241">
        <f>'Raw Data'!AC779</f>
        <v>3</v>
      </c>
      <c r="Q780" s="241">
        <f>(P780*'Power Usage Consumption'!$B$8)*D780</f>
        <v>30.72</v>
      </c>
      <c r="R780" s="241">
        <f>'Raw Data'!AD779</f>
        <v>0</v>
      </c>
      <c r="S780" s="241">
        <f>(R780*'Power Usage Consumption'!$B$9)*D780</f>
        <v>0</v>
      </c>
      <c r="T780" s="235">
        <f>'Raw Data'!AE779</f>
        <v>1</v>
      </c>
      <c r="U780" s="241">
        <f>(T780*'Power Usage Consumption'!$B$6)*D780</f>
        <v>1.28</v>
      </c>
      <c r="V780" s="235">
        <f>'Raw Data'!AF779</f>
        <v>0</v>
      </c>
      <c r="W780" s="241">
        <f>(V780*'Power Usage Consumption'!$B$11)*D780</f>
        <v>0</v>
      </c>
      <c r="X780" s="235">
        <f>'Raw Data'!AG779</f>
        <v>0</v>
      </c>
      <c r="Y780" s="241">
        <f>(X780*'Power Usage Consumption'!$B$12)*D780</f>
        <v>0</v>
      </c>
      <c r="Z780" s="235">
        <f>'Raw Data'!AH779</f>
        <v>0</v>
      </c>
      <c r="AA780" s="241">
        <f>(Z780*'Power Usage Consumption'!$B$12)*D780</f>
        <v>0</v>
      </c>
      <c r="AB780" s="242">
        <f t="shared" si="2"/>
        <v>114.432</v>
      </c>
      <c r="AC780" s="243" t="str">
        <f>'Raw Data'!AI779</f>
        <v>Renewable Energy (Solar, Wind, etc.)</v>
      </c>
      <c r="AD780" s="244">
        <f t="shared" si="3"/>
        <v>0</v>
      </c>
      <c r="AE780" s="245">
        <f t="shared" si="4"/>
        <v>114.432</v>
      </c>
      <c r="AF780" s="238">
        <f>'Raw Data'!U779</f>
        <v>1</v>
      </c>
      <c r="AG780" s="235">
        <f>'Raw Data'!T779</f>
        <v>1</v>
      </c>
      <c r="AH780" s="235"/>
      <c r="AI780" s="235">
        <f>IF('Raw Data'!AJ779="YES", 1, 0)</f>
        <v>0</v>
      </c>
      <c r="AJ780" s="239">
        <f>'Power Usage Consumption'!$B$15</f>
        <v>3.87</v>
      </c>
      <c r="AK780" s="235">
        <f>IF('Raw Data'!AK779="YES", 1, 0)</f>
        <v>1</v>
      </c>
      <c r="AL780" s="239">
        <f>'Power Usage Consumption'!$B$16</f>
        <v>18</v>
      </c>
      <c r="AM780" s="235">
        <f>IF('Raw Data'!AL779="YES", 1, 0)</f>
        <v>0</v>
      </c>
      <c r="AN780" s="239">
        <f>'Power Usage Consumption'!$B$17</f>
        <v>1.5</v>
      </c>
      <c r="AO780" s="235">
        <f>IF('Raw Data'!AM779="YES", 1, 0)</f>
        <v>1</v>
      </c>
      <c r="AP780" s="239">
        <f>'Power Usage Consumption'!$B$18</f>
        <v>1.2</v>
      </c>
      <c r="AQ780" s="235">
        <f>IF('Raw Data'!AN779="YES", 1, 0)</f>
        <v>0</v>
      </c>
      <c r="AR780" s="239">
        <f>'Power Usage Consumption'!$B$19</f>
        <v>2</v>
      </c>
      <c r="AS780" s="239">
        <f t="shared" si="5"/>
        <v>26.57</v>
      </c>
      <c r="AT780" s="241">
        <f t="shared" si="6"/>
        <v>1</v>
      </c>
      <c r="AU780" s="241"/>
      <c r="AV780" s="235">
        <f>IF('Raw Data'!AO779="YES", 1, 0)</f>
        <v>0</v>
      </c>
      <c r="AW780" s="241">
        <f>('Power Usage Consumption'!$B$22)*D780*AV780</f>
        <v>0</v>
      </c>
      <c r="AX780" s="235">
        <f>IF('Raw Data'!AP779="YES", 1, 0)</f>
        <v>1</v>
      </c>
      <c r="AY780" s="241">
        <f>('Power Usage Consumption'!$B$23)*D780*AX780</f>
        <v>166.4</v>
      </c>
      <c r="AZ780" s="235">
        <f>IF('Raw Data'!AQ779="YES", 1, 0)</f>
        <v>0</v>
      </c>
      <c r="BA780" s="241">
        <f>('Power Usage Consumption'!$B$24)*D780*AZ780</f>
        <v>0</v>
      </c>
      <c r="BB780" s="235">
        <f>IF('Raw Data'!AR779="YES", 1, 0)</f>
        <v>1</v>
      </c>
      <c r="BC780" s="241">
        <f>('Power Usage Consumption'!$B$25)*D780*BB780</f>
        <v>4.4416</v>
      </c>
      <c r="BD780" s="235">
        <f>IF('Raw Data'!AS779="YES", 1, 0)</f>
        <v>1</v>
      </c>
      <c r="BE780" s="235">
        <f>('Power Usage Consumption'!$B$26)*D780*BD780</f>
        <v>71.68</v>
      </c>
      <c r="BF780" s="241">
        <f t="shared" si="7"/>
        <v>242.5216</v>
      </c>
    </row>
    <row r="781" ht="20.25" customHeight="1">
      <c r="A781" s="233" t="str">
        <f>'Raw Data'!R780</f>
        <v>United States of America</v>
      </c>
      <c r="B781" s="234">
        <f>'Raw Data'!S780</f>
        <v>2</v>
      </c>
      <c r="C781" s="235">
        <f>'Raw Data'!W780</f>
        <v>37</v>
      </c>
      <c r="D781" s="236">
        <f t="shared" si="1"/>
        <v>296</v>
      </c>
      <c r="E781" s="237"/>
      <c r="F781" s="238">
        <f>'Raw Data'!X780</f>
        <v>1</v>
      </c>
      <c r="G781" s="239">
        <f>(F781*'Power Usage Consumption'!$B$2)*D781</f>
        <v>17.76</v>
      </c>
      <c r="H781" s="235">
        <f>'Raw Data'!Y780</f>
        <v>1</v>
      </c>
      <c r="I781" s="239">
        <f>(H781*'Power Usage Consumption'!$B$3)*D781</f>
        <v>20.6016</v>
      </c>
      <c r="J781" s="235">
        <f>'Raw Data'!Z780</f>
        <v>2</v>
      </c>
      <c r="K781" s="240">
        <f>(J781*'Power Usage Consumption'!$B$4)*D781</f>
        <v>33.744</v>
      </c>
      <c r="L781" s="241">
        <f>'Raw Data'!AA780</f>
        <v>1</v>
      </c>
      <c r="M781" s="241">
        <f>(L781*'Power Usage Consumption'!$B$5)*D781</f>
        <v>59.2</v>
      </c>
      <c r="N781" s="241">
        <f>'Raw Data'!AB780</f>
        <v>1</v>
      </c>
      <c r="O781" s="241">
        <f>(N781*'Power Usage Consumption'!$B$7)*D781</f>
        <v>0.592</v>
      </c>
      <c r="P781" s="241">
        <f>'Raw Data'!AC780</f>
        <v>0</v>
      </c>
      <c r="Q781" s="241">
        <f>(P781*'Power Usage Consumption'!$B$8)*D781</f>
        <v>0</v>
      </c>
      <c r="R781" s="241">
        <f>'Raw Data'!AD780</f>
        <v>3</v>
      </c>
      <c r="S781" s="241">
        <f>(R781*'Power Usage Consumption'!$B$9)*D781</f>
        <v>5.328</v>
      </c>
      <c r="T781" s="235">
        <f>'Raw Data'!AE780</f>
        <v>2</v>
      </c>
      <c r="U781" s="241">
        <f>(T781*'Power Usage Consumption'!$B$6)*D781</f>
        <v>2.96</v>
      </c>
      <c r="V781" s="235">
        <f>'Raw Data'!AF780</f>
        <v>0</v>
      </c>
      <c r="W781" s="241">
        <f>(V781*'Power Usage Consumption'!$B$11)*D781</f>
        <v>0</v>
      </c>
      <c r="X781" s="235">
        <f>'Raw Data'!AG780</f>
        <v>2</v>
      </c>
      <c r="Y781" s="241">
        <f>(X781*'Power Usage Consumption'!$B$12)*D781</f>
        <v>7.104</v>
      </c>
      <c r="Z781" s="235">
        <f>'Raw Data'!AH780</f>
        <v>3</v>
      </c>
      <c r="AA781" s="241">
        <f>(Z781*'Power Usage Consumption'!$B$12)*D781</f>
        <v>10.656</v>
      </c>
      <c r="AB781" s="242">
        <f t="shared" si="2"/>
        <v>157.9456</v>
      </c>
      <c r="AC781" s="243" t="str">
        <f>'Raw Data'!AI780</f>
        <v>Non-renewable Energy (Grid electricity, Gasoline, etc.)</v>
      </c>
      <c r="AD781" s="244">
        <f t="shared" si="3"/>
        <v>157.9456</v>
      </c>
      <c r="AE781" s="245">
        <f t="shared" si="4"/>
        <v>0</v>
      </c>
      <c r="AF781" s="238">
        <f>'Raw Data'!U780</f>
        <v>0</v>
      </c>
      <c r="AG781" s="235">
        <f>'Raw Data'!T780</f>
        <v>2</v>
      </c>
      <c r="AH781" s="235"/>
      <c r="AI781" s="235">
        <f>IF('Raw Data'!AJ780="YES", 1, 0)</f>
        <v>0</v>
      </c>
      <c r="AJ781" s="239">
        <f>'Power Usage Consumption'!$B$15</f>
        <v>3.87</v>
      </c>
      <c r="AK781" s="235">
        <f>IF('Raw Data'!AK780="YES", 1, 0)</f>
        <v>1</v>
      </c>
      <c r="AL781" s="239">
        <f>'Power Usage Consumption'!$B$16</f>
        <v>18</v>
      </c>
      <c r="AM781" s="235">
        <f>IF('Raw Data'!AL780="YES", 1, 0)</f>
        <v>1</v>
      </c>
      <c r="AN781" s="239">
        <f>'Power Usage Consumption'!$B$17</f>
        <v>1.5</v>
      </c>
      <c r="AO781" s="235">
        <f>IF('Raw Data'!AM780="YES", 1, 0)</f>
        <v>1</v>
      </c>
      <c r="AP781" s="239">
        <f>'Power Usage Consumption'!$B$18</f>
        <v>1.2</v>
      </c>
      <c r="AQ781" s="235">
        <f>IF('Raw Data'!AN780="YES", 1, 0)</f>
        <v>0</v>
      </c>
      <c r="AR781" s="239">
        <f>'Power Usage Consumption'!$B$19</f>
        <v>2</v>
      </c>
      <c r="AS781" s="239">
        <f t="shared" si="5"/>
        <v>26.57</v>
      </c>
      <c r="AT781" s="241">
        <f t="shared" si="6"/>
        <v>2</v>
      </c>
      <c r="AU781" s="241"/>
      <c r="AV781" s="235">
        <f>IF('Raw Data'!AO780="YES", 1, 0)</f>
        <v>0</v>
      </c>
      <c r="AW781" s="241">
        <f>('Power Usage Consumption'!$B$22)*D781*AV781</f>
        <v>0</v>
      </c>
      <c r="AX781" s="235">
        <f>IF('Raw Data'!AP780="YES", 1, 0)</f>
        <v>1</v>
      </c>
      <c r="AY781" s="241">
        <f>('Power Usage Consumption'!$B$23)*D781*AX781</f>
        <v>192.4</v>
      </c>
      <c r="AZ781" s="235">
        <f>IF('Raw Data'!AQ780="YES", 1, 0)</f>
        <v>1</v>
      </c>
      <c r="BA781" s="241">
        <f>('Power Usage Consumption'!$B$24)*D781*AZ781</f>
        <v>15.984</v>
      </c>
      <c r="BB781" s="235">
        <f>IF('Raw Data'!AR780="YES", 1, 0)</f>
        <v>0</v>
      </c>
      <c r="BC781" s="241">
        <f>('Power Usage Consumption'!$B$25)*D781*BB781</f>
        <v>0</v>
      </c>
      <c r="BD781" s="235">
        <f>IF('Raw Data'!AS780="YES", 1, 0)</f>
        <v>1</v>
      </c>
      <c r="BE781" s="235">
        <f>('Power Usage Consumption'!$B$26)*D781*BD781</f>
        <v>82.88</v>
      </c>
      <c r="BF781" s="241">
        <f t="shared" si="7"/>
        <v>291.264</v>
      </c>
    </row>
    <row r="782" ht="20.25" customHeight="1">
      <c r="A782" s="233" t="str">
        <f>'Raw Data'!R781</f>
        <v>Pakistan</v>
      </c>
      <c r="B782" s="234">
        <f>'Raw Data'!S781</f>
        <v>6</v>
      </c>
      <c r="C782" s="235">
        <f>'Raw Data'!W781</f>
        <v>40</v>
      </c>
      <c r="D782" s="236">
        <f t="shared" si="1"/>
        <v>960</v>
      </c>
      <c r="E782" s="237"/>
      <c r="F782" s="238">
        <f>'Raw Data'!X781</f>
        <v>2</v>
      </c>
      <c r="G782" s="239">
        <f>(F782*'Power Usage Consumption'!$B$2)*D782</f>
        <v>115.2</v>
      </c>
      <c r="H782" s="235">
        <f>'Raw Data'!Y781</f>
        <v>2</v>
      </c>
      <c r="I782" s="239">
        <f>(H782*'Power Usage Consumption'!$B$3)*D782</f>
        <v>133.632</v>
      </c>
      <c r="J782" s="235">
        <f>'Raw Data'!Z781</f>
        <v>2</v>
      </c>
      <c r="K782" s="240">
        <f>(J782*'Power Usage Consumption'!$B$4)*D782</f>
        <v>109.44</v>
      </c>
      <c r="L782" s="241">
        <f>'Raw Data'!AA781</f>
        <v>0</v>
      </c>
      <c r="M782" s="241">
        <f>(L782*'Power Usage Consumption'!$B$5)*D782</f>
        <v>0</v>
      </c>
      <c r="N782" s="241">
        <f>'Raw Data'!AB781</f>
        <v>3</v>
      </c>
      <c r="O782" s="241">
        <f>(N782*'Power Usage Consumption'!$B$7)*D782</f>
        <v>5.76</v>
      </c>
      <c r="P782" s="241">
        <f>'Raw Data'!AC781</f>
        <v>3</v>
      </c>
      <c r="Q782" s="241">
        <f>(P782*'Power Usage Consumption'!$B$8)*D782</f>
        <v>115.2</v>
      </c>
      <c r="R782" s="241">
        <f>'Raw Data'!AD781</f>
        <v>1</v>
      </c>
      <c r="S782" s="241">
        <f>(R782*'Power Usage Consumption'!$B$9)*D782</f>
        <v>5.76</v>
      </c>
      <c r="T782" s="235">
        <f>'Raw Data'!AE781</f>
        <v>1</v>
      </c>
      <c r="U782" s="241">
        <f>(T782*'Power Usage Consumption'!$B$6)*D782</f>
        <v>4.8</v>
      </c>
      <c r="V782" s="235">
        <f>'Raw Data'!AF781</f>
        <v>3</v>
      </c>
      <c r="W782" s="241">
        <f>(V782*'Power Usage Consumption'!$B$11)*D782</f>
        <v>34.56</v>
      </c>
      <c r="X782" s="235">
        <f>'Raw Data'!AG781</f>
        <v>0</v>
      </c>
      <c r="Y782" s="241">
        <f>(X782*'Power Usage Consumption'!$B$12)*D782</f>
        <v>0</v>
      </c>
      <c r="Z782" s="235">
        <f>'Raw Data'!AH781</f>
        <v>3</v>
      </c>
      <c r="AA782" s="241">
        <f>(Z782*'Power Usage Consumption'!$B$12)*D782</f>
        <v>34.56</v>
      </c>
      <c r="AB782" s="242">
        <f t="shared" si="2"/>
        <v>558.912</v>
      </c>
      <c r="AC782" s="243" t="str">
        <f>'Raw Data'!AI781</f>
        <v>Non-renewable Energy (Grid electricity, Gasoline, etc.)</v>
      </c>
      <c r="AD782" s="244">
        <f t="shared" si="3"/>
        <v>558.912</v>
      </c>
      <c r="AE782" s="245">
        <f t="shared" si="4"/>
        <v>0</v>
      </c>
      <c r="AF782" s="238">
        <f>'Raw Data'!U781</f>
        <v>4</v>
      </c>
      <c r="AG782" s="235">
        <f>'Raw Data'!T781</f>
        <v>2</v>
      </c>
      <c r="AH782" s="235"/>
      <c r="AI782" s="235">
        <f>IF('Raw Data'!AJ781="YES", 1, 0)</f>
        <v>1</v>
      </c>
      <c r="AJ782" s="239">
        <f>'Power Usage Consumption'!$B$15</f>
        <v>3.87</v>
      </c>
      <c r="AK782" s="235">
        <f>IF('Raw Data'!AK781="YES", 1, 0)</f>
        <v>0</v>
      </c>
      <c r="AL782" s="239">
        <f>'Power Usage Consumption'!$B$16</f>
        <v>18</v>
      </c>
      <c r="AM782" s="235">
        <f>IF('Raw Data'!AL781="YES", 1, 0)</f>
        <v>1</v>
      </c>
      <c r="AN782" s="239">
        <f>'Power Usage Consumption'!$B$17</f>
        <v>1.5</v>
      </c>
      <c r="AO782" s="235">
        <f>IF('Raw Data'!AM781="YES", 1, 0)</f>
        <v>1</v>
      </c>
      <c r="AP782" s="239">
        <f>'Power Usage Consumption'!$B$18</f>
        <v>1.2</v>
      </c>
      <c r="AQ782" s="235">
        <f>IF('Raw Data'!AN781="YES", 1, 0)</f>
        <v>0</v>
      </c>
      <c r="AR782" s="239">
        <f>'Power Usage Consumption'!$B$19</f>
        <v>2</v>
      </c>
      <c r="AS782" s="239">
        <f t="shared" si="5"/>
        <v>26.57</v>
      </c>
      <c r="AT782" s="241">
        <f t="shared" si="6"/>
        <v>2</v>
      </c>
      <c r="AU782" s="241"/>
      <c r="AV782" s="235">
        <f>IF('Raw Data'!AO781="YES", 1, 0)</f>
        <v>0</v>
      </c>
      <c r="AW782" s="241">
        <f>('Power Usage Consumption'!$B$22)*D782*AV782</f>
        <v>0</v>
      </c>
      <c r="AX782" s="235">
        <f>IF('Raw Data'!AP781="YES", 1, 0)</f>
        <v>1</v>
      </c>
      <c r="AY782" s="241">
        <f>('Power Usage Consumption'!$B$23)*D782*AX782</f>
        <v>624</v>
      </c>
      <c r="AZ782" s="235">
        <f>IF('Raw Data'!AQ781="YES", 1, 0)</f>
        <v>0</v>
      </c>
      <c r="BA782" s="241">
        <f>('Power Usage Consumption'!$B$24)*D782*AZ782</f>
        <v>0</v>
      </c>
      <c r="BB782" s="235">
        <f>IF('Raw Data'!AR781="YES", 1, 0)</f>
        <v>1</v>
      </c>
      <c r="BC782" s="241">
        <f>('Power Usage Consumption'!$B$25)*D782*BB782</f>
        <v>16.656</v>
      </c>
      <c r="BD782" s="235">
        <f>IF('Raw Data'!AS781="YES", 1, 0)</f>
        <v>0</v>
      </c>
      <c r="BE782" s="235">
        <f>('Power Usage Consumption'!$B$26)*D782*BD782</f>
        <v>0</v>
      </c>
      <c r="BF782" s="241">
        <f t="shared" si="7"/>
        <v>640.656</v>
      </c>
    </row>
    <row r="783" ht="20.25" customHeight="1">
      <c r="A783" s="233" t="str">
        <f>'Raw Data'!R782</f>
        <v>Oman</v>
      </c>
      <c r="B783" s="234">
        <f>'Raw Data'!S782</f>
        <v>11</v>
      </c>
      <c r="C783" s="235">
        <f>'Raw Data'!W782</f>
        <v>11</v>
      </c>
      <c r="D783" s="236">
        <f t="shared" si="1"/>
        <v>484</v>
      </c>
      <c r="E783" s="237"/>
      <c r="F783" s="238">
        <f>'Raw Data'!X782</f>
        <v>3</v>
      </c>
      <c r="G783" s="239">
        <f>(F783*'Power Usage Consumption'!$B$2)*D783</f>
        <v>87.12</v>
      </c>
      <c r="H783" s="235">
        <f>'Raw Data'!Y782</f>
        <v>1</v>
      </c>
      <c r="I783" s="239">
        <f>(H783*'Power Usage Consumption'!$B$3)*D783</f>
        <v>33.6864</v>
      </c>
      <c r="J783" s="235">
        <f>'Raw Data'!Z782</f>
        <v>3</v>
      </c>
      <c r="K783" s="240">
        <f>(J783*'Power Usage Consumption'!$B$4)*D783</f>
        <v>82.764</v>
      </c>
      <c r="L783" s="241">
        <f>'Raw Data'!AA782</f>
        <v>1</v>
      </c>
      <c r="M783" s="241">
        <f>(L783*'Power Usage Consumption'!$B$5)*D783</f>
        <v>96.8</v>
      </c>
      <c r="N783" s="241">
        <f>'Raw Data'!AB782</f>
        <v>1</v>
      </c>
      <c r="O783" s="241">
        <f>(N783*'Power Usage Consumption'!$B$7)*D783</f>
        <v>0.968</v>
      </c>
      <c r="P783" s="241">
        <f>'Raw Data'!AC782</f>
        <v>3</v>
      </c>
      <c r="Q783" s="241">
        <f>(P783*'Power Usage Consumption'!$B$8)*D783</f>
        <v>58.08</v>
      </c>
      <c r="R783" s="241">
        <f>'Raw Data'!AD782</f>
        <v>1</v>
      </c>
      <c r="S783" s="241">
        <f>(R783*'Power Usage Consumption'!$B$9)*D783</f>
        <v>2.904</v>
      </c>
      <c r="T783" s="235">
        <f>'Raw Data'!AE782</f>
        <v>2</v>
      </c>
      <c r="U783" s="241">
        <f>(T783*'Power Usage Consumption'!$B$6)*D783</f>
        <v>4.84</v>
      </c>
      <c r="V783" s="235">
        <f>'Raw Data'!AF782</f>
        <v>3</v>
      </c>
      <c r="W783" s="241">
        <f>(V783*'Power Usage Consumption'!$B$11)*D783</f>
        <v>17.424</v>
      </c>
      <c r="X783" s="235">
        <f>'Raw Data'!AG782</f>
        <v>3</v>
      </c>
      <c r="Y783" s="241">
        <f>(X783*'Power Usage Consumption'!$B$12)*D783</f>
        <v>17.424</v>
      </c>
      <c r="Z783" s="235">
        <f>'Raw Data'!AH782</f>
        <v>1</v>
      </c>
      <c r="AA783" s="241">
        <f>(Z783*'Power Usage Consumption'!$B$12)*D783</f>
        <v>5.808</v>
      </c>
      <c r="AB783" s="242">
        <f t="shared" si="2"/>
        <v>407.8184</v>
      </c>
      <c r="AC783" s="243" t="str">
        <f>'Raw Data'!AI782</f>
        <v>Non-renewable Energy (Grid electricity, Gasoline, etc.)</v>
      </c>
      <c r="AD783" s="244">
        <f t="shared" si="3"/>
        <v>407.8184</v>
      </c>
      <c r="AE783" s="245">
        <f t="shared" si="4"/>
        <v>0</v>
      </c>
      <c r="AF783" s="238">
        <f>'Raw Data'!U782</f>
        <v>4</v>
      </c>
      <c r="AG783" s="235">
        <f>'Raw Data'!T782</f>
        <v>7</v>
      </c>
      <c r="AH783" s="235"/>
      <c r="AI783" s="235">
        <f>IF('Raw Data'!AJ782="YES", 1, 0)</f>
        <v>1</v>
      </c>
      <c r="AJ783" s="239">
        <f>'Power Usage Consumption'!$B$15</f>
        <v>3.87</v>
      </c>
      <c r="AK783" s="235">
        <f>IF('Raw Data'!AK782="YES", 1, 0)</f>
        <v>0</v>
      </c>
      <c r="AL783" s="239">
        <f>'Power Usage Consumption'!$B$16</f>
        <v>18</v>
      </c>
      <c r="AM783" s="235">
        <f>IF('Raw Data'!AL782="YES", 1, 0)</f>
        <v>1</v>
      </c>
      <c r="AN783" s="239">
        <f>'Power Usage Consumption'!$B$17</f>
        <v>1.5</v>
      </c>
      <c r="AO783" s="235">
        <f>IF('Raw Data'!AM782="YES", 1, 0)</f>
        <v>1</v>
      </c>
      <c r="AP783" s="239">
        <f>'Power Usage Consumption'!$B$18</f>
        <v>1.2</v>
      </c>
      <c r="AQ783" s="235">
        <f>IF('Raw Data'!AN782="YES", 1, 0)</f>
        <v>0</v>
      </c>
      <c r="AR783" s="239">
        <f>'Power Usage Consumption'!$B$19</f>
        <v>2</v>
      </c>
      <c r="AS783" s="239">
        <f t="shared" si="5"/>
        <v>26.57</v>
      </c>
      <c r="AT783" s="241">
        <f t="shared" si="6"/>
        <v>7</v>
      </c>
      <c r="AU783" s="241"/>
      <c r="AV783" s="235">
        <f>IF('Raw Data'!AO782="YES", 1, 0)</f>
        <v>0</v>
      </c>
      <c r="AW783" s="241">
        <f>('Power Usage Consumption'!$B$22)*D783*AV783</f>
        <v>0</v>
      </c>
      <c r="AX783" s="235">
        <f>IF('Raw Data'!AP782="YES", 1, 0)</f>
        <v>1</v>
      </c>
      <c r="AY783" s="241">
        <f>('Power Usage Consumption'!$B$23)*D783*AX783</f>
        <v>314.6</v>
      </c>
      <c r="AZ783" s="235">
        <f>IF('Raw Data'!AQ782="YES", 1, 0)</f>
        <v>1</v>
      </c>
      <c r="BA783" s="241">
        <f>('Power Usage Consumption'!$B$24)*D783*AZ783</f>
        <v>26.136</v>
      </c>
      <c r="BB783" s="235">
        <f>IF('Raw Data'!AR782="YES", 1, 0)</f>
        <v>0</v>
      </c>
      <c r="BC783" s="241">
        <f>('Power Usage Consumption'!$B$25)*D783*BB783</f>
        <v>0</v>
      </c>
      <c r="BD783" s="235">
        <f>IF('Raw Data'!AS782="YES", 1, 0)</f>
        <v>0</v>
      </c>
      <c r="BE783" s="235">
        <f>('Power Usage Consumption'!$B$26)*D783*BD783</f>
        <v>0</v>
      </c>
      <c r="BF783" s="241">
        <f t="shared" si="7"/>
        <v>340.736</v>
      </c>
    </row>
    <row r="784" ht="20.25" customHeight="1">
      <c r="A784" s="233" t="str">
        <f>'Raw Data'!R783</f>
        <v>South Africa</v>
      </c>
      <c r="B784" s="234">
        <f>'Raw Data'!S783</f>
        <v>10</v>
      </c>
      <c r="C784" s="235">
        <f>'Raw Data'!W783</f>
        <v>21</v>
      </c>
      <c r="D784" s="236">
        <f t="shared" si="1"/>
        <v>840</v>
      </c>
      <c r="E784" s="237"/>
      <c r="F784" s="238">
        <f>'Raw Data'!X783</f>
        <v>0</v>
      </c>
      <c r="G784" s="239">
        <f>(F784*'Power Usage Consumption'!$B$2)*D784</f>
        <v>0</v>
      </c>
      <c r="H784" s="235">
        <f>'Raw Data'!Y783</f>
        <v>0</v>
      </c>
      <c r="I784" s="239">
        <f>(H784*'Power Usage Consumption'!$B$3)*D784</f>
        <v>0</v>
      </c>
      <c r="J784" s="235">
        <f>'Raw Data'!Z783</f>
        <v>2</v>
      </c>
      <c r="K784" s="240">
        <f>(J784*'Power Usage Consumption'!$B$4)*D784</f>
        <v>95.76</v>
      </c>
      <c r="L784" s="241">
        <f>'Raw Data'!AA783</f>
        <v>2</v>
      </c>
      <c r="M784" s="241">
        <f>(L784*'Power Usage Consumption'!$B$5)*D784</f>
        <v>336</v>
      </c>
      <c r="N784" s="241">
        <f>'Raw Data'!AB783</f>
        <v>2</v>
      </c>
      <c r="O784" s="241">
        <f>(N784*'Power Usage Consumption'!$B$7)*D784</f>
        <v>3.36</v>
      </c>
      <c r="P784" s="241">
        <f>'Raw Data'!AC783</f>
        <v>0</v>
      </c>
      <c r="Q784" s="241">
        <f>(P784*'Power Usage Consumption'!$B$8)*D784</f>
        <v>0</v>
      </c>
      <c r="R784" s="241">
        <f>'Raw Data'!AD783</f>
        <v>3</v>
      </c>
      <c r="S784" s="241">
        <f>(R784*'Power Usage Consumption'!$B$9)*D784</f>
        <v>15.12</v>
      </c>
      <c r="T784" s="235">
        <f>'Raw Data'!AE783</f>
        <v>1</v>
      </c>
      <c r="U784" s="241">
        <f>(T784*'Power Usage Consumption'!$B$6)*D784</f>
        <v>4.2</v>
      </c>
      <c r="V784" s="235">
        <f>'Raw Data'!AF783</f>
        <v>2</v>
      </c>
      <c r="W784" s="241">
        <f>(V784*'Power Usage Consumption'!$B$11)*D784</f>
        <v>20.16</v>
      </c>
      <c r="X784" s="235">
        <f>'Raw Data'!AG783</f>
        <v>2</v>
      </c>
      <c r="Y784" s="241">
        <f>(X784*'Power Usage Consumption'!$B$12)*D784</f>
        <v>20.16</v>
      </c>
      <c r="Z784" s="235">
        <f>'Raw Data'!AH783</f>
        <v>2</v>
      </c>
      <c r="AA784" s="241">
        <f>(Z784*'Power Usage Consumption'!$B$12)*D784</f>
        <v>20.16</v>
      </c>
      <c r="AB784" s="242">
        <f t="shared" si="2"/>
        <v>514.92</v>
      </c>
      <c r="AC784" s="243" t="str">
        <f>'Raw Data'!AI783</f>
        <v>Renewable Energy (Solar, Wind, etc.)</v>
      </c>
      <c r="AD784" s="244">
        <f t="shared" si="3"/>
        <v>0</v>
      </c>
      <c r="AE784" s="245">
        <f t="shared" si="4"/>
        <v>514.92</v>
      </c>
      <c r="AF784" s="238">
        <f>'Raw Data'!U783</f>
        <v>3</v>
      </c>
      <c r="AG784" s="235">
        <f>'Raw Data'!T783</f>
        <v>7</v>
      </c>
      <c r="AH784" s="235"/>
      <c r="AI784" s="235">
        <f>IF('Raw Data'!AJ783="YES", 1, 0)</f>
        <v>0</v>
      </c>
      <c r="AJ784" s="239">
        <f>'Power Usage Consumption'!$B$15</f>
        <v>3.87</v>
      </c>
      <c r="AK784" s="235">
        <f>IF('Raw Data'!AK783="YES", 1, 0)</f>
        <v>1</v>
      </c>
      <c r="AL784" s="239">
        <f>'Power Usage Consumption'!$B$16</f>
        <v>18</v>
      </c>
      <c r="AM784" s="235">
        <f>IF('Raw Data'!AL783="YES", 1, 0)</f>
        <v>0</v>
      </c>
      <c r="AN784" s="239">
        <f>'Power Usage Consumption'!$B$17</f>
        <v>1.5</v>
      </c>
      <c r="AO784" s="235">
        <f>IF('Raw Data'!AM783="YES", 1, 0)</f>
        <v>0</v>
      </c>
      <c r="AP784" s="239">
        <f>'Power Usage Consumption'!$B$18</f>
        <v>1.2</v>
      </c>
      <c r="AQ784" s="235">
        <f>IF('Raw Data'!AN783="YES", 1, 0)</f>
        <v>1</v>
      </c>
      <c r="AR784" s="239">
        <f>'Power Usage Consumption'!$B$19</f>
        <v>2</v>
      </c>
      <c r="AS784" s="239">
        <f t="shared" si="5"/>
        <v>26.57</v>
      </c>
      <c r="AT784" s="241">
        <f t="shared" si="6"/>
        <v>7</v>
      </c>
      <c r="AU784" s="241"/>
      <c r="AV784" s="235">
        <f>IF('Raw Data'!AO783="YES", 1, 0)</f>
        <v>0</v>
      </c>
      <c r="AW784" s="241">
        <f>('Power Usage Consumption'!$B$22)*D784*AV784</f>
        <v>0</v>
      </c>
      <c r="AX784" s="235">
        <f>IF('Raw Data'!AP783="YES", 1, 0)</f>
        <v>0</v>
      </c>
      <c r="AY784" s="241">
        <f>('Power Usage Consumption'!$B$23)*D784*AX784</f>
        <v>0</v>
      </c>
      <c r="AZ784" s="235">
        <f>IF('Raw Data'!AQ783="YES", 1, 0)</f>
        <v>0</v>
      </c>
      <c r="BA784" s="241">
        <f>('Power Usage Consumption'!$B$24)*D784*AZ784</f>
        <v>0</v>
      </c>
      <c r="BB784" s="235">
        <f>IF('Raw Data'!AR783="YES", 1, 0)</f>
        <v>0</v>
      </c>
      <c r="BC784" s="241">
        <f>('Power Usage Consumption'!$B$25)*D784*BB784</f>
        <v>0</v>
      </c>
      <c r="BD784" s="235">
        <f>IF('Raw Data'!AS783="YES", 1, 0)</f>
        <v>0</v>
      </c>
      <c r="BE784" s="235">
        <f>('Power Usage Consumption'!$B$26)*D784*BD784</f>
        <v>0</v>
      </c>
      <c r="BF784" s="241">
        <f t="shared" si="7"/>
        <v>0</v>
      </c>
    </row>
    <row r="785" ht="20.25" customHeight="1">
      <c r="A785" s="233" t="str">
        <f>'Raw Data'!R784</f>
        <v>Vietnam</v>
      </c>
      <c r="B785" s="234">
        <f>'Raw Data'!S784</f>
        <v>8</v>
      </c>
      <c r="C785" s="235">
        <f>'Raw Data'!W784</f>
        <v>23</v>
      </c>
      <c r="D785" s="236">
        <f t="shared" si="1"/>
        <v>736</v>
      </c>
      <c r="E785" s="237"/>
      <c r="F785" s="238">
        <f>'Raw Data'!X784</f>
        <v>3</v>
      </c>
      <c r="G785" s="239">
        <f>(F785*'Power Usage Consumption'!$B$2)*D785</f>
        <v>132.48</v>
      </c>
      <c r="H785" s="235">
        <f>'Raw Data'!Y784</f>
        <v>3</v>
      </c>
      <c r="I785" s="239">
        <f>(H785*'Power Usage Consumption'!$B$3)*D785</f>
        <v>153.6768</v>
      </c>
      <c r="J785" s="235">
        <f>'Raw Data'!Z784</f>
        <v>2</v>
      </c>
      <c r="K785" s="240">
        <f>(J785*'Power Usage Consumption'!$B$4)*D785</f>
        <v>83.904</v>
      </c>
      <c r="L785" s="241">
        <f>'Raw Data'!AA784</f>
        <v>0</v>
      </c>
      <c r="M785" s="241">
        <f>(L785*'Power Usage Consumption'!$B$5)*D785</f>
        <v>0</v>
      </c>
      <c r="N785" s="241">
        <f>'Raw Data'!AB784</f>
        <v>1</v>
      </c>
      <c r="O785" s="241">
        <f>(N785*'Power Usage Consumption'!$B$7)*D785</f>
        <v>1.472</v>
      </c>
      <c r="P785" s="241">
        <f>'Raw Data'!AC784</f>
        <v>2</v>
      </c>
      <c r="Q785" s="241">
        <f>(P785*'Power Usage Consumption'!$B$8)*D785</f>
        <v>58.88</v>
      </c>
      <c r="R785" s="241">
        <f>'Raw Data'!AD784</f>
        <v>0</v>
      </c>
      <c r="S785" s="241">
        <f>(R785*'Power Usage Consumption'!$B$9)*D785</f>
        <v>0</v>
      </c>
      <c r="T785" s="235">
        <f>'Raw Data'!AE784</f>
        <v>2</v>
      </c>
      <c r="U785" s="241">
        <f>(T785*'Power Usage Consumption'!$B$6)*D785</f>
        <v>7.36</v>
      </c>
      <c r="V785" s="235">
        <f>'Raw Data'!AF784</f>
        <v>2</v>
      </c>
      <c r="W785" s="241">
        <f>(V785*'Power Usage Consumption'!$B$11)*D785</f>
        <v>17.664</v>
      </c>
      <c r="X785" s="235">
        <f>'Raw Data'!AG784</f>
        <v>3</v>
      </c>
      <c r="Y785" s="241">
        <f>(X785*'Power Usage Consumption'!$B$12)*D785</f>
        <v>26.496</v>
      </c>
      <c r="Z785" s="235">
        <f>'Raw Data'!AH784</f>
        <v>3</v>
      </c>
      <c r="AA785" s="241">
        <f>(Z785*'Power Usage Consumption'!$B$12)*D785</f>
        <v>26.496</v>
      </c>
      <c r="AB785" s="242">
        <f t="shared" si="2"/>
        <v>508.4288</v>
      </c>
      <c r="AC785" s="243" t="str">
        <f>'Raw Data'!AI784</f>
        <v>Renewable Energy (Solar, Wind, etc.)</v>
      </c>
      <c r="AD785" s="244">
        <f t="shared" si="3"/>
        <v>0</v>
      </c>
      <c r="AE785" s="245">
        <f t="shared" si="4"/>
        <v>508.4288</v>
      </c>
      <c r="AF785" s="238">
        <f>'Raw Data'!U784</f>
        <v>2</v>
      </c>
      <c r="AG785" s="235">
        <f>'Raw Data'!T784</f>
        <v>6</v>
      </c>
      <c r="AH785" s="235"/>
      <c r="AI785" s="235">
        <f>IF('Raw Data'!AJ784="YES", 1, 0)</f>
        <v>0</v>
      </c>
      <c r="AJ785" s="239">
        <f>'Power Usage Consumption'!$B$15</f>
        <v>3.87</v>
      </c>
      <c r="AK785" s="235">
        <f>IF('Raw Data'!AK784="YES", 1, 0)</f>
        <v>1</v>
      </c>
      <c r="AL785" s="239">
        <f>'Power Usage Consumption'!$B$16</f>
        <v>18</v>
      </c>
      <c r="AM785" s="235">
        <f>IF('Raw Data'!AL784="YES", 1, 0)</f>
        <v>1</v>
      </c>
      <c r="AN785" s="239">
        <f>'Power Usage Consumption'!$B$17</f>
        <v>1.5</v>
      </c>
      <c r="AO785" s="235">
        <f>IF('Raw Data'!AM784="YES", 1, 0)</f>
        <v>0</v>
      </c>
      <c r="AP785" s="239">
        <f>'Power Usage Consumption'!$B$18</f>
        <v>1.2</v>
      </c>
      <c r="AQ785" s="235">
        <f>IF('Raw Data'!AN784="YES", 1, 0)</f>
        <v>1</v>
      </c>
      <c r="AR785" s="239">
        <f>'Power Usage Consumption'!$B$19</f>
        <v>2</v>
      </c>
      <c r="AS785" s="239">
        <f t="shared" si="5"/>
        <v>26.57</v>
      </c>
      <c r="AT785" s="241">
        <f t="shared" si="6"/>
        <v>6</v>
      </c>
      <c r="AU785" s="241"/>
      <c r="AV785" s="235">
        <f>IF('Raw Data'!AO784="YES", 1, 0)</f>
        <v>0</v>
      </c>
      <c r="AW785" s="241">
        <f>('Power Usage Consumption'!$B$22)*D785*AV785</f>
        <v>0</v>
      </c>
      <c r="AX785" s="235">
        <f>IF('Raw Data'!AP784="YES", 1, 0)</f>
        <v>0</v>
      </c>
      <c r="AY785" s="241">
        <f>('Power Usage Consumption'!$B$23)*D785*AX785</f>
        <v>0</v>
      </c>
      <c r="AZ785" s="235">
        <f>IF('Raw Data'!AQ784="YES", 1, 0)</f>
        <v>1</v>
      </c>
      <c r="BA785" s="241">
        <f>('Power Usage Consumption'!$B$24)*D785*AZ785</f>
        <v>39.744</v>
      </c>
      <c r="BB785" s="235">
        <f>IF('Raw Data'!AR784="YES", 1, 0)</f>
        <v>0</v>
      </c>
      <c r="BC785" s="241">
        <f>('Power Usage Consumption'!$B$25)*D785*BB785</f>
        <v>0</v>
      </c>
      <c r="BD785" s="235">
        <f>IF('Raw Data'!AS784="YES", 1, 0)</f>
        <v>0</v>
      </c>
      <c r="BE785" s="235">
        <f>('Power Usage Consumption'!$B$26)*D785*BD785</f>
        <v>0</v>
      </c>
      <c r="BF785" s="241">
        <f t="shared" si="7"/>
        <v>39.744</v>
      </c>
    </row>
    <row r="786" ht="20.25" customHeight="1">
      <c r="A786" s="233" t="str">
        <f>'Raw Data'!R785</f>
        <v>Hungary</v>
      </c>
      <c r="B786" s="234">
        <f>'Raw Data'!S785</f>
        <v>7</v>
      </c>
      <c r="C786" s="235">
        <f>'Raw Data'!W785</f>
        <v>36</v>
      </c>
      <c r="D786" s="236">
        <f t="shared" si="1"/>
        <v>1008</v>
      </c>
      <c r="E786" s="237"/>
      <c r="F786" s="238">
        <f>'Raw Data'!X785</f>
        <v>3</v>
      </c>
      <c r="G786" s="239">
        <f>(F786*'Power Usage Consumption'!$B$2)*D786</f>
        <v>181.44</v>
      </c>
      <c r="H786" s="235">
        <f>'Raw Data'!Y785</f>
        <v>0</v>
      </c>
      <c r="I786" s="239">
        <f>(H786*'Power Usage Consumption'!$B$3)*D786</f>
        <v>0</v>
      </c>
      <c r="J786" s="235">
        <f>'Raw Data'!Z785</f>
        <v>2</v>
      </c>
      <c r="K786" s="240">
        <f>(J786*'Power Usage Consumption'!$B$4)*D786</f>
        <v>114.912</v>
      </c>
      <c r="L786" s="241">
        <f>'Raw Data'!AA785</f>
        <v>1</v>
      </c>
      <c r="M786" s="241">
        <f>(L786*'Power Usage Consumption'!$B$5)*D786</f>
        <v>201.6</v>
      </c>
      <c r="N786" s="241">
        <f>'Raw Data'!AB785</f>
        <v>0</v>
      </c>
      <c r="O786" s="241">
        <f>(N786*'Power Usage Consumption'!$B$7)*D786</f>
        <v>0</v>
      </c>
      <c r="P786" s="241">
        <f>'Raw Data'!AC785</f>
        <v>3</v>
      </c>
      <c r="Q786" s="241">
        <f>(P786*'Power Usage Consumption'!$B$8)*D786</f>
        <v>120.96</v>
      </c>
      <c r="R786" s="241">
        <f>'Raw Data'!AD785</f>
        <v>1</v>
      </c>
      <c r="S786" s="241">
        <f>(R786*'Power Usage Consumption'!$B$9)*D786</f>
        <v>6.048</v>
      </c>
      <c r="T786" s="235">
        <f>'Raw Data'!AE785</f>
        <v>1</v>
      </c>
      <c r="U786" s="241">
        <f>(T786*'Power Usage Consumption'!$B$6)*D786</f>
        <v>5.04</v>
      </c>
      <c r="V786" s="235">
        <f>'Raw Data'!AF785</f>
        <v>2</v>
      </c>
      <c r="W786" s="241">
        <f>(V786*'Power Usage Consumption'!$B$11)*D786</f>
        <v>24.192</v>
      </c>
      <c r="X786" s="235">
        <f>'Raw Data'!AG785</f>
        <v>1</v>
      </c>
      <c r="Y786" s="241">
        <f>(X786*'Power Usage Consumption'!$B$12)*D786</f>
        <v>12.096</v>
      </c>
      <c r="Z786" s="235">
        <f>'Raw Data'!AH785</f>
        <v>3</v>
      </c>
      <c r="AA786" s="241">
        <f>(Z786*'Power Usage Consumption'!$B$12)*D786</f>
        <v>36.288</v>
      </c>
      <c r="AB786" s="242">
        <f t="shared" si="2"/>
        <v>702.576</v>
      </c>
      <c r="AC786" s="243" t="str">
        <f>'Raw Data'!AI785</f>
        <v>Renewable Energy (Solar, Wind, etc.)</v>
      </c>
      <c r="AD786" s="244">
        <f t="shared" si="3"/>
        <v>0</v>
      </c>
      <c r="AE786" s="245">
        <f t="shared" si="4"/>
        <v>702.576</v>
      </c>
      <c r="AF786" s="238">
        <f>'Raw Data'!U785</f>
        <v>1</v>
      </c>
      <c r="AG786" s="235">
        <f>'Raw Data'!T785</f>
        <v>6</v>
      </c>
      <c r="AH786" s="235"/>
      <c r="AI786" s="235">
        <f>IF('Raw Data'!AJ785="YES", 1, 0)</f>
        <v>1</v>
      </c>
      <c r="AJ786" s="239">
        <f>'Power Usage Consumption'!$B$15</f>
        <v>3.87</v>
      </c>
      <c r="AK786" s="235">
        <f>IF('Raw Data'!AK785="YES", 1, 0)</f>
        <v>1</v>
      </c>
      <c r="AL786" s="239">
        <f>'Power Usage Consumption'!$B$16</f>
        <v>18</v>
      </c>
      <c r="AM786" s="235">
        <f>IF('Raw Data'!AL785="YES", 1, 0)</f>
        <v>0</v>
      </c>
      <c r="AN786" s="239">
        <f>'Power Usage Consumption'!$B$17</f>
        <v>1.5</v>
      </c>
      <c r="AO786" s="235">
        <f>IF('Raw Data'!AM785="YES", 1, 0)</f>
        <v>1</v>
      </c>
      <c r="AP786" s="239">
        <f>'Power Usage Consumption'!$B$18</f>
        <v>1.2</v>
      </c>
      <c r="AQ786" s="235">
        <f>IF('Raw Data'!AN785="YES", 1, 0)</f>
        <v>1</v>
      </c>
      <c r="AR786" s="239">
        <f>'Power Usage Consumption'!$B$19</f>
        <v>2</v>
      </c>
      <c r="AS786" s="239">
        <f t="shared" si="5"/>
        <v>26.57</v>
      </c>
      <c r="AT786" s="241">
        <f t="shared" si="6"/>
        <v>6</v>
      </c>
      <c r="AU786" s="241"/>
      <c r="AV786" s="235">
        <f>IF('Raw Data'!AO785="YES", 1, 0)</f>
        <v>1</v>
      </c>
      <c r="AW786" s="241">
        <f>('Power Usage Consumption'!$B$22)*D786*AV786</f>
        <v>2293.2</v>
      </c>
      <c r="AX786" s="235">
        <f>IF('Raw Data'!AP785="YES", 1, 0)</f>
        <v>1</v>
      </c>
      <c r="AY786" s="241">
        <f>('Power Usage Consumption'!$B$23)*D786*AX786</f>
        <v>655.2</v>
      </c>
      <c r="AZ786" s="235">
        <f>IF('Raw Data'!AQ785="YES", 1, 0)</f>
        <v>0</v>
      </c>
      <c r="BA786" s="241">
        <f>('Power Usage Consumption'!$B$24)*D786*AZ786</f>
        <v>0</v>
      </c>
      <c r="BB786" s="235">
        <f>IF('Raw Data'!AR785="YES", 1, 0)</f>
        <v>1</v>
      </c>
      <c r="BC786" s="241">
        <f>('Power Usage Consumption'!$B$25)*D786*BB786</f>
        <v>17.4888</v>
      </c>
      <c r="BD786" s="235">
        <f>IF('Raw Data'!AS785="YES", 1, 0)</f>
        <v>1</v>
      </c>
      <c r="BE786" s="235">
        <f>('Power Usage Consumption'!$B$26)*D786*BD786</f>
        <v>282.24</v>
      </c>
      <c r="BF786" s="241">
        <f t="shared" si="7"/>
        <v>3248.1288</v>
      </c>
    </row>
    <row r="787" ht="20.25" customHeight="1">
      <c r="A787" s="233" t="str">
        <f>'Raw Data'!R786</f>
        <v>Singapore</v>
      </c>
      <c r="B787" s="234">
        <f>'Raw Data'!S786</f>
        <v>5</v>
      </c>
      <c r="C787" s="235">
        <f>'Raw Data'!W786</f>
        <v>22</v>
      </c>
      <c r="D787" s="236">
        <f t="shared" si="1"/>
        <v>440</v>
      </c>
      <c r="E787" s="237"/>
      <c r="F787" s="238">
        <f>'Raw Data'!X786</f>
        <v>3</v>
      </c>
      <c r="G787" s="239">
        <f>(F787*'Power Usage Consumption'!$B$2)*D787</f>
        <v>79.2</v>
      </c>
      <c r="H787" s="235">
        <f>'Raw Data'!Y786</f>
        <v>3</v>
      </c>
      <c r="I787" s="239">
        <f>(H787*'Power Usage Consumption'!$B$3)*D787</f>
        <v>91.872</v>
      </c>
      <c r="J787" s="235">
        <f>'Raw Data'!Z786</f>
        <v>1</v>
      </c>
      <c r="K787" s="240">
        <f>(J787*'Power Usage Consumption'!$B$4)*D787</f>
        <v>25.08</v>
      </c>
      <c r="L787" s="241">
        <f>'Raw Data'!AA786</f>
        <v>3</v>
      </c>
      <c r="M787" s="241">
        <f>(L787*'Power Usage Consumption'!$B$5)*D787</f>
        <v>264</v>
      </c>
      <c r="N787" s="241">
        <f>'Raw Data'!AB786</f>
        <v>1</v>
      </c>
      <c r="O787" s="241">
        <f>(N787*'Power Usage Consumption'!$B$7)*D787</f>
        <v>0.88</v>
      </c>
      <c r="P787" s="241">
        <f>'Raw Data'!AC786</f>
        <v>1</v>
      </c>
      <c r="Q787" s="241">
        <f>(P787*'Power Usage Consumption'!$B$8)*D787</f>
        <v>17.6</v>
      </c>
      <c r="R787" s="241">
        <f>'Raw Data'!AD786</f>
        <v>1</v>
      </c>
      <c r="S787" s="241">
        <f>(R787*'Power Usage Consumption'!$B$9)*D787</f>
        <v>2.64</v>
      </c>
      <c r="T787" s="235">
        <f>'Raw Data'!AE786</f>
        <v>0</v>
      </c>
      <c r="U787" s="241">
        <f>(T787*'Power Usage Consumption'!$B$6)*D787</f>
        <v>0</v>
      </c>
      <c r="V787" s="235">
        <f>'Raw Data'!AF786</f>
        <v>3</v>
      </c>
      <c r="W787" s="241">
        <f>(V787*'Power Usage Consumption'!$B$11)*D787</f>
        <v>15.84</v>
      </c>
      <c r="X787" s="235">
        <f>'Raw Data'!AG786</f>
        <v>3</v>
      </c>
      <c r="Y787" s="241">
        <f>(X787*'Power Usage Consumption'!$B$12)*D787</f>
        <v>15.84</v>
      </c>
      <c r="Z787" s="235">
        <f>'Raw Data'!AH786</f>
        <v>1</v>
      </c>
      <c r="AA787" s="241">
        <f>(Z787*'Power Usage Consumption'!$B$12)*D787</f>
        <v>5.28</v>
      </c>
      <c r="AB787" s="242">
        <f t="shared" si="2"/>
        <v>518.232</v>
      </c>
      <c r="AC787" s="243" t="str">
        <f>'Raw Data'!AI786</f>
        <v>Non-renewable Energy (Grid electricity, Gasoline, etc.)</v>
      </c>
      <c r="AD787" s="244">
        <f t="shared" si="3"/>
        <v>518.232</v>
      </c>
      <c r="AE787" s="245">
        <f t="shared" si="4"/>
        <v>0</v>
      </c>
      <c r="AF787" s="238">
        <f>'Raw Data'!U786</f>
        <v>2</v>
      </c>
      <c r="AG787" s="235">
        <f>'Raw Data'!T786</f>
        <v>3</v>
      </c>
      <c r="AH787" s="235"/>
      <c r="AI787" s="235">
        <f>IF('Raw Data'!AJ786="YES", 1, 0)</f>
        <v>1</v>
      </c>
      <c r="AJ787" s="239">
        <f>'Power Usage Consumption'!$B$15</f>
        <v>3.87</v>
      </c>
      <c r="AK787" s="235">
        <f>IF('Raw Data'!AK786="YES", 1, 0)</f>
        <v>0</v>
      </c>
      <c r="AL787" s="239">
        <f>'Power Usage Consumption'!$B$16</f>
        <v>18</v>
      </c>
      <c r="AM787" s="235">
        <f>IF('Raw Data'!AL786="YES", 1, 0)</f>
        <v>1</v>
      </c>
      <c r="AN787" s="239">
        <f>'Power Usage Consumption'!$B$17</f>
        <v>1.5</v>
      </c>
      <c r="AO787" s="235">
        <f>IF('Raw Data'!AM786="YES", 1, 0)</f>
        <v>0</v>
      </c>
      <c r="AP787" s="239">
        <f>'Power Usage Consumption'!$B$18</f>
        <v>1.2</v>
      </c>
      <c r="AQ787" s="235">
        <f>IF('Raw Data'!AN786="YES", 1, 0)</f>
        <v>1</v>
      </c>
      <c r="AR787" s="239">
        <f>'Power Usage Consumption'!$B$19</f>
        <v>2</v>
      </c>
      <c r="AS787" s="239">
        <f t="shared" si="5"/>
        <v>26.57</v>
      </c>
      <c r="AT787" s="241">
        <f t="shared" si="6"/>
        <v>3</v>
      </c>
      <c r="AU787" s="241"/>
      <c r="AV787" s="235">
        <f>IF('Raw Data'!AO786="YES", 1, 0)</f>
        <v>0</v>
      </c>
      <c r="AW787" s="241">
        <f>('Power Usage Consumption'!$B$22)*D787*AV787</f>
        <v>0</v>
      </c>
      <c r="AX787" s="235">
        <f>IF('Raw Data'!AP786="YES", 1, 0)</f>
        <v>0</v>
      </c>
      <c r="AY787" s="241">
        <f>('Power Usage Consumption'!$B$23)*D787*AX787</f>
        <v>0</v>
      </c>
      <c r="AZ787" s="235">
        <f>IF('Raw Data'!AQ786="YES", 1, 0)</f>
        <v>0</v>
      </c>
      <c r="BA787" s="241">
        <f>('Power Usage Consumption'!$B$24)*D787*AZ787</f>
        <v>0</v>
      </c>
      <c r="BB787" s="235">
        <f>IF('Raw Data'!AR786="YES", 1, 0)</f>
        <v>1</v>
      </c>
      <c r="BC787" s="241">
        <f>('Power Usage Consumption'!$B$25)*D787*BB787</f>
        <v>7.634</v>
      </c>
      <c r="BD787" s="235">
        <f>IF('Raw Data'!AS786="YES", 1, 0)</f>
        <v>1</v>
      </c>
      <c r="BE787" s="235">
        <f>('Power Usage Consumption'!$B$26)*D787*BD787</f>
        <v>123.2</v>
      </c>
      <c r="BF787" s="241">
        <f t="shared" si="7"/>
        <v>130.834</v>
      </c>
    </row>
    <row r="788" ht="20.25" customHeight="1">
      <c r="A788" s="233" t="str">
        <f>'Raw Data'!R787</f>
        <v>Hong Kong</v>
      </c>
      <c r="B788" s="234">
        <f>'Raw Data'!S787</f>
        <v>5</v>
      </c>
      <c r="C788" s="235">
        <f>'Raw Data'!W787</f>
        <v>2</v>
      </c>
      <c r="D788" s="236">
        <f t="shared" si="1"/>
        <v>40</v>
      </c>
      <c r="E788" s="237"/>
      <c r="F788" s="238">
        <f>'Raw Data'!X787</f>
        <v>1</v>
      </c>
      <c r="G788" s="239">
        <f>(F788*'Power Usage Consumption'!$B$2)*D788</f>
        <v>2.4</v>
      </c>
      <c r="H788" s="235">
        <f>'Raw Data'!Y787</f>
        <v>3</v>
      </c>
      <c r="I788" s="239">
        <f>(H788*'Power Usage Consumption'!$B$3)*D788</f>
        <v>8.352</v>
      </c>
      <c r="J788" s="235">
        <f>'Raw Data'!Z787</f>
        <v>3</v>
      </c>
      <c r="K788" s="240">
        <f>(J788*'Power Usage Consumption'!$B$4)*D788</f>
        <v>6.84</v>
      </c>
      <c r="L788" s="241">
        <f>'Raw Data'!AA787</f>
        <v>3</v>
      </c>
      <c r="M788" s="241">
        <f>(L788*'Power Usage Consumption'!$B$5)*D788</f>
        <v>24</v>
      </c>
      <c r="N788" s="241">
        <f>'Raw Data'!AB787</f>
        <v>3</v>
      </c>
      <c r="O788" s="241">
        <f>(N788*'Power Usage Consumption'!$B$7)*D788</f>
        <v>0.24</v>
      </c>
      <c r="P788" s="241">
        <f>'Raw Data'!AC787</f>
        <v>1</v>
      </c>
      <c r="Q788" s="241">
        <f>(P788*'Power Usage Consumption'!$B$8)*D788</f>
        <v>1.6</v>
      </c>
      <c r="R788" s="241">
        <f>'Raw Data'!AD787</f>
        <v>1</v>
      </c>
      <c r="S788" s="241">
        <f>(R788*'Power Usage Consumption'!$B$9)*D788</f>
        <v>0.24</v>
      </c>
      <c r="T788" s="235">
        <f>'Raw Data'!AE787</f>
        <v>1</v>
      </c>
      <c r="U788" s="241">
        <f>(T788*'Power Usage Consumption'!$B$6)*D788</f>
        <v>0.2</v>
      </c>
      <c r="V788" s="235">
        <f>'Raw Data'!AF787</f>
        <v>1</v>
      </c>
      <c r="W788" s="241">
        <f>(V788*'Power Usage Consumption'!$B$11)*D788</f>
        <v>0.48</v>
      </c>
      <c r="X788" s="235">
        <f>'Raw Data'!AG787</f>
        <v>2</v>
      </c>
      <c r="Y788" s="241">
        <f>(X788*'Power Usage Consumption'!$B$12)*D788</f>
        <v>0.96</v>
      </c>
      <c r="Z788" s="235">
        <f>'Raw Data'!AH787</f>
        <v>0</v>
      </c>
      <c r="AA788" s="241">
        <f>(Z788*'Power Usage Consumption'!$B$12)*D788</f>
        <v>0</v>
      </c>
      <c r="AB788" s="242">
        <f t="shared" si="2"/>
        <v>45.312</v>
      </c>
      <c r="AC788" s="243" t="str">
        <f>'Raw Data'!AI787</f>
        <v>Non-renewable Energy (Grid electricity, Gasoline, etc.)</v>
      </c>
      <c r="AD788" s="244">
        <f t="shared" si="3"/>
        <v>45.312</v>
      </c>
      <c r="AE788" s="245">
        <f t="shared" si="4"/>
        <v>0</v>
      </c>
      <c r="AF788" s="238">
        <f>'Raw Data'!U787</f>
        <v>1</v>
      </c>
      <c r="AG788" s="235">
        <f>'Raw Data'!T787</f>
        <v>4</v>
      </c>
      <c r="AH788" s="235"/>
      <c r="AI788" s="235">
        <f>IF('Raw Data'!AJ787="YES", 1, 0)</f>
        <v>1</v>
      </c>
      <c r="AJ788" s="239">
        <f>'Power Usage Consumption'!$B$15</f>
        <v>3.87</v>
      </c>
      <c r="AK788" s="235">
        <f>IF('Raw Data'!AK787="YES", 1, 0)</f>
        <v>0</v>
      </c>
      <c r="AL788" s="239">
        <f>'Power Usage Consumption'!$B$16</f>
        <v>18</v>
      </c>
      <c r="AM788" s="235">
        <f>IF('Raw Data'!AL787="YES", 1, 0)</f>
        <v>1</v>
      </c>
      <c r="AN788" s="239">
        <f>'Power Usage Consumption'!$B$17</f>
        <v>1.5</v>
      </c>
      <c r="AO788" s="235">
        <f>IF('Raw Data'!AM787="YES", 1, 0)</f>
        <v>1</v>
      </c>
      <c r="AP788" s="239">
        <f>'Power Usage Consumption'!$B$18</f>
        <v>1.2</v>
      </c>
      <c r="AQ788" s="235">
        <f>IF('Raw Data'!AN787="YES", 1, 0)</f>
        <v>0</v>
      </c>
      <c r="AR788" s="239">
        <f>'Power Usage Consumption'!$B$19</f>
        <v>2</v>
      </c>
      <c r="AS788" s="239">
        <f t="shared" si="5"/>
        <v>26.57</v>
      </c>
      <c r="AT788" s="241">
        <f t="shared" si="6"/>
        <v>4</v>
      </c>
      <c r="AU788" s="241"/>
      <c r="AV788" s="235">
        <f>IF('Raw Data'!AO787="YES", 1, 0)</f>
        <v>0</v>
      </c>
      <c r="AW788" s="241">
        <f>('Power Usage Consumption'!$B$22)*D788*AV788</f>
        <v>0</v>
      </c>
      <c r="AX788" s="235">
        <f>IF('Raw Data'!AP787="YES", 1, 0)</f>
        <v>0</v>
      </c>
      <c r="AY788" s="241">
        <f>('Power Usage Consumption'!$B$23)*D788*AX788</f>
        <v>0</v>
      </c>
      <c r="AZ788" s="235">
        <f>IF('Raw Data'!AQ787="YES", 1, 0)</f>
        <v>0</v>
      </c>
      <c r="BA788" s="241">
        <f>('Power Usage Consumption'!$B$24)*D788*AZ788</f>
        <v>0</v>
      </c>
      <c r="BB788" s="235">
        <f>IF('Raw Data'!AR787="YES", 1, 0)</f>
        <v>1</v>
      </c>
      <c r="BC788" s="241">
        <f>('Power Usage Consumption'!$B$25)*D788*BB788</f>
        <v>0.694</v>
      </c>
      <c r="BD788" s="235">
        <f>IF('Raw Data'!AS787="YES", 1, 0)</f>
        <v>0</v>
      </c>
      <c r="BE788" s="235">
        <f>('Power Usage Consumption'!$B$26)*D788*BD788</f>
        <v>0</v>
      </c>
      <c r="BF788" s="241">
        <f t="shared" si="7"/>
        <v>0.694</v>
      </c>
    </row>
    <row r="789" ht="20.25" customHeight="1">
      <c r="A789" s="233" t="str">
        <f>'Raw Data'!R788</f>
        <v>United States of America</v>
      </c>
      <c r="B789" s="234">
        <f>'Raw Data'!S788</f>
        <v>6</v>
      </c>
      <c r="C789" s="235">
        <f>'Raw Data'!W788</f>
        <v>29</v>
      </c>
      <c r="D789" s="236">
        <f t="shared" si="1"/>
        <v>696</v>
      </c>
      <c r="E789" s="237"/>
      <c r="F789" s="238">
        <f>'Raw Data'!X788</f>
        <v>3</v>
      </c>
      <c r="G789" s="239">
        <f>(F789*'Power Usage Consumption'!$B$2)*D789</f>
        <v>125.28</v>
      </c>
      <c r="H789" s="235">
        <f>'Raw Data'!Y788</f>
        <v>1</v>
      </c>
      <c r="I789" s="239">
        <f>(H789*'Power Usage Consumption'!$B$3)*D789</f>
        <v>48.4416</v>
      </c>
      <c r="J789" s="235">
        <f>'Raw Data'!Z788</f>
        <v>2</v>
      </c>
      <c r="K789" s="240">
        <f>(J789*'Power Usage Consumption'!$B$4)*D789</f>
        <v>79.344</v>
      </c>
      <c r="L789" s="241">
        <f>'Raw Data'!AA788</f>
        <v>3</v>
      </c>
      <c r="M789" s="241">
        <f>(L789*'Power Usage Consumption'!$B$5)*D789</f>
        <v>417.6</v>
      </c>
      <c r="N789" s="241">
        <f>'Raw Data'!AB788</f>
        <v>3</v>
      </c>
      <c r="O789" s="241">
        <f>(N789*'Power Usage Consumption'!$B$7)*D789</f>
        <v>4.176</v>
      </c>
      <c r="P789" s="241">
        <f>'Raw Data'!AC788</f>
        <v>3</v>
      </c>
      <c r="Q789" s="241">
        <f>(P789*'Power Usage Consumption'!$B$8)*D789</f>
        <v>83.52</v>
      </c>
      <c r="R789" s="241">
        <f>'Raw Data'!AD788</f>
        <v>0</v>
      </c>
      <c r="S789" s="241">
        <f>(R789*'Power Usage Consumption'!$B$9)*D789</f>
        <v>0</v>
      </c>
      <c r="T789" s="235">
        <f>'Raw Data'!AE788</f>
        <v>1</v>
      </c>
      <c r="U789" s="241">
        <f>(T789*'Power Usage Consumption'!$B$6)*D789</f>
        <v>3.48</v>
      </c>
      <c r="V789" s="235">
        <f>'Raw Data'!AF788</f>
        <v>3</v>
      </c>
      <c r="W789" s="241">
        <f>(V789*'Power Usage Consumption'!$B$11)*D789</f>
        <v>25.056</v>
      </c>
      <c r="X789" s="235">
        <f>'Raw Data'!AG788</f>
        <v>3</v>
      </c>
      <c r="Y789" s="241">
        <f>(X789*'Power Usage Consumption'!$B$12)*D789</f>
        <v>25.056</v>
      </c>
      <c r="Z789" s="235">
        <f>'Raw Data'!AH788</f>
        <v>0</v>
      </c>
      <c r="AA789" s="241">
        <f>(Z789*'Power Usage Consumption'!$B$12)*D789</f>
        <v>0</v>
      </c>
      <c r="AB789" s="242">
        <f t="shared" si="2"/>
        <v>811.9536</v>
      </c>
      <c r="AC789" s="243" t="str">
        <f>'Raw Data'!AI788</f>
        <v>Non-renewable Energy (Grid electricity, Gasoline, etc.)</v>
      </c>
      <c r="AD789" s="244">
        <f t="shared" si="3"/>
        <v>811.9536</v>
      </c>
      <c r="AE789" s="245">
        <f t="shared" si="4"/>
        <v>0</v>
      </c>
      <c r="AF789" s="238">
        <f>'Raw Data'!U788</f>
        <v>0</v>
      </c>
      <c r="AG789" s="235">
        <f>'Raw Data'!T788</f>
        <v>6</v>
      </c>
      <c r="AH789" s="235"/>
      <c r="AI789" s="235">
        <f>IF('Raw Data'!AJ788="YES", 1, 0)</f>
        <v>0</v>
      </c>
      <c r="AJ789" s="239">
        <f>'Power Usage Consumption'!$B$15</f>
        <v>3.87</v>
      </c>
      <c r="AK789" s="235">
        <f>IF('Raw Data'!AK788="YES", 1, 0)</f>
        <v>0</v>
      </c>
      <c r="AL789" s="239">
        <f>'Power Usage Consumption'!$B$16</f>
        <v>18</v>
      </c>
      <c r="AM789" s="235">
        <f>IF('Raw Data'!AL788="YES", 1, 0)</f>
        <v>0</v>
      </c>
      <c r="AN789" s="239">
        <f>'Power Usage Consumption'!$B$17</f>
        <v>1.5</v>
      </c>
      <c r="AO789" s="235">
        <f>IF('Raw Data'!AM788="YES", 1, 0)</f>
        <v>1</v>
      </c>
      <c r="AP789" s="239">
        <f>'Power Usage Consumption'!$B$18</f>
        <v>1.2</v>
      </c>
      <c r="AQ789" s="235">
        <f>IF('Raw Data'!AN788="YES", 1, 0)</f>
        <v>1</v>
      </c>
      <c r="AR789" s="239">
        <f>'Power Usage Consumption'!$B$19</f>
        <v>2</v>
      </c>
      <c r="AS789" s="239">
        <f t="shared" si="5"/>
        <v>26.57</v>
      </c>
      <c r="AT789" s="241">
        <f t="shared" si="6"/>
        <v>6</v>
      </c>
      <c r="AU789" s="241"/>
      <c r="AV789" s="235">
        <f>IF('Raw Data'!AO788="YES", 1, 0)</f>
        <v>1</v>
      </c>
      <c r="AW789" s="241">
        <f>('Power Usage Consumption'!$B$22)*D789*AV789</f>
        <v>1583.4</v>
      </c>
      <c r="AX789" s="235">
        <f>IF('Raw Data'!AP788="YES", 1, 0)</f>
        <v>0</v>
      </c>
      <c r="AY789" s="241">
        <f>('Power Usage Consumption'!$B$23)*D789*AX789</f>
        <v>0</v>
      </c>
      <c r="AZ789" s="235">
        <f>IF('Raw Data'!AQ788="YES", 1, 0)</f>
        <v>0</v>
      </c>
      <c r="BA789" s="241">
        <f>('Power Usage Consumption'!$B$24)*D789*AZ789</f>
        <v>0</v>
      </c>
      <c r="BB789" s="235">
        <f>IF('Raw Data'!AR788="YES", 1, 0)</f>
        <v>1</v>
      </c>
      <c r="BC789" s="241">
        <f>('Power Usage Consumption'!$B$25)*D789*BB789</f>
        <v>12.0756</v>
      </c>
      <c r="BD789" s="235">
        <f>IF('Raw Data'!AS788="YES", 1, 0)</f>
        <v>0</v>
      </c>
      <c r="BE789" s="235">
        <f>('Power Usage Consumption'!$B$26)*D789*BD789</f>
        <v>0</v>
      </c>
      <c r="BF789" s="241">
        <f t="shared" si="7"/>
        <v>1595.4756</v>
      </c>
    </row>
    <row r="790" ht="20.25" customHeight="1">
      <c r="A790" s="233" t="str">
        <f>'Raw Data'!R789</f>
        <v>Pakistan</v>
      </c>
      <c r="B790" s="234">
        <f>'Raw Data'!S789</f>
        <v>1</v>
      </c>
      <c r="C790" s="235">
        <f>'Raw Data'!W789</f>
        <v>23</v>
      </c>
      <c r="D790" s="236">
        <f t="shared" si="1"/>
        <v>92</v>
      </c>
      <c r="E790" s="237"/>
      <c r="F790" s="238">
        <f>'Raw Data'!X789</f>
        <v>3</v>
      </c>
      <c r="G790" s="239">
        <f>(F790*'Power Usage Consumption'!$B$2)*D790</f>
        <v>16.56</v>
      </c>
      <c r="H790" s="235">
        <f>'Raw Data'!Y789</f>
        <v>1</v>
      </c>
      <c r="I790" s="239">
        <f>(H790*'Power Usage Consumption'!$B$3)*D790</f>
        <v>6.4032</v>
      </c>
      <c r="J790" s="235">
        <f>'Raw Data'!Z789</f>
        <v>1</v>
      </c>
      <c r="K790" s="240">
        <f>(J790*'Power Usage Consumption'!$B$4)*D790</f>
        <v>5.244</v>
      </c>
      <c r="L790" s="241">
        <f>'Raw Data'!AA789</f>
        <v>1</v>
      </c>
      <c r="M790" s="241">
        <f>(L790*'Power Usage Consumption'!$B$5)*D790</f>
        <v>18.4</v>
      </c>
      <c r="N790" s="241">
        <f>'Raw Data'!AB789</f>
        <v>0</v>
      </c>
      <c r="O790" s="241">
        <f>(N790*'Power Usage Consumption'!$B$7)*D790</f>
        <v>0</v>
      </c>
      <c r="P790" s="241">
        <f>'Raw Data'!AC789</f>
        <v>2</v>
      </c>
      <c r="Q790" s="241">
        <f>(P790*'Power Usage Consumption'!$B$8)*D790</f>
        <v>7.36</v>
      </c>
      <c r="R790" s="241">
        <f>'Raw Data'!AD789</f>
        <v>0</v>
      </c>
      <c r="S790" s="241">
        <f>(R790*'Power Usage Consumption'!$B$9)*D790</f>
        <v>0</v>
      </c>
      <c r="T790" s="235">
        <f>'Raw Data'!AE789</f>
        <v>2</v>
      </c>
      <c r="U790" s="241">
        <f>(T790*'Power Usage Consumption'!$B$6)*D790</f>
        <v>0.92</v>
      </c>
      <c r="V790" s="235">
        <f>'Raw Data'!AF789</f>
        <v>0</v>
      </c>
      <c r="W790" s="241">
        <f>(V790*'Power Usage Consumption'!$B$11)*D790</f>
        <v>0</v>
      </c>
      <c r="X790" s="235">
        <f>'Raw Data'!AG789</f>
        <v>3</v>
      </c>
      <c r="Y790" s="241">
        <f>(X790*'Power Usage Consumption'!$B$12)*D790</f>
        <v>3.312</v>
      </c>
      <c r="Z790" s="235">
        <f>'Raw Data'!AH789</f>
        <v>3</v>
      </c>
      <c r="AA790" s="241">
        <f>(Z790*'Power Usage Consumption'!$B$12)*D790</f>
        <v>3.312</v>
      </c>
      <c r="AB790" s="242">
        <f t="shared" si="2"/>
        <v>61.5112</v>
      </c>
      <c r="AC790" s="243" t="str">
        <f>'Raw Data'!AI789</f>
        <v>Non-renewable Energy (Grid electricity, Gasoline, etc.)</v>
      </c>
      <c r="AD790" s="244">
        <f t="shared" si="3"/>
        <v>61.5112</v>
      </c>
      <c r="AE790" s="245">
        <f t="shared" si="4"/>
        <v>0</v>
      </c>
      <c r="AF790" s="238">
        <f>'Raw Data'!U789</f>
        <v>0</v>
      </c>
      <c r="AG790" s="235">
        <f>'Raw Data'!T789</f>
        <v>1</v>
      </c>
      <c r="AH790" s="235"/>
      <c r="AI790" s="235">
        <f>IF('Raw Data'!AJ789="YES", 1, 0)</f>
        <v>0</v>
      </c>
      <c r="AJ790" s="239">
        <f>'Power Usage Consumption'!$B$15</f>
        <v>3.87</v>
      </c>
      <c r="AK790" s="235">
        <f>IF('Raw Data'!AK789="YES", 1, 0)</f>
        <v>0</v>
      </c>
      <c r="AL790" s="239">
        <f>'Power Usage Consumption'!$B$16</f>
        <v>18</v>
      </c>
      <c r="AM790" s="235">
        <f>IF('Raw Data'!AL789="YES", 1, 0)</f>
        <v>0</v>
      </c>
      <c r="AN790" s="239">
        <f>'Power Usage Consumption'!$B$17</f>
        <v>1.5</v>
      </c>
      <c r="AO790" s="235">
        <f>IF('Raw Data'!AM789="YES", 1, 0)</f>
        <v>1</v>
      </c>
      <c r="AP790" s="239">
        <f>'Power Usage Consumption'!$B$18</f>
        <v>1.2</v>
      </c>
      <c r="AQ790" s="235">
        <f>IF('Raw Data'!AN789="YES", 1, 0)</f>
        <v>0</v>
      </c>
      <c r="AR790" s="239">
        <f>'Power Usage Consumption'!$B$19</f>
        <v>2</v>
      </c>
      <c r="AS790" s="239">
        <f t="shared" si="5"/>
        <v>26.57</v>
      </c>
      <c r="AT790" s="241">
        <f t="shared" si="6"/>
        <v>1</v>
      </c>
      <c r="AU790" s="241"/>
      <c r="AV790" s="235">
        <f>IF('Raw Data'!AO789="YES", 1, 0)</f>
        <v>0</v>
      </c>
      <c r="AW790" s="241">
        <f>('Power Usage Consumption'!$B$22)*D790*AV790</f>
        <v>0</v>
      </c>
      <c r="AX790" s="235">
        <f>IF('Raw Data'!AP789="YES", 1, 0)</f>
        <v>0</v>
      </c>
      <c r="AY790" s="241">
        <f>('Power Usage Consumption'!$B$23)*D790*AX790</f>
        <v>0</v>
      </c>
      <c r="AZ790" s="235">
        <f>IF('Raw Data'!AQ789="YES", 1, 0)</f>
        <v>0</v>
      </c>
      <c r="BA790" s="241">
        <f>('Power Usage Consumption'!$B$24)*D790*AZ790</f>
        <v>0</v>
      </c>
      <c r="BB790" s="235">
        <f>IF('Raw Data'!AR789="YES", 1, 0)</f>
        <v>0</v>
      </c>
      <c r="BC790" s="241">
        <f>('Power Usage Consumption'!$B$25)*D790*BB790</f>
        <v>0</v>
      </c>
      <c r="BD790" s="235">
        <f>IF('Raw Data'!AS789="YES", 1, 0)</f>
        <v>0</v>
      </c>
      <c r="BE790" s="235">
        <f>('Power Usage Consumption'!$B$26)*D790*BD790</f>
        <v>0</v>
      </c>
      <c r="BF790" s="241">
        <f t="shared" si="7"/>
        <v>0</v>
      </c>
    </row>
    <row r="791" ht="20.25" customHeight="1">
      <c r="A791" s="233" t="str">
        <f>'Raw Data'!R790</f>
        <v>Vietnam</v>
      </c>
      <c r="B791" s="234">
        <f>'Raw Data'!S790</f>
        <v>11</v>
      </c>
      <c r="C791" s="235">
        <f>'Raw Data'!W790</f>
        <v>4</v>
      </c>
      <c r="D791" s="236">
        <f t="shared" si="1"/>
        <v>176</v>
      </c>
      <c r="E791" s="237"/>
      <c r="F791" s="238">
        <f>'Raw Data'!X790</f>
        <v>2</v>
      </c>
      <c r="G791" s="239">
        <f>(F791*'Power Usage Consumption'!$B$2)*D791</f>
        <v>21.12</v>
      </c>
      <c r="H791" s="235">
        <f>'Raw Data'!Y790</f>
        <v>2</v>
      </c>
      <c r="I791" s="239">
        <f>(H791*'Power Usage Consumption'!$B$3)*D791</f>
        <v>24.4992</v>
      </c>
      <c r="J791" s="235">
        <f>'Raw Data'!Z790</f>
        <v>3</v>
      </c>
      <c r="K791" s="240">
        <f>(J791*'Power Usage Consumption'!$B$4)*D791</f>
        <v>30.096</v>
      </c>
      <c r="L791" s="241">
        <f>'Raw Data'!AA790</f>
        <v>2</v>
      </c>
      <c r="M791" s="241">
        <f>(L791*'Power Usage Consumption'!$B$5)*D791</f>
        <v>70.4</v>
      </c>
      <c r="N791" s="241">
        <f>'Raw Data'!AB790</f>
        <v>3</v>
      </c>
      <c r="O791" s="241">
        <f>(N791*'Power Usage Consumption'!$B$7)*D791</f>
        <v>1.056</v>
      </c>
      <c r="P791" s="241">
        <f>'Raw Data'!AC790</f>
        <v>3</v>
      </c>
      <c r="Q791" s="241">
        <f>(P791*'Power Usage Consumption'!$B$8)*D791</f>
        <v>21.12</v>
      </c>
      <c r="R791" s="241">
        <f>'Raw Data'!AD790</f>
        <v>1</v>
      </c>
      <c r="S791" s="241">
        <f>(R791*'Power Usage Consumption'!$B$9)*D791</f>
        <v>1.056</v>
      </c>
      <c r="T791" s="235">
        <f>'Raw Data'!AE790</f>
        <v>0</v>
      </c>
      <c r="U791" s="241">
        <f>(T791*'Power Usage Consumption'!$B$6)*D791</f>
        <v>0</v>
      </c>
      <c r="V791" s="235">
        <f>'Raw Data'!AF790</f>
        <v>3</v>
      </c>
      <c r="W791" s="241">
        <f>(V791*'Power Usage Consumption'!$B$11)*D791</f>
        <v>6.336</v>
      </c>
      <c r="X791" s="235">
        <f>'Raw Data'!AG790</f>
        <v>1</v>
      </c>
      <c r="Y791" s="241">
        <f>(X791*'Power Usage Consumption'!$B$12)*D791</f>
        <v>2.112</v>
      </c>
      <c r="Z791" s="235">
        <f>'Raw Data'!AH790</f>
        <v>3</v>
      </c>
      <c r="AA791" s="241">
        <f>(Z791*'Power Usage Consumption'!$B$12)*D791</f>
        <v>6.336</v>
      </c>
      <c r="AB791" s="242">
        <f t="shared" si="2"/>
        <v>184.1312</v>
      </c>
      <c r="AC791" s="243" t="str">
        <f>'Raw Data'!AI790</f>
        <v>Non-renewable Energy (Grid electricity, Gasoline, etc.)</v>
      </c>
      <c r="AD791" s="244">
        <f t="shared" si="3"/>
        <v>184.1312</v>
      </c>
      <c r="AE791" s="245">
        <f t="shared" si="4"/>
        <v>0</v>
      </c>
      <c r="AF791" s="238">
        <f>'Raw Data'!U790</f>
        <v>7</v>
      </c>
      <c r="AG791" s="235">
        <f>'Raw Data'!T790</f>
        <v>4</v>
      </c>
      <c r="AH791" s="235"/>
      <c r="AI791" s="235">
        <f>IF('Raw Data'!AJ790="YES", 1, 0)</f>
        <v>0</v>
      </c>
      <c r="AJ791" s="239">
        <f>'Power Usage Consumption'!$B$15</f>
        <v>3.87</v>
      </c>
      <c r="AK791" s="235">
        <f>IF('Raw Data'!AK790="YES", 1, 0)</f>
        <v>1</v>
      </c>
      <c r="AL791" s="239">
        <f>'Power Usage Consumption'!$B$16</f>
        <v>18</v>
      </c>
      <c r="AM791" s="235">
        <f>IF('Raw Data'!AL790="YES", 1, 0)</f>
        <v>1</v>
      </c>
      <c r="AN791" s="239">
        <f>'Power Usage Consumption'!$B$17</f>
        <v>1.5</v>
      </c>
      <c r="AO791" s="235">
        <f>IF('Raw Data'!AM790="YES", 1, 0)</f>
        <v>0</v>
      </c>
      <c r="AP791" s="239">
        <f>'Power Usage Consumption'!$B$18</f>
        <v>1.2</v>
      </c>
      <c r="AQ791" s="235">
        <f>IF('Raw Data'!AN790="YES", 1, 0)</f>
        <v>1</v>
      </c>
      <c r="AR791" s="239">
        <f>'Power Usage Consumption'!$B$19</f>
        <v>2</v>
      </c>
      <c r="AS791" s="239">
        <f t="shared" si="5"/>
        <v>26.57</v>
      </c>
      <c r="AT791" s="241">
        <f t="shared" si="6"/>
        <v>4</v>
      </c>
      <c r="AU791" s="241"/>
      <c r="AV791" s="235">
        <f>IF('Raw Data'!AO790="YES", 1, 0)</f>
        <v>0</v>
      </c>
      <c r="AW791" s="241">
        <f>('Power Usage Consumption'!$B$22)*D791*AV791</f>
        <v>0</v>
      </c>
      <c r="AX791" s="235">
        <f>IF('Raw Data'!AP790="YES", 1, 0)</f>
        <v>1</v>
      </c>
      <c r="AY791" s="241">
        <f>('Power Usage Consumption'!$B$23)*D791*AX791</f>
        <v>114.4</v>
      </c>
      <c r="AZ791" s="235">
        <f>IF('Raw Data'!AQ790="YES", 1, 0)</f>
        <v>0</v>
      </c>
      <c r="BA791" s="241">
        <f>('Power Usage Consumption'!$B$24)*D791*AZ791</f>
        <v>0</v>
      </c>
      <c r="BB791" s="235">
        <f>IF('Raw Data'!AR790="YES", 1, 0)</f>
        <v>0</v>
      </c>
      <c r="BC791" s="241">
        <f>('Power Usage Consumption'!$B$25)*D791*BB791</f>
        <v>0</v>
      </c>
      <c r="BD791" s="235">
        <f>IF('Raw Data'!AS790="YES", 1, 0)</f>
        <v>0</v>
      </c>
      <c r="BE791" s="235">
        <f>('Power Usage Consumption'!$B$26)*D791*BD791</f>
        <v>0</v>
      </c>
      <c r="BF791" s="241">
        <f t="shared" si="7"/>
        <v>114.4</v>
      </c>
    </row>
    <row r="792" ht="20.25" customHeight="1">
      <c r="A792" s="233" t="str">
        <f>'Raw Data'!R791</f>
        <v>Taiwan</v>
      </c>
      <c r="B792" s="234">
        <f>'Raw Data'!S791</f>
        <v>5</v>
      </c>
      <c r="C792" s="235">
        <f>'Raw Data'!W791</f>
        <v>32</v>
      </c>
      <c r="D792" s="236">
        <f t="shared" si="1"/>
        <v>640</v>
      </c>
      <c r="E792" s="237"/>
      <c r="F792" s="238">
        <f>'Raw Data'!X791</f>
        <v>0</v>
      </c>
      <c r="G792" s="239">
        <f>(F792*'Power Usage Consumption'!$B$2)*D792</f>
        <v>0</v>
      </c>
      <c r="H792" s="235">
        <f>'Raw Data'!Y791</f>
        <v>3</v>
      </c>
      <c r="I792" s="239">
        <f>(H792*'Power Usage Consumption'!$B$3)*D792</f>
        <v>133.632</v>
      </c>
      <c r="J792" s="235">
        <f>'Raw Data'!Z791</f>
        <v>2</v>
      </c>
      <c r="K792" s="240">
        <f>(J792*'Power Usage Consumption'!$B$4)*D792</f>
        <v>72.96</v>
      </c>
      <c r="L792" s="241">
        <f>'Raw Data'!AA791</f>
        <v>1</v>
      </c>
      <c r="M792" s="241">
        <f>(L792*'Power Usage Consumption'!$B$5)*D792</f>
        <v>128</v>
      </c>
      <c r="N792" s="241">
        <f>'Raw Data'!AB791</f>
        <v>0</v>
      </c>
      <c r="O792" s="241">
        <f>(N792*'Power Usage Consumption'!$B$7)*D792</f>
        <v>0</v>
      </c>
      <c r="P792" s="241">
        <f>'Raw Data'!AC791</f>
        <v>3</v>
      </c>
      <c r="Q792" s="241">
        <f>(P792*'Power Usage Consumption'!$B$8)*D792</f>
        <v>76.8</v>
      </c>
      <c r="R792" s="241">
        <f>'Raw Data'!AD791</f>
        <v>3</v>
      </c>
      <c r="S792" s="241">
        <f>(R792*'Power Usage Consumption'!$B$9)*D792</f>
        <v>11.52</v>
      </c>
      <c r="T792" s="235">
        <f>'Raw Data'!AE791</f>
        <v>2</v>
      </c>
      <c r="U792" s="241">
        <f>(T792*'Power Usage Consumption'!$B$6)*D792</f>
        <v>6.4</v>
      </c>
      <c r="V792" s="235">
        <f>'Raw Data'!AF791</f>
        <v>1</v>
      </c>
      <c r="W792" s="241">
        <f>(V792*'Power Usage Consumption'!$B$11)*D792</f>
        <v>7.68</v>
      </c>
      <c r="X792" s="235">
        <f>'Raw Data'!AG791</f>
        <v>1</v>
      </c>
      <c r="Y792" s="241">
        <f>(X792*'Power Usage Consumption'!$B$12)*D792</f>
        <v>7.68</v>
      </c>
      <c r="Z792" s="235">
        <f>'Raw Data'!AH791</f>
        <v>1</v>
      </c>
      <c r="AA792" s="241">
        <f>(Z792*'Power Usage Consumption'!$B$12)*D792</f>
        <v>7.68</v>
      </c>
      <c r="AB792" s="242">
        <f t="shared" si="2"/>
        <v>452.352</v>
      </c>
      <c r="AC792" s="243" t="str">
        <f>'Raw Data'!AI791</f>
        <v>Renewable Energy (Solar, Wind, etc.)</v>
      </c>
      <c r="AD792" s="244">
        <f t="shared" si="3"/>
        <v>0</v>
      </c>
      <c r="AE792" s="245">
        <f t="shared" si="4"/>
        <v>452.352</v>
      </c>
      <c r="AF792" s="238">
        <f>'Raw Data'!U791</f>
        <v>2</v>
      </c>
      <c r="AG792" s="235">
        <f>'Raw Data'!T791</f>
        <v>3</v>
      </c>
      <c r="AH792" s="235"/>
      <c r="AI792" s="235">
        <f>IF('Raw Data'!AJ791="YES", 1, 0)</f>
        <v>1</v>
      </c>
      <c r="AJ792" s="239">
        <f>'Power Usage Consumption'!$B$15</f>
        <v>3.87</v>
      </c>
      <c r="AK792" s="235">
        <f>IF('Raw Data'!AK791="YES", 1, 0)</f>
        <v>1</v>
      </c>
      <c r="AL792" s="239">
        <f>'Power Usage Consumption'!$B$16</f>
        <v>18</v>
      </c>
      <c r="AM792" s="235">
        <f>IF('Raw Data'!AL791="YES", 1, 0)</f>
        <v>1</v>
      </c>
      <c r="AN792" s="239">
        <f>'Power Usage Consumption'!$B$17</f>
        <v>1.5</v>
      </c>
      <c r="AO792" s="235">
        <f>IF('Raw Data'!AM791="YES", 1, 0)</f>
        <v>1</v>
      </c>
      <c r="AP792" s="239">
        <f>'Power Usage Consumption'!$B$18</f>
        <v>1.2</v>
      </c>
      <c r="AQ792" s="235">
        <f>IF('Raw Data'!AN791="YES", 1, 0)</f>
        <v>0</v>
      </c>
      <c r="AR792" s="239">
        <f>'Power Usage Consumption'!$B$19</f>
        <v>2</v>
      </c>
      <c r="AS792" s="239">
        <f t="shared" si="5"/>
        <v>26.57</v>
      </c>
      <c r="AT792" s="241">
        <f t="shared" si="6"/>
        <v>3</v>
      </c>
      <c r="AU792" s="241"/>
      <c r="AV792" s="235">
        <f>IF('Raw Data'!AO791="YES", 1, 0)</f>
        <v>1</v>
      </c>
      <c r="AW792" s="241">
        <f>('Power Usage Consumption'!$B$22)*D792*AV792</f>
        <v>1456</v>
      </c>
      <c r="AX792" s="235">
        <f>IF('Raw Data'!AP791="YES", 1, 0)</f>
        <v>1</v>
      </c>
      <c r="AY792" s="241">
        <f>('Power Usage Consumption'!$B$23)*D792*AX792</f>
        <v>416</v>
      </c>
      <c r="AZ792" s="235">
        <f>IF('Raw Data'!AQ791="YES", 1, 0)</f>
        <v>1</v>
      </c>
      <c r="BA792" s="241">
        <f>('Power Usage Consumption'!$B$24)*D792*AZ792</f>
        <v>34.56</v>
      </c>
      <c r="BB792" s="235">
        <f>IF('Raw Data'!AR791="YES", 1, 0)</f>
        <v>1</v>
      </c>
      <c r="BC792" s="241">
        <f>('Power Usage Consumption'!$B$25)*D792*BB792</f>
        <v>11.104</v>
      </c>
      <c r="BD792" s="235">
        <f>IF('Raw Data'!AS791="YES", 1, 0)</f>
        <v>0</v>
      </c>
      <c r="BE792" s="235">
        <f>('Power Usage Consumption'!$B$26)*D792*BD792</f>
        <v>0</v>
      </c>
      <c r="BF792" s="241">
        <f t="shared" si="7"/>
        <v>1917.664</v>
      </c>
    </row>
    <row r="793" ht="20.25" customHeight="1">
      <c r="A793" s="233" t="str">
        <f>'Raw Data'!R792</f>
        <v>Czech Republic</v>
      </c>
      <c r="B793" s="234">
        <f>'Raw Data'!S792</f>
        <v>9</v>
      </c>
      <c r="C793" s="235">
        <f>'Raw Data'!W792</f>
        <v>9</v>
      </c>
      <c r="D793" s="236">
        <f t="shared" si="1"/>
        <v>324</v>
      </c>
      <c r="E793" s="237"/>
      <c r="F793" s="238">
        <f>'Raw Data'!X792</f>
        <v>1</v>
      </c>
      <c r="G793" s="239">
        <f>(F793*'Power Usage Consumption'!$B$2)*D793</f>
        <v>19.44</v>
      </c>
      <c r="H793" s="235">
        <f>'Raw Data'!Y792</f>
        <v>3</v>
      </c>
      <c r="I793" s="239">
        <f>(H793*'Power Usage Consumption'!$B$3)*D793</f>
        <v>67.6512</v>
      </c>
      <c r="J793" s="235">
        <f>'Raw Data'!Z792</f>
        <v>1</v>
      </c>
      <c r="K793" s="240">
        <f>(J793*'Power Usage Consumption'!$B$4)*D793</f>
        <v>18.468</v>
      </c>
      <c r="L793" s="241">
        <f>'Raw Data'!AA792</f>
        <v>2</v>
      </c>
      <c r="M793" s="241">
        <f>(L793*'Power Usage Consumption'!$B$5)*D793</f>
        <v>129.6</v>
      </c>
      <c r="N793" s="241">
        <f>'Raw Data'!AB792</f>
        <v>0</v>
      </c>
      <c r="O793" s="241">
        <f>(N793*'Power Usage Consumption'!$B$7)*D793</f>
        <v>0</v>
      </c>
      <c r="P793" s="241">
        <f>'Raw Data'!AC792</f>
        <v>3</v>
      </c>
      <c r="Q793" s="241">
        <f>(P793*'Power Usage Consumption'!$B$8)*D793</f>
        <v>38.88</v>
      </c>
      <c r="R793" s="241">
        <f>'Raw Data'!AD792</f>
        <v>0</v>
      </c>
      <c r="S793" s="241">
        <f>(R793*'Power Usage Consumption'!$B$9)*D793</f>
        <v>0</v>
      </c>
      <c r="T793" s="235">
        <f>'Raw Data'!AE792</f>
        <v>1</v>
      </c>
      <c r="U793" s="241">
        <f>(T793*'Power Usage Consumption'!$B$6)*D793</f>
        <v>1.62</v>
      </c>
      <c r="V793" s="235">
        <f>'Raw Data'!AF792</f>
        <v>1</v>
      </c>
      <c r="W793" s="241">
        <f>(V793*'Power Usage Consumption'!$B$11)*D793</f>
        <v>3.888</v>
      </c>
      <c r="X793" s="235">
        <f>'Raw Data'!AG792</f>
        <v>2</v>
      </c>
      <c r="Y793" s="241">
        <f>(X793*'Power Usage Consumption'!$B$12)*D793</f>
        <v>7.776</v>
      </c>
      <c r="Z793" s="235">
        <f>'Raw Data'!AH792</f>
        <v>3</v>
      </c>
      <c r="AA793" s="241">
        <f>(Z793*'Power Usage Consumption'!$B$12)*D793</f>
        <v>11.664</v>
      </c>
      <c r="AB793" s="242">
        <f t="shared" si="2"/>
        <v>298.9872</v>
      </c>
      <c r="AC793" s="243" t="str">
        <f>'Raw Data'!AI792</f>
        <v>Non-renewable Energy (Grid electricity, Gasoline, etc.)</v>
      </c>
      <c r="AD793" s="244">
        <f t="shared" si="3"/>
        <v>298.9872</v>
      </c>
      <c r="AE793" s="245">
        <f t="shared" si="4"/>
        <v>0</v>
      </c>
      <c r="AF793" s="238">
        <f>'Raw Data'!U792</f>
        <v>4</v>
      </c>
      <c r="AG793" s="235">
        <f>'Raw Data'!T792</f>
        <v>5</v>
      </c>
      <c r="AH793" s="235"/>
      <c r="AI793" s="235">
        <f>IF('Raw Data'!AJ792="YES", 1, 0)</f>
        <v>1</v>
      </c>
      <c r="AJ793" s="239">
        <f>'Power Usage Consumption'!$B$15</f>
        <v>3.87</v>
      </c>
      <c r="AK793" s="235">
        <f>IF('Raw Data'!AK792="YES", 1, 0)</f>
        <v>1</v>
      </c>
      <c r="AL793" s="239">
        <f>'Power Usage Consumption'!$B$16</f>
        <v>18</v>
      </c>
      <c r="AM793" s="235">
        <f>IF('Raw Data'!AL792="YES", 1, 0)</f>
        <v>0</v>
      </c>
      <c r="AN793" s="239">
        <f>'Power Usage Consumption'!$B$17</f>
        <v>1.5</v>
      </c>
      <c r="AO793" s="235">
        <f>IF('Raw Data'!AM792="YES", 1, 0)</f>
        <v>0</v>
      </c>
      <c r="AP793" s="239">
        <f>'Power Usage Consumption'!$B$18</f>
        <v>1.2</v>
      </c>
      <c r="AQ793" s="235">
        <f>IF('Raw Data'!AN792="YES", 1, 0)</f>
        <v>0</v>
      </c>
      <c r="AR793" s="239">
        <f>'Power Usage Consumption'!$B$19</f>
        <v>2</v>
      </c>
      <c r="AS793" s="239">
        <f t="shared" si="5"/>
        <v>26.57</v>
      </c>
      <c r="AT793" s="241">
        <f t="shared" si="6"/>
        <v>5</v>
      </c>
      <c r="AU793" s="241"/>
      <c r="AV793" s="235">
        <f>IF('Raw Data'!AO792="YES", 1, 0)</f>
        <v>1</v>
      </c>
      <c r="AW793" s="241">
        <f>('Power Usage Consumption'!$B$22)*D793*AV793</f>
        <v>737.1</v>
      </c>
      <c r="AX793" s="235">
        <f>IF('Raw Data'!AP792="YES", 1, 0)</f>
        <v>0</v>
      </c>
      <c r="AY793" s="241">
        <f>('Power Usage Consumption'!$B$23)*D793*AX793</f>
        <v>0</v>
      </c>
      <c r="AZ793" s="235">
        <f>IF('Raw Data'!AQ792="YES", 1, 0)</f>
        <v>0</v>
      </c>
      <c r="BA793" s="241">
        <f>('Power Usage Consumption'!$B$24)*D793*AZ793</f>
        <v>0</v>
      </c>
      <c r="BB793" s="235">
        <f>IF('Raw Data'!AR792="YES", 1, 0)</f>
        <v>1</v>
      </c>
      <c r="BC793" s="241">
        <f>('Power Usage Consumption'!$B$25)*D793*BB793</f>
        <v>5.6214</v>
      </c>
      <c r="BD793" s="235">
        <f>IF('Raw Data'!AS792="YES", 1, 0)</f>
        <v>1</v>
      </c>
      <c r="BE793" s="235">
        <f>('Power Usage Consumption'!$B$26)*D793*BD793</f>
        <v>90.72</v>
      </c>
      <c r="BF793" s="241">
        <f t="shared" si="7"/>
        <v>833.4414</v>
      </c>
    </row>
    <row r="794" ht="20.25" customHeight="1">
      <c r="A794" s="233" t="str">
        <f>'Raw Data'!R793</f>
        <v>Nigeria</v>
      </c>
      <c r="B794" s="234">
        <f>'Raw Data'!S793</f>
        <v>7</v>
      </c>
      <c r="C794" s="235" t="str">
        <f>'Raw Data'!W793</f>
        <v/>
      </c>
      <c r="D794" s="236">
        <f t="shared" si="1"/>
        <v>0</v>
      </c>
      <c r="E794" s="237"/>
      <c r="F794" s="238">
        <f>'Raw Data'!X793</f>
        <v>0</v>
      </c>
      <c r="G794" s="239">
        <f>(F794*'Power Usage Consumption'!$B$2)*D794</f>
        <v>0</v>
      </c>
      <c r="H794" s="235">
        <f>'Raw Data'!Y793</f>
        <v>0</v>
      </c>
      <c r="I794" s="239">
        <f>(H794*'Power Usage Consumption'!$B$3)*D794</f>
        <v>0</v>
      </c>
      <c r="J794" s="235">
        <f>'Raw Data'!Z793</f>
        <v>2</v>
      </c>
      <c r="K794" s="240">
        <f>(J794*'Power Usage Consumption'!$B$4)*D794</f>
        <v>0</v>
      </c>
      <c r="L794" s="241">
        <f>'Raw Data'!AA793</f>
        <v>0</v>
      </c>
      <c r="M794" s="241">
        <f>(L794*'Power Usage Consumption'!$B$5)*D794</f>
        <v>0</v>
      </c>
      <c r="N794" s="241">
        <f>'Raw Data'!AB793</f>
        <v>1</v>
      </c>
      <c r="O794" s="241">
        <f>(N794*'Power Usage Consumption'!$B$7)*D794</f>
        <v>0</v>
      </c>
      <c r="P794" s="241">
        <f>'Raw Data'!AC793</f>
        <v>1</v>
      </c>
      <c r="Q794" s="241">
        <f>(P794*'Power Usage Consumption'!$B$8)*D794</f>
        <v>0</v>
      </c>
      <c r="R794" s="241">
        <f>'Raw Data'!AD793</f>
        <v>3</v>
      </c>
      <c r="S794" s="241">
        <f>(R794*'Power Usage Consumption'!$B$9)*D794</f>
        <v>0</v>
      </c>
      <c r="T794" s="235">
        <f>'Raw Data'!AE793</f>
        <v>1</v>
      </c>
      <c r="U794" s="241">
        <f>(T794*'Power Usage Consumption'!$B$6)*D794</f>
        <v>0</v>
      </c>
      <c r="V794" s="235">
        <f>'Raw Data'!AF793</f>
        <v>3</v>
      </c>
      <c r="W794" s="241">
        <f>(V794*'Power Usage Consumption'!$B$11)*D794</f>
        <v>0</v>
      </c>
      <c r="X794" s="235">
        <f>'Raw Data'!AG793</f>
        <v>3</v>
      </c>
      <c r="Y794" s="241">
        <f>(X794*'Power Usage Consumption'!$B$12)*D794</f>
        <v>0</v>
      </c>
      <c r="Z794" s="235">
        <f>'Raw Data'!AH793</f>
        <v>3</v>
      </c>
      <c r="AA794" s="241">
        <f>(Z794*'Power Usage Consumption'!$B$12)*D794</f>
        <v>0</v>
      </c>
      <c r="AB794" s="242">
        <f t="shared" si="2"/>
        <v>0</v>
      </c>
      <c r="AC794" s="243" t="str">
        <f>'Raw Data'!AI793</f>
        <v>Non-renewable Energy (Grid electricity, Gasoline, etc.)</v>
      </c>
      <c r="AD794" s="244">
        <f t="shared" si="3"/>
        <v>0</v>
      </c>
      <c r="AE794" s="245">
        <f t="shared" si="4"/>
        <v>0</v>
      </c>
      <c r="AF794" s="238">
        <f>'Raw Data'!U793</f>
        <v>2</v>
      </c>
      <c r="AG794" s="235">
        <f>'Raw Data'!T793</f>
        <v>5</v>
      </c>
      <c r="AH794" s="235"/>
      <c r="AI794" s="235">
        <f>IF('Raw Data'!AJ793="YES", 1, 0)</f>
        <v>1</v>
      </c>
      <c r="AJ794" s="239">
        <f>'Power Usage Consumption'!$B$15</f>
        <v>3.87</v>
      </c>
      <c r="AK794" s="235">
        <f>IF('Raw Data'!AK793="YES", 1, 0)</f>
        <v>0</v>
      </c>
      <c r="AL794" s="239">
        <f>'Power Usage Consumption'!$B$16</f>
        <v>18</v>
      </c>
      <c r="AM794" s="235">
        <f>IF('Raw Data'!AL793="YES", 1, 0)</f>
        <v>0</v>
      </c>
      <c r="AN794" s="239">
        <f>'Power Usage Consumption'!$B$17</f>
        <v>1.5</v>
      </c>
      <c r="AO794" s="235">
        <f>IF('Raw Data'!AM793="YES", 1, 0)</f>
        <v>0</v>
      </c>
      <c r="AP794" s="239">
        <f>'Power Usage Consumption'!$B$18</f>
        <v>1.2</v>
      </c>
      <c r="AQ794" s="235">
        <f>IF('Raw Data'!AN793="YES", 1, 0)</f>
        <v>0</v>
      </c>
      <c r="AR794" s="239">
        <f>'Power Usage Consumption'!$B$19</f>
        <v>2</v>
      </c>
      <c r="AS794" s="239">
        <f t="shared" si="5"/>
        <v>26.57</v>
      </c>
      <c r="AT794" s="241">
        <f t="shared" si="6"/>
        <v>5</v>
      </c>
      <c r="AU794" s="241"/>
      <c r="AV794" s="235">
        <f>IF('Raw Data'!AO793="YES", 1, 0)</f>
        <v>0</v>
      </c>
      <c r="AW794" s="241">
        <f>('Power Usage Consumption'!$B$22)*D794*AV794</f>
        <v>0</v>
      </c>
      <c r="AX794" s="235">
        <f>IF('Raw Data'!AP793="YES", 1, 0)</f>
        <v>1</v>
      </c>
      <c r="AY794" s="241">
        <f>('Power Usage Consumption'!$B$23)*D794*AX794</f>
        <v>0</v>
      </c>
      <c r="AZ794" s="235">
        <f>IF('Raw Data'!AQ793="YES", 1, 0)</f>
        <v>0</v>
      </c>
      <c r="BA794" s="241">
        <f>('Power Usage Consumption'!$B$24)*D794*AZ794</f>
        <v>0</v>
      </c>
      <c r="BB794" s="235">
        <f>IF('Raw Data'!AR793="YES", 1, 0)</f>
        <v>1</v>
      </c>
      <c r="BC794" s="241">
        <f>('Power Usage Consumption'!$B$25)*D794*BB794</f>
        <v>0</v>
      </c>
      <c r="BD794" s="235">
        <f>IF('Raw Data'!AS793="YES", 1, 0)</f>
        <v>0</v>
      </c>
      <c r="BE794" s="235">
        <f>('Power Usage Consumption'!$B$26)*D794*BD794</f>
        <v>0</v>
      </c>
      <c r="BF794" s="241">
        <f t="shared" si="7"/>
        <v>0</v>
      </c>
    </row>
    <row r="795" ht="20.25" customHeight="1">
      <c r="A795" s="233" t="str">
        <f>'Raw Data'!R794</f>
        <v>Canada</v>
      </c>
      <c r="B795" s="234">
        <f>'Raw Data'!S794</f>
        <v>6</v>
      </c>
      <c r="C795" s="235">
        <f>'Raw Data'!W794</f>
        <v>5</v>
      </c>
      <c r="D795" s="236">
        <f t="shared" si="1"/>
        <v>120</v>
      </c>
      <c r="E795" s="237"/>
      <c r="F795" s="238">
        <f>'Raw Data'!X794</f>
        <v>2</v>
      </c>
      <c r="G795" s="239">
        <f>(F795*'Power Usage Consumption'!$B$2)*D795</f>
        <v>14.4</v>
      </c>
      <c r="H795" s="235">
        <f>'Raw Data'!Y794</f>
        <v>2</v>
      </c>
      <c r="I795" s="239">
        <f>(H795*'Power Usage Consumption'!$B$3)*D795</f>
        <v>16.704</v>
      </c>
      <c r="J795" s="235">
        <f>'Raw Data'!Z794</f>
        <v>3</v>
      </c>
      <c r="K795" s="240">
        <f>(J795*'Power Usage Consumption'!$B$4)*D795</f>
        <v>20.52</v>
      </c>
      <c r="L795" s="241">
        <f>'Raw Data'!AA794</f>
        <v>1</v>
      </c>
      <c r="M795" s="241">
        <f>(L795*'Power Usage Consumption'!$B$5)*D795</f>
        <v>24</v>
      </c>
      <c r="N795" s="241">
        <f>'Raw Data'!AB794</f>
        <v>3</v>
      </c>
      <c r="O795" s="241">
        <f>(N795*'Power Usage Consumption'!$B$7)*D795</f>
        <v>0.72</v>
      </c>
      <c r="P795" s="241">
        <f>'Raw Data'!AC794</f>
        <v>2</v>
      </c>
      <c r="Q795" s="241">
        <f>(P795*'Power Usage Consumption'!$B$8)*D795</f>
        <v>9.6</v>
      </c>
      <c r="R795" s="241">
        <f>'Raw Data'!AD794</f>
        <v>0</v>
      </c>
      <c r="S795" s="241">
        <f>(R795*'Power Usage Consumption'!$B$9)*D795</f>
        <v>0</v>
      </c>
      <c r="T795" s="235">
        <f>'Raw Data'!AE794</f>
        <v>2</v>
      </c>
      <c r="U795" s="241">
        <f>(T795*'Power Usage Consumption'!$B$6)*D795</f>
        <v>1.2</v>
      </c>
      <c r="V795" s="235">
        <f>'Raw Data'!AF794</f>
        <v>0</v>
      </c>
      <c r="W795" s="241">
        <f>(V795*'Power Usage Consumption'!$B$11)*D795</f>
        <v>0</v>
      </c>
      <c r="X795" s="235">
        <f>'Raw Data'!AG794</f>
        <v>1</v>
      </c>
      <c r="Y795" s="241">
        <f>(X795*'Power Usage Consumption'!$B$12)*D795</f>
        <v>1.44</v>
      </c>
      <c r="Z795" s="235">
        <f>'Raw Data'!AH794</f>
        <v>0</v>
      </c>
      <c r="AA795" s="241">
        <f>(Z795*'Power Usage Consumption'!$B$12)*D795</f>
        <v>0</v>
      </c>
      <c r="AB795" s="242">
        <f t="shared" si="2"/>
        <v>88.584</v>
      </c>
      <c r="AC795" s="243" t="str">
        <f>'Raw Data'!AI794</f>
        <v>Renewable Energy (Solar, Wind, etc.)</v>
      </c>
      <c r="AD795" s="244">
        <f t="shared" si="3"/>
        <v>0</v>
      </c>
      <c r="AE795" s="245">
        <f t="shared" si="4"/>
        <v>88.584</v>
      </c>
      <c r="AF795" s="238">
        <f>'Raw Data'!U794</f>
        <v>3</v>
      </c>
      <c r="AG795" s="235">
        <f>'Raw Data'!T794</f>
        <v>3</v>
      </c>
      <c r="AH795" s="235"/>
      <c r="AI795" s="235">
        <f>IF('Raw Data'!AJ794="YES", 1, 0)</f>
        <v>1</v>
      </c>
      <c r="AJ795" s="239">
        <f>'Power Usage Consumption'!$B$15</f>
        <v>3.87</v>
      </c>
      <c r="AK795" s="235">
        <f>IF('Raw Data'!AK794="YES", 1, 0)</f>
        <v>0</v>
      </c>
      <c r="AL795" s="239">
        <f>'Power Usage Consumption'!$B$16</f>
        <v>18</v>
      </c>
      <c r="AM795" s="235">
        <f>IF('Raw Data'!AL794="YES", 1, 0)</f>
        <v>0</v>
      </c>
      <c r="AN795" s="239">
        <f>'Power Usage Consumption'!$B$17</f>
        <v>1.5</v>
      </c>
      <c r="AO795" s="235">
        <f>IF('Raw Data'!AM794="YES", 1, 0)</f>
        <v>0</v>
      </c>
      <c r="AP795" s="239">
        <f>'Power Usage Consumption'!$B$18</f>
        <v>1.2</v>
      </c>
      <c r="AQ795" s="235">
        <f>IF('Raw Data'!AN794="YES", 1, 0)</f>
        <v>0</v>
      </c>
      <c r="AR795" s="239">
        <f>'Power Usage Consumption'!$B$19</f>
        <v>2</v>
      </c>
      <c r="AS795" s="239">
        <f t="shared" si="5"/>
        <v>26.57</v>
      </c>
      <c r="AT795" s="241">
        <f t="shared" si="6"/>
        <v>3</v>
      </c>
      <c r="AU795" s="241"/>
      <c r="AV795" s="235">
        <f>IF('Raw Data'!AO794="YES", 1, 0)</f>
        <v>0</v>
      </c>
      <c r="AW795" s="241">
        <f>('Power Usage Consumption'!$B$22)*D795*AV795</f>
        <v>0</v>
      </c>
      <c r="AX795" s="235">
        <f>IF('Raw Data'!AP794="YES", 1, 0)</f>
        <v>0</v>
      </c>
      <c r="AY795" s="241">
        <f>('Power Usage Consumption'!$B$23)*D795*AX795</f>
        <v>0</v>
      </c>
      <c r="AZ795" s="235">
        <f>IF('Raw Data'!AQ794="YES", 1, 0)</f>
        <v>0</v>
      </c>
      <c r="BA795" s="241">
        <f>('Power Usage Consumption'!$B$24)*D795*AZ795</f>
        <v>0</v>
      </c>
      <c r="BB795" s="235">
        <f>IF('Raw Data'!AR794="YES", 1, 0)</f>
        <v>0</v>
      </c>
      <c r="BC795" s="241">
        <f>('Power Usage Consumption'!$B$25)*D795*BB795</f>
        <v>0</v>
      </c>
      <c r="BD795" s="235">
        <f>IF('Raw Data'!AS794="YES", 1, 0)</f>
        <v>0</v>
      </c>
      <c r="BE795" s="235">
        <f>('Power Usage Consumption'!$B$26)*D795*BD795</f>
        <v>0</v>
      </c>
      <c r="BF795" s="241">
        <f t="shared" si="7"/>
        <v>0</v>
      </c>
    </row>
    <row r="796" ht="20.25" customHeight="1">
      <c r="A796" s="233" t="str">
        <f>'Raw Data'!R795</f>
        <v>Brazil</v>
      </c>
      <c r="B796" s="234">
        <f>'Raw Data'!S795</f>
        <v>8</v>
      </c>
      <c r="C796" s="235">
        <f>'Raw Data'!W795</f>
        <v>32</v>
      </c>
      <c r="D796" s="236">
        <f t="shared" si="1"/>
        <v>1024</v>
      </c>
      <c r="E796" s="237"/>
      <c r="F796" s="238">
        <f>'Raw Data'!X795</f>
        <v>0</v>
      </c>
      <c r="G796" s="239">
        <f>(F796*'Power Usage Consumption'!$B$2)*D796</f>
        <v>0</v>
      </c>
      <c r="H796" s="235">
        <f>'Raw Data'!Y795</f>
        <v>2</v>
      </c>
      <c r="I796" s="239">
        <f>(H796*'Power Usage Consumption'!$B$3)*D796</f>
        <v>142.5408</v>
      </c>
      <c r="J796" s="235">
        <f>'Raw Data'!Z795</f>
        <v>2</v>
      </c>
      <c r="K796" s="240">
        <f>(J796*'Power Usage Consumption'!$B$4)*D796</f>
        <v>116.736</v>
      </c>
      <c r="L796" s="241">
        <f>'Raw Data'!AA795</f>
        <v>3</v>
      </c>
      <c r="M796" s="241">
        <f>(L796*'Power Usage Consumption'!$B$5)*D796</f>
        <v>614.4</v>
      </c>
      <c r="N796" s="241">
        <f>'Raw Data'!AB795</f>
        <v>2</v>
      </c>
      <c r="O796" s="241">
        <f>(N796*'Power Usage Consumption'!$B$7)*D796</f>
        <v>4.096</v>
      </c>
      <c r="P796" s="241">
        <f>'Raw Data'!AC795</f>
        <v>0</v>
      </c>
      <c r="Q796" s="241">
        <f>(P796*'Power Usage Consumption'!$B$8)*D796</f>
        <v>0</v>
      </c>
      <c r="R796" s="241">
        <f>'Raw Data'!AD795</f>
        <v>2</v>
      </c>
      <c r="S796" s="241">
        <f>(R796*'Power Usage Consumption'!$B$9)*D796</f>
        <v>12.288</v>
      </c>
      <c r="T796" s="235">
        <f>'Raw Data'!AE795</f>
        <v>1</v>
      </c>
      <c r="U796" s="241">
        <f>(T796*'Power Usage Consumption'!$B$6)*D796</f>
        <v>5.12</v>
      </c>
      <c r="V796" s="235">
        <f>'Raw Data'!AF795</f>
        <v>1</v>
      </c>
      <c r="W796" s="241">
        <f>(V796*'Power Usage Consumption'!$B$11)*D796</f>
        <v>12.288</v>
      </c>
      <c r="X796" s="235">
        <f>'Raw Data'!AG795</f>
        <v>0</v>
      </c>
      <c r="Y796" s="241">
        <f>(X796*'Power Usage Consumption'!$B$12)*D796</f>
        <v>0</v>
      </c>
      <c r="Z796" s="235">
        <f>'Raw Data'!AH795</f>
        <v>2</v>
      </c>
      <c r="AA796" s="241">
        <f>(Z796*'Power Usage Consumption'!$B$12)*D796</f>
        <v>24.576</v>
      </c>
      <c r="AB796" s="242">
        <f t="shared" si="2"/>
        <v>932.0448</v>
      </c>
      <c r="AC796" s="243" t="str">
        <f>'Raw Data'!AI795</f>
        <v>Non-renewable Energy (Grid electricity, Gasoline, etc.)</v>
      </c>
      <c r="AD796" s="244">
        <f t="shared" si="3"/>
        <v>932.0448</v>
      </c>
      <c r="AE796" s="245">
        <f t="shared" si="4"/>
        <v>0</v>
      </c>
      <c r="AF796" s="238">
        <f>'Raw Data'!U795</f>
        <v>4</v>
      </c>
      <c r="AG796" s="235">
        <f>'Raw Data'!T795</f>
        <v>4</v>
      </c>
      <c r="AH796" s="235"/>
      <c r="AI796" s="235">
        <f>IF('Raw Data'!AJ795="YES", 1, 0)</f>
        <v>1</v>
      </c>
      <c r="AJ796" s="239">
        <f>'Power Usage Consumption'!$B$15</f>
        <v>3.87</v>
      </c>
      <c r="AK796" s="235">
        <f>IF('Raw Data'!AK795="YES", 1, 0)</f>
        <v>1</v>
      </c>
      <c r="AL796" s="239">
        <f>'Power Usage Consumption'!$B$16</f>
        <v>18</v>
      </c>
      <c r="AM796" s="235">
        <f>IF('Raw Data'!AL795="YES", 1, 0)</f>
        <v>1</v>
      </c>
      <c r="AN796" s="239">
        <f>'Power Usage Consumption'!$B$17</f>
        <v>1.5</v>
      </c>
      <c r="AO796" s="235">
        <f>IF('Raw Data'!AM795="YES", 1, 0)</f>
        <v>0</v>
      </c>
      <c r="AP796" s="239">
        <f>'Power Usage Consumption'!$B$18</f>
        <v>1.2</v>
      </c>
      <c r="AQ796" s="235">
        <f>IF('Raw Data'!AN795="YES", 1, 0)</f>
        <v>1</v>
      </c>
      <c r="AR796" s="239">
        <f>'Power Usage Consumption'!$B$19</f>
        <v>2</v>
      </c>
      <c r="AS796" s="239">
        <f t="shared" si="5"/>
        <v>26.57</v>
      </c>
      <c r="AT796" s="241">
        <f t="shared" si="6"/>
        <v>4</v>
      </c>
      <c r="AU796" s="241"/>
      <c r="AV796" s="235">
        <f>IF('Raw Data'!AO795="YES", 1, 0)</f>
        <v>1</v>
      </c>
      <c r="AW796" s="241">
        <f>('Power Usage Consumption'!$B$22)*D796*AV796</f>
        <v>2329.6</v>
      </c>
      <c r="AX796" s="235">
        <f>IF('Raw Data'!AP795="YES", 1, 0)</f>
        <v>0</v>
      </c>
      <c r="AY796" s="241">
        <f>('Power Usage Consumption'!$B$23)*D796*AX796</f>
        <v>0</v>
      </c>
      <c r="AZ796" s="235">
        <f>IF('Raw Data'!AQ795="YES", 1, 0)</f>
        <v>0</v>
      </c>
      <c r="BA796" s="241">
        <f>('Power Usage Consumption'!$B$24)*D796*AZ796</f>
        <v>0</v>
      </c>
      <c r="BB796" s="235">
        <f>IF('Raw Data'!AR795="YES", 1, 0)</f>
        <v>0</v>
      </c>
      <c r="BC796" s="241">
        <f>('Power Usage Consumption'!$B$25)*D796*BB796</f>
        <v>0</v>
      </c>
      <c r="BD796" s="235">
        <f>IF('Raw Data'!AS795="YES", 1, 0)</f>
        <v>0</v>
      </c>
      <c r="BE796" s="235">
        <f>('Power Usage Consumption'!$B$26)*D796*BD796</f>
        <v>0</v>
      </c>
      <c r="BF796" s="241">
        <f t="shared" si="7"/>
        <v>2329.6</v>
      </c>
    </row>
    <row r="797" ht="20.25" customHeight="1">
      <c r="A797" s="233" t="str">
        <f>'Raw Data'!R796</f>
        <v>Denmark</v>
      </c>
      <c r="B797" s="234">
        <f>'Raw Data'!S796</f>
        <v>12</v>
      </c>
      <c r="C797" s="235">
        <f>'Raw Data'!W796</f>
        <v>16</v>
      </c>
      <c r="D797" s="236">
        <f t="shared" si="1"/>
        <v>768</v>
      </c>
      <c r="E797" s="237"/>
      <c r="F797" s="238">
        <f>'Raw Data'!X796</f>
        <v>2</v>
      </c>
      <c r="G797" s="239">
        <f>(F797*'Power Usage Consumption'!$B$2)*D797</f>
        <v>92.16</v>
      </c>
      <c r="H797" s="235">
        <f>'Raw Data'!Y796</f>
        <v>1</v>
      </c>
      <c r="I797" s="239">
        <f>(H797*'Power Usage Consumption'!$B$3)*D797</f>
        <v>53.4528</v>
      </c>
      <c r="J797" s="235">
        <f>'Raw Data'!Z796</f>
        <v>2</v>
      </c>
      <c r="K797" s="240">
        <f>(J797*'Power Usage Consumption'!$B$4)*D797</f>
        <v>87.552</v>
      </c>
      <c r="L797" s="241">
        <f>'Raw Data'!AA796</f>
        <v>1</v>
      </c>
      <c r="M797" s="241">
        <f>(L797*'Power Usage Consumption'!$B$5)*D797</f>
        <v>153.6</v>
      </c>
      <c r="N797" s="241">
        <f>'Raw Data'!AB796</f>
        <v>3</v>
      </c>
      <c r="O797" s="241">
        <f>(N797*'Power Usage Consumption'!$B$7)*D797</f>
        <v>4.608</v>
      </c>
      <c r="P797" s="241">
        <f>'Raw Data'!AC796</f>
        <v>3</v>
      </c>
      <c r="Q797" s="241">
        <f>(P797*'Power Usage Consumption'!$B$8)*D797</f>
        <v>92.16</v>
      </c>
      <c r="R797" s="241">
        <f>'Raw Data'!AD796</f>
        <v>2</v>
      </c>
      <c r="S797" s="241">
        <f>(R797*'Power Usage Consumption'!$B$9)*D797</f>
        <v>9.216</v>
      </c>
      <c r="T797" s="235">
        <f>'Raw Data'!AE796</f>
        <v>0</v>
      </c>
      <c r="U797" s="241">
        <f>(T797*'Power Usage Consumption'!$B$6)*D797</f>
        <v>0</v>
      </c>
      <c r="V797" s="235">
        <f>'Raw Data'!AF796</f>
        <v>1</v>
      </c>
      <c r="W797" s="241">
        <f>(V797*'Power Usage Consumption'!$B$11)*D797</f>
        <v>9.216</v>
      </c>
      <c r="X797" s="235">
        <f>'Raw Data'!AG796</f>
        <v>1</v>
      </c>
      <c r="Y797" s="241">
        <f>(X797*'Power Usage Consumption'!$B$12)*D797</f>
        <v>9.216</v>
      </c>
      <c r="Z797" s="235">
        <f>'Raw Data'!AH796</f>
        <v>0</v>
      </c>
      <c r="AA797" s="241">
        <f>(Z797*'Power Usage Consumption'!$B$12)*D797</f>
        <v>0</v>
      </c>
      <c r="AB797" s="242">
        <f t="shared" si="2"/>
        <v>511.1808</v>
      </c>
      <c r="AC797" s="243" t="str">
        <f>'Raw Data'!AI796</f>
        <v>Non-renewable Energy (Grid electricity, Gasoline, etc.)</v>
      </c>
      <c r="AD797" s="244">
        <f t="shared" si="3"/>
        <v>511.1808</v>
      </c>
      <c r="AE797" s="245">
        <f t="shared" si="4"/>
        <v>0</v>
      </c>
      <c r="AF797" s="238">
        <f>'Raw Data'!U796</f>
        <v>11</v>
      </c>
      <c r="AG797" s="235">
        <f>'Raw Data'!T796</f>
        <v>1</v>
      </c>
      <c r="AH797" s="235"/>
      <c r="AI797" s="235">
        <f>IF('Raw Data'!AJ796="YES", 1, 0)</f>
        <v>0</v>
      </c>
      <c r="AJ797" s="239">
        <f>'Power Usage Consumption'!$B$15</f>
        <v>3.87</v>
      </c>
      <c r="AK797" s="235">
        <f>IF('Raw Data'!AK796="YES", 1, 0)</f>
        <v>0</v>
      </c>
      <c r="AL797" s="239">
        <f>'Power Usage Consumption'!$B$16</f>
        <v>18</v>
      </c>
      <c r="AM797" s="235">
        <f>IF('Raw Data'!AL796="YES", 1, 0)</f>
        <v>1</v>
      </c>
      <c r="AN797" s="239">
        <f>'Power Usage Consumption'!$B$17</f>
        <v>1.5</v>
      </c>
      <c r="AO797" s="235">
        <f>IF('Raw Data'!AM796="YES", 1, 0)</f>
        <v>1</v>
      </c>
      <c r="AP797" s="239">
        <f>'Power Usage Consumption'!$B$18</f>
        <v>1.2</v>
      </c>
      <c r="AQ797" s="235">
        <f>IF('Raw Data'!AN796="YES", 1, 0)</f>
        <v>1</v>
      </c>
      <c r="AR797" s="239">
        <f>'Power Usage Consumption'!$B$19</f>
        <v>2</v>
      </c>
      <c r="AS797" s="239">
        <f t="shared" si="5"/>
        <v>26.57</v>
      </c>
      <c r="AT797" s="241">
        <f t="shared" si="6"/>
        <v>1</v>
      </c>
      <c r="AU797" s="241"/>
      <c r="AV797" s="235">
        <f>IF('Raw Data'!AO796="YES", 1, 0)</f>
        <v>0</v>
      </c>
      <c r="AW797" s="241">
        <f>('Power Usage Consumption'!$B$22)*D797*AV797</f>
        <v>0</v>
      </c>
      <c r="AX797" s="235">
        <f>IF('Raw Data'!AP796="YES", 1, 0)</f>
        <v>1</v>
      </c>
      <c r="AY797" s="241">
        <f>('Power Usage Consumption'!$B$23)*D797*AX797</f>
        <v>499.2</v>
      </c>
      <c r="AZ797" s="235">
        <f>IF('Raw Data'!AQ796="YES", 1, 0)</f>
        <v>0</v>
      </c>
      <c r="BA797" s="241">
        <f>('Power Usage Consumption'!$B$24)*D797*AZ797</f>
        <v>0</v>
      </c>
      <c r="BB797" s="235">
        <f>IF('Raw Data'!AR796="YES", 1, 0)</f>
        <v>0</v>
      </c>
      <c r="BC797" s="241">
        <f>('Power Usage Consumption'!$B$25)*D797*BB797</f>
        <v>0</v>
      </c>
      <c r="BD797" s="235">
        <f>IF('Raw Data'!AS796="YES", 1, 0)</f>
        <v>0</v>
      </c>
      <c r="BE797" s="235">
        <f>('Power Usage Consumption'!$B$26)*D797*BD797</f>
        <v>0</v>
      </c>
      <c r="BF797" s="241">
        <f t="shared" si="7"/>
        <v>499.2</v>
      </c>
    </row>
    <row r="798" ht="20.25" customHeight="1">
      <c r="A798" s="233" t="str">
        <f>'Raw Data'!R797</f>
        <v>Norway</v>
      </c>
      <c r="B798" s="234">
        <f>'Raw Data'!S797</f>
        <v>4</v>
      </c>
      <c r="C798" s="235">
        <f>'Raw Data'!W797</f>
        <v>37</v>
      </c>
      <c r="D798" s="236">
        <f t="shared" si="1"/>
        <v>592</v>
      </c>
      <c r="E798" s="237"/>
      <c r="F798" s="238">
        <f>'Raw Data'!X797</f>
        <v>0</v>
      </c>
      <c r="G798" s="239">
        <f>(F798*'Power Usage Consumption'!$B$2)*D798</f>
        <v>0</v>
      </c>
      <c r="H798" s="235">
        <f>'Raw Data'!Y797</f>
        <v>2</v>
      </c>
      <c r="I798" s="239">
        <f>(H798*'Power Usage Consumption'!$B$3)*D798</f>
        <v>82.4064</v>
      </c>
      <c r="J798" s="235">
        <f>'Raw Data'!Z797</f>
        <v>2</v>
      </c>
      <c r="K798" s="240">
        <f>(J798*'Power Usage Consumption'!$B$4)*D798</f>
        <v>67.488</v>
      </c>
      <c r="L798" s="241">
        <f>'Raw Data'!AA797</f>
        <v>0</v>
      </c>
      <c r="M798" s="241">
        <f>(L798*'Power Usage Consumption'!$B$5)*D798</f>
        <v>0</v>
      </c>
      <c r="N798" s="241">
        <f>'Raw Data'!AB797</f>
        <v>1</v>
      </c>
      <c r="O798" s="241">
        <f>(N798*'Power Usage Consumption'!$B$7)*D798</f>
        <v>1.184</v>
      </c>
      <c r="P798" s="241">
        <f>'Raw Data'!AC797</f>
        <v>1</v>
      </c>
      <c r="Q798" s="241">
        <f>(P798*'Power Usage Consumption'!$B$8)*D798</f>
        <v>23.68</v>
      </c>
      <c r="R798" s="241">
        <f>'Raw Data'!AD797</f>
        <v>2</v>
      </c>
      <c r="S798" s="241">
        <f>(R798*'Power Usage Consumption'!$B$9)*D798</f>
        <v>7.104</v>
      </c>
      <c r="T798" s="235">
        <f>'Raw Data'!AE797</f>
        <v>0</v>
      </c>
      <c r="U798" s="241">
        <f>(T798*'Power Usage Consumption'!$B$6)*D798</f>
        <v>0</v>
      </c>
      <c r="V798" s="235">
        <f>'Raw Data'!AF797</f>
        <v>3</v>
      </c>
      <c r="W798" s="241">
        <f>(V798*'Power Usage Consumption'!$B$11)*D798</f>
        <v>21.312</v>
      </c>
      <c r="X798" s="235">
        <f>'Raw Data'!AG797</f>
        <v>3</v>
      </c>
      <c r="Y798" s="241">
        <f>(X798*'Power Usage Consumption'!$B$12)*D798</f>
        <v>21.312</v>
      </c>
      <c r="Z798" s="235">
        <f>'Raw Data'!AH797</f>
        <v>0</v>
      </c>
      <c r="AA798" s="241">
        <f>(Z798*'Power Usage Consumption'!$B$12)*D798</f>
        <v>0</v>
      </c>
      <c r="AB798" s="242">
        <f t="shared" si="2"/>
        <v>224.4864</v>
      </c>
      <c r="AC798" s="243" t="str">
        <f>'Raw Data'!AI797</f>
        <v>Renewable Energy (Solar, Wind, etc.)</v>
      </c>
      <c r="AD798" s="244">
        <f t="shared" si="3"/>
        <v>0</v>
      </c>
      <c r="AE798" s="245">
        <f t="shared" si="4"/>
        <v>224.4864</v>
      </c>
      <c r="AF798" s="238">
        <f>'Raw Data'!U797</f>
        <v>2</v>
      </c>
      <c r="AG798" s="235">
        <f>'Raw Data'!T797</f>
        <v>2</v>
      </c>
      <c r="AH798" s="235"/>
      <c r="AI798" s="235">
        <f>IF('Raw Data'!AJ797="YES", 1, 0)</f>
        <v>1</v>
      </c>
      <c r="AJ798" s="239">
        <f>'Power Usage Consumption'!$B$15</f>
        <v>3.87</v>
      </c>
      <c r="AK798" s="235">
        <f>IF('Raw Data'!AK797="YES", 1, 0)</f>
        <v>1</v>
      </c>
      <c r="AL798" s="239">
        <f>'Power Usage Consumption'!$B$16</f>
        <v>18</v>
      </c>
      <c r="AM798" s="235">
        <f>IF('Raw Data'!AL797="YES", 1, 0)</f>
        <v>0</v>
      </c>
      <c r="AN798" s="239">
        <f>'Power Usage Consumption'!$B$17</f>
        <v>1.5</v>
      </c>
      <c r="AO798" s="235">
        <f>IF('Raw Data'!AM797="YES", 1, 0)</f>
        <v>1</v>
      </c>
      <c r="AP798" s="239">
        <f>'Power Usage Consumption'!$B$18</f>
        <v>1.2</v>
      </c>
      <c r="AQ798" s="235">
        <f>IF('Raw Data'!AN797="YES", 1, 0)</f>
        <v>0</v>
      </c>
      <c r="AR798" s="239">
        <f>'Power Usage Consumption'!$B$19</f>
        <v>2</v>
      </c>
      <c r="AS798" s="239">
        <f t="shared" si="5"/>
        <v>26.57</v>
      </c>
      <c r="AT798" s="241">
        <f t="shared" si="6"/>
        <v>2</v>
      </c>
      <c r="AU798" s="241"/>
      <c r="AV798" s="235">
        <f>IF('Raw Data'!AO797="YES", 1, 0)</f>
        <v>1</v>
      </c>
      <c r="AW798" s="241">
        <f>('Power Usage Consumption'!$B$22)*D798*AV798</f>
        <v>1346.8</v>
      </c>
      <c r="AX798" s="235">
        <f>IF('Raw Data'!AP797="YES", 1, 0)</f>
        <v>1</v>
      </c>
      <c r="AY798" s="241">
        <f>('Power Usage Consumption'!$B$23)*D798*AX798</f>
        <v>384.8</v>
      </c>
      <c r="AZ798" s="235">
        <f>IF('Raw Data'!AQ797="YES", 1, 0)</f>
        <v>0</v>
      </c>
      <c r="BA798" s="241">
        <f>('Power Usage Consumption'!$B$24)*D798*AZ798</f>
        <v>0</v>
      </c>
      <c r="BB798" s="235">
        <f>IF('Raw Data'!AR797="YES", 1, 0)</f>
        <v>1</v>
      </c>
      <c r="BC798" s="241">
        <f>('Power Usage Consumption'!$B$25)*D798*BB798</f>
        <v>10.2712</v>
      </c>
      <c r="BD798" s="235">
        <f>IF('Raw Data'!AS797="YES", 1, 0)</f>
        <v>0</v>
      </c>
      <c r="BE798" s="235">
        <f>('Power Usage Consumption'!$B$26)*D798*BD798</f>
        <v>0</v>
      </c>
      <c r="BF798" s="241">
        <f t="shared" si="7"/>
        <v>1741.8712</v>
      </c>
    </row>
    <row r="799" ht="20.25" customHeight="1">
      <c r="A799" s="233" t="str">
        <f>'Raw Data'!R798</f>
        <v>United States of America</v>
      </c>
      <c r="B799" s="234">
        <f>'Raw Data'!S798</f>
        <v>7</v>
      </c>
      <c r="C799" s="235">
        <f>'Raw Data'!W798</f>
        <v>20</v>
      </c>
      <c r="D799" s="236">
        <f t="shared" si="1"/>
        <v>560</v>
      </c>
      <c r="E799" s="237"/>
      <c r="F799" s="238">
        <f>'Raw Data'!X798</f>
        <v>2</v>
      </c>
      <c r="G799" s="239">
        <f>(F799*'Power Usage Consumption'!$B$2)*D799</f>
        <v>67.2</v>
      </c>
      <c r="H799" s="235">
        <f>'Raw Data'!Y798</f>
        <v>0</v>
      </c>
      <c r="I799" s="239">
        <f>(H799*'Power Usage Consumption'!$B$3)*D799</f>
        <v>0</v>
      </c>
      <c r="J799" s="235">
        <f>'Raw Data'!Z798</f>
        <v>0</v>
      </c>
      <c r="K799" s="240">
        <f>(J799*'Power Usage Consumption'!$B$4)*D799</f>
        <v>0</v>
      </c>
      <c r="L799" s="241">
        <f>'Raw Data'!AA798</f>
        <v>1</v>
      </c>
      <c r="M799" s="241">
        <f>(L799*'Power Usage Consumption'!$B$5)*D799</f>
        <v>112</v>
      </c>
      <c r="N799" s="241">
        <f>'Raw Data'!AB798</f>
        <v>0</v>
      </c>
      <c r="O799" s="241">
        <f>(N799*'Power Usage Consumption'!$B$7)*D799</f>
        <v>0</v>
      </c>
      <c r="P799" s="241">
        <f>'Raw Data'!AC798</f>
        <v>0</v>
      </c>
      <c r="Q799" s="241">
        <f>(P799*'Power Usage Consumption'!$B$8)*D799</f>
        <v>0</v>
      </c>
      <c r="R799" s="241">
        <f>'Raw Data'!AD798</f>
        <v>3</v>
      </c>
      <c r="S799" s="241">
        <f>(R799*'Power Usage Consumption'!$B$9)*D799</f>
        <v>10.08</v>
      </c>
      <c r="T799" s="235">
        <f>'Raw Data'!AE798</f>
        <v>0</v>
      </c>
      <c r="U799" s="241">
        <f>(T799*'Power Usage Consumption'!$B$6)*D799</f>
        <v>0</v>
      </c>
      <c r="V799" s="235">
        <f>'Raw Data'!AF798</f>
        <v>1</v>
      </c>
      <c r="W799" s="241">
        <f>(V799*'Power Usage Consumption'!$B$11)*D799</f>
        <v>6.72</v>
      </c>
      <c r="X799" s="235">
        <f>'Raw Data'!AG798</f>
        <v>1</v>
      </c>
      <c r="Y799" s="241">
        <f>(X799*'Power Usage Consumption'!$B$12)*D799</f>
        <v>6.72</v>
      </c>
      <c r="Z799" s="235">
        <f>'Raw Data'!AH798</f>
        <v>3</v>
      </c>
      <c r="AA799" s="241">
        <f>(Z799*'Power Usage Consumption'!$B$12)*D799</f>
        <v>20.16</v>
      </c>
      <c r="AB799" s="242">
        <f t="shared" si="2"/>
        <v>222.88</v>
      </c>
      <c r="AC799" s="243" t="str">
        <f>'Raw Data'!AI798</f>
        <v>Renewable Energy (Solar, Wind, etc.)</v>
      </c>
      <c r="AD799" s="244">
        <f t="shared" si="3"/>
        <v>0</v>
      </c>
      <c r="AE799" s="245">
        <f t="shared" si="4"/>
        <v>222.88</v>
      </c>
      <c r="AF799" s="238">
        <f>'Raw Data'!U798</f>
        <v>6</v>
      </c>
      <c r="AG799" s="235">
        <f>'Raw Data'!T798</f>
        <v>1</v>
      </c>
      <c r="AH799" s="235"/>
      <c r="AI799" s="235">
        <f>IF('Raw Data'!AJ798="YES", 1, 0)</f>
        <v>1</v>
      </c>
      <c r="AJ799" s="239">
        <f>'Power Usage Consumption'!$B$15</f>
        <v>3.87</v>
      </c>
      <c r="AK799" s="235">
        <f>IF('Raw Data'!AK798="YES", 1, 0)</f>
        <v>0</v>
      </c>
      <c r="AL799" s="239">
        <f>'Power Usage Consumption'!$B$16</f>
        <v>18</v>
      </c>
      <c r="AM799" s="235">
        <f>IF('Raw Data'!AL798="YES", 1, 0)</f>
        <v>0</v>
      </c>
      <c r="AN799" s="239">
        <f>'Power Usage Consumption'!$B$17</f>
        <v>1.5</v>
      </c>
      <c r="AO799" s="235">
        <f>IF('Raw Data'!AM798="YES", 1, 0)</f>
        <v>1</v>
      </c>
      <c r="AP799" s="239">
        <f>'Power Usage Consumption'!$B$18</f>
        <v>1.2</v>
      </c>
      <c r="AQ799" s="235">
        <f>IF('Raw Data'!AN798="YES", 1, 0)</f>
        <v>1</v>
      </c>
      <c r="AR799" s="239">
        <f>'Power Usage Consumption'!$B$19</f>
        <v>2</v>
      </c>
      <c r="AS799" s="239">
        <f t="shared" si="5"/>
        <v>26.57</v>
      </c>
      <c r="AT799" s="241">
        <f t="shared" si="6"/>
        <v>1</v>
      </c>
      <c r="AU799" s="241"/>
      <c r="AV799" s="235">
        <f>IF('Raw Data'!AO798="YES", 1, 0)</f>
        <v>1</v>
      </c>
      <c r="AW799" s="241">
        <f>('Power Usage Consumption'!$B$22)*D799*AV799</f>
        <v>1274</v>
      </c>
      <c r="AX799" s="235">
        <f>IF('Raw Data'!AP798="YES", 1, 0)</f>
        <v>1</v>
      </c>
      <c r="AY799" s="241">
        <f>('Power Usage Consumption'!$B$23)*D799*AX799</f>
        <v>364</v>
      </c>
      <c r="AZ799" s="235">
        <f>IF('Raw Data'!AQ798="YES", 1, 0)</f>
        <v>0</v>
      </c>
      <c r="BA799" s="241">
        <f>('Power Usage Consumption'!$B$24)*D799*AZ799</f>
        <v>0</v>
      </c>
      <c r="BB799" s="235">
        <f>IF('Raw Data'!AR798="YES", 1, 0)</f>
        <v>0</v>
      </c>
      <c r="BC799" s="241">
        <f>('Power Usage Consumption'!$B$25)*D799*BB799</f>
        <v>0</v>
      </c>
      <c r="BD799" s="235">
        <f>IF('Raw Data'!AS798="YES", 1, 0)</f>
        <v>1</v>
      </c>
      <c r="BE799" s="235">
        <f>('Power Usage Consumption'!$B$26)*D799*BD799</f>
        <v>156.8</v>
      </c>
      <c r="BF799" s="241">
        <f t="shared" si="7"/>
        <v>1794.8</v>
      </c>
    </row>
    <row r="800" ht="20.25" customHeight="1">
      <c r="A800" s="233" t="str">
        <f>'Raw Data'!R799</f>
        <v>Austria</v>
      </c>
      <c r="B800" s="234">
        <f>'Raw Data'!S799</f>
        <v>8</v>
      </c>
      <c r="C800" s="235">
        <f>'Raw Data'!W799</f>
        <v>1</v>
      </c>
      <c r="D800" s="236">
        <f t="shared" si="1"/>
        <v>32</v>
      </c>
      <c r="E800" s="237"/>
      <c r="F800" s="238">
        <f>'Raw Data'!X799</f>
        <v>1</v>
      </c>
      <c r="G800" s="239">
        <f>(F800*'Power Usage Consumption'!$B$2)*D800</f>
        <v>1.92</v>
      </c>
      <c r="H800" s="235">
        <f>'Raw Data'!Y799</f>
        <v>3</v>
      </c>
      <c r="I800" s="239">
        <f>(H800*'Power Usage Consumption'!$B$3)*D800</f>
        <v>6.6816</v>
      </c>
      <c r="J800" s="235">
        <f>'Raw Data'!Z799</f>
        <v>2</v>
      </c>
      <c r="K800" s="240">
        <f>(J800*'Power Usage Consumption'!$B$4)*D800</f>
        <v>3.648</v>
      </c>
      <c r="L800" s="241">
        <f>'Raw Data'!AA799</f>
        <v>2</v>
      </c>
      <c r="M800" s="241">
        <f>(L800*'Power Usage Consumption'!$B$5)*D800</f>
        <v>12.8</v>
      </c>
      <c r="N800" s="241">
        <f>'Raw Data'!AB799</f>
        <v>2</v>
      </c>
      <c r="O800" s="241">
        <f>(N800*'Power Usage Consumption'!$B$7)*D800</f>
        <v>0.128</v>
      </c>
      <c r="P800" s="241">
        <f>'Raw Data'!AC799</f>
        <v>0</v>
      </c>
      <c r="Q800" s="241">
        <f>(P800*'Power Usage Consumption'!$B$8)*D800</f>
        <v>0</v>
      </c>
      <c r="R800" s="241">
        <f>'Raw Data'!AD799</f>
        <v>0</v>
      </c>
      <c r="S800" s="241">
        <f>(R800*'Power Usage Consumption'!$B$9)*D800</f>
        <v>0</v>
      </c>
      <c r="T800" s="235">
        <f>'Raw Data'!AE799</f>
        <v>1</v>
      </c>
      <c r="U800" s="241">
        <f>(T800*'Power Usage Consumption'!$B$6)*D800</f>
        <v>0.16</v>
      </c>
      <c r="V800" s="235">
        <f>'Raw Data'!AF799</f>
        <v>2</v>
      </c>
      <c r="W800" s="241">
        <f>(V800*'Power Usage Consumption'!$B$11)*D800</f>
        <v>0.768</v>
      </c>
      <c r="X800" s="235">
        <f>'Raw Data'!AG799</f>
        <v>1</v>
      </c>
      <c r="Y800" s="241">
        <f>(X800*'Power Usage Consumption'!$B$12)*D800</f>
        <v>0.384</v>
      </c>
      <c r="Z800" s="235">
        <f>'Raw Data'!AH799</f>
        <v>2</v>
      </c>
      <c r="AA800" s="241">
        <f>(Z800*'Power Usage Consumption'!$B$12)*D800</f>
        <v>0.768</v>
      </c>
      <c r="AB800" s="242">
        <f t="shared" si="2"/>
        <v>27.2576</v>
      </c>
      <c r="AC800" s="243" t="str">
        <f>'Raw Data'!AI799</f>
        <v>Non-renewable Energy (Grid electricity, Gasoline, etc.)</v>
      </c>
      <c r="AD800" s="244">
        <f t="shared" si="3"/>
        <v>27.2576</v>
      </c>
      <c r="AE800" s="245">
        <f t="shared" si="4"/>
        <v>0</v>
      </c>
      <c r="AF800" s="238">
        <f>'Raw Data'!U799</f>
        <v>3</v>
      </c>
      <c r="AG800" s="235">
        <f>'Raw Data'!T799</f>
        <v>5</v>
      </c>
      <c r="AH800" s="235"/>
      <c r="AI800" s="235">
        <f>IF('Raw Data'!AJ799="YES", 1, 0)</f>
        <v>0</v>
      </c>
      <c r="AJ800" s="239">
        <f>'Power Usage Consumption'!$B$15</f>
        <v>3.87</v>
      </c>
      <c r="AK800" s="235">
        <f>IF('Raw Data'!AK799="YES", 1, 0)</f>
        <v>0</v>
      </c>
      <c r="AL800" s="239">
        <f>'Power Usage Consumption'!$B$16</f>
        <v>18</v>
      </c>
      <c r="AM800" s="235">
        <f>IF('Raw Data'!AL799="YES", 1, 0)</f>
        <v>0</v>
      </c>
      <c r="AN800" s="239">
        <f>'Power Usage Consumption'!$B$17</f>
        <v>1.5</v>
      </c>
      <c r="AO800" s="235">
        <f>IF('Raw Data'!AM799="YES", 1, 0)</f>
        <v>0</v>
      </c>
      <c r="AP800" s="239">
        <f>'Power Usage Consumption'!$B$18</f>
        <v>1.2</v>
      </c>
      <c r="AQ800" s="235">
        <f>IF('Raw Data'!AN799="YES", 1, 0)</f>
        <v>0</v>
      </c>
      <c r="AR800" s="239">
        <f>'Power Usage Consumption'!$B$19</f>
        <v>2</v>
      </c>
      <c r="AS800" s="239">
        <f t="shared" si="5"/>
        <v>26.57</v>
      </c>
      <c r="AT800" s="241">
        <f t="shared" si="6"/>
        <v>5</v>
      </c>
      <c r="AU800" s="241"/>
      <c r="AV800" s="235">
        <f>IF('Raw Data'!AO799="YES", 1, 0)</f>
        <v>0</v>
      </c>
      <c r="AW800" s="241">
        <f>('Power Usage Consumption'!$B$22)*D800*AV800</f>
        <v>0</v>
      </c>
      <c r="AX800" s="235">
        <f>IF('Raw Data'!AP799="YES", 1, 0)</f>
        <v>1</v>
      </c>
      <c r="AY800" s="241">
        <f>('Power Usage Consumption'!$B$23)*D800*AX800</f>
        <v>20.8</v>
      </c>
      <c r="AZ800" s="235">
        <f>IF('Raw Data'!AQ799="YES", 1, 0)</f>
        <v>1</v>
      </c>
      <c r="BA800" s="241">
        <f>('Power Usage Consumption'!$B$24)*D800*AZ800</f>
        <v>1.728</v>
      </c>
      <c r="BB800" s="235">
        <f>IF('Raw Data'!AR799="YES", 1, 0)</f>
        <v>0</v>
      </c>
      <c r="BC800" s="241">
        <f>('Power Usage Consumption'!$B$25)*D800*BB800</f>
        <v>0</v>
      </c>
      <c r="BD800" s="235">
        <f>IF('Raw Data'!AS799="YES", 1, 0)</f>
        <v>0</v>
      </c>
      <c r="BE800" s="235">
        <f>('Power Usage Consumption'!$B$26)*D800*BD800</f>
        <v>0</v>
      </c>
      <c r="BF800" s="241">
        <f t="shared" si="7"/>
        <v>22.528</v>
      </c>
    </row>
    <row r="801" ht="20.25" customHeight="1">
      <c r="A801" s="233" t="str">
        <f>'Raw Data'!R800</f>
        <v>Nigeria</v>
      </c>
      <c r="B801" s="234">
        <f>'Raw Data'!S800</f>
        <v>5</v>
      </c>
      <c r="C801" s="235">
        <f>'Raw Data'!W800</f>
        <v>4</v>
      </c>
      <c r="D801" s="236">
        <f t="shared" si="1"/>
        <v>80</v>
      </c>
      <c r="E801" s="237"/>
      <c r="F801" s="238">
        <f>'Raw Data'!X800</f>
        <v>2</v>
      </c>
      <c r="G801" s="239">
        <f>(F801*'Power Usage Consumption'!$B$2)*D801</f>
        <v>9.6</v>
      </c>
      <c r="H801" s="235">
        <f>'Raw Data'!Y800</f>
        <v>2</v>
      </c>
      <c r="I801" s="239">
        <f>(H801*'Power Usage Consumption'!$B$3)*D801</f>
        <v>11.136</v>
      </c>
      <c r="J801" s="235">
        <f>'Raw Data'!Z800</f>
        <v>2</v>
      </c>
      <c r="K801" s="240">
        <f>(J801*'Power Usage Consumption'!$B$4)*D801</f>
        <v>9.12</v>
      </c>
      <c r="L801" s="241">
        <f>'Raw Data'!AA800</f>
        <v>3</v>
      </c>
      <c r="M801" s="241">
        <f>(L801*'Power Usage Consumption'!$B$5)*D801</f>
        <v>48</v>
      </c>
      <c r="N801" s="241">
        <f>'Raw Data'!AB800</f>
        <v>1</v>
      </c>
      <c r="O801" s="241">
        <f>(N801*'Power Usage Consumption'!$B$7)*D801</f>
        <v>0.16</v>
      </c>
      <c r="P801" s="241">
        <f>'Raw Data'!AC800</f>
        <v>3</v>
      </c>
      <c r="Q801" s="241">
        <f>(P801*'Power Usage Consumption'!$B$8)*D801</f>
        <v>9.6</v>
      </c>
      <c r="R801" s="241">
        <f>'Raw Data'!AD800</f>
        <v>2</v>
      </c>
      <c r="S801" s="241">
        <f>(R801*'Power Usage Consumption'!$B$9)*D801</f>
        <v>0.96</v>
      </c>
      <c r="T801" s="235">
        <f>'Raw Data'!AE800</f>
        <v>3</v>
      </c>
      <c r="U801" s="241">
        <f>(T801*'Power Usage Consumption'!$B$6)*D801</f>
        <v>1.2</v>
      </c>
      <c r="V801" s="235">
        <f>'Raw Data'!AF800</f>
        <v>0</v>
      </c>
      <c r="W801" s="241">
        <f>(V801*'Power Usage Consumption'!$B$11)*D801</f>
        <v>0</v>
      </c>
      <c r="X801" s="235">
        <f>'Raw Data'!AG800</f>
        <v>1</v>
      </c>
      <c r="Y801" s="241">
        <f>(X801*'Power Usage Consumption'!$B$12)*D801</f>
        <v>0.96</v>
      </c>
      <c r="Z801" s="235">
        <f>'Raw Data'!AH800</f>
        <v>1</v>
      </c>
      <c r="AA801" s="241">
        <f>(Z801*'Power Usage Consumption'!$B$12)*D801</f>
        <v>0.96</v>
      </c>
      <c r="AB801" s="242">
        <f t="shared" si="2"/>
        <v>91.696</v>
      </c>
      <c r="AC801" s="243" t="str">
        <f>'Raw Data'!AI800</f>
        <v>Non-renewable Energy (Grid electricity, Gasoline, etc.)</v>
      </c>
      <c r="AD801" s="244">
        <f t="shared" si="3"/>
        <v>91.696</v>
      </c>
      <c r="AE801" s="245">
        <f t="shared" si="4"/>
        <v>0</v>
      </c>
      <c r="AF801" s="238">
        <f>'Raw Data'!U800</f>
        <v>2</v>
      </c>
      <c r="AG801" s="235">
        <f>'Raw Data'!T800</f>
        <v>3</v>
      </c>
      <c r="AH801" s="235"/>
      <c r="AI801" s="235">
        <f>IF('Raw Data'!AJ800="YES", 1, 0)</f>
        <v>0</v>
      </c>
      <c r="AJ801" s="239">
        <f>'Power Usage Consumption'!$B$15</f>
        <v>3.87</v>
      </c>
      <c r="AK801" s="235">
        <f>IF('Raw Data'!AK800="YES", 1, 0)</f>
        <v>1</v>
      </c>
      <c r="AL801" s="239">
        <f>'Power Usage Consumption'!$B$16</f>
        <v>18</v>
      </c>
      <c r="AM801" s="235">
        <f>IF('Raw Data'!AL800="YES", 1, 0)</f>
        <v>0</v>
      </c>
      <c r="AN801" s="239">
        <f>'Power Usage Consumption'!$B$17</f>
        <v>1.5</v>
      </c>
      <c r="AO801" s="235">
        <f>IF('Raw Data'!AM800="YES", 1, 0)</f>
        <v>0</v>
      </c>
      <c r="AP801" s="239">
        <f>'Power Usage Consumption'!$B$18</f>
        <v>1.2</v>
      </c>
      <c r="AQ801" s="235">
        <f>IF('Raw Data'!AN800="YES", 1, 0)</f>
        <v>1</v>
      </c>
      <c r="AR801" s="239">
        <f>'Power Usage Consumption'!$B$19</f>
        <v>2</v>
      </c>
      <c r="AS801" s="239">
        <f t="shared" si="5"/>
        <v>26.57</v>
      </c>
      <c r="AT801" s="241">
        <f t="shared" si="6"/>
        <v>3</v>
      </c>
      <c r="AU801" s="241"/>
      <c r="AV801" s="235">
        <f>IF('Raw Data'!AO800="YES", 1, 0)</f>
        <v>1</v>
      </c>
      <c r="AW801" s="241">
        <f>('Power Usage Consumption'!$B$22)*D801*AV801</f>
        <v>182</v>
      </c>
      <c r="AX801" s="235">
        <f>IF('Raw Data'!AP800="YES", 1, 0)</f>
        <v>1</v>
      </c>
      <c r="AY801" s="241">
        <f>('Power Usage Consumption'!$B$23)*D801*AX801</f>
        <v>52</v>
      </c>
      <c r="AZ801" s="235">
        <f>IF('Raw Data'!AQ800="YES", 1, 0)</f>
        <v>1</v>
      </c>
      <c r="BA801" s="241">
        <f>('Power Usage Consumption'!$B$24)*D801*AZ801</f>
        <v>4.32</v>
      </c>
      <c r="BB801" s="235">
        <f>IF('Raw Data'!AR800="YES", 1, 0)</f>
        <v>1</v>
      </c>
      <c r="BC801" s="241">
        <f>('Power Usage Consumption'!$B$25)*D801*BB801</f>
        <v>1.388</v>
      </c>
      <c r="BD801" s="235">
        <f>IF('Raw Data'!AS800="YES", 1, 0)</f>
        <v>1</v>
      </c>
      <c r="BE801" s="235">
        <f>('Power Usage Consumption'!$B$26)*D801*BD801</f>
        <v>22.4</v>
      </c>
      <c r="BF801" s="241">
        <f t="shared" si="7"/>
        <v>262.108</v>
      </c>
    </row>
    <row r="802" ht="20.25" customHeight="1">
      <c r="A802" s="233" t="str">
        <f>'Raw Data'!R801</f>
        <v>Serbia</v>
      </c>
      <c r="B802" s="234">
        <f>'Raw Data'!S801</f>
        <v>5</v>
      </c>
      <c r="C802" s="235">
        <f>'Raw Data'!W801</f>
        <v>28</v>
      </c>
      <c r="D802" s="236">
        <f t="shared" si="1"/>
        <v>560</v>
      </c>
      <c r="E802" s="237"/>
      <c r="F802" s="238">
        <f>'Raw Data'!X801</f>
        <v>3</v>
      </c>
      <c r="G802" s="239">
        <f>(F802*'Power Usage Consumption'!$B$2)*D802</f>
        <v>100.8</v>
      </c>
      <c r="H802" s="235">
        <f>'Raw Data'!Y801</f>
        <v>1</v>
      </c>
      <c r="I802" s="239">
        <f>(H802*'Power Usage Consumption'!$B$3)*D802</f>
        <v>38.976</v>
      </c>
      <c r="J802" s="235">
        <f>'Raw Data'!Z801</f>
        <v>2</v>
      </c>
      <c r="K802" s="240">
        <f>(J802*'Power Usage Consumption'!$B$4)*D802</f>
        <v>63.84</v>
      </c>
      <c r="L802" s="241">
        <f>'Raw Data'!AA801</f>
        <v>0</v>
      </c>
      <c r="M802" s="241">
        <f>(L802*'Power Usage Consumption'!$B$5)*D802</f>
        <v>0</v>
      </c>
      <c r="N802" s="241">
        <f>'Raw Data'!AB801</f>
        <v>2</v>
      </c>
      <c r="O802" s="241">
        <f>(N802*'Power Usage Consumption'!$B$7)*D802</f>
        <v>2.24</v>
      </c>
      <c r="P802" s="241">
        <f>'Raw Data'!AC801</f>
        <v>0</v>
      </c>
      <c r="Q802" s="241">
        <f>(P802*'Power Usage Consumption'!$B$8)*D802</f>
        <v>0</v>
      </c>
      <c r="R802" s="241">
        <f>'Raw Data'!AD801</f>
        <v>1</v>
      </c>
      <c r="S802" s="241">
        <f>(R802*'Power Usage Consumption'!$B$9)*D802</f>
        <v>3.36</v>
      </c>
      <c r="T802" s="235">
        <f>'Raw Data'!AE801</f>
        <v>0</v>
      </c>
      <c r="U802" s="241">
        <f>(T802*'Power Usage Consumption'!$B$6)*D802</f>
        <v>0</v>
      </c>
      <c r="V802" s="235">
        <f>'Raw Data'!AF801</f>
        <v>2</v>
      </c>
      <c r="W802" s="241">
        <f>(V802*'Power Usage Consumption'!$B$11)*D802</f>
        <v>13.44</v>
      </c>
      <c r="X802" s="235">
        <f>'Raw Data'!AG801</f>
        <v>1</v>
      </c>
      <c r="Y802" s="241">
        <f>(X802*'Power Usage Consumption'!$B$12)*D802</f>
        <v>6.72</v>
      </c>
      <c r="Z802" s="235">
        <f>'Raw Data'!AH801</f>
        <v>1</v>
      </c>
      <c r="AA802" s="241">
        <f>(Z802*'Power Usage Consumption'!$B$12)*D802</f>
        <v>6.72</v>
      </c>
      <c r="AB802" s="242">
        <f t="shared" si="2"/>
        <v>236.096</v>
      </c>
      <c r="AC802" s="243" t="str">
        <f>'Raw Data'!AI801</f>
        <v>Non-renewable Energy (Grid electricity, Gasoline, etc.)</v>
      </c>
      <c r="AD802" s="244">
        <f t="shared" si="3"/>
        <v>236.096</v>
      </c>
      <c r="AE802" s="245">
        <f t="shared" si="4"/>
        <v>0</v>
      </c>
      <c r="AF802" s="238">
        <f>'Raw Data'!U801</f>
        <v>4</v>
      </c>
      <c r="AG802" s="235">
        <f>'Raw Data'!T801</f>
        <v>1</v>
      </c>
      <c r="AH802" s="235"/>
      <c r="AI802" s="235">
        <f>IF('Raw Data'!AJ801="YES", 1, 0)</f>
        <v>0</v>
      </c>
      <c r="AJ802" s="239">
        <f>'Power Usage Consumption'!$B$15</f>
        <v>3.87</v>
      </c>
      <c r="AK802" s="235">
        <f>IF('Raw Data'!AK801="YES", 1, 0)</f>
        <v>1</v>
      </c>
      <c r="AL802" s="239">
        <f>'Power Usage Consumption'!$B$16</f>
        <v>18</v>
      </c>
      <c r="AM802" s="235">
        <f>IF('Raw Data'!AL801="YES", 1, 0)</f>
        <v>1</v>
      </c>
      <c r="AN802" s="239">
        <f>'Power Usage Consumption'!$B$17</f>
        <v>1.5</v>
      </c>
      <c r="AO802" s="235">
        <f>IF('Raw Data'!AM801="YES", 1, 0)</f>
        <v>0</v>
      </c>
      <c r="AP802" s="239">
        <f>'Power Usage Consumption'!$B$18</f>
        <v>1.2</v>
      </c>
      <c r="AQ802" s="235">
        <f>IF('Raw Data'!AN801="YES", 1, 0)</f>
        <v>0</v>
      </c>
      <c r="AR802" s="239">
        <f>'Power Usage Consumption'!$B$19</f>
        <v>2</v>
      </c>
      <c r="AS802" s="239">
        <f t="shared" si="5"/>
        <v>26.57</v>
      </c>
      <c r="AT802" s="241">
        <f t="shared" si="6"/>
        <v>1</v>
      </c>
      <c r="AU802" s="241"/>
      <c r="AV802" s="235">
        <f>IF('Raw Data'!AO801="YES", 1, 0)</f>
        <v>1</v>
      </c>
      <c r="AW802" s="241">
        <f>('Power Usage Consumption'!$B$22)*D802*AV802</f>
        <v>1274</v>
      </c>
      <c r="AX802" s="235">
        <f>IF('Raw Data'!AP801="YES", 1, 0)</f>
        <v>1</v>
      </c>
      <c r="AY802" s="241">
        <f>('Power Usage Consumption'!$B$23)*D802*AX802</f>
        <v>364</v>
      </c>
      <c r="AZ802" s="235">
        <f>IF('Raw Data'!AQ801="YES", 1, 0)</f>
        <v>1</v>
      </c>
      <c r="BA802" s="241">
        <f>('Power Usage Consumption'!$B$24)*D802*AZ802</f>
        <v>30.24</v>
      </c>
      <c r="BB802" s="235">
        <f>IF('Raw Data'!AR801="YES", 1, 0)</f>
        <v>1</v>
      </c>
      <c r="BC802" s="241">
        <f>('Power Usage Consumption'!$B$25)*D802*BB802</f>
        <v>9.716</v>
      </c>
      <c r="BD802" s="235">
        <f>IF('Raw Data'!AS801="YES", 1, 0)</f>
        <v>0</v>
      </c>
      <c r="BE802" s="235">
        <f>('Power Usage Consumption'!$B$26)*D802*BD802</f>
        <v>0</v>
      </c>
      <c r="BF802" s="241">
        <f t="shared" si="7"/>
        <v>1677.956</v>
      </c>
    </row>
    <row r="803" ht="20.25" customHeight="1">
      <c r="A803" s="233" t="str">
        <f>'Raw Data'!R802</f>
        <v>United States of America</v>
      </c>
      <c r="B803" s="234">
        <f>'Raw Data'!S802</f>
        <v>5</v>
      </c>
      <c r="C803" s="235">
        <f>'Raw Data'!W802</f>
        <v>17</v>
      </c>
      <c r="D803" s="236">
        <f t="shared" si="1"/>
        <v>340</v>
      </c>
      <c r="E803" s="237"/>
      <c r="F803" s="238">
        <f>'Raw Data'!X802</f>
        <v>1</v>
      </c>
      <c r="G803" s="239">
        <f>(F803*'Power Usage Consumption'!$B$2)*D803</f>
        <v>20.4</v>
      </c>
      <c r="H803" s="235">
        <f>'Raw Data'!Y802</f>
        <v>1</v>
      </c>
      <c r="I803" s="239">
        <f>(H803*'Power Usage Consumption'!$B$3)*D803</f>
        <v>23.664</v>
      </c>
      <c r="J803" s="235">
        <f>'Raw Data'!Z802</f>
        <v>1</v>
      </c>
      <c r="K803" s="240">
        <f>(J803*'Power Usage Consumption'!$B$4)*D803</f>
        <v>19.38</v>
      </c>
      <c r="L803" s="241">
        <f>'Raw Data'!AA802</f>
        <v>0</v>
      </c>
      <c r="M803" s="241">
        <f>(L803*'Power Usage Consumption'!$B$5)*D803</f>
        <v>0</v>
      </c>
      <c r="N803" s="241">
        <f>'Raw Data'!AB802</f>
        <v>1</v>
      </c>
      <c r="O803" s="241">
        <f>(N803*'Power Usage Consumption'!$B$7)*D803</f>
        <v>0.68</v>
      </c>
      <c r="P803" s="241">
        <f>'Raw Data'!AC802</f>
        <v>1</v>
      </c>
      <c r="Q803" s="241">
        <f>(P803*'Power Usage Consumption'!$B$8)*D803</f>
        <v>13.6</v>
      </c>
      <c r="R803" s="241">
        <f>'Raw Data'!AD802</f>
        <v>2</v>
      </c>
      <c r="S803" s="241">
        <f>(R803*'Power Usage Consumption'!$B$9)*D803</f>
        <v>4.08</v>
      </c>
      <c r="T803" s="235">
        <f>'Raw Data'!AE802</f>
        <v>3</v>
      </c>
      <c r="U803" s="241">
        <f>(T803*'Power Usage Consumption'!$B$6)*D803</f>
        <v>5.1</v>
      </c>
      <c r="V803" s="235">
        <f>'Raw Data'!AF802</f>
        <v>0</v>
      </c>
      <c r="W803" s="241">
        <f>(V803*'Power Usage Consumption'!$B$11)*D803</f>
        <v>0</v>
      </c>
      <c r="X803" s="235">
        <f>'Raw Data'!AG802</f>
        <v>0</v>
      </c>
      <c r="Y803" s="241">
        <f>(X803*'Power Usage Consumption'!$B$12)*D803</f>
        <v>0</v>
      </c>
      <c r="Z803" s="235">
        <f>'Raw Data'!AH802</f>
        <v>2</v>
      </c>
      <c r="AA803" s="241">
        <f>(Z803*'Power Usage Consumption'!$B$12)*D803</f>
        <v>8.16</v>
      </c>
      <c r="AB803" s="242">
        <f t="shared" si="2"/>
        <v>95.064</v>
      </c>
      <c r="AC803" s="243" t="str">
        <f>'Raw Data'!AI802</f>
        <v>Renewable Energy (Solar, Wind, etc.)</v>
      </c>
      <c r="AD803" s="244">
        <f t="shared" si="3"/>
        <v>0</v>
      </c>
      <c r="AE803" s="245">
        <f t="shared" si="4"/>
        <v>95.064</v>
      </c>
      <c r="AF803" s="238">
        <f>'Raw Data'!U802</f>
        <v>3</v>
      </c>
      <c r="AG803" s="235">
        <f>'Raw Data'!T802</f>
        <v>2</v>
      </c>
      <c r="AH803" s="235"/>
      <c r="AI803" s="235">
        <f>IF('Raw Data'!AJ802="YES", 1, 0)</f>
        <v>1</v>
      </c>
      <c r="AJ803" s="239">
        <f>'Power Usage Consumption'!$B$15</f>
        <v>3.87</v>
      </c>
      <c r="AK803" s="235">
        <f>IF('Raw Data'!AK802="YES", 1, 0)</f>
        <v>1</v>
      </c>
      <c r="AL803" s="239">
        <f>'Power Usage Consumption'!$B$16</f>
        <v>18</v>
      </c>
      <c r="AM803" s="235">
        <f>IF('Raw Data'!AL802="YES", 1, 0)</f>
        <v>1</v>
      </c>
      <c r="AN803" s="239">
        <f>'Power Usage Consumption'!$B$17</f>
        <v>1.5</v>
      </c>
      <c r="AO803" s="235">
        <f>IF('Raw Data'!AM802="YES", 1, 0)</f>
        <v>0</v>
      </c>
      <c r="AP803" s="239">
        <f>'Power Usage Consumption'!$B$18</f>
        <v>1.2</v>
      </c>
      <c r="AQ803" s="235">
        <f>IF('Raw Data'!AN802="YES", 1, 0)</f>
        <v>1</v>
      </c>
      <c r="AR803" s="239">
        <f>'Power Usage Consumption'!$B$19</f>
        <v>2</v>
      </c>
      <c r="AS803" s="239">
        <f t="shared" si="5"/>
        <v>26.57</v>
      </c>
      <c r="AT803" s="241">
        <f t="shared" si="6"/>
        <v>2</v>
      </c>
      <c r="AU803" s="241"/>
      <c r="AV803" s="235">
        <f>IF('Raw Data'!AO802="YES", 1, 0)</f>
        <v>1</v>
      </c>
      <c r="AW803" s="241">
        <f>('Power Usage Consumption'!$B$22)*D803*AV803</f>
        <v>773.5</v>
      </c>
      <c r="AX803" s="235">
        <f>IF('Raw Data'!AP802="YES", 1, 0)</f>
        <v>0</v>
      </c>
      <c r="AY803" s="241">
        <f>('Power Usage Consumption'!$B$23)*D803*AX803</f>
        <v>0</v>
      </c>
      <c r="AZ803" s="235">
        <f>IF('Raw Data'!AQ802="YES", 1, 0)</f>
        <v>0</v>
      </c>
      <c r="BA803" s="241">
        <f>('Power Usage Consumption'!$B$24)*D803*AZ803</f>
        <v>0</v>
      </c>
      <c r="BB803" s="235">
        <f>IF('Raw Data'!AR802="YES", 1, 0)</f>
        <v>1</v>
      </c>
      <c r="BC803" s="241">
        <f>('Power Usage Consumption'!$B$25)*D803*BB803</f>
        <v>5.899</v>
      </c>
      <c r="BD803" s="235">
        <f>IF('Raw Data'!AS802="YES", 1, 0)</f>
        <v>1</v>
      </c>
      <c r="BE803" s="235">
        <f>('Power Usage Consumption'!$B$26)*D803*BD803</f>
        <v>95.2</v>
      </c>
      <c r="BF803" s="241">
        <f t="shared" si="7"/>
        <v>874.599</v>
      </c>
    </row>
    <row r="804" ht="20.25" customHeight="1">
      <c r="A804" s="233" t="str">
        <f>'Raw Data'!R803</f>
        <v>Colombia</v>
      </c>
      <c r="B804" s="234">
        <f>'Raw Data'!S803</f>
        <v>2</v>
      </c>
      <c r="C804" s="235">
        <f>'Raw Data'!W803</f>
        <v>2</v>
      </c>
      <c r="D804" s="236">
        <f t="shared" si="1"/>
        <v>16</v>
      </c>
      <c r="E804" s="237"/>
      <c r="F804" s="238">
        <f>'Raw Data'!X803</f>
        <v>1</v>
      </c>
      <c r="G804" s="239">
        <f>(F804*'Power Usage Consumption'!$B$2)*D804</f>
        <v>0.96</v>
      </c>
      <c r="H804" s="235">
        <f>'Raw Data'!Y803</f>
        <v>1</v>
      </c>
      <c r="I804" s="239">
        <f>(H804*'Power Usage Consumption'!$B$3)*D804</f>
        <v>1.1136</v>
      </c>
      <c r="J804" s="235">
        <f>'Raw Data'!Z803</f>
        <v>3</v>
      </c>
      <c r="K804" s="240">
        <f>(J804*'Power Usage Consumption'!$B$4)*D804</f>
        <v>2.736</v>
      </c>
      <c r="L804" s="241">
        <f>'Raw Data'!AA803</f>
        <v>0</v>
      </c>
      <c r="M804" s="241">
        <f>(L804*'Power Usage Consumption'!$B$5)*D804</f>
        <v>0</v>
      </c>
      <c r="N804" s="241">
        <f>'Raw Data'!AB803</f>
        <v>1</v>
      </c>
      <c r="O804" s="241">
        <f>(N804*'Power Usage Consumption'!$B$7)*D804</f>
        <v>0.032</v>
      </c>
      <c r="P804" s="241">
        <f>'Raw Data'!AC803</f>
        <v>1</v>
      </c>
      <c r="Q804" s="241">
        <f>(P804*'Power Usage Consumption'!$B$8)*D804</f>
        <v>0.64</v>
      </c>
      <c r="R804" s="241">
        <f>'Raw Data'!AD803</f>
        <v>2</v>
      </c>
      <c r="S804" s="241">
        <f>(R804*'Power Usage Consumption'!$B$9)*D804</f>
        <v>0.192</v>
      </c>
      <c r="T804" s="235">
        <f>'Raw Data'!AE803</f>
        <v>3</v>
      </c>
      <c r="U804" s="241">
        <f>(T804*'Power Usage Consumption'!$B$6)*D804</f>
        <v>0.24</v>
      </c>
      <c r="V804" s="235">
        <f>'Raw Data'!AF803</f>
        <v>2</v>
      </c>
      <c r="W804" s="241">
        <f>(V804*'Power Usage Consumption'!$B$11)*D804</f>
        <v>0.384</v>
      </c>
      <c r="X804" s="235">
        <f>'Raw Data'!AG803</f>
        <v>2</v>
      </c>
      <c r="Y804" s="241">
        <f>(X804*'Power Usage Consumption'!$B$12)*D804</f>
        <v>0.384</v>
      </c>
      <c r="Z804" s="235">
        <f>'Raw Data'!AH803</f>
        <v>1</v>
      </c>
      <c r="AA804" s="241">
        <f>(Z804*'Power Usage Consumption'!$B$12)*D804</f>
        <v>0.192</v>
      </c>
      <c r="AB804" s="242">
        <f t="shared" si="2"/>
        <v>6.8736</v>
      </c>
      <c r="AC804" s="243" t="str">
        <f>'Raw Data'!AI803</f>
        <v>Renewable Energy (Solar, Wind, etc.)</v>
      </c>
      <c r="AD804" s="244">
        <f t="shared" si="3"/>
        <v>0</v>
      </c>
      <c r="AE804" s="245">
        <f t="shared" si="4"/>
        <v>6.8736</v>
      </c>
      <c r="AF804" s="238">
        <f>'Raw Data'!U803</f>
        <v>0</v>
      </c>
      <c r="AG804" s="235">
        <f>'Raw Data'!T803</f>
        <v>2</v>
      </c>
      <c r="AH804" s="235"/>
      <c r="AI804" s="235">
        <f>IF('Raw Data'!AJ803="YES", 1, 0)</f>
        <v>0</v>
      </c>
      <c r="AJ804" s="239">
        <f>'Power Usage Consumption'!$B$15</f>
        <v>3.87</v>
      </c>
      <c r="AK804" s="235">
        <f>IF('Raw Data'!AK803="YES", 1, 0)</f>
        <v>1</v>
      </c>
      <c r="AL804" s="239">
        <f>'Power Usage Consumption'!$B$16</f>
        <v>18</v>
      </c>
      <c r="AM804" s="235">
        <f>IF('Raw Data'!AL803="YES", 1, 0)</f>
        <v>0</v>
      </c>
      <c r="AN804" s="239">
        <f>'Power Usage Consumption'!$B$17</f>
        <v>1.5</v>
      </c>
      <c r="AO804" s="235">
        <f>IF('Raw Data'!AM803="YES", 1, 0)</f>
        <v>1</v>
      </c>
      <c r="AP804" s="239">
        <f>'Power Usage Consumption'!$B$18</f>
        <v>1.2</v>
      </c>
      <c r="AQ804" s="235">
        <f>IF('Raw Data'!AN803="YES", 1, 0)</f>
        <v>1</v>
      </c>
      <c r="AR804" s="239">
        <f>'Power Usage Consumption'!$B$19</f>
        <v>2</v>
      </c>
      <c r="AS804" s="239">
        <f t="shared" si="5"/>
        <v>26.57</v>
      </c>
      <c r="AT804" s="241">
        <f t="shared" si="6"/>
        <v>2</v>
      </c>
      <c r="AU804" s="241"/>
      <c r="AV804" s="235">
        <f>IF('Raw Data'!AO803="YES", 1, 0)</f>
        <v>0</v>
      </c>
      <c r="AW804" s="241">
        <f>('Power Usage Consumption'!$B$22)*D804*AV804</f>
        <v>0</v>
      </c>
      <c r="AX804" s="235">
        <f>IF('Raw Data'!AP803="YES", 1, 0)</f>
        <v>1</v>
      </c>
      <c r="AY804" s="241">
        <f>('Power Usage Consumption'!$B$23)*D804*AX804</f>
        <v>10.4</v>
      </c>
      <c r="AZ804" s="235">
        <f>IF('Raw Data'!AQ803="YES", 1, 0)</f>
        <v>0</v>
      </c>
      <c r="BA804" s="241">
        <f>('Power Usage Consumption'!$B$24)*D804*AZ804</f>
        <v>0</v>
      </c>
      <c r="BB804" s="235">
        <f>IF('Raw Data'!AR803="YES", 1, 0)</f>
        <v>1</v>
      </c>
      <c r="BC804" s="241">
        <f>('Power Usage Consumption'!$B$25)*D804*BB804</f>
        <v>0.2776</v>
      </c>
      <c r="BD804" s="235">
        <f>IF('Raw Data'!AS803="YES", 1, 0)</f>
        <v>0</v>
      </c>
      <c r="BE804" s="235">
        <f>('Power Usage Consumption'!$B$26)*D804*BD804</f>
        <v>0</v>
      </c>
      <c r="BF804" s="241">
        <f t="shared" si="7"/>
        <v>10.6776</v>
      </c>
    </row>
    <row r="805" ht="20.25" customHeight="1">
      <c r="A805" s="233" t="str">
        <f>'Raw Data'!R804</f>
        <v>United States of America</v>
      </c>
      <c r="B805" s="234">
        <f>'Raw Data'!S804</f>
        <v>6</v>
      </c>
      <c r="C805" s="235">
        <f>'Raw Data'!W804</f>
        <v>3</v>
      </c>
      <c r="D805" s="236">
        <f t="shared" si="1"/>
        <v>72</v>
      </c>
      <c r="E805" s="237"/>
      <c r="F805" s="238">
        <f>'Raw Data'!X804</f>
        <v>0</v>
      </c>
      <c r="G805" s="239">
        <f>(F805*'Power Usage Consumption'!$B$2)*D805</f>
        <v>0</v>
      </c>
      <c r="H805" s="235">
        <f>'Raw Data'!Y804</f>
        <v>2</v>
      </c>
      <c r="I805" s="239">
        <f>(H805*'Power Usage Consumption'!$B$3)*D805</f>
        <v>10.0224</v>
      </c>
      <c r="J805" s="235">
        <f>'Raw Data'!Z804</f>
        <v>0</v>
      </c>
      <c r="K805" s="240">
        <f>(J805*'Power Usage Consumption'!$B$4)*D805</f>
        <v>0</v>
      </c>
      <c r="L805" s="241">
        <f>'Raw Data'!AA804</f>
        <v>1</v>
      </c>
      <c r="M805" s="241">
        <f>(L805*'Power Usage Consumption'!$B$5)*D805</f>
        <v>14.4</v>
      </c>
      <c r="N805" s="241">
        <f>'Raw Data'!AB804</f>
        <v>0</v>
      </c>
      <c r="O805" s="241">
        <f>(N805*'Power Usage Consumption'!$B$7)*D805</f>
        <v>0</v>
      </c>
      <c r="P805" s="241">
        <f>'Raw Data'!AC804</f>
        <v>0</v>
      </c>
      <c r="Q805" s="241">
        <f>(P805*'Power Usage Consumption'!$B$8)*D805</f>
        <v>0</v>
      </c>
      <c r="R805" s="241">
        <f>'Raw Data'!AD804</f>
        <v>2</v>
      </c>
      <c r="S805" s="241">
        <f>(R805*'Power Usage Consumption'!$B$9)*D805</f>
        <v>0.864</v>
      </c>
      <c r="T805" s="235">
        <f>'Raw Data'!AE804</f>
        <v>0</v>
      </c>
      <c r="U805" s="241">
        <f>(T805*'Power Usage Consumption'!$B$6)*D805</f>
        <v>0</v>
      </c>
      <c r="V805" s="235">
        <f>'Raw Data'!AF804</f>
        <v>1</v>
      </c>
      <c r="W805" s="241">
        <f>(V805*'Power Usage Consumption'!$B$11)*D805</f>
        <v>0.864</v>
      </c>
      <c r="X805" s="235">
        <f>'Raw Data'!AG804</f>
        <v>2</v>
      </c>
      <c r="Y805" s="241">
        <f>(X805*'Power Usage Consumption'!$B$12)*D805</f>
        <v>1.728</v>
      </c>
      <c r="Z805" s="235">
        <f>'Raw Data'!AH804</f>
        <v>3</v>
      </c>
      <c r="AA805" s="241">
        <f>(Z805*'Power Usage Consumption'!$B$12)*D805</f>
        <v>2.592</v>
      </c>
      <c r="AB805" s="242">
        <f t="shared" si="2"/>
        <v>30.4704</v>
      </c>
      <c r="AC805" s="243" t="str">
        <f>'Raw Data'!AI804</f>
        <v>Non-renewable Energy (Grid electricity, Gasoline, etc.)</v>
      </c>
      <c r="AD805" s="244">
        <f t="shared" si="3"/>
        <v>30.4704</v>
      </c>
      <c r="AE805" s="245">
        <f t="shared" si="4"/>
        <v>0</v>
      </c>
      <c r="AF805" s="238">
        <f>'Raw Data'!U804</f>
        <v>2</v>
      </c>
      <c r="AG805" s="235">
        <f>'Raw Data'!T804</f>
        <v>4</v>
      </c>
      <c r="AH805" s="235"/>
      <c r="AI805" s="235">
        <f>IF('Raw Data'!AJ804="YES", 1, 0)</f>
        <v>1</v>
      </c>
      <c r="AJ805" s="239">
        <f>'Power Usage Consumption'!$B$15</f>
        <v>3.87</v>
      </c>
      <c r="AK805" s="235">
        <f>IF('Raw Data'!AK804="YES", 1, 0)</f>
        <v>0</v>
      </c>
      <c r="AL805" s="239">
        <f>'Power Usage Consumption'!$B$16</f>
        <v>18</v>
      </c>
      <c r="AM805" s="235">
        <f>IF('Raw Data'!AL804="YES", 1, 0)</f>
        <v>0</v>
      </c>
      <c r="AN805" s="239">
        <f>'Power Usage Consumption'!$B$17</f>
        <v>1.5</v>
      </c>
      <c r="AO805" s="235">
        <f>IF('Raw Data'!AM804="YES", 1, 0)</f>
        <v>0</v>
      </c>
      <c r="AP805" s="239">
        <f>'Power Usage Consumption'!$B$18</f>
        <v>1.2</v>
      </c>
      <c r="AQ805" s="235">
        <f>IF('Raw Data'!AN804="YES", 1, 0)</f>
        <v>1</v>
      </c>
      <c r="AR805" s="239">
        <f>'Power Usage Consumption'!$B$19</f>
        <v>2</v>
      </c>
      <c r="AS805" s="239">
        <f t="shared" si="5"/>
        <v>26.57</v>
      </c>
      <c r="AT805" s="241">
        <f t="shared" si="6"/>
        <v>4</v>
      </c>
      <c r="AU805" s="241"/>
      <c r="AV805" s="235">
        <f>IF('Raw Data'!AO804="YES", 1, 0)</f>
        <v>0</v>
      </c>
      <c r="AW805" s="241">
        <f>('Power Usage Consumption'!$B$22)*D805*AV805</f>
        <v>0</v>
      </c>
      <c r="AX805" s="235">
        <f>IF('Raw Data'!AP804="YES", 1, 0)</f>
        <v>0</v>
      </c>
      <c r="AY805" s="241">
        <f>('Power Usage Consumption'!$B$23)*D805*AX805</f>
        <v>0</v>
      </c>
      <c r="AZ805" s="235">
        <f>IF('Raw Data'!AQ804="YES", 1, 0)</f>
        <v>0</v>
      </c>
      <c r="BA805" s="241">
        <f>('Power Usage Consumption'!$B$24)*D805*AZ805</f>
        <v>0</v>
      </c>
      <c r="BB805" s="235">
        <f>IF('Raw Data'!AR804="YES", 1, 0)</f>
        <v>1</v>
      </c>
      <c r="BC805" s="241">
        <f>('Power Usage Consumption'!$B$25)*D805*BB805</f>
        <v>1.2492</v>
      </c>
      <c r="BD805" s="235">
        <f>IF('Raw Data'!AS804="YES", 1, 0)</f>
        <v>0</v>
      </c>
      <c r="BE805" s="235">
        <f>('Power Usage Consumption'!$B$26)*D805*BD805</f>
        <v>0</v>
      </c>
      <c r="BF805" s="241">
        <f t="shared" si="7"/>
        <v>1.2492</v>
      </c>
    </row>
    <row r="806" ht="20.25" customHeight="1">
      <c r="A806" s="233" t="str">
        <f>'Raw Data'!R805</f>
        <v>Mexico</v>
      </c>
      <c r="B806" s="234">
        <f>'Raw Data'!S805</f>
        <v>12</v>
      </c>
      <c r="C806" s="235">
        <f>'Raw Data'!W805</f>
        <v>7</v>
      </c>
      <c r="D806" s="236">
        <f t="shared" si="1"/>
        <v>336</v>
      </c>
      <c r="E806" s="237"/>
      <c r="F806" s="238">
        <f>'Raw Data'!X805</f>
        <v>2</v>
      </c>
      <c r="G806" s="239">
        <f>(F806*'Power Usage Consumption'!$B$2)*D806</f>
        <v>40.32</v>
      </c>
      <c r="H806" s="235">
        <f>'Raw Data'!Y805</f>
        <v>3</v>
      </c>
      <c r="I806" s="239">
        <f>(H806*'Power Usage Consumption'!$B$3)*D806</f>
        <v>70.1568</v>
      </c>
      <c r="J806" s="235">
        <f>'Raw Data'!Z805</f>
        <v>0</v>
      </c>
      <c r="K806" s="240">
        <f>(J806*'Power Usage Consumption'!$B$4)*D806</f>
        <v>0</v>
      </c>
      <c r="L806" s="241">
        <f>'Raw Data'!AA805</f>
        <v>3</v>
      </c>
      <c r="M806" s="241">
        <f>(L806*'Power Usage Consumption'!$B$5)*D806</f>
        <v>201.6</v>
      </c>
      <c r="N806" s="241">
        <f>'Raw Data'!AB805</f>
        <v>0</v>
      </c>
      <c r="O806" s="241">
        <f>(N806*'Power Usage Consumption'!$B$7)*D806</f>
        <v>0</v>
      </c>
      <c r="P806" s="241">
        <f>'Raw Data'!AC805</f>
        <v>1</v>
      </c>
      <c r="Q806" s="241">
        <f>(P806*'Power Usage Consumption'!$B$8)*D806</f>
        <v>13.44</v>
      </c>
      <c r="R806" s="241">
        <f>'Raw Data'!AD805</f>
        <v>2</v>
      </c>
      <c r="S806" s="241">
        <f>(R806*'Power Usage Consumption'!$B$9)*D806</f>
        <v>4.032</v>
      </c>
      <c r="T806" s="235">
        <f>'Raw Data'!AE805</f>
        <v>0</v>
      </c>
      <c r="U806" s="241">
        <f>(T806*'Power Usage Consumption'!$B$6)*D806</f>
        <v>0</v>
      </c>
      <c r="V806" s="235">
        <f>'Raw Data'!AF805</f>
        <v>2</v>
      </c>
      <c r="W806" s="241">
        <f>(V806*'Power Usage Consumption'!$B$11)*D806</f>
        <v>8.064</v>
      </c>
      <c r="X806" s="235">
        <f>'Raw Data'!AG805</f>
        <v>1</v>
      </c>
      <c r="Y806" s="241">
        <f>(X806*'Power Usage Consumption'!$B$12)*D806</f>
        <v>4.032</v>
      </c>
      <c r="Z806" s="235">
        <f>'Raw Data'!AH805</f>
        <v>1</v>
      </c>
      <c r="AA806" s="241">
        <f>(Z806*'Power Usage Consumption'!$B$12)*D806</f>
        <v>4.032</v>
      </c>
      <c r="AB806" s="242">
        <f t="shared" si="2"/>
        <v>345.6768</v>
      </c>
      <c r="AC806" s="243" t="str">
        <f>'Raw Data'!AI805</f>
        <v>Renewable Energy (Solar, Wind, etc.)</v>
      </c>
      <c r="AD806" s="244">
        <f t="shared" si="3"/>
        <v>0</v>
      </c>
      <c r="AE806" s="245">
        <f t="shared" si="4"/>
        <v>345.6768</v>
      </c>
      <c r="AF806" s="238">
        <f>'Raw Data'!U805</f>
        <v>7</v>
      </c>
      <c r="AG806" s="235">
        <f>'Raw Data'!T805</f>
        <v>5</v>
      </c>
      <c r="AH806" s="235"/>
      <c r="AI806" s="235">
        <f>IF('Raw Data'!AJ805="YES", 1, 0)</f>
        <v>0</v>
      </c>
      <c r="AJ806" s="239">
        <f>'Power Usage Consumption'!$B$15</f>
        <v>3.87</v>
      </c>
      <c r="AK806" s="235">
        <f>IF('Raw Data'!AK805="YES", 1, 0)</f>
        <v>1</v>
      </c>
      <c r="AL806" s="239">
        <f>'Power Usage Consumption'!$B$16</f>
        <v>18</v>
      </c>
      <c r="AM806" s="235">
        <f>IF('Raw Data'!AL805="YES", 1, 0)</f>
        <v>1</v>
      </c>
      <c r="AN806" s="239">
        <f>'Power Usage Consumption'!$B$17</f>
        <v>1.5</v>
      </c>
      <c r="AO806" s="235">
        <f>IF('Raw Data'!AM805="YES", 1, 0)</f>
        <v>0</v>
      </c>
      <c r="AP806" s="239">
        <f>'Power Usage Consumption'!$B$18</f>
        <v>1.2</v>
      </c>
      <c r="AQ806" s="235">
        <f>IF('Raw Data'!AN805="YES", 1, 0)</f>
        <v>0</v>
      </c>
      <c r="AR806" s="239">
        <f>'Power Usage Consumption'!$B$19</f>
        <v>2</v>
      </c>
      <c r="AS806" s="239">
        <f t="shared" si="5"/>
        <v>26.57</v>
      </c>
      <c r="AT806" s="241">
        <f t="shared" si="6"/>
        <v>5</v>
      </c>
      <c r="AU806" s="241"/>
      <c r="AV806" s="235">
        <f>IF('Raw Data'!AO805="YES", 1, 0)</f>
        <v>1</v>
      </c>
      <c r="AW806" s="241">
        <f>('Power Usage Consumption'!$B$22)*D806*AV806</f>
        <v>764.4</v>
      </c>
      <c r="AX806" s="235">
        <f>IF('Raw Data'!AP805="YES", 1, 0)</f>
        <v>0</v>
      </c>
      <c r="AY806" s="241">
        <f>('Power Usage Consumption'!$B$23)*D806*AX806</f>
        <v>0</v>
      </c>
      <c r="AZ806" s="235">
        <f>IF('Raw Data'!AQ805="YES", 1, 0)</f>
        <v>0</v>
      </c>
      <c r="BA806" s="241">
        <f>('Power Usage Consumption'!$B$24)*D806*AZ806</f>
        <v>0</v>
      </c>
      <c r="BB806" s="235">
        <f>IF('Raw Data'!AR805="YES", 1, 0)</f>
        <v>0</v>
      </c>
      <c r="BC806" s="241">
        <f>('Power Usage Consumption'!$B$25)*D806*BB806</f>
        <v>0</v>
      </c>
      <c r="BD806" s="235">
        <f>IF('Raw Data'!AS805="YES", 1, 0)</f>
        <v>1</v>
      </c>
      <c r="BE806" s="235">
        <f>('Power Usage Consumption'!$B$26)*D806*BD806</f>
        <v>94.08</v>
      </c>
      <c r="BF806" s="241">
        <f t="shared" si="7"/>
        <v>858.48</v>
      </c>
    </row>
    <row r="807" ht="20.25" customHeight="1">
      <c r="A807" s="233" t="str">
        <f>'Raw Data'!R806</f>
        <v>Sweden</v>
      </c>
      <c r="B807" s="234">
        <f>'Raw Data'!S806</f>
        <v>9</v>
      </c>
      <c r="C807" s="235">
        <f>'Raw Data'!W806</f>
        <v>39</v>
      </c>
      <c r="D807" s="236">
        <f t="shared" si="1"/>
        <v>1404</v>
      </c>
      <c r="E807" s="237"/>
      <c r="F807" s="238">
        <f>'Raw Data'!X806</f>
        <v>0</v>
      </c>
      <c r="G807" s="239">
        <f>(F807*'Power Usage Consumption'!$B$2)*D807</f>
        <v>0</v>
      </c>
      <c r="H807" s="235">
        <f>'Raw Data'!Y806</f>
        <v>1</v>
      </c>
      <c r="I807" s="239">
        <f>(H807*'Power Usage Consumption'!$B$3)*D807</f>
        <v>97.7184</v>
      </c>
      <c r="J807" s="235">
        <f>'Raw Data'!Z806</f>
        <v>3</v>
      </c>
      <c r="K807" s="240">
        <f>(J807*'Power Usage Consumption'!$B$4)*D807</f>
        <v>240.084</v>
      </c>
      <c r="L807" s="241">
        <f>'Raw Data'!AA806</f>
        <v>0</v>
      </c>
      <c r="M807" s="241">
        <f>(L807*'Power Usage Consumption'!$B$5)*D807</f>
        <v>0</v>
      </c>
      <c r="N807" s="241">
        <f>'Raw Data'!AB806</f>
        <v>2</v>
      </c>
      <c r="O807" s="241">
        <f>(N807*'Power Usage Consumption'!$B$7)*D807</f>
        <v>5.616</v>
      </c>
      <c r="P807" s="241">
        <f>'Raw Data'!AC806</f>
        <v>2</v>
      </c>
      <c r="Q807" s="241">
        <f>(P807*'Power Usage Consumption'!$B$8)*D807</f>
        <v>112.32</v>
      </c>
      <c r="R807" s="241">
        <f>'Raw Data'!AD806</f>
        <v>3</v>
      </c>
      <c r="S807" s="241">
        <f>(R807*'Power Usage Consumption'!$B$9)*D807</f>
        <v>25.272</v>
      </c>
      <c r="T807" s="235">
        <f>'Raw Data'!AE806</f>
        <v>3</v>
      </c>
      <c r="U807" s="241">
        <f>(T807*'Power Usage Consumption'!$B$6)*D807</f>
        <v>21.06</v>
      </c>
      <c r="V807" s="235">
        <f>'Raw Data'!AF806</f>
        <v>1</v>
      </c>
      <c r="W807" s="241">
        <f>(V807*'Power Usage Consumption'!$B$11)*D807</f>
        <v>16.848</v>
      </c>
      <c r="X807" s="235">
        <f>'Raw Data'!AG806</f>
        <v>3</v>
      </c>
      <c r="Y807" s="241">
        <f>(X807*'Power Usage Consumption'!$B$12)*D807</f>
        <v>50.544</v>
      </c>
      <c r="Z807" s="235">
        <f>'Raw Data'!AH806</f>
        <v>1</v>
      </c>
      <c r="AA807" s="241">
        <f>(Z807*'Power Usage Consumption'!$B$12)*D807</f>
        <v>16.848</v>
      </c>
      <c r="AB807" s="242">
        <f t="shared" si="2"/>
        <v>586.3104</v>
      </c>
      <c r="AC807" s="243" t="str">
        <f>'Raw Data'!AI806</f>
        <v>Non-renewable Energy (Grid electricity, Gasoline, etc.)</v>
      </c>
      <c r="AD807" s="244">
        <f t="shared" si="3"/>
        <v>586.3104</v>
      </c>
      <c r="AE807" s="245">
        <f t="shared" si="4"/>
        <v>0</v>
      </c>
      <c r="AF807" s="238">
        <f>'Raw Data'!U806</f>
        <v>1</v>
      </c>
      <c r="AG807" s="235">
        <f>'Raw Data'!T806</f>
        <v>8</v>
      </c>
      <c r="AH807" s="235"/>
      <c r="AI807" s="235">
        <f>IF('Raw Data'!AJ806="YES", 1, 0)</f>
        <v>0</v>
      </c>
      <c r="AJ807" s="239">
        <f>'Power Usage Consumption'!$B$15</f>
        <v>3.87</v>
      </c>
      <c r="AK807" s="235">
        <f>IF('Raw Data'!AK806="YES", 1, 0)</f>
        <v>1</v>
      </c>
      <c r="AL807" s="239">
        <f>'Power Usage Consumption'!$B$16</f>
        <v>18</v>
      </c>
      <c r="AM807" s="235">
        <f>IF('Raw Data'!AL806="YES", 1, 0)</f>
        <v>1</v>
      </c>
      <c r="AN807" s="239">
        <f>'Power Usage Consumption'!$B$17</f>
        <v>1.5</v>
      </c>
      <c r="AO807" s="235">
        <f>IF('Raw Data'!AM806="YES", 1, 0)</f>
        <v>1</v>
      </c>
      <c r="AP807" s="239">
        <f>'Power Usage Consumption'!$B$18</f>
        <v>1.2</v>
      </c>
      <c r="AQ807" s="235">
        <f>IF('Raw Data'!AN806="YES", 1, 0)</f>
        <v>1</v>
      </c>
      <c r="AR807" s="239">
        <f>'Power Usage Consumption'!$B$19</f>
        <v>2</v>
      </c>
      <c r="AS807" s="239">
        <f t="shared" si="5"/>
        <v>26.57</v>
      </c>
      <c r="AT807" s="241">
        <f t="shared" si="6"/>
        <v>8</v>
      </c>
      <c r="AU807" s="241"/>
      <c r="AV807" s="235">
        <f>IF('Raw Data'!AO806="YES", 1, 0)</f>
        <v>0</v>
      </c>
      <c r="AW807" s="241">
        <f>('Power Usage Consumption'!$B$22)*D807*AV807</f>
        <v>0</v>
      </c>
      <c r="AX807" s="235">
        <f>IF('Raw Data'!AP806="YES", 1, 0)</f>
        <v>0</v>
      </c>
      <c r="AY807" s="241">
        <f>('Power Usage Consumption'!$B$23)*D807*AX807</f>
        <v>0</v>
      </c>
      <c r="AZ807" s="235">
        <f>IF('Raw Data'!AQ806="YES", 1, 0)</f>
        <v>0</v>
      </c>
      <c r="BA807" s="241">
        <f>('Power Usage Consumption'!$B$24)*D807*AZ807</f>
        <v>0</v>
      </c>
      <c r="BB807" s="235">
        <f>IF('Raw Data'!AR806="YES", 1, 0)</f>
        <v>1</v>
      </c>
      <c r="BC807" s="241">
        <f>('Power Usage Consumption'!$B$25)*D807*BB807</f>
        <v>24.3594</v>
      </c>
      <c r="BD807" s="235">
        <f>IF('Raw Data'!AS806="YES", 1, 0)</f>
        <v>1</v>
      </c>
      <c r="BE807" s="235">
        <f>('Power Usage Consumption'!$B$26)*D807*BD807</f>
        <v>393.12</v>
      </c>
      <c r="BF807" s="241">
        <f t="shared" si="7"/>
        <v>417.4794</v>
      </c>
    </row>
    <row r="808" ht="20.25" customHeight="1">
      <c r="A808" s="233" t="str">
        <f>'Raw Data'!R807</f>
        <v>United States of America</v>
      </c>
      <c r="B808" s="234">
        <f>'Raw Data'!S807</f>
        <v>9</v>
      </c>
      <c r="C808" s="235">
        <f>'Raw Data'!W807</f>
        <v>25</v>
      </c>
      <c r="D808" s="236">
        <f t="shared" si="1"/>
        <v>900</v>
      </c>
      <c r="E808" s="237"/>
      <c r="F808" s="238">
        <f>'Raw Data'!X807</f>
        <v>0</v>
      </c>
      <c r="G808" s="239">
        <f>(F808*'Power Usage Consumption'!$B$2)*D808</f>
        <v>0</v>
      </c>
      <c r="H808" s="235">
        <f>'Raw Data'!Y807</f>
        <v>2</v>
      </c>
      <c r="I808" s="239">
        <f>(H808*'Power Usage Consumption'!$B$3)*D808</f>
        <v>125.28</v>
      </c>
      <c r="J808" s="235">
        <f>'Raw Data'!Z807</f>
        <v>3</v>
      </c>
      <c r="K808" s="240">
        <f>(J808*'Power Usage Consumption'!$B$4)*D808</f>
        <v>153.9</v>
      </c>
      <c r="L808" s="241">
        <f>'Raw Data'!AA807</f>
        <v>0</v>
      </c>
      <c r="M808" s="241">
        <f>(L808*'Power Usage Consumption'!$B$5)*D808</f>
        <v>0</v>
      </c>
      <c r="N808" s="241">
        <f>'Raw Data'!AB807</f>
        <v>1</v>
      </c>
      <c r="O808" s="241">
        <f>(N808*'Power Usage Consumption'!$B$7)*D808</f>
        <v>1.8</v>
      </c>
      <c r="P808" s="241">
        <f>'Raw Data'!AC807</f>
        <v>2</v>
      </c>
      <c r="Q808" s="241">
        <f>(P808*'Power Usage Consumption'!$B$8)*D808</f>
        <v>72</v>
      </c>
      <c r="R808" s="241">
        <f>'Raw Data'!AD807</f>
        <v>0</v>
      </c>
      <c r="S808" s="241">
        <f>(R808*'Power Usage Consumption'!$B$9)*D808</f>
        <v>0</v>
      </c>
      <c r="T808" s="235">
        <f>'Raw Data'!AE807</f>
        <v>2</v>
      </c>
      <c r="U808" s="241">
        <f>(T808*'Power Usage Consumption'!$B$6)*D808</f>
        <v>9</v>
      </c>
      <c r="V808" s="235">
        <f>'Raw Data'!AF807</f>
        <v>3</v>
      </c>
      <c r="W808" s="241">
        <f>(V808*'Power Usage Consumption'!$B$11)*D808</f>
        <v>32.4</v>
      </c>
      <c r="X808" s="235">
        <f>'Raw Data'!AG807</f>
        <v>3</v>
      </c>
      <c r="Y808" s="241">
        <f>(X808*'Power Usage Consumption'!$B$12)*D808</f>
        <v>32.4</v>
      </c>
      <c r="Z808" s="235">
        <f>'Raw Data'!AH807</f>
        <v>0</v>
      </c>
      <c r="AA808" s="241">
        <f>(Z808*'Power Usage Consumption'!$B$12)*D808</f>
        <v>0</v>
      </c>
      <c r="AB808" s="242">
        <f t="shared" si="2"/>
        <v>426.78</v>
      </c>
      <c r="AC808" s="243" t="str">
        <f>'Raw Data'!AI807</f>
        <v>Renewable Energy (Solar, Wind, etc.)</v>
      </c>
      <c r="AD808" s="244">
        <f t="shared" si="3"/>
        <v>0</v>
      </c>
      <c r="AE808" s="245">
        <f t="shared" si="4"/>
        <v>426.78</v>
      </c>
      <c r="AF808" s="238">
        <f>'Raw Data'!U807</f>
        <v>7</v>
      </c>
      <c r="AG808" s="235">
        <f>'Raw Data'!T807</f>
        <v>2</v>
      </c>
      <c r="AH808" s="235"/>
      <c r="AI808" s="235">
        <f>IF('Raw Data'!AJ807="YES", 1, 0)</f>
        <v>1</v>
      </c>
      <c r="AJ808" s="239">
        <f>'Power Usage Consumption'!$B$15</f>
        <v>3.87</v>
      </c>
      <c r="AK808" s="235">
        <f>IF('Raw Data'!AK807="YES", 1, 0)</f>
        <v>1</v>
      </c>
      <c r="AL808" s="239">
        <f>'Power Usage Consumption'!$B$16</f>
        <v>18</v>
      </c>
      <c r="AM808" s="235">
        <f>IF('Raw Data'!AL807="YES", 1, 0)</f>
        <v>1</v>
      </c>
      <c r="AN808" s="239">
        <f>'Power Usage Consumption'!$B$17</f>
        <v>1.5</v>
      </c>
      <c r="AO808" s="235">
        <f>IF('Raw Data'!AM807="YES", 1, 0)</f>
        <v>1</v>
      </c>
      <c r="AP808" s="239">
        <f>'Power Usage Consumption'!$B$18</f>
        <v>1.2</v>
      </c>
      <c r="AQ808" s="235">
        <f>IF('Raw Data'!AN807="YES", 1, 0)</f>
        <v>1</v>
      </c>
      <c r="AR808" s="239">
        <f>'Power Usage Consumption'!$B$19</f>
        <v>2</v>
      </c>
      <c r="AS808" s="239">
        <f t="shared" si="5"/>
        <v>26.57</v>
      </c>
      <c r="AT808" s="241">
        <f t="shared" si="6"/>
        <v>2</v>
      </c>
      <c r="AU808" s="241"/>
      <c r="AV808" s="235">
        <f>IF('Raw Data'!AO807="YES", 1, 0)</f>
        <v>1</v>
      </c>
      <c r="AW808" s="241">
        <f>('Power Usage Consumption'!$B$22)*D808*AV808</f>
        <v>2047.5</v>
      </c>
      <c r="AX808" s="235">
        <f>IF('Raw Data'!AP807="YES", 1, 0)</f>
        <v>0</v>
      </c>
      <c r="AY808" s="241">
        <f>('Power Usage Consumption'!$B$23)*D808*AX808</f>
        <v>0</v>
      </c>
      <c r="AZ808" s="235">
        <f>IF('Raw Data'!AQ807="YES", 1, 0)</f>
        <v>1</v>
      </c>
      <c r="BA808" s="241">
        <f>('Power Usage Consumption'!$B$24)*D808*AZ808</f>
        <v>48.6</v>
      </c>
      <c r="BB808" s="235">
        <f>IF('Raw Data'!AR807="YES", 1, 0)</f>
        <v>1</v>
      </c>
      <c r="BC808" s="241">
        <f>('Power Usage Consumption'!$B$25)*D808*BB808</f>
        <v>15.615</v>
      </c>
      <c r="BD808" s="235">
        <f>IF('Raw Data'!AS807="YES", 1, 0)</f>
        <v>0</v>
      </c>
      <c r="BE808" s="235">
        <f>('Power Usage Consumption'!$B$26)*D808*BD808</f>
        <v>0</v>
      </c>
      <c r="BF808" s="241">
        <f t="shared" si="7"/>
        <v>2111.715</v>
      </c>
    </row>
    <row r="809" ht="20.25" customHeight="1">
      <c r="A809" s="233" t="str">
        <f>'Raw Data'!R808</f>
        <v>Taiwan</v>
      </c>
      <c r="B809" s="234">
        <f>'Raw Data'!S808</f>
        <v>11</v>
      </c>
      <c r="C809" s="235">
        <f>'Raw Data'!W808</f>
        <v>29</v>
      </c>
      <c r="D809" s="236">
        <f t="shared" si="1"/>
        <v>1276</v>
      </c>
      <c r="E809" s="237"/>
      <c r="F809" s="238">
        <f>'Raw Data'!X808</f>
        <v>1</v>
      </c>
      <c r="G809" s="239">
        <f>(F809*'Power Usage Consumption'!$B$2)*D809</f>
        <v>76.56</v>
      </c>
      <c r="H809" s="235">
        <f>'Raw Data'!Y808</f>
        <v>3</v>
      </c>
      <c r="I809" s="239">
        <f>(H809*'Power Usage Consumption'!$B$3)*D809</f>
        <v>266.4288</v>
      </c>
      <c r="J809" s="235">
        <f>'Raw Data'!Z808</f>
        <v>2</v>
      </c>
      <c r="K809" s="240">
        <f>(J809*'Power Usage Consumption'!$B$4)*D809</f>
        <v>145.464</v>
      </c>
      <c r="L809" s="241">
        <f>'Raw Data'!AA808</f>
        <v>2</v>
      </c>
      <c r="M809" s="241">
        <f>(L809*'Power Usage Consumption'!$B$5)*D809</f>
        <v>510.4</v>
      </c>
      <c r="N809" s="241">
        <f>'Raw Data'!AB808</f>
        <v>3</v>
      </c>
      <c r="O809" s="241">
        <f>(N809*'Power Usage Consumption'!$B$7)*D809</f>
        <v>7.656</v>
      </c>
      <c r="P809" s="241">
        <f>'Raw Data'!AC808</f>
        <v>3</v>
      </c>
      <c r="Q809" s="241">
        <f>(P809*'Power Usage Consumption'!$B$8)*D809</f>
        <v>153.12</v>
      </c>
      <c r="R809" s="241">
        <f>'Raw Data'!AD808</f>
        <v>1</v>
      </c>
      <c r="S809" s="241">
        <f>(R809*'Power Usage Consumption'!$B$9)*D809</f>
        <v>7.656</v>
      </c>
      <c r="T809" s="235">
        <f>'Raw Data'!AE808</f>
        <v>2</v>
      </c>
      <c r="U809" s="241">
        <f>(T809*'Power Usage Consumption'!$B$6)*D809</f>
        <v>12.76</v>
      </c>
      <c r="V809" s="235">
        <f>'Raw Data'!AF808</f>
        <v>1</v>
      </c>
      <c r="W809" s="241">
        <f>(V809*'Power Usage Consumption'!$B$11)*D809</f>
        <v>15.312</v>
      </c>
      <c r="X809" s="235">
        <f>'Raw Data'!AG808</f>
        <v>0</v>
      </c>
      <c r="Y809" s="241">
        <f>(X809*'Power Usage Consumption'!$B$12)*D809</f>
        <v>0</v>
      </c>
      <c r="Z809" s="235">
        <f>'Raw Data'!AH808</f>
        <v>0</v>
      </c>
      <c r="AA809" s="241">
        <f>(Z809*'Power Usage Consumption'!$B$12)*D809</f>
        <v>0</v>
      </c>
      <c r="AB809" s="242">
        <f t="shared" si="2"/>
        <v>1195.3568</v>
      </c>
      <c r="AC809" s="243" t="str">
        <f>'Raw Data'!AI808</f>
        <v>Renewable Energy (Solar, Wind, etc.)</v>
      </c>
      <c r="AD809" s="244">
        <f t="shared" si="3"/>
        <v>0</v>
      </c>
      <c r="AE809" s="245">
        <f t="shared" si="4"/>
        <v>1195.3568</v>
      </c>
      <c r="AF809" s="238">
        <f>'Raw Data'!U808</f>
        <v>9</v>
      </c>
      <c r="AG809" s="235">
        <f>'Raw Data'!T808</f>
        <v>2</v>
      </c>
      <c r="AH809" s="235"/>
      <c r="AI809" s="235">
        <f>IF('Raw Data'!AJ808="YES", 1, 0)</f>
        <v>0</v>
      </c>
      <c r="AJ809" s="239">
        <f>'Power Usage Consumption'!$B$15</f>
        <v>3.87</v>
      </c>
      <c r="AK809" s="235">
        <f>IF('Raw Data'!AK808="YES", 1, 0)</f>
        <v>0</v>
      </c>
      <c r="AL809" s="239">
        <f>'Power Usage Consumption'!$B$16</f>
        <v>18</v>
      </c>
      <c r="AM809" s="235">
        <f>IF('Raw Data'!AL808="YES", 1, 0)</f>
        <v>1</v>
      </c>
      <c r="AN809" s="239">
        <f>'Power Usage Consumption'!$B$17</f>
        <v>1.5</v>
      </c>
      <c r="AO809" s="235">
        <f>IF('Raw Data'!AM808="YES", 1, 0)</f>
        <v>1</v>
      </c>
      <c r="AP809" s="239">
        <f>'Power Usage Consumption'!$B$18</f>
        <v>1.2</v>
      </c>
      <c r="AQ809" s="235">
        <f>IF('Raw Data'!AN808="YES", 1, 0)</f>
        <v>0</v>
      </c>
      <c r="AR809" s="239">
        <f>'Power Usage Consumption'!$B$19</f>
        <v>2</v>
      </c>
      <c r="AS809" s="239">
        <f t="shared" si="5"/>
        <v>26.57</v>
      </c>
      <c r="AT809" s="241">
        <f t="shared" si="6"/>
        <v>2</v>
      </c>
      <c r="AU809" s="241"/>
      <c r="AV809" s="235">
        <f>IF('Raw Data'!AO808="YES", 1, 0)</f>
        <v>0</v>
      </c>
      <c r="AW809" s="241">
        <f>('Power Usage Consumption'!$B$22)*D809*AV809</f>
        <v>0</v>
      </c>
      <c r="AX809" s="235">
        <f>IF('Raw Data'!AP808="YES", 1, 0)</f>
        <v>1</v>
      </c>
      <c r="AY809" s="241">
        <f>('Power Usage Consumption'!$B$23)*D809*AX809</f>
        <v>829.4</v>
      </c>
      <c r="AZ809" s="235">
        <f>IF('Raw Data'!AQ808="YES", 1, 0)</f>
        <v>0</v>
      </c>
      <c r="BA809" s="241">
        <f>('Power Usage Consumption'!$B$24)*D809*AZ809</f>
        <v>0</v>
      </c>
      <c r="BB809" s="235">
        <f>IF('Raw Data'!AR808="YES", 1, 0)</f>
        <v>0</v>
      </c>
      <c r="BC809" s="241">
        <f>('Power Usage Consumption'!$B$25)*D809*BB809</f>
        <v>0</v>
      </c>
      <c r="BD809" s="235">
        <f>IF('Raw Data'!AS808="YES", 1, 0)</f>
        <v>1</v>
      </c>
      <c r="BE809" s="235">
        <f>('Power Usage Consumption'!$B$26)*D809*BD809</f>
        <v>357.28</v>
      </c>
      <c r="BF809" s="241">
        <f t="shared" si="7"/>
        <v>1186.68</v>
      </c>
    </row>
    <row r="810" ht="20.25" customHeight="1">
      <c r="A810" s="233" t="str">
        <f>'Raw Data'!R809</f>
        <v>United States of America</v>
      </c>
      <c r="B810" s="234">
        <f>'Raw Data'!S809</f>
        <v>5</v>
      </c>
      <c r="C810" s="235">
        <f>'Raw Data'!W809</f>
        <v>23</v>
      </c>
      <c r="D810" s="236">
        <f t="shared" si="1"/>
        <v>460</v>
      </c>
      <c r="E810" s="237"/>
      <c r="F810" s="238">
        <f>'Raw Data'!X809</f>
        <v>3</v>
      </c>
      <c r="G810" s="239">
        <f>(F810*'Power Usage Consumption'!$B$2)*D810</f>
        <v>82.8</v>
      </c>
      <c r="H810" s="235">
        <f>'Raw Data'!Y809</f>
        <v>2</v>
      </c>
      <c r="I810" s="239">
        <f>(H810*'Power Usage Consumption'!$B$3)*D810</f>
        <v>64.032</v>
      </c>
      <c r="J810" s="235">
        <f>'Raw Data'!Z809</f>
        <v>1</v>
      </c>
      <c r="K810" s="240">
        <f>(J810*'Power Usage Consumption'!$B$4)*D810</f>
        <v>26.22</v>
      </c>
      <c r="L810" s="241">
        <f>'Raw Data'!AA809</f>
        <v>1</v>
      </c>
      <c r="M810" s="241">
        <f>(L810*'Power Usage Consumption'!$B$5)*D810</f>
        <v>92</v>
      </c>
      <c r="N810" s="241">
        <f>'Raw Data'!AB809</f>
        <v>2</v>
      </c>
      <c r="O810" s="241">
        <f>(N810*'Power Usage Consumption'!$B$7)*D810</f>
        <v>1.84</v>
      </c>
      <c r="P810" s="241">
        <f>'Raw Data'!AC809</f>
        <v>3</v>
      </c>
      <c r="Q810" s="241">
        <f>(P810*'Power Usage Consumption'!$B$8)*D810</f>
        <v>55.2</v>
      </c>
      <c r="R810" s="241">
        <f>'Raw Data'!AD809</f>
        <v>0</v>
      </c>
      <c r="S810" s="241">
        <f>(R810*'Power Usage Consumption'!$B$9)*D810</f>
        <v>0</v>
      </c>
      <c r="T810" s="235">
        <f>'Raw Data'!AE809</f>
        <v>0</v>
      </c>
      <c r="U810" s="241">
        <f>(T810*'Power Usage Consumption'!$B$6)*D810</f>
        <v>0</v>
      </c>
      <c r="V810" s="235">
        <f>'Raw Data'!AF809</f>
        <v>1</v>
      </c>
      <c r="W810" s="241">
        <f>(V810*'Power Usage Consumption'!$B$11)*D810</f>
        <v>5.52</v>
      </c>
      <c r="X810" s="235">
        <f>'Raw Data'!AG809</f>
        <v>2</v>
      </c>
      <c r="Y810" s="241">
        <f>(X810*'Power Usage Consumption'!$B$12)*D810</f>
        <v>11.04</v>
      </c>
      <c r="Z810" s="235">
        <f>'Raw Data'!AH809</f>
        <v>3</v>
      </c>
      <c r="AA810" s="241">
        <f>(Z810*'Power Usage Consumption'!$B$12)*D810</f>
        <v>16.56</v>
      </c>
      <c r="AB810" s="242">
        <f t="shared" si="2"/>
        <v>355.212</v>
      </c>
      <c r="AC810" s="243" t="str">
        <f>'Raw Data'!AI809</f>
        <v>Non-renewable Energy (Grid electricity, Gasoline, etc.)</v>
      </c>
      <c r="AD810" s="244">
        <f t="shared" si="3"/>
        <v>355.212</v>
      </c>
      <c r="AE810" s="245">
        <f t="shared" si="4"/>
        <v>0</v>
      </c>
      <c r="AF810" s="238">
        <f>'Raw Data'!U809</f>
        <v>0</v>
      </c>
      <c r="AG810" s="235">
        <f>'Raw Data'!T809</f>
        <v>5</v>
      </c>
      <c r="AH810" s="235"/>
      <c r="AI810" s="235">
        <f>IF('Raw Data'!AJ809="YES", 1, 0)</f>
        <v>1</v>
      </c>
      <c r="AJ810" s="239">
        <f>'Power Usage Consumption'!$B$15</f>
        <v>3.87</v>
      </c>
      <c r="AK810" s="235">
        <f>IF('Raw Data'!AK809="YES", 1, 0)</f>
        <v>0</v>
      </c>
      <c r="AL810" s="239">
        <f>'Power Usage Consumption'!$B$16</f>
        <v>18</v>
      </c>
      <c r="AM810" s="235">
        <f>IF('Raw Data'!AL809="YES", 1, 0)</f>
        <v>1</v>
      </c>
      <c r="AN810" s="239">
        <f>'Power Usage Consumption'!$B$17</f>
        <v>1.5</v>
      </c>
      <c r="AO810" s="235">
        <f>IF('Raw Data'!AM809="YES", 1, 0)</f>
        <v>0</v>
      </c>
      <c r="AP810" s="239">
        <f>'Power Usage Consumption'!$B$18</f>
        <v>1.2</v>
      </c>
      <c r="AQ810" s="235">
        <f>IF('Raw Data'!AN809="YES", 1, 0)</f>
        <v>0</v>
      </c>
      <c r="AR810" s="239">
        <f>'Power Usage Consumption'!$B$19</f>
        <v>2</v>
      </c>
      <c r="AS810" s="239">
        <f t="shared" si="5"/>
        <v>26.57</v>
      </c>
      <c r="AT810" s="241">
        <f t="shared" si="6"/>
        <v>5</v>
      </c>
      <c r="AU810" s="241"/>
      <c r="AV810" s="235">
        <f>IF('Raw Data'!AO809="YES", 1, 0)</f>
        <v>0</v>
      </c>
      <c r="AW810" s="241">
        <f>('Power Usage Consumption'!$B$22)*D810*AV810</f>
        <v>0</v>
      </c>
      <c r="AX810" s="235">
        <f>IF('Raw Data'!AP809="YES", 1, 0)</f>
        <v>1</v>
      </c>
      <c r="AY810" s="241">
        <f>('Power Usage Consumption'!$B$23)*D810*AX810</f>
        <v>299</v>
      </c>
      <c r="AZ810" s="235">
        <f>IF('Raw Data'!AQ809="YES", 1, 0)</f>
        <v>1</v>
      </c>
      <c r="BA810" s="241">
        <f>('Power Usage Consumption'!$B$24)*D810*AZ810</f>
        <v>24.84</v>
      </c>
      <c r="BB810" s="235">
        <f>IF('Raw Data'!AR809="YES", 1, 0)</f>
        <v>1</v>
      </c>
      <c r="BC810" s="241">
        <f>('Power Usage Consumption'!$B$25)*D810*BB810</f>
        <v>7.981</v>
      </c>
      <c r="BD810" s="235">
        <f>IF('Raw Data'!AS809="YES", 1, 0)</f>
        <v>0</v>
      </c>
      <c r="BE810" s="235">
        <f>('Power Usage Consumption'!$B$26)*D810*BD810</f>
        <v>0</v>
      </c>
      <c r="BF810" s="241">
        <f t="shared" si="7"/>
        <v>331.821</v>
      </c>
    </row>
    <row r="811" ht="20.25" customHeight="1">
      <c r="A811" s="233" t="str">
        <f>'Raw Data'!R810</f>
        <v>Oman</v>
      </c>
      <c r="B811" s="234">
        <f>'Raw Data'!S810</f>
        <v>5</v>
      </c>
      <c r="C811" s="235">
        <f>'Raw Data'!W810</f>
        <v>22</v>
      </c>
      <c r="D811" s="236">
        <f t="shared" si="1"/>
        <v>440</v>
      </c>
      <c r="E811" s="237"/>
      <c r="F811" s="238">
        <f>'Raw Data'!X810</f>
        <v>1</v>
      </c>
      <c r="G811" s="239">
        <f>(F811*'Power Usage Consumption'!$B$2)*D811</f>
        <v>26.4</v>
      </c>
      <c r="H811" s="235">
        <f>'Raw Data'!Y810</f>
        <v>3</v>
      </c>
      <c r="I811" s="239">
        <f>(H811*'Power Usage Consumption'!$B$3)*D811</f>
        <v>91.872</v>
      </c>
      <c r="J811" s="235">
        <f>'Raw Data'!Z810</f>
        <v>0</v>
      </c>
      <c r="K811" s="240">
        <f>(J811*'Power Usage Consumption'!$B$4)*D811</f>
        <v>0</v>
      </c>
      <c r="L811" s="241">
        <f>'Raw Data'!AA810</f>
        <v>2</v>
      </c>
      <c r="M811" s="241">
        <f>(L811*'Power Usage Consumption'!$B$5)*D811</f>
        <v>176</v>
      </c>
      <c r="N811" s="241">
        <f>'Raw Data'!AB810</f>
        <v>2</v>
      </c>
      <c r="O811" s="241">
        <f>(N811*'Power Usage Consumption'!$B$7)*D811</f>
        <v>1.76</v>
      </c>
      <c r="P811" s="241">
        <f>'Raw Data'!AC810</f>
        <v>0</v>
      </c>
      <c r="Q811" s="241">
        <f>(P811*'Power Usage Consumption'!$B$8)*D811</f>
        <v>0</v>
      </c>
      <c r="R811" s="241">
        <f>'Raw Data'!AD810</f>
        <v>1</v>
      </c>
      <c r="S811" s="241">
        <f>(R811*'Power Usage Consumption'!$B$9)*D811</f>
        <v>2.64</v>
      </c>
      <c r="T811" s="235">
        <f>'Raw Data'!AE810</f>
        <v>3</v>
      </c>
      <c r="U811" s="241">
        <f>(T811*'Power Usage Consumption'!$B$6)*D811</f>
        <v>6.6</v>
      </c>
      <c r="V811" s="235">
        <f>'Raw Data'!AF810</f>
        <v>1</v>
      </c>
      <c r="W811" s="241">
        <f>(V811*'Power Usage Consumption'!$B$11)*D811</f>
        <v>5.28</v>
      </c>
      <c r="X811" s="235">
        <f>'Raw Data'!AG810</f>
        <v>1</v>
      </c>
      <c r="Y811" s="241">
        <f>(X811*'Power Usage Consumption'!$B$12)*D811</f>
        <v>5.28</v>
      </c>
      <c r="Z811" s="235">
        <f>'Raw Data'!AH810</f>
        <v>0</v>
      </c>
      <c r="AA811" s="241">
        <f>(Z811*'Power Usage Consumption'!$B$12)*D811</f>
        <v>0</v>
      </c>
      <c r="AB811" s="242">
        <f t="shared" si="2"/>
        <v>315.832</v>
      </c>
      <c r="AC811" s="243" t="str">
        <f>'Raw Data'!AI810</f>
        <v>Renewable Energy (Solar, Wind, etc.)</v>
      </c>
      <c r="AD811" s="244">
        <f t="shared" si="3"/>
        <v>0</v>
      </c>
      <c r="AE811" s="245">
        <f t="shared" si="4"/>
        <v>315.832</v>
      </c>
      <c r="AF811" s="238">
        <f>'Raw Data'!U810</f>
        <v>4</v>
      </c>
      <c r="AG811" s="235">
        <f>'Raw Data'!T810</f>
        <v>1</v>
      </c>
      <c r="AH811" s="235"/>
      <c r="AI811" s="235">
        <f>IF('Raw Data'!AJ810="YES", 1, 0)</f>
        <v>0</v>
      </c>
      <c r="AJ811" s="239">
        <f>'Power Usage Consumption'!$B$15</f>
        <v>3.87</v>
      </c>
      <c r="AK811" s="235">
        <f>IF('Raw Data'!AK810="YES", 1, 0)</f>
        <v>1</v>
      </c>
      <c r="AL811" s="239">
        <f>'Power Usage Consumption'!$B$16</f>
        <v>18</v>
      </c>
      <c r="AM811" s="235">
        <f>IF('Raw Data'!AL810="YES", 1, 0)</f>
        <v>0</v>
      </c>
      <c r="AN811" s="239">
        <f>'Power Usage Consumption'!$B$17</f>
        <v>1.5</v>
      </c>
      <c r="AO811" s="235">
        <f>IF('Raw Data'!AM810="YES", 1, 0)</f>
        <v>0</v>
      </c>
      <c r="AP811" s="239">
        <f>'Power Usage Consumption'!$B$18</f>
        <v>1.2</v>
      </c>
      <c r="AQ811" s="235">
        <f>IF('Raw Data'!AN810="YES", 1, 0)</f>
        <v>0</v>
      </c>
      <c r="AR811" s="239">
        <f>'Power Usage Consumption'!$B$19</f>
        <v>2</v>
      </c>
      <c r="AS811" s="239">
        <f t="shared" si="5"/>
        <v>26.57</v>
      </c>
      <c r="AT811" s="241">
        <f t="shared" si="6"/>
        <v>1</v>
      </c>
      <c r="AU811" s="241"/>
      <c r="AV811" s="235">
        <f>IF('Raw Data'!AO810="YES", 1, 0)</f>
        <v>0</v>
      </c>
      <c r="AW811" s="241">
        <f>('Power Usage Consumption'!$B$22)*D811*AV811</f>
        <v>0</v>
      </c>
      <c r="AX811" s="235">
        <f>IF('Raw Data'!AP810="YES", 1, 0)</f>
        <v>0</v>
      </c>
      <c r="AY811" s="241">
        <f>('Power Usage Consumption'!$B$23)*D811*AX811</f>
        <v>0</v>
      </c>
      <c r="AZ811" s="235">
        <f>IF('Raw Data'!AQ810="YES", 1, 0)</f>
        <v>1</v>
      </c>
      <c r="BA811" s="241">
        <f>('Power Usage Consumption'!$B$24)*D811*AZ811</f>
        <v>23.76</v>
      </c>
      <c r="BB811" s="235">
        <f>IF('Raw Data'!AR810="YES", 1, 0)</f>
        <v>1</v>
      </c>
      <c r="BC811" s="241">
        <f>('Power Usage Consumption'!$B$25)*D811*BB811</f>
        <v>7.634</v>
      </c>
      <c r="BD811" s="235">
        <f>IF('Raw Data'!AS810="YES", 1, 0)</f>
        <v>1</v>
      </c>
      <c r="BE811" s="235">
        <f>('Power Usage Consumption'!$B$26)*D811*BD811</f>
        <v>123.2</v>
      </c>
      <c r="BF811" s="241">
        <f t="shared" si="7"/>
        <v>154.594</v>
      </c>
    </row>
    <row r="812" ht="20.25" customHeight="1">
      <c r="A812" s="233" t="str">
        <f>'Raw Data'!R811</f>
        <v>United States of America</v>
      </c>
      <c r="B812" s="234">
        <f>'Raw Data'!S811</f>
        <v>1</v>
      </c>
      <c r="C812" s="235">
        <f>'Raw Data'!W811</f>
        <v>10</v>
      </c>
      <c r="D812" s="236">
        <f t="shared" si="1"/>
        <v>40</v>
      </c>
      <c r="E812" s="237"/>
      <c r="F812" s="238">
        <f>'Raw Data'!X811</f>
        <v>1</v>
      </c>
      <c r="G812" s="239">
        <f>(F812*'Power Usage Consumption'!$B$2)*D812</f>
        <v>2.4</v>
      </c>
      <c r="H812" s="235">
        <f>'Raw Data'!Y811</f>
        <v>3</v>
      </c>
      <c r="I812" s="239">
        <f>(H812*'Power Usage Consumption'!$B$3)*D812</f>
        <v>8.352</v>
      </c>
      <c r="J812" s="235">
        <f>'Raw Data'!Z811</f>
        <v>2</v>
      </c>
      <c r="K812" s="240">
        <f>(J812*'Power Usage Consumption'!$B$4)*D812</f>
        <v>4.56</v>
      </c>
      <c r="L812" s="241">
        <f>'Raw Data'!AA811</f>
        <v>2</v>
      </c>
      <c r="M812" s="241">
        <f>(L812*'Power Usage Consumption'!$B$5)*D812</f>
        <v>16</v>
      </c>
      <c r="N812" s="241">
        <f>'Raw Data'!AB811</f>
        <v>3</v>
      </c>
      <c r="O812" s="241">
        <f>(N812*'Power Usage Consumption'!$B$7)*D812</f>
        <v>0.24</v>
      </c>
      <c r="P812" s="241">
        <f>'Raw Data'!AC811</f>
        <v>3</v>
      </c>
      <c r="Q812" s="241">
        <f>(P812*'Power Usage Consumption'!$B$8)*D812</f>
        <v>4.8</v>
      </c>
      <c r="R812" s="241">
        <f>'Raw Data'!AD811</f>
        <v>3</v>
      </c>
      <c r="S812" s="241">
        <f>(R812*'Power Usage Consumption'!$B$9)*D812</f>
        <v>0.72</v>
      </c>
      <c r="T812" s="235">
        <f>'Raw Data'!AE811</f>
        <v>1</v>
      </c>
      <c r="U812" s="241">
        <f>(T812*'Power Usage Consumption'!$B$6)*D812</f>
        <v>0.2</v>
      </c>
      <c r="V812" s="235">
        <f>'Raw Data'!AF811</f>
        <v>0</v>
      </c>
      <c r="W812" s="241">
        <f>(V812*'Power Usage Consumption'!$B$11)*D812</f>
        <v>0</v>
      </c>
      <c r="X812" s="235">
        <f>'Raw Data'!AG811</f>
        <v>1</v>
      </c>
      <c r="Y812" s="241">
        <f>(X812*'Power Usage Consumption'!$B$12)*D812</f>
        <v>0.48</v>
      </c>
      <c r="Z812" s="235">
        <f>'Raw Data'!AH811</f>
        <v>1</v>
      </c>
      <c r="AA812" s="241">
        <f>(Z812*'Power Usage Consumption'!$B$12)*D812</f>
        <v>0.48</v>
      </c>
      <c r="AB812" s="242">
        <f t="shared" si="2"/>
        <v>38.232</v>
      </c>
      <c r="AC812" s="243" t="str">
        <f>'Raw Data'!AI811</f>
        <v>Non-renewable Energy (Grid electricity, Gasoline, etc.)</v>
      </c>
      <c r="AD812" s="244">
        <f t="shared" si="3"/>
        <v>38.232</v>
      </c>
      <c r="AE812" s="245">
        <f t="shared" si="4"/>
        <v>0</v>
      </c>
      <c r="AF812" s="238">
        <f>'Raw Data'!U811</f>
        <v>0</v>
      </c>
      <c r="AG812" s="235">
        <f>'Raw Data'!T811</f>
        <v>1</v>
      </c>
      <c r="AH812" s="235"/>
      <c r="AI812" s="235">
        <f>IF('Raw Data'!AJ811="YES", 1, 0)</f>
        <v>0</v>
      </c>
      <c r="AJ812" s="239">
        <f>'Power Usage Consumption'!$B$15</f>
        <v>3.87</v>
      </c>
      <c r="AK812" s="235">
        <f>IF('Raw Data'!AK811="YES", 1, 0)</f>
        <v>1</v>
      </c>
      <c r="AL812" s="239">
        <f>'Power Usage Consumption'!$B$16</f>
        <v>18</v>
      </c>
      <c r="AM812" s="235">
        <f>IF('Raw Data'!AL811="YES", 1, 0)</f>
        <v>1</v>
      </c>
      <c r="AN812" s="239">
        <f>'Power Usage Consumption'!$B$17</f>
        <v>1.5</v>
      </c>
      <c r="AO812" s="235">
        <f>IF('Raw Data'!AM811="YES", 1, 0)</f>
        <v>1</v>
      </c>
      <c r="AP812" s="239">
        <f>'Power Usage Consumption'!$B$18</f>
        <v>1.2</v>
      </c>
      <c r="AQ812" s="235">
        <f>IF('Raw Data'!AN811="YES", 1, 0)</f>
        <v>1</v>
      </c>
      <c r="AR812" s="239">
        <f>'Power Usage Consumption'!$B$19</f>
        <v>2</v>
      </c>
      <c r="AS812" s="239">
        <f t="shared" si="5"/>
        <v>26.57</v>
      </c>
      <c r="AT812" s="241">
        <f t="shared" si="6"/>
        <v>1</v>
      </c>
      <c r="AU812" s="241"/>
      <c r="AV812" s="235">
        <f>IF('Raw Data'!AO811="YES", 1, 0)</f>
        <v>1</v>
      </c>
      <c r="AW812" s="241">
        <f>('Power Usage Consumption'!$B$22)*D812*AV812</f>
        <v>91</v>
      </c>
      <c r="AX812" s="235">
        <f>IF('Raw Data'!AP811="YES", 1, 0)</f>
        <v>1</v>
      </c>
      <c r="AY812" s="241">
        <f>('Power Usage Consumption'!$B$23)*D812*AX812</f>
        <v>26</v>
      </c>
      <c r="AZ812" s="235">
        <f>IF('Raw Data'!AQ811="YES", 1, 0)</f>
        <v>0</v>
      </c>
      <c r="BA812" s="241">
        <f>('Power Usage Consumption'!$B$24)*D812*AZ812</f>
        <v>0</v>
      </c>
      <c r="BB812" s="235">
        <f>IF('Raw Data'!AR811="YES", 1, 0)</f>
        <v>1</v>
      </c>
      <c r="BC812" s="241">
        <f>('Power Usage Consumption'!$B$25)*D812*BB812</f>
        <v>0.694</v>
      </c>
      <c r="BD812" s="235">
        <f>IF('Raw Data'!AS811="YES", 1, 0)</f>
        <v>0</v>
      </c>
      <c r="BE812" s="235">
        <f>('Power Usage Consumption'!$B$26)*D812*BD812</f>
        <v>0</v>
      </c>
      <c r="BF812" s="241">
        <f t="shared" si="7"/>
        <v>117.694</v>
      </c>
    </row>
    <row r="813" ht="20.25" customHeight="1">
      <c r="A813" s="233" t="str">
        <f>'Raw Data'!R812</f>
        <v>Malaysia</v>
      </c>
      <c r="B813" s="234">
        <f>'Raw Data'!S812</f>
        <v>5</v>
      </c>
      <c r="C813" s="235">
        <f>'Raw Data'!W812</f>
        <v>31</v>
      </c>
      <c r="D813" s="236">
        <f t="shared" si="1"/>
        <v>620</v>
      </c>
      <c r="E813" s="237"/>
      <c r="F813" s="238">
        <f>'Raw Data'!X812</f>
        <v>2</v>
      </c>
      <c r="G813" s="239">
        <f>(F813*'Power Usage Consumption'!$B$2)*D813</f>
        <v>74.4</v>
      </c>
      <c r="H813" s="235">
        <f>'Raw Data'!Y812</f>
        <v>2</v>
      </c>
      <c r="I813" s="239">
        <f>(H813*'Power Usage Consumption'!$B$3)*D813</f>
        <v>86.304</v>
      </c>
      <c r="J813" s="235">
        <f>'Raw Data'!Z812</f>
        <v>2</v>
      </c>
      <c r="K813" s="240">
        <f>(J813*'Power Usage Consumption'!$B$4)*D813</f>
        <v>70.68</v>
      </c>
      <c r="L813" s="241">
        <f>'Raw Data'!AA812</f>
        <v>0</v>
      </c>
      <c r="M813" s="241">
        <f>(L813*'Power Usage Consumption'!$B$5)*D813</f>
        <v>0</v>
      </c>
      <c r="N813" s="241">
        <f>'Raw Data'!AB812</f>
        <v>2</v>
      </c>
      <c r="O813" s="241">
        <f>(N813*'Power Usage Consumption'!$B$7)*D813</f>
        <v>2.48</v>
      </c>
      <c r="P813" s="241">
        <f>'Raw Data'!AC812</f>
        <v>0</v>
      </c>
      <c r="Q813" s="241">
        <f>(P813*'Power Usage Consumption'!$B$8)*D813</f>
        <v>0</v>
      </c>
      <c r="R813" s="241">
        <f>'Raw Data'!AD812</f>
        <v>1</v>
      </c>
      <c r="S813" s="241">
        <f>(R813*'Power Usage Consumption'!$B$9)*D813</f>
        <v>3.72</v>
      </c>
      <c r="T813" s="235">
        <f>'Raw Data'!AE812</f>
        <v>2</v>
      </c>
      <c r="U813" s="241">
        <f>(T813*'Power Usage Consumption'!$B$6)*D813</f>
        <v>6.2</v>
      </c>
      <c r="V813" s="235">
        <f>'Raw Data'!AF812</f>
        <v>0</v>
      </c>
      <c r="W813" s="241">
        <f>(V813*'Power Usage Consumption'!$B$11)*D813</f>
        <v>0</v>
      </c>
      <c r="X813" s="235">
        <f>'Raw Data'!AG812</f>
        <v>3</v>
      </c>
      <c r="Y813" s="241">
        <f>(X813*'Power Usage Consumption'!$B$12)*D813</f>
        <v>22.32</v>
      </c>
      <c r="Z813" s="235">
        <f>'Raw Data'!AH812</f>
        <v>1</v>
      </c>
      <c r="AA813" s="241">
        <f>(Z813*'Power Usage Consumption'!$B$12)*D813</f>
        <v>7.44</v>
      </c>
      <c r="AB813" s="242">
        <f t="shared" si="2"/>
        <v>273.544</v>
      </c>
      <c r="AC813" s="243" t="str">
        <f>'Raw Data'!AI812</f>
        <v>Renewable Energy (Solar, Wind, etc.)</v>
      </c>
      <c r="AD813" s="244">
        <f t="shared" si="3"/>
        <v>0</v>
      </c>
      <c r="AE813" s="245">
        <f t="shared" si="4"/>
        <v>273.544</v>
      </c>
      <c r="AF813" s="238">
        <f>'Raw Data'!U812</f>
        <v>1</v>
      </c>
      <c r="AG813" s="235">
        <f>'Raw Data'!T812</f>
        <v>4</v>
      </c>
      <c r="AH813" s="235"/>
      <c r="AI813" s="235">
        <f>IF('Raw Data'!AJ812="YES", 1, 0)</f>
        <v>1</v>
      </c>
      <c r="AJ813" s="239">
        <f>'Power Usage Consumption'!$B$15</f>
        <v>3.87</v>
      </c>
      <c r="AK813" s="235">
        <f>IF('Raw Data'!AK812="YES", 1, 0)</f>
        <v>0</v>
      </c>
      <c r="AL813" s="239">
        <f>'Power Usage Consumption'!$B$16</f>
        <v>18</v>
      </c>
      <c r="AM813" s="235">
        <f>IF('Raw Data'!AL812="YES", 1, 0)</f>
        <v>1</v>
      </c>
      <c r="AN813" s="239">
        <f>'Power Usage Consumption'!$B$17</f>
        <v>1.5</v>
      </c>
      <c r="AO813" s="235">
        <f>IF('Raw Data'!AM812="YES", 1, 0)</f>
        <v>1</v>
      </c>
      <c r="AP813" s="239">
        <f>'Power Usage Consumption'!$B$18</f>
        <v>1.2</v>
      </c>
      <c r="AQ813" s="235">
        <f>IF('Raw Data'!AN812="YES", 1, 0)</f>
        <v>0</v>
      </c>
      <c r="AR813" s="239">
        <f>'Power Usage Consumption'!$B$19</f>
        <v>2</v>
      </c>
      <c r="AS813" s="239">
        <f t="shared" si="5"/>
        <v>26.57</v>
      </c>
      <c r="AT813" s="241">
        <f t="shared" si="6"/>
        <v>4</v>
      </c>
      <c r="AU813" s="241"/>
      <c r="AV813" s="235">
        <f>IF('Raw Data'!AO812="YES", 1, 0)</f>
        <v>1</v>
      </c>
      <c r="AW813" s="241">
        <f>('Power Usage Consumption'!$B$22)*D813*AV813</f>
        <v>1410.5</v>
      </c>
      <c r="AX813" s="235">
        <f>IF('Raw Data'!AP812="YES", 1, 0)</f>
        <v>1</v>
      </c>
      <c r="AY813" s="241">
        <f>('Power Usage Consumption'!$B$23)*D813*AX813</f>
        <v>403</v>
      </c>
      <c r="AZ813" s="235">
        <f>IF('Raw Data'!AQ812="YES", 1, 0)</f>
        <v>1</v>
      </c>
      <c r="BA813" s="241">
        <f>('Power Usage Consumption'!$B$24)*D813*AZ813</f>
        <v>33.48</v>
      </c>
      <c r="BB813" s="235">
        <f>IF('Raw Data'!AR812="YES", 1, 0)</f>
        <v>1</v>
      </c>
      <c r="BC813" s="241">
        <f>('Power Usage Consumption'!$B$25)*D813*BB813</f>
        <v>10.757</v>
      </c>
      <c r="BD813" s="235">
        <f>IF('Raw Data'!AS812="YES", 1, 0)</f>
        <v>1</v>
      </c>
      <c r="BE813" s="235">
        <f>('Power Usage Consumption'!$B$26)*D813*BD813</f>
        <v>173.6</v>
      </c>
      <c r="BF813" s="241">
        <f t="shared" si="7"/>
        <v>2031.337</v>
      </c>
    </row>
    <row r="814" ht="20.25" customHeight="1">
      <c r="A814" s="233" t="str">
        <f>'Raw Data'!R813</f>
        <v>Sweden</v>
      </c>
      <c r="B814" s="234">
        <f>'Raw Data'!S813</f>
        <v>4</v>
      </c>
      <c r="C814" s="235">
        <f>'Raw Data'!W813</f>
        <v>23</v>
      </c>
      <c r="D814" s="236">
        <f t="shared" si="1"/>
        <v>368</v>
      </c>
      <c r="E814" s="237"/>
      <c r="F814" s="238">
        <f>'Raw Data'!X813</f>
        <v>0</v>
      </c>
      <c r="G814" s="239">
        <f>(F814*'Power Usage Consumption'!$B$2)*D814</f>
        <v>0</v>
      </c>
      <c r="H814" s="235">
        <f>'Raw Data'!Y813</f>
        <v>0</v>
      </c>
      <c r="I814" s="239">
        <f>(H814*'Power Usage Consumption'!$B$3)*D814</f>
        <v>0</v>
      </c>
      <c r="J814" s="235">
        <f>'Raw Data'!Z813</f>
        <v>2</v>
      </c>
      <c r="K814" s="240">
        <f>(J814*'Power Usage Consumption'!$B$4)*D814</f>
        <v>41.952</v>
      </c>
      <c r="L814" s="241">
        <f>'Raw Data'!AA813</f>
        <v>0</v>
      </c>
      <c r="M814" s="241">
        <f>(L814*'Power Usage Consumption'!$B$5)*D814</f>
        <v>0</v>
      </c>
      <c r="N814" s="241">
        <f>'Raw Data'!AB813</f>
        <v>2</v>
      </c>
      <c r="O814" s="241">
        <f>(N814*'Power Usage Consumption'!$B$7)*D814</f>
        <v>1.472</v>
      </c>
      <c r="P814" s="241">
        <f>'Raw Data'!AC813</f>
        <v>0</v>
      </c>
      <c r="Q814" s="241">
        <f>(P814*'Power Usage Consumption'!$B$8)*D814</f>
        <v>0</v>
      </c>
      <c r="R814" s="241">
        <f>'Raw Data'!AD813</f>
        <v>1</v>
      </c>
      <c r="S814" s="241">
        <f>(R814*'Power Usage Consumption'!$B$9)*D814</f>
        <v>2.208</v>
      </c>
      <c r="T814" s="235">
        <f>'Raw Data'!AE813</f>
        <v>1</v>
      </c>
      <c r="U814" s="241">
        <f>(T814*'Power Usage Consumption'!$B$6)*D814</f>
        <v>1.84</v>
      </c>
      <c r="V814" s="235">
        <f>'Raw Data'!AF813</f>
        <v>1</v>
      </c>
      <c r="W814" s="241">
        <f>(V814*'Power Usage Consumption'!$B$11)*D814</f>
        <v>4.416</v>
      </c>
      <c r="X814" s="235">
        <f>'Raw Data'!AG813</f>
        <v>3</v>
      </c>
      <c r="Y814" s="241">
        <f>(X814*'Power Usage Consumption'!$B$12)*D814</f>
        <v>13.248</v>
      </c>
      <c r="Z814" s="235">
        <f>'Raw Data'!AH813</f>
        <v>2</v>
      </c>
      <c r="AA814" s="241">
        <f>(Z814*'Power Usage Consumption'!$B$12)*D814</f>
        <v>8.832</v>
      </c>
      <c r="AB814" s="242">
        <f t="shared" si="2"/>
        <v>73.968</v>
      </c>
      <c r="AC814" s="243" t="str">
        <f>'Raw Data'!AI813</f>
        <v>Renewable Energy (Solar, Wind, etc.)</v>
      </c>
      <c r="AD814" s="244">
        <f t="shared" si="3"/>
        <v>0</v>
      </c>
      <c r="AE814" s="245">
        <f t="shared" si="4"/>
        <v>73.968</v>
      </c>
      <c r="AF814" s="238">
        <f>'Raw Data'!U813</f>
        <v>3</v>
      </c>
      <c r="AG814" s="235">
        <f>'Raw Data'!T813</f>
        <v>1</v>
      </c>
      <c r="AH814" s="235"/>
      <c r="AI814" s="235">
        <f>IF('Raw Data'!AJ813="YES", 1, 0)</f>
        <v>1</v>
      </c>
      <c r="AJ814" s="239">
        <f>'Power Usage Consumption'!$B$15</f>
        <v>3.87</v>
      </c>
      <c r="AK814" s="235">
        <f>IF('Raw Data'!AK813="YES", 1, 0)</f>
        <v>1</v>
      </c>
      <c r="AL814" s="239">
        <f>'Power Usage Consumption'!$B$16</f>
        <v>18</v>
      </c>
      <c r="AM814" s="235">
        <f>IF('Raw Data'!AL813="YES", 1, 0)</f>
        <v>0</v>
      </c>
      <c r="AN814" s="239">
        <f>'Power Usage Consumption'!$B$17</f>
        <v>1.5</v>
      </c>
      <c r="AO814" s="235">
        <f>IF('Raw Data'!AM813="YES", 1, 0)</f>
        <v>0</v>
      </c>
      <c r="AP814" s="239">
        <f>'Power Usage Consumption'!$B$18</f>
        <v>1.2</v>
      </c>
      <c r="AQ814" s="235">
        <f>IF('Raw Data'!AN813="YES", 1, 0)</f>
        <v>1</v>
      </c>
      <c r="AR814" s="239">
        <f>'Power Usage Consumption'!$B$19</f>
        <v>2</v>
      </c>
      <c r="AS814" s="239">
        <f t="shared" si="5"/>
        <v>26.57</v>
      </c>
      <c r="AT814" s="241">
        <f t="shared" si="6"/>
        <v>1</v>
      </c>
      <c r="AU814" s="241"/>
      <c r="AV814" s="235">
        <f>IF('Raw Data'!AO813="YES", 1, 0)</f>
        <v>0</v>
      </c>
      <c r="AW814" s="241">
        <f>('Power Usage Consumption'!$B$22)*D814*AV814</f>
        <v>0</v>
      </c>
      <c r="AX814" s="235">
        <f>IF('Raw Data'!AP813="YES", 1, 0)</f>
        <v>1</v>
      </c>
      <c r="AY814" s="241">
        <f>('Power Usage Consumption'!$B$23)*D814*AX814</f>
        <v>239.2</v>
      </c>
      <c r="AZ814" s="235">
        <f>IF('Raw Data'!AQ813="YES", 1, 0)</f>
        <v>0</v>
      </c>
      <c r="BA814" s="241">
        <f>('Power Usage Consumption'!$B$24)*D814*AZ814</f>
        <v>0</v>
      </c>
      <c r="BB814" s="235">
        <f>IF('Raw Data'!AR813="YES", 1, 0)</f>
        <v>0</v>
      </c>
      <c r="BC814" s="241">
        <f>('Power Usage Consumption'!$B$25)*D814*BB814</f>
        <v>0</v>
      </c>
      <c r="BD814" s="235">
        <f>IF('Raw Data'!AS813="YES", 1, 0)</f>
        <v>0</v>
      </c>
      <c r="BE814" s="235">
        <f>('Power Usage Consumption'!$B$26)*D814*BD814</f>
        <v>0</v>
      </c>
      <c r="BF814" s="241">
        <f t="shared" si="7"/>
        <v>239.2</v>
      </c>
    </row>
    <row r="815" ht="20.25" customHeight="1">
      <c r="A815" s="233" t="str">
        <f>'Raw Data'!R814</f>
        <v>Spain</v>
      </c>
      <c r="B815" s="234">
        <f>'Raw Data'!S814</f>
        <v>10</v>
      </c>
      <c r="C815" s="235">
        <f>'Raw Data'!W814</f>
        <v>18</v>
      </c>
      <c r="D815" s="236">
        <f t="shared" si="1"/>
        <v>720</v>
      </c>
      <c r="E815" s="237"/>
      <c r="F815" s="238">
        <f>'Raw Data'!X814</f>
        <v>3</v>
      </c>
      <c r="G815" s="239">
        <f>(F815*'Power Usage Consumption'!$B$2)*D815</f>
        <v>129.6</v>
      </c>
      <c r="H815" s="235">
        <f>'Raw Data'!Y814</f>
        <v>0</v>
      </c>
      <c r="I815" s="239">
        <f>(H815*'Power Usage Consumption'!$B$3)*D815</f>
        <v>0</v>
      </c>
      <c r="J815" s="235">
        <f>'Raw Data'!Z814</f>
        <v>3</v>
      </c>
      <c r="K815" s="240">
        <f>(J815*'Power Usage Consumption'!$B$4)*D815</f>
        <v>123.12</v>
      </c>
      <c r="L815" s="241">
        <f>'Raw Data'!AA814</f>
        <v>1</v>
      </c>
      <c r="M815" s="241">
        <f>(L815*'Power Usage Consumption'!$B$5)*D815</f>
        <v>144</v>
      </c>
      <c r="N815" s="241">
        <f>'Raw Data'!AB814</f>
        <v>3</v>
      </c>
      <c r="O815" s="241">
        <f>(N815*'Power Usage Consumption'!$B$7)*D815</f>
        <v>4.32</v>
      </c>
      <c r="P815" s="241">
        <f>'Raw Data'!AC814</f>
        <v>1</v>
      </c>
      <c r="Q815" s="241">
        <f>(P815*'Power Usage Consumption'!$B$8)*D815</f>
        <v>28.8</v>
      </c>
      <c r="R815" s="241">
        <f>'Raw Data'!AD814</f>
        <v>3</v>
      </c>
      <c r="S815" s="241">
        <f>(R815*'Power Usage Consumption'!$B$9)*D815</f>
        <v>12.96</v>
      </c>
      <c r="T815" s="235">
        <f>'Raw Data'!AE814</f>
        <v>3</v>
      </c>
      <c r="U815" s="241">
        <f>(T815*'Power Usage Consumption'!$B$6)*D815</f>
        <v>10.8</v>
      </c>
      <c r="V815" s="235">
        <f>'Raw Data'!AF814</f>
        <v>3</v>
      </c>
      <c r="W815" s="241">
        <f>(V815*'Power Usage Consumption'!$B$11)*D815</f>
        <v>25.92</v>
      </c>
      <c r="X815" s="235">
        <f>'Raw Data'!AG814</f>
        <v>1</v>
      </c>
      <c r="Y815" s="241">
        <f>(X815*'Power Usage Consumption'!$B$12)*D815</f>
        <v>8.64</v>
      </c>
      <c r="Z815" s="235">
        <f>'Raw Data'!AH814</f>
        <v>2</v>
      </c>
      <c r="AA815" s="241">
        <f>(Z815*'Power Usage Consumption'!$B$12)*D815</f>
        <v>17.28</v>
      </c>
      <c r="AB815" s="242">
        <f t="shared" si="2"/>
        <v>505.44</v>
      </c>
      <c r="AC815" s="243" t="str">
        <f>'Raw Data'!AI814</f>
        <v>Non-renewable Energy (Grid electricity, Gasoline, etc.)</v>
      </c>
      <c r="AD815" s="244">
        <f t="shared" si="3"/>
        <v>505.44</v>
      </c>
      <c r="AE815" s="245">
        <f t="shared" si="4"/>
        <v>0</v>
      </c>
      <c r="AF815" s="238">
        <f>'Raw Data'!U814</f>
        <v>1</v>
      </c>
      <c r="AG815" s="235">
        <f>'Raw Data'!T814</f>
        <v>9</v>
      </c>
      <c r="AH815" s="235"/>
      <c r="AI815" s="235">
        <f>IF('Raw Data'!AJ814="YES", 1, 0)</f>
        <v>1</v>
      </c>
      <c r="AJ815" s="239">
        <f>'Power Usage Consumption'!$B$15</f>
        <v>3.87</v>
      </c>
      <c r="AK815" s="235">
        <f>IF('Raw Data'!AK814="YES", 1, 0)</f>
        <v>0</v>
      </c>
      <c r="AL815" s="239">
        <f>'Power Usage Consumption'!$B$16</f>
        <v>18</v>
      </c>
      <c r="AM815" s="235">
        <f>IF('Raw Data'!AL814="YES", 1, 0)</f>
        <v>0</v>
      </c>
      <c r="AN815" s="239">
        <f>'Power Usage Consumption'!$B$17</f>
        <v>1.5</v>
      </c>
      <c r="AO815" s="235">
        <f>IF('Raw Data'!AM814="YES", 1, 0)</f>
        <v>0</v>
      </c>
      <c r="AP815" s="239">
        <f>'Power Usage Consumption'!$B$18</f>
        <v>1.2</v>
      </c>
      <c r="AQ815" s="235">
        <f>IF('Raw Data'!AN814="YES", 1, 0)</f>
        <v>0</v>
      </c>
      <c r="AR815" s="239">
        <f>'Power Usage Consumption'!$B$19</f>
        <v>2</v>
      </c>
      <c r="AS815" s="239">
        <f t="shared" si="5"/>
        <v>26.57</v>
      </c>
      <c r="AT815" s="241">
        <f t="shared" si="6"/>
        <v>9</v>
      </c>
      <c r="AU815" s="241"/>
      <c r="AV815" s="235">
        <f>IF('Raw Data'!AO814="YES", 1, 0)</f>
        <v>0</v>
      </c>
      <c r="AW815" s="241">
        <f>('Power Usage Consumption'!$B$22)*D815*AV815</f>
        <v>0</v>
      </c>
      <c r="AX815" s="235">
        <f>IF('Raw Data'!AP814="YES", 1, 0)</f>
        <v>1</v>
      </c>
      <c r="AY815" s="241">
        <f>('Power Usage Consumption'!$B$23)*D815*AX815</f>
        <v>468</v>
      </c>
      <c r="AZ815" s="235">
        <f>IF('Raw Data'!AQ814="YES", 1, 0)</f>
        <v>1</v>
      </c>
      <c r="BA815" s="241">
        <f>('Power Usage Consumption'!$B$24)*D815*AZ815</f>
        <v>38.88</v>
      </c>
      <c r="BB815" s="235">
        <f>IF('Raw Data'!AR814="YES", 1, 0)</f>
        <v>0</v>
      </c>
      <c r="BC815" s="241">
        <f>('Power Usage Consumption'!$B$25)*D815*BB815</f>
        <v>0</v>
      </c>
      <c r="BD815" s="235">
        <f>IF('Raw Data'!AS814="YES", 1, 0)</f>
        <v>1</v>
      </c>
      <c r="BE815" s="235">
        <f>('Power Usage Consumption'!$B$26)*D815*BD815</f>
        <v>201.6</v>
      </c>
      <c r="BF815" s="241">
        <f t="shared" si="7"/>
        <v>708.48</v>
      </c>
    </row>
    <row r="816" ht="20.25" customHeight="1">
      <c r="A816" s="233" t="str">
        <f>'Raw Data'!R815</f>
        <v>France</v>
      </c>
      <c r="B816" s="234">
        <f>'Raw Data'!S815</f>
        <v>6</v>
      </c>
      <c r="C816" s="235">
        <f>'Raw Data'!W815</f>
        <v>19</v>
      </c>
      <c r="D816" s="236">
        <f t="shared" si="1"/>
        <v>456</v>
      </c>
      <c r="E816" s="237"/>
      <c r="F816" s="238">
        <f>'Raw Data'!X815</f>
        <v>3</v>
      </c>
      <c r="G816" s="239">
        <f>(F816*'Power Usage Consumption'!$B$2)*D816</f>
        <v>82.08</v>
      </c>
      <c r="H816" s="235">
        <f>'Raw Data'!Y815</f>
        <v>3</v>
      </c>
      <c r="I816" s="239">
        <f>(H816*'Power Usage Consumption'!$B$3)*D816</f>
        <v>95.2128</v>
      </c>
      <c r="J816" s="235">
        <f>'Raw Data'!Z815</f>
        <v>0</v>
      </c>
      <c r="K816" s="240">
        <f>(J816*'Power Usage Consumption'!$B$4)*D816</f>
        <v>0</v>
      </c>
      <c r="L816" s="241">
        <f>'Raw Data'!AA815</f>
        <v>3</v>
      </c>
      <c r="M816" s="241">
        <f>(L816*'Power Usage Consumption'!$B$5)*D816</f>
        <v>273.6</v>
      </c>
      <c r="N816" s="241">
        <f>'Raw Data'!AB815</f>
        <v>2</v>
      </c>
      <c r="O816" s="241">
        <f>(N816*'Power Usage Consumption'!$B$7)*D816</f>
        <v>1.824</v>
      </c>
      <c r="P816" s="241">
        <f>'Raw Data'!AC815</f>
        <v>1</v>
      </c>
      <c r="Q816" s="241">
        <f>(P816*'Power Usage Consumption'!$B$8)*D816</f>
        <v>18.24</v>
      </c>
      <c r="R816" s="241">
        <f>'Raw Data'!AD815</f>
        <v>2</v>
      </c>
      <c r="S816" s="241">
        <f>(R816*'Power Usage Consumption'!$B$9)*D816</f>
        <v>5.472</v>
      </c>
      <c r="T816" s="235">
        <f>'Raw Data'!AE815</f>
        <v>2</v>
      </c>
      <c r="U816" s="241">
        <f>(T816*'Power Usage Consumption'!$B$6)*D816</f>
        <v>4.56</v>
      </c>
      <c r="V816" s="235">
        <f>'Raw Data'!AF815</f>
        <v>3</v>
      </c>
      <c r="W816" s="241">
        <f>(V816*'Power Usage Consumption'!$B$11)*D816</f>
        <v>16.416</v>
      </c>
      <c r="X816" s="235">
        <f>'Raw Data'!AG815</f>
        <v>0</v>
      </c>
      <c r="Y816" s="241">
        <f>(X816*'Power Usage Consumption'!$B$12)*D816</f>
        <v>0</v>
      </c>
      <c r="Z816" s="235">
        <f>'Raw Data'!AH815</f>
        <v>2</v>
      </c>
      <c r="AA816" s="241">
        <f>(Z816*'Power Usage Consumption'!$B$12)*D816</f>
        <v>10.944</v>
      </c>
      <c r="AB816" s="242">
        <f t="shared" si="2"/>
        <v>508.3488</v>
      </c>
      <c r="AC816" s="243" t="str">
        <f>'Raw Data'!AI815</f>
        <v>Renewable Energy (Solar, Wind, etc.)</v>
      </c>
      <c r="AD816" s="244">
        <f t="shared" si="3"/>
        <v>0</v>
      </c>
      <c r="AE816" s="245">
        <f t="shared" si="4"/>
        <v>508.3488</v>
      </c>
      <c r="AF816" s="238">
        <f>'Raw Data'!U815</f>
        <v>4</v>
      </c>
      <c r="AG816" s="235">
        <f>'Raw Data'!T815</f>
        <v>2</v>
      </c>
      <c r="AH816" s="235"/>
      <c r="AI816" s="235">
        <f>IF('Raw Data'!AJ815="YES", 1, 0)</f>
        <v>0</v>
      </c>
      <c r="AJ816" s="239">
        <f>'Power Usage Consumption'!$B$15</f>
        <v>3.87</v>
      </c>
      <c r="AK816" s="235">
        <f>IF('Raw Data'!AK815="YES", 1, 0)</f>
        <v>1</v>
      </c>
      <c r="AL816" s="239">
        <f>'Power Usage Consumption'!$B$16</f>
        <v>18</v>
      </c>
      <c r="AM816" s="235">
        <f>IF('Raw Data'!AL815="YES", 1, 0)</f>
        <v>1</v>
      </c>
      <c r="AN816" s="239">
        <f>'Power Usage Consumption'!$B$17</f>
        <v>1.5</v>
      </c>
      <c r="AO816" s="235">
        <f>IF('Raw Data'!AM815="YES", 1, 0)</f>
        <v>1</v>
      </c>
      <c r="AP816" s="239">
        <f>'Power Usage Consumption'!$B$18</f>
        <v>1.2</v>
      </c>
      <c r="AQ816" s="235">
        <f>IF('Raw Data'!AN815="YES", 1, 0)</f>
        <v>1</v>
      </c>
      <c r="AR816" s="239">
        <f>'Power Usage Consumption'!$B$19</f>
        <v>2</v>
      </c>
      <c r="AS816" s="239">
        <f t="shared" si="5"/>
        <v>26.57</v>
      </c>
      <c r="AT816" s="241">
        <f t="shared" si="6"/>
        <v>2</v>
      </c>
      <c r="AU816" s="241"/>
      <c r="AV816" s="235">
        <f>IF('Raw Data'!AO815="YES", 1, 0)</f>
        <v>0</v>
      </c>
      <c r="AW816" s="241">
        <f>('Power Usage Consumption'!$B$22)*D816*AV816</f>
        <v>0</v>
      </c>
      <c r="AX816" s="235">
        <f>IF('Raw Data'!AP815="YES", 1, 0)</f>
        <v>0</v>
      </c>
      <c r="AY816" s="241">
        <f>('Power Usage Consumption'!$B$23)*D816*AX816</f>
        <v>0</v>
      </c>
      <c r="AZ816" s="235">
        <f>IF('Raw Data'!AQ815="YES", 1, 0)</f>
        <v>1</v>
      </c>
      <c r="BA816" s="241">
        <f>('Power Usage Consumption'!$B$24)*D816*AZ816</f>
        <v>24.624</v>
      </c>
      <c r="BB816" s="235">
        <f>IF('Raw Data'!AR815="YES", 1, 0)</f>
        <v>0</v>
      </c>
      <c r="BC816" s="241">
        <f>('Power Usage Consumption'!$B$25)*D816*BB816</f>
        <v>0</v>
      </c>
      <c r="BD816" s="235">
        <f>IF('Raw Data'!AS815="YES", 1, 0)</f>
        <v>0</v>
      </c>
      <c r="BE816" s="235">
        <f>('Power Usage Consumption'!$B$26)*D816*BD816</f>
        <v>0</v>
      </c>
      <c r="BF816" s="241">
        <f t="shared" si="7"/>
        <v>24.624</v>
      </c>
    </row>
    <row r="817" ht="20.25" customHeight="1">
      <c r="A817" s="233" t="str">
        <f>'Raw Data'!R816</f>
        <v>Unspecified</v>
      </c>
      <c r="B817" s="234">
        <f>'Raw Data'!S816</f>
        <v>1</v>
      </c>
      <c r="C817" s="235">
        <f>'Raw Data'!W816</f>
        <v>33</v>
      </c>
      <c r="D817" s="236">
        <f t="shared" si="1"/>
        <v>132</v>
      </c>
      <c r="E817" s="237"/>
      <c r="F817" s="238">
        <f>'Raw Data'!X816</f>
        <v>0</v>
      </c>
      <c r="G817" s="239">
        <f>(F817*'Power Usage Consumption'!$B$2)*D817</f>
        <v>0</v>
      </c>
      <c r="H817" s="235">
        <f>'Raw Data'!Y816</f>
        <v>3</v>
      </c>
      <c r="I817" s="239">
        <f>(H817*'Power Usage Consumption'!$B$3)*D817</f>
        <v>27.5616</v>
      </c>
      <c r="J817" s="235">
        <f>'Raw Data'!Z816</f>
        <v>3</v>
      </c>
      <c r="K817" s="240">
        <f>(J817*'Power Usage Consumption'!$B$4)*D817</f>
        <v>22.572</v>
      </c>
      <c r="L817" s="241">
        <f>'Raw Data'!AA816</f>
        <v>1</v>
      </c>
      <c r="M817" s="241">
        <f>(L817*'Power Usage Consumption'!$B$5)*D817</f>
        <v>26.4</v>
      </c>
      <c r="N817" s="241">
        <f>'Raw Data'!AB816</f>
        <v>2</v>
      </c>
      <c r="O817" s="241">
        <f>(N817*'Power Usage Consumption'!$B$7)*D817</f>
        <v>0.528</v>
      </c>
      <c r="P817" s="241">
        <f>'Raw Data'!AC816</f>
        <v>2</v>
      </c>
      <c r="Q817" s="241">
        <f>(P817*'Power Usage Consumption'!$B$8)*D817</f>
        <v>10.56</v>
      </c>
      <c r="R817" s="241">
        <f>'Raw Data'!AD816</f>
        <v>1</v>
      </c>
      <c r="S817" s="241">
        <f>(R817*'Power Usage Consumption'!$B$9)*D817</f>
        <v>0.792</v>
      </c>
      <c r="T817" s="235">
        <f>'Raw Data'!AE816</f>
        <v>1</v>
      </c>
      <c r="U817" s="241">
        <f>(T817*'Power Usage Consumption'!$B$6)*D817</f>
        <v>0.66</v>
      </c>
      <c r="V817" s="235">
        <f>'Raw Data'!AF816</f>
        <v>2</v>
      </c>
      <c r="W817" s="241">
        <f>(V817*'Power Usage Consumption'!$B$11)*D817</f>
        <v>3.168</v>
      </c>
      <c r="X817" s="235">
        <f>'Raw Data'!AG816</f>
        <v>3</v>
      </c>
      <c r="Y817" s="241">
        <f>(X817*'Power Usage Consumption'!$B$12)*D817</f>
        <v>4.752</v>
      </c>
      <c r="Z817" s="235">
        <f>'Raw Data'!AH816</f>
        <v>0</v>
      </c>
      <c r="AA817" s="241">
        <f>(Z817*'Power Usage Consumption'!$B$12)*D817</f>
        <v>0</v>
      </c>
      <c r="AB817" s="242">
        <f t="shared" si="2"/>
        <v>96.9936</v>
      </c>
      <c r="AC817" s="243" t="str">
        <f>'Raw Data'!AI816</f>
        <v>Renewable Energy (Solar, Wind, etc.)</v>
      </c>
      <c r="AD817" s="244">
        <f t="shared" si="3"/>
        <v>0</v>
      </c>
      <c r="AE817" s="245">
        <f t="shared" si="4"/>
        <v>96.9936</v>
      </c>
      <c r="AF817" s="238">
        <f>'Raw Data'!U816</f>
        <v>0</v>
      </c>
      <c r="AG817" s="235">
        <f>'Raw Data'!T816</f>
        <v>1</v>
      </c>
      <c r="AH817" s="235"/>
      <c r="AI817" s="235">
        <f>IF('Raw Data'!AJ816="YES", 1, 0)</f>
        <v>1</v>
      </c>
      <c r="AJ817" s="239">
        <f>'Power Usage Consumption'!$B$15</f>
        <v>3.87</v>
      </c>
      <c r="AK817" s="235">
        <f>IF('Raw Data'!AK816="YES", 1, 0)</f>
        <v>0</v>
      </c>
      <c r="AL817" s="239">
        <f>'Power Usage Consumption'!$B$16</f>
        <v>18</v>
      </c>
      <c r="AM817" s="235">
        <f>IF('Raw Data'!AL816="YES", 1, 0)</f>
        <v>0</v>
      </c>
      <c r="AN817" s="239">
        <f>'Power Usage Consumption'!$B$17</f>
        <v>1.5</v>
      </c>
      <c r="AO817" s="235">
        <f>IF('Raw Data'!AM816="YES", 1, 0)</f>
        <v>0</v>
      </c>
      <c r="AP817" s="239">
        <f>'Power Usage Consumption'!$B$18</f>
        <v>1.2</v>
      </c>
      <c r="AQ817" s="235">
        <f>IF('Raw Data'!AN816="YES", 1, 0)</f>
        <v>1</v>
      </c>
      <c r="AR817" s="239">
        <f>'Power Usage Consumption'!$B$19</f>
        <v>2</v>
      </c>
      <c r="AS817" s="239">
        <f t="shared" si="5"/>
        <v>26.57</v>
      </c>
      <c r="AT817" s="241">
        <f t="shared" si="6"/>
        <v>1</v>
      </c>
      <c r="AU817" s="241"/>
      <c r="AV817" s="235">
        <f>IF('Raw Data'!AO816="YES", 1, 0)</f>
        <v>0</v>
      </c>
      <c r="AW817" s="241">
        <f>('Power Usage Consumption'!$B$22)*D817*AV817</f>
        <v>0</v>
      </c>
      <c r="AX817" s="235">
        <f>IF('Raw Data'!AP816="YES", 1, 0)</f>
        <v>0</v>
      </c>
      <c r="AY817" s="241">
        <f>('Power Usage Consumption'!$B$23)*D817*AX817</f>
        <v>0</v>
      </c>
      <c r="AZ817" s="235">
        <f>IF('Raw Data'!AQ816="YES", 1, 0)</f>
        <v>1</v>
      </c>
      <c r="BA817" s="241">
        <f>('Power Usage Consumption'!$B$24)*D817*AZ817</f>
        <v>7.128</v>
      </c>
      <c r="BB817" s="235">
        <f>IF('Raw Data'!AR816="YES", 1, 0)</f>
        <v>1</v>
      </c>
      <c r="BC817" s="241">
        <f>('Power Usage Consumption'!$B$25)*D817*BB817</f>
        <v>2.2902</v>
      </c>
      <c r="BD817" s="235">
        <f>IF('Raw Data'!AS816="YES", 1, 0)</f>
        <v>0</v>
      </c>
      <c r="BE817" s="235">
        <f>('Power Usage Consumption'!$B$26)*D817*BD817</f>
        <v>0</v>
      </c>
      <c r="BF817" s="241">
        <f t="shared" si="7"/>
        <v>9.4182</v>
      </c>
    </row>
    <row r="818" ht="20.25" customHeight="1">
      <c r="A818" s="233" t="str">
        <f>'Raw Data'!R817</f>
        <v>United Arab Emirates</v>
      </c>
      <c r="B818" s="234">
        <f>'Raw Data'!S817</f>
        <v>3</v>
      </c>
      <c r="C818" s="235">
        <f>'Raw Data'!W817</f>
        <v>21</v>
      </c>
      <c r="D818" s="236">
        <f t="shared" si="1"/>
        <v>252</v>
      </c>
      <c r="E818" s="237"/>
      <c r="F818" s="238">
        <f>'Raw Data'!X817</f>
        <v>0</v>
      </c>
      <c r="G818" s="239">
        <f>(F818*'Power Usage Consumption'!$B$2)*D818</f>
        <v>0</v>
      </c>
      <c r="H818" s="235">
        <f>'Raw Data'!Y817</f>
        <v>3</v>
      </c>
      <c r="I818" s="239">
        <f>(H818*'Power Usage Consumption'!$B$3)*D818</f>
        <v>52.6176</v>
      </c>
      <c r="J818" s="235">
        <f>'Raw Data'!Z817</f>
        <v>1</v>
      </c>
      <c r="K818" s="240">
        <f>(J818*'Power Usage Consumption'!$B$4)*D818</f>
        <v>14.364</v>
      </c>
      <c r="L818" s="241">
        <f>'Raw Data'!AA817</f>
        <v>2</v>
      </c>
      <c r="M818" s="241">
        <f>(L818*'Power Usage Consumption'!$B$5)*D818</f>
        <v>100.8</v>
      </c>
      <c r="N818" s="241">
        <f>'Raw Data'!AB817</f>
        <v>2</v>
      </c>
      <c r="O818" s="241">
        <f>(N818*'Power Usage Consumption'!$B$7)*D818</f>
        <v>1.008</v>
      </c>
      <c r="P818" s="241">
        <f>'Raw Data'!AC817</f>
        <v>1</v>
      </c>
      <c r="Q818" s="241">
        <f>(P818*'Power Usage Consumption'!$B$8)*D818</f>
        <v>10.08</v>
      </c>
      <c r="R818" s="241">
        <f>'Raw Data'!AD817</f>
        <v>3</v>
      </c>
      <c r="S818" s="241">
        <f>(R818*'Power Usage Consumption'!$B$9)*D818</f>
        <v>4.536</v>
      </c>
      <c r="T818" s="235">
        <f>'Raw Data'!AE817</f>
        <v>0</v>
      </c>
      <c r="U818" s="241">
        <f>(T818*'Power Usage Consumption'!$B$6)*D818</f>
        <v>0</v>
      </c>
      <c r="V818" s="235">
        <f>'Raw Data'!AF817</f>
        <v>2</v>
      </c>
      <c r="W818" s="241">
        <f>(V818*'Power Usage Consumption'!$B$11)*D818</f>
        <v>6.048</v>
      </c>
      <c r="X818" s="235">
        <f>'Raw Data'!AG817</f>
        <v>3</v>
      </c>
      <c r="Y818" s="241">
        <f>(X818*'Power Usage Consumption'!$B$12)*D818</f>
        <v>9.072</v>
      </c>
      <c r="Z818" s="235">
        <f>'Raw Data'!AH817</f>
        <v>0</v>
      </c>
      <c r="AA818" s="241">
        <f>(Z818*'Power Usage Consumption'!$B$12)*D818</f>
        <v>0</v>
      </c>
      <c r="AB818" s="242">
        <f t="shared" si="2"/>
        <v>198.5256</v>
      </c>
      <c r="AC818" s="243" t="str">
        <f>'Raw Data'!AI817</f>
        <v>Non-renewable Energy (Grid electricity, Gasoline, etc.)</v>
      </c>
      <c r="AD818" s="244">
        <f t="shared" si="3"/>
        <v>198.5256</v>
      </c>
      <c r="AE818" s="245">
        <f t="shared" si="4"/>
        <v>0</v>
      </c>
      <c r="AF818" s="238">
        <f>'Raw Data'!U817</f>
        <v>1</v>
      </c>
      <c r="AG818" s="235">
        <f>'Raw Data'!T817</f>
        <v>2</v>
      </c>
      <c r="AH818" s="235"/>
      <c r="AI818" s="235">
        <f>IF('Raw Data'!AJ817="YES", 1, 0)</f>
        <v>1</v>
      </c>
      <c r="AJ818" s="239">
        <f>'Power Usage Consumption'!$B$15</f>
        <v>3.87</v>
      </c>
      <c r="AK818" s="235">
        <f>IF('Raw Data'!AK817="YES", 1, 0)</f>
        <v>0</v>
      </c>
      <c r="AL818" s="239">
        <f>'Power Usage Consumption'!$B$16</f>
        <v>18</v>
      </c>
      <c r="AM818" s="235">
        <f>IF('Raw Data'!AL817="YES", 1, 0)</f>
        <v>0</v>
      </c>
      <c r="AN818" s="239">
        <f>'Power Usage Consumption'!$B$17</f>
        <v>1.5</v>
      </c>
      <c r="AO818" s="235">
        <f>IF('Raw Data'!AM817="YES", 1, 0)</f>
        <v>0</v>
      </c>
      <c r="AP818" s="239">
        <f>'Power Usage Consumption'!$B$18</f>
        <v>1.2</v>
      </c>
      <c r="AQ818" s="235">
        <f>IF('Raw Data'!AN817="YES", 1, 0)</f>
        <v>1</v>
      </c>
      <c r="AR818" s="239">
        <f>'Power Usage Consumption'!$B$19</f>
        <v>2</v>
      </c>
      <c r="AS818" s="239">
        <f t="shared" si="5"/>
        <v>26.57</v>
      </c>
      <c r="AT818" s="241">
        <f t="shared" si="6"/>
        <v>2</v>
      </c>
      <c r="AU818" s="241"/>
      <c r="AV818" s="235">
        <f>IF('Raw Data'!AO817="YES", 1, 0)</f>
        <v>0</v>
      </c>
      <c r="AW818" s="241">
        <f>('Power Usage Consumption'!$B$22)*D818*AV818</f>
        <v>0</v>
      </c>
      <c r="AX818" s="235">
        <f>IF('Raw Data'!AP817="YES", 1, 0)</f>
        <v>1</v>
      </c>
      <c r="AY818" s="241">
        <f>('Power Usage Consumption'!$B$23)*D818*AX818</f>
        <v>163.8</v>
      </c>
      <c r="AZ818" s="235">
        <f>IF('Raw Data'!AQ817="YES", 1, 0)</f>
        <v>0</v>
      </c>
      <c r="BA818" s="241">
        <f>('Power Usage Consumption'!$B$24)*D818*AZ818</f>
        <v>0</v>
      </c>
      <c r="BB818" s="235">
        <f>IF('Raw Data'!AR817="YES", 1, 0)</f>
        <v>0</v>
      </c>
      <c r="BC818" s="241">
        <f>('Power Usage Consumption'!$B$25)*D818*BB818</f>
        <v>0</v>
      </c>
      <c r="BD818" s="235">
        <f>IF('Raw Data'!AS817="YES", 1, 0)</f>
        <v>1</v>
      </c>
      <c r="BE818" s="235">
        <f>('Power Usage Consumption'!$B$26)*D818*BD818</f>
        <v>70.56</v>
      </c>
      <c r="BF818" s="241">
        <f t="shared" si="7"/>
        <v>234.36</v>
      </c>
    </row>
    <row r="819" ht="20.25" customHeight="1">
      <c r="A819" s="233" t="str">
        <f>'Raw Data'!R818</f>
        <v>Lebanon</v>
      </c>
      <c r="B819" s="234">
        <f>'Raw Data'!S818</f>
        <v>10</v>
      </c>
      <c r="C819" s="235">
        <f>'Raw Data'!W818</f>
        <v>12</v>
      </c>
      <c r="D819" s="236">
        <f t="shared" si="1"/>
        <v>480</v>
      </c>
      <c r="E819" s="237"/>
      <c r="F819" s="238">
        <f>'Raw Data'!X818</f>
        <v>1</v>
      </c>
      <c r="G819" s="239">
        <f>(F819*'Power Usage Consumption'!$B$2)*D819</f>
        <v>28.8</v>
      </c>
      <c r="H819" s="235">
        <f>'Raw Data'!Y818</f>
        <v>2</v>
      </c>
      <c r="I819" s="239">
        <f>(H819*'Power Usage Consumption'!$B$3)*D819</f>
        <v>66.816</v>
      </c>
      <c r="J819" s="235">
        <f>'Raw Data'!Z818</f>
        <v>1</v>
      </c>
      <c r="K819" s="240">
        <f>(J819*'Power Usage Consumption'!$B$4)*D819</f>
        <v>27.36</v>
      </c>
      <c r="L819" s="241">
        <f>'Raw Data'!AA818</f>
        <v>0</v>
      </c>
      <c r="M819" s="241">
        <f>(L819*'Power Usage Consumption'!$B$5)*D819</f>
        <v>0</v>
      </c>
      <c r="N819" s="241">
        <f>'Raw Data'!AB818</f>
        <v>0</v>
      </c>
      <c r="O819" s="241">
        <f>(N819*'Power Usage Consumption'!$B$7)*D819</f>
        <v>0</v>
      </c>
      <c r="P819" s="241">
        <f>'Raw Data'!AC818</f>
        <v>1</v>
      </c>
      <c r="Q819" s="241">
        <f>(P819*'Power Usage Consumption'!$B$8)*D819</f>
        <v>19.2</v>
      </c>
      <c r="R819" s="241">
        <f>'Raw Data'!AD818</f>
        <v>0</v>
      </c>
      <c r="S819" s="241">
        <f>(R819*'Power Usage Consumption'!$B$9)*D819</f>
        <v>0</v>
      </c>
      <c r="T819" s="235">
        <f>'Raw Data'!AE818</f>
        <v>1</v>
      </c>
      <c r="U819" s="241">
        <f>(T819*'Power Usage Consumption'!$B$6)*D819</f>
        <v>2.4</v>
      </c>
      <c r="V819" s="235">
        <f>'Raw Data'!AF818</f>
        <v>3</v>
      </c>
      <c r="W819" s="241">
        <f>(V819*'Power Usage Consumption'!$B$11)*D819</f>
        <v>17.28</v>
      </c>
      <c r="X819" s="235">
        <f>'Raw Data'!AG818</f>
        <v>0</v>
      </c>
      <c r="Y819" s="241">
        <f>(X819*'Power Usage Consumption'!$B$12)*D819</f>
        <v>0</v>
      </c>
      <c r="Z819" s="235">
        <f>'Raw Data'!AH818</f>
        <v>1</v>
      </c>
      <c r="AA819" s="241">
        <f>(Z819*'Power Usage Consumption'!$B$12)*D819</f>
        <v>5.76</v>
      </c>
      <c r="AB819" s="242">
        <f t="shared" si="2"/>
        <v>167.616</v>
      </c>
      <c r="AC819" s="243" t="str">
        <f>'Raw Data'!AI818</f>
        <v>Non-renewable Energy (Grid electricity, Gasoline, etc.)</v>
      </c>
      <c r="AD819" s="244">
        <f t="shared" si="3"/>
        <v>167.616</v>
      </c>
      <c r="AE819" s="245">
        <f t="shared" si="4"/>
        <v>0</v>
      </c>
      <c r="AF819" s="238">
        <f>'Raw Data'!U818</f>
        <v>6</v>
      </c>
      <c r="AG819" s="235">
        <f>'Raw Data'!T818</f>
        <v>4</v>
      </c>
      <c r="AH819" s="235"/>
      <c r="AI819" s="235">
        <f>IF('Raw Data'!AJ818="YES", 1, 0)</f>
        <v>0</v>
      </c>
      <c r="AJ819" s="239">
        <f>'Power Usage Consumption'!$B$15</f>
        <v>3.87</v>
      </c>
      <c r="AK819" s="235">
        <f>IF('Raw Data'!AK818="YES", 1, 0)</f>
        <v>0</v>
      </c>
      <c r="AL819" s="239">
        <f>'Power Usage Consumption'!$B$16</f>
        <v>18</v>
      </c>
      <c r="AM819" s="235">
        <f>IF('Raw Data'!AL818="YES", 1, 0)</f>
        <v>0</v>
      </c>
      <c r="AN819" s="239">
        <f>'Power Usage Consumption'!$B$17</f>
        <v>1.5</v>
      </c>
      <c r="AO819" s="235">
        <f>IF('Raw Data'!AM818="YES", 1, 0)</f>
        <v>1</v>
      </c>
      <c r="AP819" s="239">
        <f>'Power Usage Consumption'!$B$18</f>
        <v>1.2</v>
      </c>
      <c r="AQ819" s="235">
        <f>IF('Raw Data'!AN818="YES", 1, 0)</f>
        <v>1</v>
      </c>
      <c r="AR819" s="239">
        <f>'Power Usage Consumption'!$B$19</f>
        <v>2</v>
      </c>
      <c r="AS819" s="239">
        <f t="shared" si="5"/>
        <v>26.57</v>
      </c>
      <c r="AT819" s="241">
        <f t="shared" si="6"/>
        <v>4</v>
      </c>
      <c r="AU819" s="241"/>
      <c r="AV819" s="235">
        <f>IF('Raw Data'!AO818="YES", 1, 0)</f>
        <v>0</v>
      </c>
      <c r="AW819" s="241">
        <f>('Power Usage Consumption'!$B$22)*D819*AV819</f>
        <v>0</v>
      </c>
      <c r="AX819" s="235">
        <f>IF('Raw Data'!AP818="YES", 1, 0)</f>
        <v>1</v>
      </c>
      <c r="AY819" s="241">
        <f>('Power Usage Consumption'!$B$23)*D819*AX819</f>
        <v>312</v>
      </c>
      <c r="AZ819" s="235">
        <f>IF('Raw Data'!AQ818="YES", 1, 0)</f>
        <v>0</v>
      </c>
      <c r="BA819" s="241">
        <f>('Power Usage Consumption'!$B$24)*D819*AZ819</f>
        <v>0</v>
      </c>
      <c r="BB819" s="235">
        <f>IF('Raw Data'!AR818="YES", 1, 0)</f>
        <v>0</v>
      </c>
      <c r="BC819" s="241">
        <f>('Power Usage Consumption'!$B$25)*D819*BB819</f>
        <v>0</v>
      </c>
      <c r="BD819" s="235">
        <f>IF('Raw Data'!AS818="YES", 1, 0)</f>
        <v>1</v>
      </c>
      <c r="BE819" s="235">
        <f>('Power Usage Consumption'!$B$26)*D819*BD819</f>
        <v>134.4</v>
      </c>
      <c r="BF819" s="241">
        <f t="shared" si="7"/>
        <v>446.4</v>
      </c>
    </row>
    <row r="820" ht="20.25" customHeight="1">
      <c r="A820" s="233" t="str">
        <f>'Raw Data'!R819</f>
        <v>Kenya</v>
      </c>
      <c r="B820" s="234">
        <f>'Raw Data'!S819</f>
        <v>11</v>
      </c>
      <c r="C820" s="235">
        <f>'Raw Data'!W819</f>
        <v>24</v>
      </c>
      <c r="D820" s="236">
        <f t="shared" si="1"/>
        <v>1056</v>
      </c>
      <c r="E820" s="237"/>
      <c r="F820" s="238">
        <f>'Raw Data'!X819</f>
        <v>1</v>
      </c>
      <c r="G820" s="239">
        <f>(F820*'Power Usage Consumption'!$B$2)*D820</f>
        <v>63.36</v>
      </c>
      <c r="H820" s="235">
        <f>'Raw Data'!Y819</f>
        <v>3</v>
      </c>
      <c r="I820" s="239">
        <f>(H820*'Power Usage Consumption'!$B$3)*D820</f>
        <v>220.4928</v>
      </c>
      <c r="J820" s="235">
        <f>'Raw Data'!Z819</f>
        <v>3</v>
      </c>
      <c r="K820" s="240">
        <f>(J820*'Power Usage Consumption'!$B$4)*D820</f>
        <v>180.576</v>
      </c>
      <c r="L820" s="241">
        <f>'Raw Data'!AA819</f>
        <v>0</v>
      </c>
      <c r="M820" s="241">
        <f>(L820*'Power Usage Consumption'!$B$5)*D820</f>
        <v>0</v>
      </c>
      <c r="N820" s="241">
        <f>'Raw Data'!AB819</f>
        <v>2</v>
      </c>
      <c r="O820" s="241">
        <f>(N820*'Power Usage Consumption'!$B$7)*D820</f>
        <v>4.224</v>
      </c>
      <c r="P820" s="241">
        <f>'Raw Data'!AC819</f>
        <v>2</v>
      </c>
      <c r="Q820" s="241">
        <f>(P820*'Power Usage Consumption'!$B$8)*D820</f>
        <v>84.48</v>
      </c>
      <c r="R820" s="241">
        <f>'Raw Data'!AD819</f>
        <v>1</v>
      </c>
      <c r="S820" s="241">
        <f>(R820*'Power Usage Consumption'!$B$9)*D820</f>
        <v>6.336</v>
      </c>
      <c r="T820" s="235">
        <f>'Raw Data'!AE819</f>
        <v>2</v>
      </c>
      <c r="U820" s="241">
        <f>(T820*'Power Usage Consumption'!$B$6)*D820</f>
        <v>10.56</v>
      </c>
      <c r="V820" s="235">
        <f>'Raw Data'!AF819</f>
        <v>3</v>
      </c>
      <c r="W820" s="241">
        <f>(V820*'Power Usage Consumption'!$B$11)*D820</f>
        <v>38.016</v>
      </c>
      <c r="X820" s="235">
        <f>'Raw Data'!AG819</f>
        <v>0</v>
      </c>
      <c r="Y820" s="241">
        <f>(X820*'Power Usage Consumption'!$B$12)*D820</f>
        <v>0</v>
      </c>
      <c r="Z820" s="235">
        <f>'Raw Data'!AH819</f>
        <v>0</v>
      </c>
      <c r="AA820" s="241">
        <f>(Z820*'Power Usage Consumption'!$B$12)*D820</f>
        <v>0</v>
      </c>
      <c r="AB820" s="242">
        <f t="shared" si="2"/>
        <v>608.0448</v>
      </c>
      <c r="AC820" s="243" t="str">
        <f>'Raw Data'!AI819</f>
        <v>Renewable Energy (Solar, Wind, etc.)</v>
      </c>
      <c r="AD820" s="244">
        <f t="shared" si="3"/>
        <v>0</v>
      </c>
      <c r="AE820" s="245">
        <f t="shared" si="4"/>
        <v>608.0448</v>
      </c>
      <c r="AF820" s="238">
        <f>'Raw Data'!U819</f>
        <v>2</v>
      </c>
      <c r="AG820" s="235">
        <f>'Raw Data'!T819</f>
        <v>9</v>
      </c>
      <c r="AH820" s="235"/>
      <c r="AI820" s="235">
        <f>IF('Raw Data'!AJ819="YES", 1, 0)</f>
        <v>0</v>
      </c>
      <c r="AJ820" s="239">
        <f>'Power Usage Consumption'!$B$15</f>
        <v>3.87</v>
      </c>
      <c r="AK820" s="235">
        <f>IF('Raw Data'!AK819="YES", 1, 0)</f>
        <v>0</v>
      </c>
      <c r="AL820" s="239">
        <f>'Power Usage Consumption'!$B$16</f>
        <v>18</v>
      </c>
      <c r="AM820" s="235">
        <f>IF('Raw Data'!AL819="YES", 1, 0)</f>
        <v>1</v>
      </c>
      <c r="AN820" s="239">
        <f>'Power Usage Consumption'!$B$17</f>
        <v>1.5</v>
      </c>
      <c r="AO820" s="235">
        <f>IF('Raw Data'!AM819="YES", 1, 0)</f>
        <v>0</v>
      </c>
      <c r="AP820" s="239">
        <f>'Power Usage Consumption'!$B$18</f>
        <v>1.2</v>
      </c>
      <c r="AQ820" s="235">
        <f>IF('Raw Data'!AN819="YES", 1, 0)</f>
        <v>1</v>
      </c>
      <c r="AR820" s="239">
        <f>'Power Usage Consumption'!$B$19</f>
        <v>2</v>
      </c>
      <c r="AS820" s="239">
        <f t="shared" si="5"/>
        <v>26.57</v>
      </c>
      <c r="AT820" s="241">
        <f t="shared" si="6"/>
        <v>9</v>
      </c>
      <c r="AU820" s="241"/>
      <c r="AV820" s="235">
        <f>IF('Raw Data'!AO819="YES", 1, 0)</f>
        <v>0</v>
      </c>
      <c r="AW820" s="241">
        <f>('Power Usage Consumption'!$B$22)*D820*AV820</f>
        <v>0</v>
      </c>
      <c r="AX820" s="235">
        <f>IF('Raw Data'!AP819="YES", 1, 0)</f>
        <v>0</v>
      </c>
      <c r="AY820" s="241">
        <f>('Power Usage Consumption'!$B$23)*D820*AX820</f>
        <v>0</v>
      </c>
      <c r="AZ820" s="235">
        <f>IF('Raw Data'!AQ819="YES", 1, 0)</f>
        <v>1</v>
      </c>
      <c r="BA820" s="241">
        <f>('Power Usage Consumption'!$B$24)*D820*AZ820</f>
        <v>57.024</v>
      </c>
      <c r="BB820" s="235">
        <f>IF('Raw Data'!AR819="YES", 1, 0)</f>
        <v>0</v>
      </c>
      <c r="BC820" s="241">
        <f>('Power Usage Consumption'!$B$25)*D820*BB820</f>
        <v>0</v>
      </c>
      <c r="BD820" s="235">
        <f>IF('Raw Data'!AS819="YES", 1, 0)</f>
        <v>0</v>
      </c>
      <c r="BE820" s="235">
        <f>('Power Usage Consumption'!$B$26)*D820*BD820</f>
        <v>0</v>
      </c>
      <c r="BF820" s="241">
        <f t="shared" si="7"/>
        <v>57.024</v>
      </c>
    </row>
    <row r="821" ht="20.25" customHeight="1">
      <c r="A821" s="233" t="str">
        <f>'Raw Data'!R820</f>
        <v>Azerbaijan</v>
      </c>
      <c r="B821" s="234">
        <f>'Raw Data'!S820</f>
        <v>7</v>
      </c>
      <c r="C821" s="235">
        <f>'Raw Data'!W820</f>
        <v>38</v>
      </c>
      <c r="D821" s="236">
        <f t="shared" si="1"/>
        <v>1064</v>
      </c>
      <c r="E821" s="237"/>
      <c r="F821" s="238">
        <f>'Raw Data'!X820</f>
        <v>3</v>
      </c>
      <c r="G821" s="239">
        <f>(F821*'Power Usage Consumption'!$B$2)*D821</f>
        <v>191.52</v>
      </c>
      <c r="H821" s="235">
        <f>'Raw Data'!Y820</f>
        <v>2</v>
      </c>
      <c r="I821" s="239">
        <f>(H821*'Power Usage Consumption'!$B$3)*D821</f>
        <v>148.1088</v>
      </c>
      <c r="J821" s="235">
        <f>'Raw Data'!Z820</f>
        <v>3</v>
      </c>
      <c r="K821" s="240">
        <f>(J821*'Power Usage Consumption'!$B$4)*D821</f>
        <v>181.944</v>
      </c>
      <c r="L821" s="241">
        <f>'Raw Data'!AA820</f>
        <v>3</v>
      </c>
      <c r="M821" s="241">
        <f>(L821*'Power Usage Consumption'!$B$5)*D821</f>
        <v>638.4</v>
      </c>
      <c r="N821" s="241">
        <f>'Raw Data'!AB820</f>
        <v>2</v>
      </c>
      <c r="O821" s="241">
        <f>(N821*'Power Usage Consumption'!$B$7)*D821</f>
        <v>4.256</v>
      </c>
      <c r="P821" s="241">
        <f>'Raw Data'!AC820</f>
        <v>2</v>
      </c>
      <c r="Q821" s="241">
        <f>(P821*'Power Usage Consumption'!$B$8)*D821</f>
        <v>85.12</v>
      </c>
      <c r="R821" s="241">
        <f>'Raw Data'!AD820</f>
        <v>0</v>
      </c>
      <c r="S821" s="241">
        <f>(R821*'Power Usage Consumption'!$B$9)*D821</f>
        <v>0</v>
      </c>
      <c r="T821" s="235">
        <f>'Raw Data'!AE820</f>
        <v>1</v>
      </c>
      <c r="U821" s="241">
        <f>(T821*'Power Usage Consumption'!$B$6)*D821</f>
        <v>5.32</v>
      </c>
      <c r="V821" s="235">
        <f>'Raw Data'!AF820</f>
        <v>1</v>
      </c>
      <c r="W821" s="241">
        <f>(V821*'Power Usage Consumption'!$B$11)*D821</f>
        <v>12.768</v>
      </c>
      <c r="X821" s="235">
        <f>'Raw Data'!AG820</f>
        <v>1</v>
      </c>
      <c r="Y821" s="241">
        <f>(X821*'Power Usage Consumption'!$B$12)*D821</f>
        <v>12.768</v>
      </c>
      <c r="Z821" s="235">
        <f>'Raw Data'!AH820</f>
        <v>2</v>
      </c>
      <c r="AA821" s="241">
        <f>(Z821*'Power Usage Consumption'!$B$12)*D821</f>
        <v>25.536</v>
      </c>
      <c r="AB821" s="242">
        <f t="shared" si="2"/>
        <v>1305.7408</v>
      </c>
      <c r="AC821" s="243" t="str">
        <f>'Raw Data'!AI820</f>
        <v>Non-renewable Energy (Grid electricity, Gasoline, etc.)</v>
      </c>
      <c r="AD821" s="244">
        <f t="shared" si="3"/>
        <v>1305.7408</v>
      </c>
      <c r="AE821" s="245">
        <f t="shared" si="4"/>
        <v>0</v>
      </c>
      <c r="AF821" s="238">
        <f>'Raw Data'!U820</f>
        <v>5</v>
      </c>
      <c r="AG821" s="235">
        <f>'Raw Data'!T820</f>
        <v>2</v>
      </c>
      <c r="AH821" s="235"/>
      <c r="AI821" s="235">
        <f>IF('Raw Data'!AJ820="YES", 1, 0)</f>
        <v>0</v>
      </c>
      <c r="AJ821" s="239">
        <f>'Power Usage Consumption'!$B$15</f>
        <v>3.87</v>
      </c>
      <c r="AK821" s="235">
        <f>IF('Raw Data'!AK820="YES", 1, 0)</f>
        <v>1</v>
      </c>
      <c r="AL821" s="239">
        <f>'Power Usage Consumption'!$B$16</f>
        <v>18</v>
      </c>
      <c r="AM821" s="235">
        <f>IF('Raw Data'!AL820="YES", 1, 0)</f>
        <v>0</v>
      </c>
      <c r="AN821" s="239">
        <f>'Power Usage Consumption'!$B$17</f>
        <v>1.5</v>
      </c>
      <c r="AO821" s="235">
        <f>IF('Raw Data'!AM820="YES", 1, 0)</f>
        <v>1</v>
      </c>
      <c r="AP821" s="239">
        <f>'Power Usage Consumption'!$B$18</f>
        <v>1.2</v>
      </c>
      <c r="AQ821" s="235">
        <f>IF('Raw Data'!AN820="YES", 1, 0)</f>
        <v>1</v>
      </c>
      <c r="AR821" s="239">
        <f>'Power Usage Consumption'!$B$19</f>
        <v>2</v>
      </c>
      <c r="AS821" s="239">
        <f t="shared" si="5"/>
        <v>26.57</v>
      </c>
      <c r="AT821" s="241">
        <f t="shared" si="6"/>
        <v>2</v>
      </c>
      <c r="AU821" s="241"/>
      <c r="AV821" s="235">
        <f>IF('Raw Data'!AO820="YES", 1, 0)</f>
        <v>0</v>
      </c>
      <c r="AW821" s="241">
        <f>('Power Usage Consumption'!$B$22)*D821*AV821</f>
        <v>0</v>
      </c>
      <c r="AX821" s="235">
        <f>IF('Raw Data'!AP820="YES", 1, 0)</f>
        <v>0</v>
      </c>
      <c r="AY821" s="241">
        <f>('Power Usage Consumption'!$B$23)*D821*AX821</f>
        <v>0</v>
      </c>
      <c r="AZ821" s="235">
        <f>IF('Raw Data'!AQ820="YES", 1, 0)</f>
        <v>0</v>
      </c>
      <c r="BA821" s="241">
        <f>('Power Usage Consumption'!$B$24)*D821*AZ821</f>
        <v>0</v>
      </c>
      <c r="BB821" s="235">
        <f>IF('Raw Data'!AR820="YES", 1, 0)</f>
        <v>1</v>
      </c>
      <c r="BC821" s="241">
        <f>('Power Usage Consumption'!$B$25)*D821*BB821</f>
        <v>18.4604</v>
      </c>
      <c r="BD821" s="235">
        <f>IF('Raw Data'!AS820="YES", 1, 0)</f>
        <v>0</v>
      </c>
      <c r="BE821" s="235">
        <f>('Power Usage Consumption'!$B$26)*D821*BD821</f>
        <v>0</v>
      </c>
      <c r="BF821" s="241">
        <f t="shared" si="7"/>
        <v>18.4604</v>
      </c>
    </row>
    <row r="822" ht="20.25" customHeight="1">
      <c r="A822" s="233" t="str">
        <f>'Raw Data'!R821</f>
        <v>Türkiye</v>
      </c>
      <c r="B822" s="234">
        <f>'Raw Data'!S821</f>
        <v>11</v>
      </c>
      <c r="C822" s="235">
        <f>'Raw Data'!W821</f>
        <v>20</v>
      </c>
      <c r="D822" s="236">
        <f t="shared" si="1"/>
        <v>880</v>
      </c>
      <c r="E822" s="237"/>
      <c r="F822" s="238">
        <f>'Raw Data'!X821</f>
        <v>2</v>
      </c>
      <c r="G822" s="239">
        <f>(F822*'Power Usage Consumption'!$B$2)*D822</f>
        <v>105.6</v>
      </c>
      <c r="H822" s="235">
        <f>'Raw Data'!Y821</f>
        <v>3</v>
      </c>
      <c r="I822" s="239">
        <f>(H822*'Power Usage Consumption'!$B$3)*D822</f>
        <v>183.744</v>
      </c>
      <c r="J822" s="235">
        <f>'Raw Data'!Z821</f>
        <v>1</v>
      </c>
      <c r="K822" s="240">
        <f>(J822*'Power Usage Consumption'!$B$4)*D822</f>
        <v>50.16</v>
      </c>
      <c r="L822" s="241">
        <f>'Raw Data'!AA821</f>
        <v>1</v>
      </c>
      <c r="M822" s="241">
        <f>(L822*'Power Usage Consumption'!$B$5)*D822</f>
        <v>176</v>
      </c>
      <c r="N822" s="241">
        <f>'Raw Data'!AB821</f>
        <v>0</v>
      </c>
      <c r="O822" s="241">
        <f>(N822*'Power Usage Consumption'!$B$7)*D822</f>
        <v>0</v>
      </c>
      <c r="P822" s="241">
        <f>'Raw Data'!AC821</f>
        <v>0</v>
      </c>
      <c r="Q822" s="241">
        <f>(P822*'Power Usage Consumption'!$B$8)*D822</f>
        <v>0</v>
      </c>
      <c r="R822" s="241">
        <f>'Raw Data'!AD821</f>
        <v>0</v>
      </c>
      <c r="S822" s="241">
        <f>(R822*'Power Usage Consumption'!$B$9)*D822</f>
        <v>0</v>
      </c>
      <c r="T822" s="235">
        <f>'Raw Data'!AE821</f>
        <v>3</v>
      </c>
      <c r="U822" s="241">
        <f>(T822*'Power Usage Consumption'!$B$6)*D822</f>
        <v>13.2</v>
      </c>
      <c r="V822" s="235">
        <f>'Raw Data'!AF821</f>
        <v>2</v>
      </c>
      <c r="W822" s="241">
        <f>(V822*'Power Usage Consumption'!$B$11)*D822</f>
        <v>21.12</v>
      </c>
      <c r="X822" s="235">
        <f>'Raw Data'!AG821</f>
        <v>2</v>
      </c>
      <c r="Y822" s="241">
        <f>(X822*'Power Usage Consumption'!$B$12)*D822</f>
        <v>21.12</v>
      </c>
      <c r="Z822" s="235">
        <f>'Raw Data'!AH821</f>
        <v>2</v>
      </c>
      <c r="AA822" s="241">
        <f>(Z822*'Power Usage Consumption'!$B$12)*D822</f>
        <v>21.12</v>
      </c>
      <c r="AB822" s="242">
        <f t="shared" si="2"/>
        <v>592.064</v>
      </c>
      <c r="AC822" s="243" t="str">
        <f>'Raw Data'!AI821</f>
        <v>Non-renewable Energy (Grid electricity, Gasoline, etc.)</v>
      </c>
      <c r="AD822" s="244">
        <f t="shared" si="3"/>
        <v>592.064</v>
      </c>
      <c r="AE822" s="245">
        <f t="shared" si="4"/>
        <v>0</v>
      </c>
      <c r="AF822" s="238">
        <f>'Raw Data'!U821</f>
        <v>9</v>
      </c>
      <c r="AG822" s="235">
        <f>'Raw Data'!T821</f>
        <v>2</v>
      </c>
      <c r="AH822" s="235"/>
      <c r="AI822" s="235">
        <f>IF('Raw Data'!AJ821="YES", 1, 0)</f>
        <v>1</v>
      </c>
      <c r="AJ822" s="239">
        <f>'Power Usage Consumption'!$B$15</f>
        <v>3.87</v>
      </c>
      <c r="AK822" s="235">
        <f>IF('Raw Data'!AK821="YES", 1, 0)</f>
        <v>1</v>
      </c>
      <c r="AL822" s="239">
        <f>'Power Usage Consumption'!$B$16</f>
        <v>18</v>
      </c>
      <c r="AM822" s="235">
        <f>IF('Raw Data'!AL821="YES", 1, 0)</f>
        <v>0</v>
      </c>
      <c r="AN822" s="239">
        <f>'Power Usage Consumption'!$B$17</f>
        <v>1.5</v>
      </c>
      <c r="AO822" s="235">
        <f>IF('Raw Data'!AM821="YES", 1, 0)</f>
        <v>1</v>
      </c>
      <c r="AP822" s="239">
        <f>'Power Usage Consumption'!$B$18</f>
        <v>1.2</v>
      </c>
      <c r="AQ822" s="235">
        <f>IF('Raw Data'!AN821="YES", 1, 0)</f>
        <v>1</v>
      </c>
      <c r="AR822" s="239">
        <f>'Power Usage Consumption'!$B$19</f>
        <v>2</v>
      </c>
      <c r="AS822" s="239">
        <f t="shared" si="5"/>
        <v>26.57</v>
      </c>
      <c r="AT822" s="241">
        <f t="shared" si="6"/>
        <v>2</v>
      </c>
      <c r="AU822" s="241"/>
      <c r="AV822" s="235">
        <f>IF('Raw Data'!AO821="YES", 1, 0)</f>
        <v>0</v>
      </c>
      <c r="AW822" s="241">
        <f>('Power Usage Consumption'!$B$22)*D822*AV822</f>
        <v>0</v>
      </c>
      <c r="AX822" s="235">
        <f>IF('Raw Data'!AP821="YES", 1, 0)</f>
        <v>1</v>
      </c>
      <c r="AY822" s="241">
        <f>('Power Usage Consumption'!$B$23)*D822*AX822</f>
        <v>572</v>
      </c>
      <c r="AZ822" s="235">
        <f>IF('Raw Data'!AQ821="YES", 1, 0)</f>
        <v>1</v>
      </c>
      <c r="BA822" s="241">
        <f>('Power Usage Consumption'!$B$24)*D822*AZ822</f>
        <v>47.52</v>
      </c>
      <c r="BB822" s="235">
        <f>IF('Raw Data'!AR821="YES", 1, 0)</f>
        <v>0</v>
      </c>
      <c r="BC822" s="241">
        <f>('Power Usage Consumption'!$B$25)*D822*BB822</f>
        <v>0</v>
      </c>
      <c r="BD822" s="235">
        <f>IF('Raw Data'!AS821="YES", 1, 0)</f>
        <v>1</v>
      </c>
      <c r="BE822" s="235">
        <f>('Power Usage Consumption'!$B$26)*D822*BD822</f>
        <v>246.4</v>
      </c>
      <c r="BF822" s="241">
        <f t="shared" si="7"/>
        <v>865.92</v>
      </c>
    </row>
    <row r="823" ht="20.25" customHeight="1">
      <c r="A823" s="233" t="str">
        <f>'Raw Data'!R822</f>
        <v>Portugal</v>
      </c>
      <c r="B823" s="234">
        <f>'Raw Data'!S822</f>
        <v>10</v>
      </c>
      <c r="C823" s="235">
        <f>'Raw Data'!W822</f>
        <v>28</v>
      </c>
      <c r="D823" s="236">
        <f t="shared" si="1"/>
        <v>1120</v>
      </c>
      <c r="E823" s="237"/>
      <c r="F823" s="238">
        <f>'Raw Data'!X822</f>
        <v>1</v>
      </c>
      <c r="G823" s="239">
        <f>(F823*'Power Usage Consumption'!$B$2)*D823</f>
        <v>67.2</v>
      </c>
      <c r="H823" s="235">
        <f>'Raw Data'!Y822</f>
        <v>1</v>
      </c>
      <c r="I823" s="239">
        <f>(H823*'Power Usage Consumption'!$B$3)*D823</f>
        <v>77.952</v>
      </c>
      <c r="J823" s="235">
        <f>'Raw Data'!Z822</f>
        <v>3</v>
      </c>
      <c r="K823" s="240">
        <f>(J823*'Power Usage Consumption'!$B$4)*D823</f>
        <v>191.52</v>
      </c>
      <c r="L823" s="241">
        <f>'Raw Data'!AA822</f>
        <v>2</v>
      </c>
      <c r="M823" s="241">
        <f>(L823*'Power Usage Consumption'!$B$5)*D823</f>
        <v>448</v>
      </c>
      <c r="N823" s="241">
        <f>'Raw Data'!AB822</f>
        <v>2</v>
      </c>
      <c r="O823" s="241">
        <f>(N823*'Power Usage Consumption'!$B$7)*D823</f>
        <v>4.48</v>
      </c>
      <c r="P823" s="241">
        <f>'Raw Data'!AC822</f>
        <v>2</v>
      </c>
      <c r="Q823" s="241">
        <f>(P823*'Power Usage Consumption'!$B$8)*D823</f>
        <v>89.6</v>
      </c>
      <c r="R823" s="241">
        <f>'Raw Data'!AD822</f>
        <v>0</v>
      </c>
      <c r="S823" s="241">
        <f>(R823*'Power Usage Consumption'!$B$9)*D823</f>
        <v>0</v>
      </c>
      <c r="T823" s="235">
        <f>'Raw Data'!AE822</f>
        <v>1</v>
      </c>
      <c r="U823" s="241">
        <f>(T823*'Power Usage Consumption'!$B$6)*D823</f>
        <v>5.6</v>
      </c>
      <c r="V823" s="235">
        <f>'Raw Data'!AF822</f>
        <v>2</v>
      </c>
      <c r="W823" s="241">
        <f>(V823*'Power Usage Consumption'!$B$11)*D823</f>
        <v>26.88</v>
      </c>
      <c r="X823" s="235">
        <f>'Raw Data'!AG822</f>
        <v>2</v>
      </c>
      <c r="Y823" s="241">
        <f>(X823*'Power Usage Consumption'!$B$12)*D823</f>
        <v>26.88</v>
      </c>
      <c r="Z823" s="235">
        <f>'Raw Data'!AH822</f>
        <v>0</v>
      </c>
      <c r="AA823" s="241">
        <f>(Z823*'Power Usage Consumption'!$B$12)*D823</f>
        <v>0</v>
      </c>
      <c r="AB823" s="242">
        <f t="shared" si="2"/>
        <v>938.112</v>
      </c>
      <c r="AC823" s="243" t="str">
        <f>'Raw Data'!AI822</f>
        <v>Non-renewable Energy (Grid electricity, Gasoline, etc.)</v>
      </c>
      <c r="AD823" s="244">
        <f t="shared" si="3"/>
        <v>938.112</v>
      </c>
      <c r="AE823" s="245">
        <f t="shared" si="4"/>
        <v>0</v>
      </c>
      <c r="AF823" s="238">
        <f>'Raw Data'!U822</f>
        <v>1</v>
      </c>
      <c r="AG823" s="235">
        <f>'Raw Data'!T822</f>
        <v>9</v>
      </c>
      <c r="AH823" s="235"/>
      <c r="AI823" s="235">
        <f>IF('Raw Data'!AJ822="YES", 1, 0)</f>
        <v>1</v>
      </c>
      <c r="AJ823" s="239">
        <f>'Power Usage Consumption'!$B$15</f>
        <v>3.87</v>
      </c>
      <c r="AK823" s="235">
        <f>IF('Raw Data'!AK822="YES", 1, 0)</f>
        <v>0</v>
      </c>
      <c r="AL823" s="239">
        <f>'Power Usage Consumption'!$B$16</f>
        <v>18</v>
      </c>
      <c r="AM823" s="235">
        <f>IF('Raw Data'!AL822="YES", 1, 0)</f>
        <v>1</v>
      </c>
      <c r="AN823" s="239">
        <f>'Power Usage Consumption'!$B$17</f>
        <v>1.5</v>
      </c>
      <c r="AO823" s="235">
        <f>IF('Raw Data'!AM822="YES", 1, 0)</f>
        <v>1</v>
      </c>
      <c r="AP823" s="239">
        <f>'Power Usage Consumption'!$B$18</f>
        <v>1.2</v>
      </c>
      <c r="AQ823" s="235">
        <f>IF('Raw Data'!AN822="YES", 1, 0)</f>
        <v>0</v>
      </c>
      <c r="AR823" s="239">
        <f>'Power Usage Consumption'!$B$19</f>
        <v>2</v>
      </c>
      <c r="AS823" s="239">
        <f t="shared" si="5"/>
        <v>26.57</v>
      </c>
      <c r="AT823" s="241">
        <f t="shared" si="6"/>
        <v>9</v>
      </c>
      <c r="AU823" s="241"/>
      <c r="AV823" s="235">
        <f>IF('Raw Data'!AO822="YES", 1, 0)</f>
        <v>1</v>
      </c>
      <c r="AW823" s="241">
        <f>('Power Usage Consumption'!$B$22)*D823*AV823</f>
        <v>2548</v>
      </c>
      <c r="AX823" s="235">
        <f>IF('Raw Data'!AP822="YES", 1, 0)</f>
        <v>1</v>
      </c>
      <c r="AY823" s="241">
        <f>('Power Usage Consumption'!$B$23)*D823*AX823</f>
        <v>728</v>
      </c>
      <c r="AZ823" s="235">
        <f>IF('Raw Data'!AQ822="YES", 1, 0)</f>
        <v>0</v>
      </c>
      <c r="BA823" s="241">
        <f>('Power Usage Consumption'!$B$24)*D823*AZ823</f>
        <v>0</v>
      </c>
      <c r="BB823" s="235">
        <f>IF('Raw Data'!AR822="YES", 1, 0)</f>
        <v>0</v>
      </c>
      <c r="BC823" s="241">
        <f>('Power Usage Consumption'!$B$25)*D823*BB823</f>
        <v>0</v>
      </c>
      <c r="BD823" s="235">
        <f>IF('Raw Data'!AS822="YES", 1, 0)</f>
        <v>1</v>
      </c>
      <c r="BE823" s="235">
        <f>('Power Usage Consumption'!$B$26)*D823*BD823</f>
        <v>313.6</v>
      </c>
      <c r="BF823" s="241">
        <f t="shared" si="7"/>
        <v>3589.6</v>
      </c>
    </row>
    <row r="824" ht="20.25" customHeight="1">
      <c r="A824" s="233" t="str">
        <f>'Raw Data'!R823</f>
        <v>United States of America</v>
      </c>
      <c r="B824" s="234">
        <f>'Raw Data'!S823</f>
        <v>9</v>
      </c>
      <c r="C824" s="235">
        <f>'Raw Data'!W823</f>
        <v>11</v>
      </c>
      <c r="D824" s="236">
        <f t="shared" si="1"/>
        <v>396</v>
      </c>
      <c r="E824" s="237"/>
      <c r="F824" s="238">
        <f>'Raw Data'!X823</f>
        <v>3</v>
      </c>
      <c r="G824" s="239">
        <f>(F824*'Power Usage Consumption'!$B$2)*D824</f>
        <v>71.28</v>
      </c>
      <c r="H824" s="235">
        <f>'Raw Data'!Y823</f>
        <v>3</v>
      </c>
      <c r="I824" s="239">
        <f>(H824*'Power Usage Consumption'!$B$3)*D824</f>
        <v>82.6848</v>
      </c>
      <c r="J824" s="235">
        <f>'Raw Data'!Z823</f>
        <v>0</v>
      </c>
      <c r="K824" s="240">
        <f>(J824*'Power Usage Consumption'!$B$4)*D824</f>
        <v>0</v>
      </c>
      <c r="L824" s="241">
        <f>'Raw Data'!AA823</f>
        <v>1</v>
      </c>
      <c r="M824" s="241">
        <f>(L824*'Power Usage Consumption'!$B$5)*D824</f>
        <v>79.2</v>
      </c>
      <c r="N824" s="241">
        <f>'Raw Data'!AB823</f>
        <v>3</v>
      </c>
      <c r="O824" s="241">
        <f>(N824*'Power Usage Consumption'!$B$7)*D824</f>
        <v>2.376</v>
      </c>
      <c r="P824" s="241">
        <f>'Raw Data'!AC823</f>
        <v>0</v>
      </c>
      <c r="Q824" s="241">
        <f>(P824*'Power Usage Consumption'!$B$8)*D824</f>
        <v>0</v>
      </c>
      <c r="R824" s="241">
        <f>'Raw Data'!AD823</f>
        <v>3</v>
      </c>
      <c r="S824" s="241">
        <f>(R824*'Power Usage Consumption'!$B$9)*D824</f>
        <v>7.128</v>
      </c>
      <c r="T824" s="235">
        <f>'Raw Data'!AE823</f>
        <v>0</v>
      </c>
      <c r="U824" s="241">
        <f>(T824*'Power Usage Consumption'!$B$6)*D824</f>
        <v>0</v>
      </c>
      <c r="V824" s="235">
        <f>'Raw Data'!AF823</f>
        <v>1</v>
      </c>
      <c r="W824" s="241">
        <f>(V824*'Power Usage Consumption'!$B$11)*D824</f>
        <v>4.752</v>
      </c>
      <c r="X824" s="235">
        <f>'Raw Data'!AG823</f>
        <v>2</v>
      </c>
      <c r="Y824" s="241">
        <f>(X824*'Power Usage Consumption'!$B$12)*D824</f>
        <v>9.504</v>
      </c>
      <c r="Z824" s="235">
        <f>'Raw Data'!AH823</f>
        <v>0</v>
      </c>
      <c r="AA824" s="241">
        <f>(Z824*'Power Usage Consumption'!$B$12)*D824</f>
        <v>0</v>
      </c>
      <c r="AB824" s="242">
        <f t="shared" si="2"/>
        <v>256.9248</v>
      </c>
      <c r="AC824" s="243" t="str">
        <f>'Raw Data'!AI823</f>
        <v>Non-renewable Energy (Grid electricity, Gasoline, etc.)</v>
      </c>
      <c r="AD824" s="244">
        <f t="shared" si="3"/>
        <v>256.9248</v>
      </c>
      <c r="AE824" s="245">
        <f t="shared" si="4"/>
        <v>0</v>
      </c>
      <c r="AF824" s="238">
        <f>'Raw Data'!U823</f>
        <v>3</v>
      </c>
      <c r="AG824" s="235">
        <f>'Raw Data'!T823</f>
        <v>6</v>
      </c>
      <c r="AH824" s="235"/>
      <c r="AI824" s="235">
        <f>IF('Raw Data'!AJ823="YES", 1, 0)</f>
        <v>0</v>
      </c>
      <c r="AJ824" s="239">
        <f>'Power Usage Consumption'!$B$15</f>
        <v>3.87</v>
      </c>
      <c r="AK824" s="235">
        <f>IF('Raw Data'!AK823="YES", 1, 0)</f>
        <v>1</v>
      </c>
      <c r="AL824" s="239">
        <f>'Power Usage Consumption'!$B$16</f>
        <v>18</v>
      </c>
      <c r="AM824" s="235">
        <f>IF('Raw Data'!AL823="YES", 1, 0)</f>
        <v>0</v>
      </c>
      <c r="AN824" s="239">
        <f>'Power Usage Consumption'!$B$17</f>
        <v>1.5</v>
      </c>
      <c r="AO824" s="235">
        <f>IF('Raw Data'!AM823="YES", 1, 0)</f>
        <v>1</v>
      </c>
      <c r="AP824" s="239">
        <f>'Power Usage Consumption'!$B$18</f>
        <v>1.2</v>
      </c>
      <c r="AQ824" s="235">
        <f>IF('Raw Data'!AN823="YES", 1, 0)</f>
        <v>1</v>
      </c>
      <c r="AR824" s="239">
        <f>'Power Usage Consumption'!$B$19</f>
        <v>2</v>
      </c>
      <c r="AS824" s="239">
        <f t="shared" si="5"/>
        <v>26.57</v>
      </c>
      <c r="AT824" s="241">
        <f t="shared" si="6"/>
        <v>6</v>
      </c>
      <c r="AU824" s="241"/>
      <c r="AV824" s="235">
        <f>IF('Raw Data'!AO823="YES", 1, 0)</f>
        <v>1</v>
      </c>
      <c r="AW824" s="241">
        <f>('Power Usage Consumption'!$B$22)*D824*AV824</f>
        <v>900.9</v>
      </c>
      <c r="AX824" s="235">
        <f>IF('Raw Data'!AP823="YES", 1, 0)</f>
        <v>1</v>
      </c>
      <c r="AY824" s="241">
        <f>('Power Usage Consumption'!$B$23)*D824*AX824</f>
        <v>257.4</v>
      </c>
      <c r="AZ824" s="235">
        <f>IF('Raw Data'!AQ823="YES", 1, 0)</f>
        <v>1</v>
      </c>
      <c r="BA824" s="241">
        <f>('Power Usage Consumption'!$B$24)*D824*AZ824</f>
        <v>21.384</v>
      </c>
      <c r="BB824" s="235">
        <f>IF('Raw Data'!AR823="YES", 1, 0)</f>
        <v>1</v>
      </c>
      <c r="BC824" s="241">
        <f>('Power Usage Consumption'!$B$25)*D824*BB824</f>
        <v>6.8706</v>
      </c>
      <c r="BD824" s="235">
        <f>IF('Raw Data'!AS823="YES", 1, 0)</f>
        <v>1</v>
      </c>
      <c r="BE824" s="235">
        <f>('Power Usage Consumption'!$B$26)*D824*BD824</f>
        <v>110.88</v>
      </c>
      <c r="BF824" s="241">
        <f t="shared" si="7"/>
        <v>1297.4346</v>
      </c>
    </row>
    <row r="825" ht="20.25" customHeight="1">
      <c r="A825" s="233" t="str">
        <f>'Raw Data'!R824</f>
        <v>Philippines</v>
      </c>
      <c r="B825" s="234">
        <f>'Raw Data'!S824</f>
        <v>8</v>
      </c>
      <c r="C825" s="235">
        <f>'Raw Data'!W824</f>
        <v>4</v>
      </c>
      <c r="D825" s="236">
        <f t="shared" si="1"/>
        <v>128</v>
      </c>
      <c r="E825" s="237"/>
      <c r="F825" s="238">
        <f>'Raw Data'!X824</f>
        <v>0</v>
      </c>
      <c r="G825" s="239">
        <f>(F825*'Power Usage Consumption'!$B$2)*D825</f>
        <v>0</v>
      </c>
      <c r="H825" s="235">
        <f>'Raw Data'!Y824</f>
        <v>0</v>
      </c>
      <c r="I825" s="239">
        <f>(H825*'Power Usage Consumption'!$B$3)*D825</f>
        <v>0</v>
      </c>
      <c r="J825" s="235">
        <f>'Raw Data'!Z824</f>
        <v>2</v>
      </c>
      <c r="K825" s="240">
        <f>(J825*'Power Usage Consumption'!$B$4)*D825</f>
        <v>14.592</v>
      </c>
      <c r="L825" s="241">
        <f>'Raw Data'!AA824</f>
        <v>3</v>
      </c>
      <c r="M825" s="241">
        <f>(L825*'Power Usage Consumption'!$B$5)*D825</f>
        <v>76.8</v>
      </c>
      <c r="N825" s="241">
        <f>'Raw Data'!AB824</f>
        <v>3</v>
      </c>
      <c r="O825" s="241">
        <f>(N825*'Power Usage Consumption'!$B$7)*D825</f>
        <v>0.768</v>
      </c>
      <c r="P825" s="241">
        <f>'Raw Data'!AC824</f>
        <v>2</v>
      </c>
      <c r="Q825" s="241">
        <f>(P825*'Power Usage Consumption'!$B$8)*D825</f>
        <v>10.24</v>
      </c>
      <c r="R825" s="241">
        <f>'Raw Data'!AD824</f>
        <v>3</v>
      </c>
      <c r="S825" s="241">
        <f>(R825*'Power Usage Consumption'!$B$9)*D825</f>
        <v>2.304</v>
      </c>
      <c r="T825" s="235">
        <f>'Raw Data'!AE824</f>
        <v>0</v>
      </c>
      <c r="U825" s="241">
        <f>(T825*'Power Usage Consumption'!$B$6)*D825</f>
        <v>0</v>
      </c>
      <c r="V825" s="235">
        <f>'Raw Data'!AF824</f>
        <v>0</v>
      </c>
      <c r="W825" s="241">
        <f>(V825*'Power Usage Consumption'!$B$11)*D825</f>
        <v>0</v>
      </c>
      <c r="X825" s="235">
        <f>'Raw Data'!AG824</f>
        <v>2</v>
      </c>
      <c r="Y825" s="241">
        <f>(X825*'Power Usage Consumption'!$B$12)*D825</f>
        <v>3.072</v>
      </c>
      <c r="Z825" s="235">
        <f>'Raw Data'!AH824</f>
        <v>1</v>
      </c>
      <c r="AA825" s="241">
        <f>(Z825*'Power Usage Consumption'!$B$12)*D825</f>
        <v>1.536</v>
      </c>
      <c r="AB825" s="242">
        <f t="shared" si="2"/>
        <v>109.312</v>
      </c>
      <c r="AC825" s="243" t="str">
        <f>'Raw Data'!AI824</f>
        <v>Non-renewable Energy (Grid electricity, Gasoline, etc.)</v>
      </c>
      <c r="AD825" s="244">
        <f t="shared" si="3"/>
        <v>109.312</v>
      </c>
      <c r="AE825" s="245">
        <f t="shared" si="4"/>
        <v>0</v>
      </c>
      <c r="AF825" s="238">
        <f>'Raw Data'!U824</f>
        <v>5</v>
      </c>
      <c r="AG825" s="235">
        <f>'Raw Data'!T824</f>
        <v>3</v>
      </c>
      <c r="AH825" s="235"/>
      <c r="AI825" s="235">
        <f>IF('Raw Data'!AJ824="YES", 1, 0)</f>
        <v>0</v>
      </c>
      <c r="AJ825" s="239">
        <f>'Power Usage Consumption'!$B$15</f>
        <v>3.87</v>
      </c>
      <c r="AK825" s="235">
        <f>IF('Raw Data'!AK824="YES", 1, 0)</f>
        <v>0</v>
      </c>
      <c r="AL825" s="239">
        <f>'Power Usage Consumption'!$B$16</f>
        <v>18</v>
      </c>
      <c r="AM825" s="235">
        <f>IF('Raw Data'!AL824="YES", 1, 0)</f>
        <v>1</v>
      </c>
      <c r="AN825" s="239">
        <f>'Power Usage Consumption'!$B$17</f>
        <v>1.5</v>
      </c>
      <c r="AO825" s="235">
        <f>IF('Raw Data'!AM824="YES", 1, 0)</f>
        <v>0</v>
      </c>
      <c r="AP825" s="239">
        <f>'Power Usage Consumption'!$B$18</f>
        <v>1.2</v>
      </c>
      <c r="AQ825" s="235">
        <f>IF('Raw Data'!AN824="YES", 1, 0)</f>
        <v>1</v>
      </c>
      <c r="AR825" s="239">
        <f>'Power Usage Consumption'!$B$19</f>
        <v>2</v>
      </c>
      <c r="AS825" s="239">
        <f t="shared" si="5"/>
        <v>26.57</v>
      </c>
      <c r="AT825" s="241">
        <f t="shared" si="6"/>
        <v>3</v>
      </c>
      <c r="AU825" s="241"/>
      <c r="AV825" s="235">
        <f>IF('Raw Data'!AO824="YES", 1, 0)</f>
        <v>0</v>
      </c>
      <c r="AW825" s="241">
        <f>('Power Usage Consumption'!$B$22)*D825*AV825</f>
        <v>0</v>
      </c>
      <c r="AX825" s="235">
        <f>IF('Raw Data'!AP824="YES", 1, 0)</f>
        <v>1</v>
      </c>
      <c r="AY825" s="241">
        <f>('Power Usage Consumption'!$B$23)*D825*AX825</f>
        <v>83.2</v>
      </c>
      <c r="AZ825" s="235">
        <f>IF('Raw Data'!AQ824="YES", 1, 0)</f>
        <v>1</v>
      </c>
      <c r="BA825" s="241">
        <f>('Power Usage Consumption'!$B$24)*D825*AZ825</f>
        <v>6.912</v>
      </c>
      <c r="BB825" s="235">
        <f>IF('Raw Data'!AR824="YES", 1, 0)</f>
        <v>1</v>
      </c>
      <c r="BC825" s="241">
        <f>('Power Usage Consumption'!$B$25)*D825*BB825</f>
        <v>2.2208</v>
      </c>
      <c r="BD825" s="235">
        <f>IF('Raw Data'!AS824="YES", 1, 0)</f>
        <v>1</v>
      </c>
      <c r="BE825" s="235">
        <f>('Power Usage Consumption'!$B$26)*D825*BD825</f>
        <v>35.84</v>
      </c>
      <c r="BF825" s="241">
        <f t="shared" si="7"/>
        <v>128.1728</v>
      </c>
    </row>
    <row r="826" ht="20.25" customHeight="1">
      <c r="A826" s="233" t="str">
        <f>'Raw Data'!R825</f>
        <v>Morocco</v>
      </c>
      <c r="B826" s="234">
        <f>'Raw Data'!S825</f>
        <v>5</v>
      </c>
      <c r="C826" s="235">
        <f>'Raw Data'!W825</f>
        <v>17</v>
      </c>
      <c r="D826" s="236">
        <f t="shared" si="1"/>
        <v>340</v>
      </c>
      <c r="E826" s="237"/>
      <c r="F826" s="238">
        <f>'Raw Data'!X825</f>
        <v>3</v>
      </c>
      <c r="G826" s="239">
        <f>(F826*'Power Usage Consumption'!$B$2)*D826</f>
        <v>61.2</v>
      </c>
      <c r="H826" s="235">
        <f>'Raw Data'!Y825</f>
        <v>0</v>
      </c>
      <c r="I826" s="239">
        <f>(H826*'Power Usage Consumption'!$B$3)*D826</f>
        <v>0</v>
      </c>
      <c r="J826" s="235">
        <f>'Raw Data'!Z825</f>
        <v>0</v>
      </c>
      <c r="K826" s="240">
        <f>(J826*'Power Usage Consumption'!$B$4)*D826</f>
        <v>0</v>
      </c>
      <c r="L826" s="241">
        <f>'Raw Data'!AA825</f>
        <v>0</v>
      </c>
      <c r="M826" s="241">
        <f>(L826*'Power Usage Consumption'!$B$5)*D826</f>
        <v>0</v>
      </c>
      <c r="N826" s="241">
        <f>'Raw Data'!AB825</f>
        <v>0</v>
      </c>
      <c r="O826" s="241">
        <f>(N826*'Power Usage Consumption'!$B$7)*D826</f>
        <v>0</v>
      </c>
      <c r="P826" s="241">
        <f>'Raw Data'!AC825</f>
        <v>0</v>
      </c>
      <c r="Q826" s="241">
        <f>(P826*'Power Usage Consumption'!$B$8)*D826</f>
        <v>0</v>
      </c>
      <c r="R826" s="241">
        <f>'Raw Data'!AD825</f>
        <v>0</v>
      </c>
      <c r="S826" s="241">
        <f>(R826*'Power Usage Consumption'!$B$9)*D826</f>
        <v>0</v>
      </c>
      <c r="T826" s="235">
        <f>'Raw Data'!AE825</f>
        <v>2</v>
      </c>
      <c r="U826" s="241">
        <f>(T826*'Power Usage Consumption'!$B$6)*D826</f>
        <v>3.4</v>
      </c>
      <c r="V826" s="235">
        <f>'Raw Data'!AF825</f>
        <v>2</v>
      </c>
      <c r="W826" s="241">
        <f>(V826*'Power Usage Consumption'!$B$11)*D826</f>
        <v>8.16</v>
      </c>
      <c r="X826" s="235">
        <f>'Raw Data'!AG825</f>
        <v>2</v>
      </c>
      <c r="Y826" s="241">
        <f>(X826*'Power Usage Consumption'!$B$12)*D826</f>
        <v>8.16</v>
      </c>
      <c r="Z826" s="235">
        <f>'Raw Data'!AH825</f>
        <v>0</v>
      </c>
      <c r="AA826" s="241">
        <f>(Z826*'Power Usage Consumption'!$B$12)*D826</f>
        <v>0</v>
      </c>
      <c r="AB826" s="242">
        <f t="shared" si="2"/>
        <v>80.92</v>
      </c>
      <c r="AC826" s="243" t="str">
        <f>'Raw Data'!AI825</f>
        <v>Renewable Energy (Solar, Wind, etc.)</v>
      </c>
      <c r="AD826" s="244">
        <f t="shared" si="3"/>
        <v>0</v>
      </c>
      <c r="AE826" s="245">
        <f t="shared" si="4"/>
        <v>80.92</v>
      </c>
      <c r="AF826" s="238">
        <f>'Raw Data'!U825</f>
        <v>2</v>
      </c>
      <c r="AG826" s="235">
        <f>'Raw Data'!T825</f>
        <v>3</v>
      </c>
      <c r="AH826" s="235"/>
      <c r="AI826" s="235">
        <f>IF('Raw Data'!AJ825="YES", 1, 0)</f>
        <v>0</v>
      </c>
      <c r="AJ826" s="239">
        <f>'Power Usage Consumption'!$B$15</f>
        <v>3.87</v>
      </c>
      <c r="AK826" s="235">
        <f>IF('Raw Data'!AK825="YES", 1, 0)</f>
        <v>0</v>
      </c>
      <c r="AL826" s="239">
        <f>'Power Usage Consumption'!$B$16</f>
        <v>18</v>
      </c>
      <c r="AM826" s="235">
        <f>IF('Raw Data'!AL825="YES", 1, 0)</f>
        <v>1</v>
      </c>
      <c r="AN826" s="239">
        <f>'Power Usage Consumption'!$B$17</f>
        <v>1.5</v>
      </c>
      <c r="AO826" s="235">
        <f>IF('Raw Data'!AM825="YES", 1, 0)</f>
        <v>0</v>
      </c>
      <c r="AP826" s="239">
        <f>'Power Usage Consumption'!$B$18</f>
        <v>1.2</v>
      </c>
      <c r="AQ826" s="235">
        <f>IF('Raw Data'!AN825="YES", 1, 0)</f>
        <v>0</v>
      </c>
      <c r="AR826" s="239">
        <f>'Power Usage Consumption'!$B$19</f>
        <v>2</v>
      </c>
      <c r="AS826" s="239">
        <f t="shared" si="5"/>
        <v>26.57</v>
      </c>
      <c r="AT826" s="241">
        <f t="shared" si="6"/>
        <v>3</v>
      </c>
      <c r="AU826" s="241"/>
      <c r="AV826" s="235">
        <f>IF('Raw Data'!AO825="YES", 1, 0)</f>
        <v>0</v>
      </c>
      <c r="AW826" s="241">
        <f>('Power Usage Consumption'!$B$22)*D826*AV826</f>
        <v>0</v>
      </c>
      <c r="AX826" s="235">
        <f>IF('Raw Data'!AP825="YES", 1, 0)</f>
        <v>1</v>
      </c>
      <c r="AY826" s="241">
        <f>('Power Usage Consumption'!$B$23)*D826*AX826</f>
        <v>221</v>
      </c>
      <c r="AZ826" s="235">
        <f>IF('Raw Data'!AQ825="YES", 1, 0)</f>
        <v>0</v>
      </c>
      <c r="BA826" s="241">
        <f>('Power Usage Consumption'!$B$24)*D826*AZ826</f>
        <v>0</v>
      </c>
      <c r="BB826" s="235">
        <f>IF('Raw Data'!AR825="YES", 1, 0)</f>
        <v>0</v>
      </c>
      <c r="BC826" s="241">
        <f>('Power Usage Consumption'!$B$25)*D826*BB826</f>
        <v>0</v>
      </c>
      <c r="BD826" s="235">
        <f>IF('Raw Data'!AS825="YES", 1, 0)</f>
        <v>1</v>
      </c>
      <c r="BE826" s="235">
        <f>('Power Usage Consumption'!$B$26)*D826*BD826</f>
        <v>95.2</v>
      </c>
      <c r="BF826" s="241">
        <f t="shared" si="7"/>
        <v>316.2</v>
      </c>
    </row>
    <row r="827" ht="20.25" customHeight="1">
      <c r="A827" s="233" t="str">
        <f>'Raw Data'!R826</f>
        <v>Costa Rica</v>
      </c>
      <c r="B827" s="234">
        <f>'Raw Data'!S826</f>
        <v>8</v>
      </c>
      <c r="C827" s="235">
        <f>'Raw Data'!W826</f>
        <v>18</v>
      </c>
      <c r="D827" s="236">
        <f t="shared" si="1"/>
        <v>576</v>
      </c>
      <c r="E827" s="237"/>
      <c r="F827" s="238">
        <f>'Raw Data'!X826</f>
        <v>1</v>
      </c>
      <c r="G827" s="239">
        <f>(F827*'Power Usage Consumption'!$B$2)*D827</f>
        <v>34.56</v>
      </c>
      <c r="H827" s="235">
        <f>'Raw Data'!Y826</f>
        <v>0</v>
      </c>
      <c r="I827" s="239">
        <f>(H827*'Power Usage Consumption'!$B$3)*D827</f>
        <v>0</v>
      </c>
      <c r="J827" s="235">
        <f>'Raw Data'!Z826</f>
        <v>3</v>
      </c>
      <c r="K827" s="240">
        <f>(J827*'Power Usage Consumption'!$B$4)*D827</f>
        <v>98.496</v>
      </c>
      <c r="L827" s="241">
        <f>'Raw Data'!AA826</f>
        <v>2</v>
      </c>
      <c r="M827" s="241">
        <f>(L827*'Power Usage Consumption'!$B$5)*D827</f>
        <v>230.4</v>
      </c>
      <c r="N827" s="241">
        <f>'Raw Data'!AB826</f>
        <v>0</v>
      </c>
      <c r="O827" s="241">
        <f>(N827*'Power Usage Consumption'!$B$7)*D827</f>
        <v>0</v>
      </c>
      <c r="P827" s="241">
        <f>'Raw Data'!AC826</f>
        <v>1</v>
      </c>
      <c r="Q827" s="241">
        <f>(P827*'Power Usage Consumption'!$B$8)*D827</f>
        <v>23.04</v>
      </c>
      <c r="R827" s="241">
        <f>'Raw Data'!AD826</f>
        <v>0</v>
      </c>
      <c r="S827" s="241">
        <f>(R827*'Power Usage Consumption'!$B$9)*D827</f>
        <v>0</v>
      </c>
      <c r="T827" s="235">
        <f>'Raw Data'!AE826</f>
        <v>1</v>
      </c>
      <c r="U827" s="241">
        <f>(T827*'Power Usage Consumption'!$B$6)*D827</f>
        <v>2.88</v>
      </c>
      <c r="V827" s="235">
        <f>'Raw Data'!AF826</f>
        <v>1</v>
      </c>
      <c r="W827" s="241">
        <f>(V827*'Power Usage Consumption'!$B$11)*D827</f>
        <v>6.912</v>
      </c>
      <c r="X827" s="235">
        <f>'Raw Data'!AG826</f>
        <v>1</v>
      </c>
      <c r="Y827" s="241">
        <f>(X827*'Power Usage Consumption'!$B$12)*D827</f>
        <v>6.912</v>
      </c>
      <c r="Z827" s="235">
        <f>'Raw Data'!AH826</f>
        <v>1</v>
      </c>
      <c r="AA827" s="241">
        <f>(Z827*'Power Usage Consumption'!$B$12)*D827</f>
        <v>6.912</v>
      </c>
      <c r="AB827" s="242">
        <f t="shared" si="2"/>
        <v>410.112</v>
      </c>
      <c r="AC827" s="243" t="str">
        <f>'Raw Data'!AI826</f>
        <v>Renewable Energy (Solar, Wind, etc.)</v>
      </c>
      <c r="AD827" s="244">
        <f t="shared" si="3"/>
        <v>0</v>
      </c>
      <c r="AE827" s="245">
        <f t="shared" si="4"/>
        <v>410.112</v>
      </c>
      <c r="AF827" s="238">
        <f>'Raw Data'!U826</f>
        <v>3</v>
      </c>
      <c r="AG827" s="235">
        <f>'Raw Data'!T826</f>
        <v>5</v>
      </c>
      <c r="AH827" s="235"/>
      <c r="AI827" s="235">
        <f>IF('Raw Data'!AJ826="YES", 1, 0)</f>
        <v>1</v>
      </c>
      <c r="AJ827" s="239">
        <f>'Power Usage Consumption'!$B$15</f>
        <v>3.87</v>
      </c>
      <c r="AK827" s="235">
        <f>IF('Raw Data'!AK826="YES", 1, 0)</f>
        <v>1</v>
      </c>
      <c r="AL827" s="239">
        <f>'Power Usage Consumption'!$B$16</f>
        <v>18</v>
      </c>
      <c r="AM827" s="235">
        <f>IF('Raw Data'!AL826="YES", 1, 0)</f>
        <v>1</v>
      </c>
      <c r="AN827" s="239">
        <f>'Power Usage Consumption'!$B$17</f>
        <v>1.5</v>
      </c>
      <c r="AO827" s="235">
        <f>IF('Raw Data'!AM826="YES", 1, 0)</f>
        <v>1</v>
      </c>
      <c r="AP827" s="239">
        <f>'Power Usage Consumption'!$B$18</f>
        <v>1.2</v>
      </c>
      <c r="AQ827" s="235">
        <f>IF('Raw Data'!AN826="YES", 1, 0)</f>
        <v>0</v>
      </c>
      <c r="AR827" s="239">
        <f>'Power Usage Consumption'!$B$19</f>
        <v>2</v>
      </c>
      <c r="AS827" s="239">
        <f t="shared" si="5"/>
        <v>26.57</v>
      </c>
      <c r="AT827" s="241">
        <f t="shared" si="6"/>
        <v>5</v>
      </c>
      <c r="AU827" s="241"/>
      <c r="AV827" s="235">
        <f>IF('Raw Data'!AO826="YES", 1, 0)</f>
        <v>0</v>
      </c>
      <c r="AW827" s="241">
        <f>('Power Usage Consumption'!$B$22)*D827*AV827</f>
        <v>0</v>
      </c>
      <c r="AX827" s="235">
        <f>IF('Raw Data'!AP826="YES", 1, 0)</f>
        <v>1</v>
      </c>
      <c r="AY827" s="241">
        <f>('Power Usage Consumption'!$B$23)*D827*AX827</f>
        <v>374.4</v>
      </c>
      <c r="AZ827" s="235">
        <f>IF('Raw Data'!AQ826="YES", 1, 0)</f>
        <v>1</v>
      </c>
      <c r="BA827" s="241">
        <f>('Power Usage Consumption'!$B$24)*D827*AZ827</f>
        <v>31.104</v>
      </c>
      <c r="BB827" s="235">
        <f>IF('Raw Data'!AR826="YES", 1, 0)</f>
        <v>0</v>
      </c>
      <c r="BC827" s="241">
        <f>('Power Usage Consumption'!$B$25)*D827*BB827</f>
        <v>0</v>
      </c>
      <c r="BD827" s="235">
        <f>IF('Raw Data'!AS826="YES", 1, 0)</f>
        <v>1</v>
      </c>
      <c r="BE827" s="235">
        <f>('Power Usage Consumption'!$B$26)*D827*BD827</f>
        <v>161.28</v>
      </c>
      <c r="BF827" s="241">
        <f t="shared" si="7"/>
        <v>566.784</v>
      </c>
    </row>
    <row r="828" ht="20.25" customHeight="1">
      <c r="A828" s="233" t="str">
        <f>'Raw Data'!R827</f>
        <v>Italy</v>
      </c>
      <c r="B828" s="234">
        <f>'Raw Data'!S827</f>
        <v>10</v>
      </c>
      <c r="C828" s="235">
        <f>'Raw Data'!W827</f>
        <v>33</v>
      </c>
      <c r="D828" s="236">
        <f t="shared" si="1"/>
        <v>1320</v>
      </c>
      <c r="E828" s="237"/>
      <c r="F828" s="238">
        <f>'Raw Data'!X827</f>
        <v>0</v>
      </c>
      <c r="G828" s="239">
        <f>(F828*'Power Usage Consumption'!$B$2)*D828</f>
        <v>0</v>
      </c>
      <c r="H828" s="235">
        <f>'Raw Data'!Y827</f>
        <v>0</v>
      </c>
      <c r="I828" s="239">
        <f>(H828*'Power Usage Consumption'!$B$3)*D828</f>
        <v>0</v>
      </c>
      <c r="J828" s="235">
        <f>'Raw Data'!Z827</f>
        <v>1</v>
      </c>
      <c r="K828" s="240">
        <f>(J828*'Power Usage Consumption'!$B$4)*D828</f>
        <v>75.24</v>
      </c>
      <c r="L828" s="241">
        <f>'Raw Data'!AA827</f>
        <v>1</v>
      </c>
      <c r="M828" s="241">
        <f>(L828*'Power Usage Consumption'!$B$5)*D828</f>
        <v>264</v>
      </c>
      <c r="N828" s="241">
        <f>'Raw Data'!AB827</f>
        <v>2</v>
      </c>
      <c r="O828" s="241">
        <f>(N828*'Power Usage Consumption'!$B$7)*D828</f>
        <v>5.28</v>
      </c>
      <c r="P828" s="241">
        <f>'Raw Data'!AC827</f>
        <v>2</v>
      </c>
      <c r="Q828" s="241">
        <f>(P828*'Power Usage Consumption'!$B$8)*D828</f>
        <v>105.6</v>
      </c>
      <c r="R828" s="241">
        <f>'Raw Data'!AD827</f>
        <v>0</v>
      </c>
      <c r="S828" s="241">
        <f>(R828*'Power Usage Consumption'!$B$9)*D828</f>
        <v>0</v>
      </c>
      <c r="T828" s="235">
        <f>'Raw Data'!AE827</f>
        <v>1</v>
      </c>
      <c r="U828" s="241">
        <f>(T828*'Power Usage Consumption'!$B$6)*D828</f>
        <v>6.6</v>
      </c>
      <c r="V828" s="235">
        <f>'Raw Data'!AF827</f>
        <v>3</v>
      </c>
      <c r="W828" s="241">
        <f>(V828*'Power Usage Consumption'!$B$11)*D828</f>
        <v>47.52</v>
      </c>
      <c r="X828" s="235">
        <f>'Raw Data'!AG827</f>
        <v>2</v>
      </c>
      <c r="Y828" s="241">
        <f>(X828*'Power Usage Consumption'!$B$12)*D828</f>
        <v>31.68</v>
      </c>
      <c r="Z828" s="235">
        <f>'Raw Data'!AH827</f>
        <v>0</v>
      </c>
      <c r="AA828" s="241">
        <f>(Z828*'Power Usage Consumption'!$B$12)*D828</f>
        <v>0</v>
      </c>
      <c r="AB828" s="242">
        <f t="shared" si="2"/>
        <v>535.92</v>
      </c>
      <c r="AC828" s="243" t="str">
        <f>'Raw Data'!AI827</f>
        <v>Non-renewable Energy (Grid electricity, Gasoline, etc.)</v>
      </c>
      <c r="AD828" s="244">
        <f t="shared" si="3"/>
        <v>535.92</v>
      </c>
      <c r="AE828" s="245">
        <f t="shared" si="4"/>
        <v>0</v>
      </c>
      <c r="AF828" s="238">
        <f>'Raw Data'!U827</f>
        <v>1</v>
      </c>
      <c r="AG828" s="235">
        <f>'Raw Data'!T827</f>
        <v>9</v>
      </c>
      <c r="AH828" s="235"/>
      <c r="AI828" s="235">
        <f>IF('Raw Data'!AJ827="YES", 1, 0)</f>
        <v>0</v>
      </c>
      <c r="AJ828" s="239">
        <f>'Power Usage Consumption'!$B$15</f>
        <v>3.87</v>
      </c>
      <c r="AK828" s="235">
        <f>IF('Raw Data'!AK827="YES", 1, 0)</f>
        <v>0</v>
      </c>
      <c r="AL828" s="239">
        <f>'Power Usage Consumption'!$B$16</f>
        <v>18</v>
      </c>
      <c r="AM828" s="235">
        <f>IF('Raw Data'!AL827="YES", 1, 0)</f>
        <v>1</v>
      </c>
      <c r="AN828" s="239">
        <f>'Power Usage Consumption'!$B$17</f>
        <v>1.5</v>
      </c>
      <c r="AO828" s="235">
        <f>IF('Raw Data'!AM827="YES", 1, 0)</f>
        <v>1</v>
      </c>
      <c r="AP828" s="239">
        <f>'Power Usage Consumption'!$B$18</f>
        <v>1.2</v>
      </c>
      <c r="AQ828" s="235">
        <f>IF('Raw Data'!AN827="YES", 1, 0)</f>
        <v>1</v>
      </c>
      <c r="AR828" s="239">
        <f>'Power Usage Consumption'!$B$19</f>
        <v>2</v>
      </c>
      <c r="AS828" s="239">
        <f t="shared" si="5"/>
        <v>26.57</v>
      </c>
      <c r="AT828" s="241">
        <f t="shared" si="6"/>
        <v>9</v>
      </c>
      <c r="AU828" s="241"/>
      <c r="AV828" s="235">
        <f>IF('Raw Data'!AO827="YES", 1, 0)</f>
        <v>0</v>
      </c>
      <c r="AW828" s="241">
        <f>('Power Usage Consumption'!$B$22)*D828*AV828</f>
        <v>0</v>
      </c>
      <c r="AX828" s="235">
        <f>IF('Raw Data'!AP827="YES", 1, 0)</f>
        <v>0</v>
      </c>
      <c r="AY828" s="241">
        <f>('Power Usage Consumption'!$B$23)*D828*AX828</f>
        <v>0</v>
      </c>
      <c r="AZ828" s="235">
        <f>IF('Raw Data'!AQ827="YES", 1, 0)</f>
        <v>1</v>
      </c>
      <c r="BA828" s="241">
        <f>('Power Usage Consumption'!$B$24)*D828*AZ828</f>
        <v>71.28</v>
      </c>
      <c r="BB828" s="235">
        <f>IF('Raw Data'!AR827="YES", 1, 0)</f>
        <v>0</v>
      </c>
      <c r="BC828" s="241">
        <f>('Power Usage Consumption'!$B$25)*D828*BB828</f>
        <v>0</v>
      </c>
      <c r="BD828" s="235">
        <f>IF('Raw Data'!AS827="YES", 1, 0)</f>
        <v>1</v>
      </c>
      <c r="BE828" s="235">
        <f>('Power Usage Consumption'!$B$26)*D828*BD828</f>
        <v>369.6</v>
      </c>
      <c r="BF828" s="241">
        <f t="shared" si="7"/>
        <v>440.88</v>
      </c>
    </row>
    <row r="829" ht="20.25" customHeight="1">
      <c r="A829" s="233" t="str">
        <f>'Raw Data'!R828</f>
        <v>Finland</v>
      </c>
      <c r="B829" s="234">
        <f>'Raw Data'!S828</f>
        <v>1</v>
      </c>
      <c r="C829" s="235">
        <f>'Raw Data'!W828</f>
        <v>37</v>
      </c>
      <c r="D829" s="236">
        <f t="shared" si="1"/>
        <v>148</v>
      </c>
      <c r="E829" s="237"/>
      <c r="F829" s="238">
        <f>'Raw Data'!X828</f>
        <v>1</v>
      </c>
      <c r="G829" s="239">
        <f>(F829*'Power Usage Consumption'!$B$2)*D829</f>
        <v>8.88</v>
      </c>
      <c r="H829" s="235">
        <f>'Raw Data'!Y828</f>
        <v>2</v>
      </c>
      <c r="I829" s="239">
        <f>(H829*'Power Usage Consumption'!$B$3)*D829</f>
        <v>20.6016</v>
      </c>
      <c r="J829" s="235">
        <f>'Raw Data'!Z828</f>
        <v>2</v>
      </c>
      <c r="K829" s="240">
        <f>(J829*'Power Usage Consumption'!$B$4)*D829</f>
        <v>16.872</v>
      </c>
      <c r="L829" s="241">
        <f>'Raw Data'!AA828</f>
        <v>0</v>
      </c>
      <c r="M829" s="241">
        <f>(L829*'Power Usage Consumption'!$B$5)*D829</f>
        <v>0</v>
      </c>
      <c r="N829" s="241">
        <f>'Raw Data'!AB828</f>
        <v>1</v>
      </c>
      <c r="O829" s="241">
        <f>(N829*'Power Usage Consumption'!$B$7)*D829</f>
        <v>0.296</v>
      </c>
      <c r="P829" s="241">
        <f>'Raw Data'!AC828</f>
        <v>1</v>
      </c>
      <c r="Q829" s="241">
        <f>(P829*'Power Usage Consumption'!$B$8)*D829</f>
        <v>5.92</v>
      </c>
      <c r="R829" s="241">
        <f>'Raw Data'!AD828</f>
        <v>0</v>
      </c>
      <c r="S829" s="241">
        <f>(R829*'Power Usage Consumption'!$B$9)*D829</f>
        <v>0</v>
      </c>
      <c r="T829" s="235">
        <f>'Raw Data'!AE828</f>
        <v>0</v>
      </c>
      <c r="U829" s="241">
        <f>(T829*'Power Usage Consumption'!$B$6)*D829</f>
        <v>0</v>
      </c>
      <c r="V829" s="235">
        <f>'Raw Data'!AF828</f>
        <v>0</v>
      </c>
      <c r="W829" s="241">
        <f>(V829*'Power Usage Consumption'!$B$11)*D829</f>
        <v>0</v>
      </c>
      <c r="X829" s="235">
        <f>'Raw Data'!AG828</f>
        <v>1</v>
      </c>
      <c r="Y829" s="241">
        <f>(X829*'Power Usage Consumption'!$B$12)*D829</f>
        <v>1.776</v>
      </c>
      <c r="Z829" s="235">
        <f>'Raw Data'!AH828</f>
        <v>3</v>
      </c>
      <c r="AA829" s="241">
        <f>(Z829*'Power Usage Consumption'!$B$12)*D829</f>
        <v>5.328</v>
      </c>
      <c r="AB829" s="242">
        <f t="shared" si="2"/>
        <v>59.6736</v>
      </c>
      <c r="AC829" s="243" t="str">
        <f>'Raw Data'!AI828</f>
        <v>Non-renewable Energy (Grid electricity, Gasoline, etc.)</v>
      </c>
      <c r="AD829" s="244">
        <f t="shared" si="3"/>
        <v>59.6736</v>
      </c>
      <c r="AE829" s="245">
        <f t="shared" si="4"/>
        <v>0</v>
      </c>
      <c r="AF829" s="238">
        <f>'Raw Data'!U828</f>
        <v>0</v>
      </c>
      <c r="AG829" s="235">
        <f>'Raw Data'!T828</f>
        <v>1</v>
      </c>
      <c r="AH829" s="235"/>
      <c r="AI829" s="235">
        <f>IF('Raw Data'!AJ828="YES", 1, 0)</f>
        <v>0</v>
      </c>
      <c r="AJ829" s="239">
        <f>'Power Usage Consumption'!$B$15</f>
        <v>3.87</v>
      </c>
      <c r="AK829" s="235">
        <f>IF('Raw Data'!AK828="YES", 1, 0)</f>
        <v>1</v>
      </c>
      <c r="AL829" s="239">
        <f>'Power Usage Consumption'!$B$16</f>
        <v>18</v>
      </c>
      <c r="AM829" s="235">
        <f>IF('Raw Data'!AL828="YES", 1, 0)</f>
        <v>1</v>
      </c>
      <c r="AN829" s="239">
        <f>'Power Usage Consumption'!$B$17</f>
        <v>1.5</v>
      </c>
      <c r="AO829" s="235">
        <f>IF('Raw Data'!AM828="YES", 1, 0)</f>
        <v>1</v>
      </c>
      <c r="AP829" s="239">
        <f>'Power Usage Consumption'!$B$18</f>
        <v>1.2</v>
      </c>
      <c r="AQ829" s="235">
        <f>IF('Raw Data'!AN828="YES", 1, 0)</f>
        <v>1</v>
      </c>
      <c r="AR829" s="239">
        <f>'Power Usage Consumption'!$B$19</f>
        <v>2</v>
      </c>
      <c r="AS829" s="239">
        <f t="shared" si="5"/>
        <v>26.57</v>
      </c>
      <c r="AT829" s="241">
        <f t="shared" si="6"/>
        <v>1</v>
      </c>
      <c r="AU829" s="241"/>
      <c r="AV829" s="235">
        <f>IF('Raw Data'!AO828="YES", 1, 0)</f>
        <v>1</v>
      </c>
      <c r="AW829" s="241">
        <f>('Power Usage Consumption'!$B$22)*D829*AV829</f>
        <v>336.7</v>
      </c>
      <c r="AX829" s="235">
        <f>IF('Raw Data'!AP828="YES", 1, 0)</f>
        <v>0</v>
      </c>
      <c r="AY829" s="241">
        <f>('Power Usage Consumption'!$B$23)*D829*AX829</f>
        <v>0</v>
      </c>
      <c r="AZ829" s="235">
        <f>IF('Raw Data'!AQ828="YES", 1, 0)</f>
        <v>1</v>
      </c>
      <c r="BA829" s="241">
        <f>('Power Usage Consumption'!$B$24)*D829*AZ829</f>
        <v>7.992</v>
      </c>
      <c r="BB829" s="235">
        <f>IF('Raw Data'!AR828="YES", 1, 0)</f>
        <v>0</v>
      </c>
      <c r="BC829" s="241">
        <f>('Power Usage Consumption'!$B$25)*D829*BB829</f>
        <v>0</v>
      </c>
      <c r="BD829" s="235">
        <f>IF('Raw Data'!AS828="YES", 1, 0)</f>
        <v>0</v>
      </c>
      <c r="BE829" s="235">
        <f>('Power Usage Consumption'!$B$26)*D829*BD829</f>
        <v>0</v>
      </c>
      <c r="BF829" s="241">
        <f t="shared" si="7"/>
        <v>344.692</v>
      </c>
    </row>
    <row r="830" ht="20.25" customHeight="1">
      <c r="A830" s="233" t="str">
        <f>'Raw Data'!R829</f>
        <v>Kuwait</v>
      </c>
      <c r="B830" s="234">
        <f>'Raw Data'!S829</f>
        <v>3</v>
      </c>
      <c r="C830" s="235">
        <f>'Raw Data'!W829</f>
        <v>15</v>
      </c>
      <c r="D830" s="236">
        <f t="shared" si="1"/>
        <v>180</v>
      </c>
      <c r="E830" s="237"/>
      <c r="F830" s="238">
        <f>'Raw Data'!X829</f>
        <v>1</v>
      </c>
      <c r="G830" s="239">
        <f>(F830*'Power Usage Consumption'!$B$2)*D830</f>
        <v>10.8</v>
      </c>
      <c r="H830" s="235">
        <f>'Raw Data'!Y829</f>
        <v>1</v>
      </c>
      <c r="I830" s="239">
        <f>(H830*'Power Usage Consumption'!$B$3)*D830</f>
        <v>12.528</v>
      </c>
      <c r="J830" s="235">
        <f>'Raw Data'!Z829</f>
        <v>3</v>
      </c>
      <c r="K830" s="240">
        <f>(J830*'Power Usage Consumption'!$B$4)*D830</f>
        <v>30.78</v>
      </c>
      <c r="L830" s="241">
        <f>'Raw Data'!AA829</f>
        <v>3</v>
      </c>
      <c r="M830" s="241">
        <f>(L830*'Power Usage Consumption'!$B$5)*D830</f>
        <v>108</v>
      </c>
      <c r="N830" s="241">
        <f>'Raw Data'!AB829</f>
        <v>1</v>
      </c>
      <c r="O830" s="241">
        <f>(N830*'Power Usage Consumption'!$B$7)*D830</f>
        <v>0.36</v>
      </c>
      <c r="P830" s="241">
        <f>'Raw Data'!AC829</f>
        <v>2</v>
      </c>
      <c r="Q830" s="241">
        <f>(P830*'Power Usage Consumption'!$B$8)*D830</f>
        <v>14.4</v>
      </c>
      <c r="R830" s="241">
        <f>'Raw Data'!AD829</f>
        <v>2</v>
      </c>
      <c r="S830" s="241">
        <f>(R830*'Power Usage Consumption'!$B$9)*D830</f>
        <v>2.16</v>
      </c>
      <c r="T830" s="235">
        <f>'Raw Data'!AE829</f>
        <v>0</v>
      </c>
      <c r="U830" s="241">
        <f>(T830*'Power Usage Consumption'!$B$6)*D830</f>
        <v>0</v>
      </c>
      <c r="V830" s="235">
        <f>'Raw Data'!AF829</f>
        <v>1</v>
      </c>
      <c r="W830" s="241">
        <f>(V830*'Power Usage Consumption'!$B$11)*D830</f>
        <v>2.16</v>
      </c>
      <c r="X830" s="235">
        <f>'Raw Data'!AG829</f>
        <v>2</v>
      </c>
      <c r="Y830" s="241">
        <f>(X830*'Power Usage Consumption'!$B$12)*D830</f>
        <v>4.32</v>
      </c>
      <c r="Z830" s="235">
        <f>'Raw Data'!AH829</f>
        <v>1</v>
      </c>
      <c r="AA830" s="241">
        <f>(Z830*'Power Usage Consumption'!$B$12)*D830</f>
        <v>2.16</v>
      </c>
      <c r="AB830" s="242">
        <f t="shared" si="2"/>
        <v>187.668</v>
      </c>
      <c r="AC830" s="243" t="str">
        <f>'Raw Data'!AI829</f>
        <v>Non-renewable Energy (Grid electricity, Gasoline, etc.)</v>
      </c>
      <c r="AD830" s="244">
        <f t="shared" si="3"/>
        <v>187.668</v>
      </c>
      <c r="AE830" s="245">
        <f t="shared" si="4"/>
        <v>0</v>
      </c>
      <c r="AF830" s="238">
        <f>'Raw Data'!U829</f>
        <v>2</v>
      </c>
      <c r="AG830" s="235">
        <f>'Raw Data'!T829</f>
        <v>1</v>
      </c>
      <c r="AH830" s="235"/>
      <c r="AI830" s="235">
        <f>IF('Raw Data'!AJ829="YES", 1, 0)</f>
        <v>0</v>
      </c>
      <c r="AJ830" s="239">
        <f>'Power Usage Consumption'!$B$15</f>
        <v>3.87</v>
      </c>
      <c r="AK830" s="235">
        <f>IF('Raw Data'!AK829="YES", 1, 0)</f>
        <v>0</v>
      </c>
      <c r="AL830" s="239">
        <f>'Power Usage Consumption'!$B$16</f>
        <v>18</v>
      </c>
      <c r="AM830" s="235">
        <f>IF('Raw Data'!AL829="YES", 1, 0)</f>
        <v>0</v>
      </c>
      <c r="AN830" s="239">
        <f>'Power Usage Consumption'!$B$17</f>
        <v>1.5</v>
      </c>
      <c r="AO830" s="235">
        <f>IF('Raw Data'!AM829="YES", 1, 0)</f>
        <v>1</v>
      </c>
      <c r="AP830" s="239">
        <f>'Power Usage Consumption'!$B$18</f>
        <v>1.2</v>
      </c>
      <c r="AQ830" s="235">
        <f>IF('Raw Data'!AN829="YES", 1, 0)</f>
        <v>0</v>
      </c>
      <c r="AR830" s="239">
        <f>'Power Usage Consumption'!$B$19</f>
        <v>2</v>
      </c>
      <c r="AS830" s="239">
        <f t="shared" si="5"/>
        <v>26.57</v>
      </c>
      <c r="AT830" s="241">
        <f t="shared" si="6"/>
        <v>1</v>
      </c>
      <c r="AU830" s="241"/>
      <c r="AV830" s="235">
        <f>IF('Raw Data'!AO829="YES", 1, 0)</f>
        <v>0</v>
      </c>
      <c r="AW830" s="241">
        <f>('Power Usage Consumption'!$B$22)*D830*AV830</f>
        <v>0</v>
      </c>
      <c r="AX830" s="235">
        <f>IF('Raw Data'!AP829="YES", 1, 0)</f>
        <v>0</v>
      </c>
      <c r="AY830" s="241">
        <f>('Power Usage Consumption'!$B$23)*D830*AX830</f>
        <v>0</v>
      </c>
      <c r="AZ830" s="235">
        <f>IF('Raw Data'!AQ829="YES", 1, 0)</f>
        <v>0</v>
      </c>
      <c r="BA830" s="241">
        <f>('Power Usage Consumption'!$B$24)*D830*AZ830</f>
        <v>0</v>
      </c>
      <c r="BB830" s="235">
        <f>IF('Raw Data'!AR829="YES", 1, 0)</f>
        <v>1</v>
      </c>
      <c r="BC830" s="241">
        <f>('Power Usage Consumption'!$B$25)*D830*BB830</f>
        <v>3.123</v>
      </c>
      <c r="BD830" s="235">
        <f>IF('Raw Data'!AS829="YES", 1, 0)</f>
        <v>1</v>
      </c>
      <c r="BE830" s="235">
        <f>('Power Usage Consumption'!$B$26)*D830*BD830</f>
        <v>50.4</v>
      </c>
      <c r="BF830" s="241">
        <f t="shared" si="7"/>
        <v>53.523</v>
      </c>
    </row>
    <row r="831" ht="20.25" customHeight="1">
      <c r="A831" s="233" t="str">
        <f>'Raw Data'!R830</f>
        <v>Egypt</v>
      </c>
      <c r="B831" s="234">
        <f>'Raw Data'!S830</f>
        <v>3</v>
      </c>
      <c r="C831" s="235">
        <f>'Raw Data'!W830</f>
        <v>6</v>
      </c>
      <c r="D831" s="236">
        <f t="shared" si="1"/>
        <v>72</v>
      </c>
      <c r="E831" s="237"/>
      <c r="F831" s="238">
        <f>'Raw Data'!X830</f>
        <v>1</v>
      </c>
      <c r="G831" s="239">
        <f>(F831*'Power Usage Consumption'!$B$2)*D831</f>
        <v>4.32</v>
      </c>
      <c r="H831" s="235">
        <f>'Raw Data'!Y830</f>
        <v>0</v>
      </c>
      <c r="I831" s="239">
        <f>(H831*'Power Usage Consumption'!$B$3)*D831</f>
        <v>0</v>
      </c>
      <c r="J831" s="235">
        <f>'Raw Data'!Z830</f>
        <v>3</v>
      </c>
      <c r="K831" s="240">
        <f>(J831*'Power Usage Consumption'!$B$4)*D831</f>
        <v>12.312</v>
      </c>
      <c r="L831" s="241">
        <f>'Raw Data'!AA830</f>
        <v>1</v>
      </c>
      <c r="M831" s="241">
        <f>(L831*'Power Usage Consumption'!$B$5)*D831</f>
        <v>14.4</v>
      </c>
      <c r="N831" s="241">
        <f>'Raw Data'!AB830</f>
        <v>3</v>
      </c>
      <c r="O831" s="241">
        <f>(N831*'Power Usage Consumption'!$B$7)*D831</f>
        <v>0.432</v>
      </c>
      <c r="P831" s="241">
        <f>'Raw Data'!AC830</f>
        <v>1</v>
      </c>
      <c r="Q831" s="241">
        <f>(P831*'Power Usage Consumption'!$B$8)*D831</f>
        <v>2.88</v>
      </c>
      <c r="R831" s="241">
        <f>'Raw Data'!AD830</f>
        <v>3</v>
      </c>
      <c r="S831" s="241">
        <f>(R831*'Power Usage Consumption'!$B$9)*D831</f>
        <v>1.296</v>
      </c>
      <c r="T831" s="235">
        <f>'Raw Data'!AE830</f>
        <v>0</v>
      </c>
      <c r="U831" s="241">
        <f>(T831*'Power Usage Consumption'!$B$6)*D831</f>
        <v>0</v>
      </c>
      <c r="V831" s="235">
        <f>'Raw Data'!AF830</f>
        <v>2</v>
      </c>
      <c r="W831" s="241">
        <f>(V831*'Power Usage Consumption'!$B$11)*D831</f>
        <v>1.728</v>
      </c>
      <c r="X831" s="235">
        <f>'Raw Data'!AG830</f>
        <v>1</v>
      </c>
      <c r="Y831" s="241">
        <f>(X831*'Power Usage Consumption'!$B$12)*D831</f>
        <v>0.864</v>
      </c>
      <c r="Z831" s="235">
        <f>'Raw Data'!AH830</f>
        <v>0</v>
      </c>
      <c r="AA831" s="241">
        <f>(Z831*'Power Usage Consumption'!$B$12)*D831</f>
        <v>0</v>
      </c>
      <c r="AB831" s="242">
        <f t="shared" si="2"/>
        <v>38.232</v>
      </c>
      <c r="AC831" s="243" t="str">
        <f>'Raw Data'!AI830</f>
        <v>Renewable Energy (Solar, Wind, etc.)</v>
      </c>
      <c r="AD831" s="244">
        <f t="shared" si="3"/>
        <v>0</v>
      </c>
      <c r="AE831" s="245">
        <f t="shared" si="4"/>
        <v>38.232</v>
      </c>
      <c r="AF831" s="238">
        <f>'Raw Data'!U830</f>
        <v>1</v>
      </c>
      <c r="AG831" s="235">
        <f>'Raw Data'!T830</f>
        <v>2</v>
      </c>
      <c r="AH831" s="235"/>
      <c r="AI831" s="235">
        <f>IF('Raw Data'!AJ830="YES", 1, 0)</f>
        <v>1</v>
      </c>
      <c r="AJ831" s="239">
        <f>'Power Usage Consumption'!$B$15</f>
        <v>3.87</v>
      </c>
      <c r="AK831" s="235">
        <f>IF('Raw Data'!AK830="YES", 1, 0)</f>
        <v>1</v>
      </c>
      <c r="AL831" s="239">
        <f>'Power Usage Consumption'!$B$16</f>
        <v>18</v>
      </c>
      <c r="AM831" s="235">
        <f>IF('Raw Data'!AL830="YES", 1, 0)</f>
        <v>0</v>
      </c>
      <c r="AN831" s="239">
        <f>'Power Usage Consumption'!$B$17</f>
        <v>1.5</v>
      </c>
      <c r="AO831" s="235">
        <f>IF('Raw Data'!AM830="YES", 1, 0)</f>
        <v>1</v>
      </c>
      <c r="AP831" s="239">
        <f>'Power Usage Consumption'!$B$18</f>
        <v>1.2</v>
      </c>
      <c r="AQ831" s="235">
        <f>IF('Raw Data'!AN830="YES", 1, 0)</f>
        <v>1</v>
      </c>
      <c r="AR831" s="239">
        <f>'Power Usage Consumption'!$B$19</f>
        <v>2</v>
      </c>
      <c r="AS831" s="239">
        <f t="shared" si="5"/>
        <v>26.57</v>
      </c>
      <c r="AT831" s="241">
        <f t="shared" si="6"/>
        <v>2</v>
      </c>
      <c r="AU831" s="241"/>
      <c r="AV831" s="235">
        <f>IF('Raw Data'!AO830="YES", 1, 0)</f>
        <v>0</v>
      </c>
      <c r="AW831" s="241">
        <f>('Power Usage Consumption'!$B$22)*D831*AV831</f>
        <v>0</v>
      </c>
      <c r="AX831" s="235">
        <f>IF('Raw Data'!AP830="YES", 1, 0)</f>
        <v>1</v>
      </c>
      <c r="AY831" s="241">
        <f>('Power Usage Consumption'!$B$23)*D831*AX831</f>
        <v>46.8</v>
      </c>
      <c r="AZ831" s="235">
        <f>IF('Raw Data'!AQ830="YES", 1, 0)</f>
        <v>0</v>
      </c>
      <c r="BA831" s="241">
        <f>('Power Usage Consumption'!$B$24)*D831*AZ831</f>
        <v>0</v>
      </c>
      <c r="BB831" s="235">
        <f>IF('Raw Data'!AR830="YES", 1, 0)</f>
        <v>1</v>
      </c>
      <c r="BC831" s="241">
        <f>('Power Usage Consumption'!$B$25)*D831*BB831</f>
        <v>1.2492</v>
      </c>
      <c r="BD831" s="235">
        <f>IF('Raw Data'!AS830="YES", 1, 0)</f>
        <v>0</v>
      </c>
      <c r="BE831" s="235">
        <f>('Power Usage Consumption'!$B$26)*D831*BD831</f>
        <v>0</v>
      </c>
      <c r="BF831" s="241">
        <f t="shared" si="7"/>
        <v>48.0492</v>
      </c>
    </row>
    <row r="832" ht="20.25" customHeight="1">
      <c r="A832" s="233" t="str">
        <f>'Raw Data'!R831</f>
        <v>Korea, Republic of</v>
      </c>
      <c r="B832" s="234">
        <f>'Raw Data'!S831</f>
        <v>12</v>
      </c>
      <c r="C832" s="235">
        <f>'Raw Data'!W831</f>
        <v>23</v>
      </c>
      <c r="D832" s="236">
        <f t="shared" si="1"/>
        <v>1104</v>
      </c>
      <c r="E832" s="237"/>
      <c r="F832" s="238">
        <f>'Raw Data'!X831</f>
        <v>1</v>
      </c>
      <c r="G832" s="239">
        <f>(F832*'Power Usage Consumption'!$B$2)*D832</f>
        <v>66.24</v>
      </c>
      <c r="H832" s="235">
        <f>'Raw Data'!Y831</f>
        <v>0</v>
      </c>
      <c r="I832" s="239">
        <f>(H832*'Power Usage Consumption'!$B$3)*D832</f>
        <v>0</v>
      </c>
      <c r="J832" s="235">
        <f>'Raw Data'!Z831</f>
        <v>3</v>
      </c>
      <c r="K832" s="240">
        <f>(J832*'Power Usage Consumption'!$B$4)*D832</f>
        <v>188.784</v>
      </c>
      <c r="L832" s="241">
        <f>'Raw Data'!AA831</f>
        <v>3</v>
      </c>
      <c r="M832" s="241">
        <f>(L832*'Power Usage Consumption'!$B$5)*D832</f>
        <v>662.4</v>
      </c>
      <c r="N832" s="241">
        <f>'Raw Data'!AB831</f>
        <v>1</v>
      </c>
      <c r="O832" s="241">
        <f>(N832*'Power Usage Consumption'!$B$7)*D832</f>
        <v>2.208</v>
      </c>
      <c r="P832" s="241">
        <f>'Raw Data'!AC831</f>
        <v>0</v>
      </c>
      <c r="Q832" s="241">
        <f>(P832*'Power Usage Consumption'!$B$8)*D832</f>
        <v>0</v>
      </c>
      <c r="R832" s="241">
        <f>'Raw Data'!AD831</f>
        <v>3</v>
      </c>
      <c r="S832" s="241">
        <f>(R832*'Power Usage Consumption'!$B$9)*D832</f>
        <v>19.872</v>
      </c>
      <c r="T832" s="235">
        <f>'Raw Data'!AE831</f>
        <v>2</v>
      </c>
      <c r="U832" s="241">
        <f>(T832*'Power Usage Consumption'!$B$6)*D832</f>
        <v>11.04</v>
      </c>
      <c r="V832" s="235">
        <f>'Raw Data'!AF831</f>
        <v>1</v>
      </c>
      <c r="W832" s="241">
        <f>(V832*'Power Usage Consumption'!$B$11)*D832</f>
        <v>13.248</v>
      </c>
      <c r="X832" s="235">
        <f>'Raw Data'!AG831</f>
        <v>0</v>
      </c>
      <c r="Y832" s="241">
        <f>(X832*'Power Usage Consumption'!$B$12)*D832</f>
        <v>0</v>
      </c>
      <c r="Z832" s="235">
        <f>'Raw Data'!AH831</f>
        <v>1</v>
      </c>
      <c r="AA832" s="241">
        <f>(Z832*'Power Usage Consumption'!$B$12)*D832</f>
        <v>13.248</v>
      </c>
      <c r="AB832" s="242">
        <f t="shared" si="2"/>
        <v>977.04</v>
      </c>
      <c r="AC832" s="243" t="str">
        <f>'Raw Data'!AI831</f>
        <v>Renewable Energy (Solar, Wind, etc.)</v>
      </c>
      <c r="AD832" s="244">
        <f t="shared" si="3"/>
        <v>0</v>
      </c>
      <c r="AE832" s="245">
        <f t="shared" si="4"/>
        <v>977.04</v>
      </c>
      <c r="AF832" s="238">
        <f>'Raw Data'!U831</f>
        <v>4</v>
      </c>
      <c r="AG832" s="235">
        <f>'Raw Data'!T831</f>
        <v>8</v>
      </c>
      <c r="AH832" s="235"/>
      <c r="AI832" s="235">
        <f>IF('Raw Data'!AJ831="YES", 1, 0)</f>
        <v>1</v>
      </c>
      <c r="AJ832" s="239">
        <f>'Power Usage Consumption'!$B$15</f>
        <v>3.87</v>
      </c>
      <c r="AK832" s="235">
        <f>IF('Raw Data'!AK831="YES", 1, 0)</f>
        <v>0</v>
      </c>
      <c r="AL832" s="239">
        <f>'Power Usage Consumption'!$B$16</f>
        <v>18</v>
      </c>
      <c r="AM832" s="235">
        <f>IF('Raw Data'!AL831="YES", 1, 0)</f>
        <v>0</v>
      </c>
      <c r="AN832" s="239">
        <f>'Power Usage Consumption'!$B$17</f>
        <v>1.5</v>
      </c>
      <c r="AO832" s="235">
        <f>IF('Raw Data'!AM831="YES", 1, 0)</f>
        <v>1</v>
      </c>
      <c r="AP832" s="239">
        <f>'Power Usage Consumption'!$B$18</f>
        <v>1.2</v>
      </c>
      <c r="AQ832" s="235">
        <f>IF('Raw Data'!AN831="YES", 1, 0)</f>
        <v>0</v>
      </c>
      <c r="AR832" s="239">
        <f>'Power Usage Consumption'!$B$19</f>
        <v>2</v>
      </c>
      <c r="AS832" s="239">
        <f t="shared" si="5"/>
        <v>26.57</v>
      </c>
      <c r="AT832" s="241">
        <f t="shared" si="6"/>
        <v>8</v>
      </c>
      <c r="AU832" s="241"/>
      <c r="AV832" s="235">
        <f>IF('Raw Data'!AO831="YES", 1, 0)</f>
        <v>0</v>
      </c>
      <c r="AW832" s="241">
        <f>('Power Usage Consumption'!$B$22)*D832*AV832</f>
        <v>0</v>
      </c>
      <c r="AX832" s="235">
        <f>IF('Raw Data'!AP831="YES", 1, 0)</f>
        <v>1</v>
      </c>
      <c r="AY832" s="241">
        <f>('Power Usage Consumption'!$B$23)*D832*AX832</f>
        <v>717.6</v>
      </c>
      <c r="AZ832" s="235">
        <f>IF('Raw Data'!AQ831="YES", 1, 0)</f>
        <v>1</v>
      </c>
      <c r="BA832" s="241">
        <f>('Power Usage Consumption'!$B$24)*D832*AZ832</f>
        <v>59.616</v>
      </c>
      <c r="BB832" s="235">
        <f>IF('Raw Data'!AR831="YES", 1, 0)</f>
        <v>0</v>
      </c>
      <c r="BC832" s="241">
        <f>('Power Usage Consumption'!$B$25)*D832*BB832</f>
        <v>0</v>
      </c>
      <c r="BD832" s="235">
        <f>IF('Raw Data'!AS831="YES", 1, 0)</f>
        <v>1</v>
      </c>
      <c r="BE832" s="235">
        <f>('Power Usage Consumption'!$B$26)*D832*BD832</f>
        <v>309.12</v>
      </c>
      <c r="BF832" s="241">
        <f t="shared" si="7"/>
        <v>1086.336</v>
      </c>
    </row>
    <row r="833" ht="20.25" customHeight="1">
      <c r="A833" s="233" t="str">
        <f>'Raw Data'!R832</f>
        <v>Pakistan</v>
      </c>
      <c r="B833" s="234">
        <f>'Raw Data'!S832</f>
        <v>11</v>
      </c>
      <c r="C833" s="235">
        <f>'Raw Data'!W832</f>
        <v>5</v>
      </c>
      <c r="D833" s="236">
        <f t="shared" si="1"/>
        <v>220</v>
      </c>
      <c r="E833" s="237"/>
      <c r="F833" s="238">
        <f>'Raw Data'!X832</f>
        <v>2</v>
      </c>
      <c r="G833" s="239">
        <f>(F833*'Power Usage Consumption'!$B$2)*D833</f>
        <v>26.4</v>
      </c>
      <c r="H833" s="235">
        <f>'Raw Data'!Y832</f>
        <v>1</v>
      </c>
      <c r="I833" s="239">
        <f>(H833*'Power Usage Consumption'!$B$3)*D833</f>
        <v>15.312</v>
      </c>
      <c r="J833" s="235">
        <f>'Raw Data'!Z832</f>
        <v>0</v>
      </c>
      <c r="K833" s="240">
        <f>(J833*'Power Usage Consumption'!$B$4)*D833</f>
        <v>0</v>
      </c>
      <c r="L833" s="241">
        <f>'Raw Data'!AA832</f>
        <v>0</v>
      </c>
      <c r="M833" s="241">
        <f>(L833*'Power Usage Consumption'!$B$5)*D833</f>
        <v>0</v>
      </c>
      <c r="N833" s="241">
        <f>'Raw Data'!AB832</f>
        <v>1</v>
      </c>
      <c r="O833" s="241">
        <f>(N833*'Power Usage Consumption'!$B$7)*D833</f>
        <v>0.44</v>
      </c>
      <c r="P833" s="241">
        <f>'Raw Data'!AC832</f>
        <v>2</v>
      </c>
      <c r="Q833" s="241">
        <f>(P833*'Power Usage Consumption'!$B$8)*D833</f>
        <v>17.6</v>
      </c>
      <c r="R833" s="241">
        <f>'Raw Data'!AD832</f>
        <v>1</v>
      </c>
      <c r="S833" s="241">
        <f>(R833*'Power Usage Consumption'!$B$9)*D833</f>
        <v>1.32</v>
      </c>
      <c r="T833" s="235">
        <f>'Raw Data'!AE832</f>
        <v>2</v>
      </c>
      <c r="U833" s="241">
        <f>(T833*'Power Usage Consumption'!$B$6)*D833</f>
        <v>2.2</v>
      </c>
      <c r="V833" s="235">
        <f>'Raw Data'!AF832</f>
        <v>3</v>
      </c>
      <c r="W833" s="241">
        <f>(V833*'Power Usage Consumption'!$B$11)*D833</f>
        <v>7.92</v>
      </c>
      <c r="X833" s="235">
        <f>'Raw Data'!AG832</f>
        <v>3</v>
      </c>
      <c r="Y833" s="241">
        <f>(X833*'Power Usage Consumption'!$B$12)*D833</f>
        <v>7.92</v>
      </c>
      <c r="Z833" s="235">
        <f>'Raw Data'!AH832</f>
        <v>0</v>
      </c>
      <c r="AA833" s="241">
        <f>(Z833*'Power Usage Consumption'!$B$12)*D833</f>
        <v>0</v>
      </c>
      <c r="AB833" s="242">
        <f t="shared" si="2"/>
        <v>79.112</v>
      </c>
      <c r="AC833" s="243" t="str">
        <f>'Raw Data'!AI832</f>
        <v>Renewable Energy (Solar, Wind, etc.)</v>
      </c>
      <c r="AD833" s="244">
        <f t="shared" si="3"/>
        <v>0</v>
      </c>
      <c r="AE833" s="245">
        <f t="shared" si="4"/>
        <v>79.112</v>
      </c>
      <c r="AF833" s="238">
        <f>'Raw Data'!U832</f>
        <v>2</v>
      </c>
      <c r="AG833" s="235">
        <f>'Raw Data'!T832</f>
        <v>9</v>
      </c>
      <c r="AH833" s="235"/>
      <c r="AI833" s="235">
        <f>IF('Raw Data'!AJ832="YES", 1, 0)</f>
        <v>0</v>
      </c>
      <c r="AJ833" s="239">
        <f>'Power Usage Consumption'!$B$15</f>
        <v>3.87</v>
      </c>
      <c r="AK833" s="235">
        <f>IF('Raw Data'!AK832="YES", 1, 0)</f>
        <v>1</v>
      </c>
      <c r="AL833" s="239">
        <f>'Power Usage Consumption'!$B$16</f>
        <v>18</v>
      </c>
      <c r="AM833" s="235">
        <f>IF('Raw Data'!AL832="YES", 1, 0)</f>
        <v>0</v>
      </c>
      <c r="AN833" s="239">
        <f>'Power Usage Consumption'!$B$17</f>
        <v>1.5</v>
      </c>
      <c r="AO833" s="235">
        <f>IF('Raw Data'!AM832="YES", 1, 0)</f>
        <v>1</v>
      </c>
      <c r="AP833" s="239">
        <f>'Power Usage Consumption'!$B$18</f>
        <v>1.2</v>
      </c>
      <c r="AQ833" s="235">
        <f>IF('Raw Data'!AN832="YES", 1, 0)</f>
        <v>1</v>
      </c>
      <c r="AR833" s="239">
        <f>'Power Usage Consumption'!$B$19</f>
        <v>2</v>
      </c>
      <c r="AS833" s="239">
        <f t="shared" si="5"/>
        <v>26.57</v>
      </c>
      <c r="AT833" s="241">
        <f t="shared" si="6"/>
        <v>9</v>
      </c>
      <c r="AU833" s="241"/>
      <c r="AV833" s="235">
        <f>IF('Raw Data'!AO832="YES", 1, 0)</f>
        <v>1</v>
      </c>
      <c r="AW833" s="241">
        <f>('Power Usage Consumption'!$B$22)*D833*AV833</f>
        <v>500.5</v>
      </c>
      <c r="AX833" s="235">
        <f>IF('Raw Data'!AP832="YES", 1, 0)</f>
        <v>1</v>
      </c>
      <c r="AY833" s="241">
        <f>('Power Usage Consumption'!$B$23)*D833*AX833</f>
        <v>143</v>
      </c>
      <c r="AZ833" s="235">
        <f>IF('Raw Data'!AQ832="YES", 1, 0)</f>
        <v>0</v>
      </c>
      <c r="BA833" s="241">
        <f>('Power Usage Consumption'!$B$24)*D833*AZ833</f>
        <v>0</v>
      </c>
      <c r="BB833" s="235">
        <f>IF('Raw Data'!AR832="YES", 1, 0)</f>
        <v>0</v>
      </c>
      <c r="BC833" s="241">
        <f>('Power Usage Consumption'!$B$25)*D833*BB833</f>
        <v>0</v>
      </c>
      <c r="BD833" s="235">
        <f>IF('Raw Data'!AS832="YES", 1, 0)</f>
        <v>1</v>
      </c>
      <c r="BE833" s="235">
        <f>('Power Usage Consumption'!$B$26)*D833*BD833</f>
        <v>61.6</v>
      </c>
      <c r="BF833" s="241">
        <f t="shared" si="7"/>
        <v>705.1</v>
      </c>
    </row>
    <row r="834" ht="20.25" customHeight="1">
      <c r="A834" s="233" t="str">
        <f>'Raw Data'!R833</f>
        <v>Estonia</v>
      </c>
      <c r="B834" s="234">
        <f>'Raw Data'!S833</f>
        <v>7</v>
      </c>
      <c r="C834" s="235">
        <f>'Raw Data'!W833</f>
        <v>31</v>
      </c>
      <c r="D834" s="236">
        <f t="shared" si="1"/>
        <v>868</v>
      </c>
      <c r="E834" s="237"/>
      <c r="F834" s="238">
        <f>'Raw Data'!X833</f>
        <v>3</v>
      </c>
      <c r="G834" s="239">
        <f>(F834*'Power Usage Consumption'!$B$2)*D834</f>
        <v>156.24</v>
      </c>
      <c r="H834" s="235">
        <f>'Raw Data'!Y833</f>
        <v>2</v>
      </c>
      <c r="I834" s="239">
        <f>(H834*'Power Usage Consumption'!$B$3)*D834</f>
        <v>120.8256</v>
      </c>
      <c r="J834" s="235">
        <f>'Raw Data'!Z833</f>
        <v>1</v>
      </c>
      <c r="K834" s="240">
        <f>(J834*'Power Usage Consumption'!$B$4)*D834</f>
        <v>49.476</v>
      </c>
      <c r="L834" s="241">
        <f>'Raw Data'!AA833</f>
        <v>3</v>
      </c>
      <c r="M834" s="241">
        <f>(L834*'Power Usage Consumption'!$B$5)*D834</f>
        <v>520.8</v>
      </c>
      <c r="N834" s="241">
        <f>'Raw Data'!AB833</f>
        <v>3</v>
      </c>
      <c r="O834" s="241">
        <f>(N834*'Power Usage Consumption'!$B$7)*D834</f>
        <v>5.208</v>
      </c>
      <c r="P834" s="241">
        <f>'Raw Data'!AC833</f>
        <v>2</v>
      </c>
      <c r="Q834" s="241">
        <f>(P834*'Power Usage Consumption'!$B$8)*D834</f>
        <v>69.44</v>
      </c>
      <c r="R834" s="241">
        <f>'Raw Data'!AD833</f>
        <v>3</v>
      </c>
      <c r="S834" s="241">
        <f>(R834*'Power Usage Consumption'!$B$9)*D834</f>
        <v>15.624</v>
      </c>
      <c r="T834" s="235">
        <f>'Raw Data'!AE833</f>
        <v>1</v>
      </c>
      <c r="U834" s="241">
        <f>(T834*'Power Usage Consumption'!$B$6)*D834</f>
        <v>4.34</v>
      </c>
      <c r="V834" s="235">
        <f>'Raw Data'!AF833</f>
        <v>3</v>
      </c>
      <c r="W834" s="241">
        <f>(V834*'Power Usage Consumption'!$B$11)*D834</f>
        <v>31.248</v>
      </c>
      <c r="X834" s="235">
        <f>'Raw Data'!AG833</f>
        <v>2</v>
      </c>
      <c r="Y834" s="241">
        <f>(X834*'Power Usage Consumption'!$B$12)*D834</f>
        <v>20.832</v>
      </c>
      <c r="Z834" s="235">
        <f>'Raw Data'!AH833</f>
        <v>3</v>
      </c>
      <c r="AA834" s="241">
        <f>(Z834*'Power Usage Consumption'!$B$12)*D834</f>
        <v>31.248</v>
      </c>
      <c r="AB834" s="242">
        <f t="shared" si="2"/>
        <v>1025.2816</v>
      </c>
      <c r="AC834" s="243" t="str">
        <f>'Raw Data'!AI833</f>
        <v>Non-renewable Energy (Grid electricity, Gasoline, etc.)</v>
      </c>
      <c r="AD834" s="244">
        <f t="shared" si="3"/>
        <v>1025.2816</v>
      </c>
      <c r="AE834" s="245">
        <f t="shared" si="4"/>
        <v>0</v>
      </c>
      <c r="AF834" s="238">
        <f>'Raw Data'!U833</f>
        <v>4</v>
      </c>
      <c r="AG834" s="235">
        <f>'Raw Data'!T833</f>
        <v>3</v>
      </c>
      <c r="AH834" s="235"/>
      <c r="AI834" s="235">
        <f>IF('Raw Data'!AJ833="YES", 1, 0)</f>
        <v>0</v>
      </c>
      <c r="AJ834" s="239">
        <f>'Power Usage Consumption'!$B$15</f>
        <v>3.87</v>
      </c>
      <c r="AK834" s="235">
        <f>IF('Raw Data'!AK833="YES", 1, 0)</f>
        <v>1</v>
      </c>
      <c r="AL834" s="239">
        <f>'Power Usage Consumption'!$B$16</f>
        <v>18</v>
      </c>
      <c r="AM834" s="235">
        <f>IF('Raw Data'!AL833="YES", 1, 0)</f>
        <v>0</v>
      </c>
      <c r="AN834" s="239">
        <f>'Power Usage Consumption'!$B$17</f>
        <v>1.5</v>
      </c>
      <c r="AO834" s="235">
        <f>IF('Raw Data'!AM833="YES", 1, 0)</f>
        <v>0</v>
      </c>
      <c r="AP834" s="239">
        <f>'Power Usage Consumption'!$B$18</f>
        <v>1.2</v>
      </c>
      <c r="AQ834" s="235">
        <f>IF('Raw Data'!AN833="YES", 1, 0)</f>
        <v>0</v>
      </c>
      <c r="AR834" s="239">
        <f>'Power Usage Consumption'!$B$19</f>
        <v>2</v>
      </c>
      <c r="AS834" s="239">
        <f t="shared" si="5"/>
        <v>26.57</v>
      </c>
      <c r="AT834" s="241">
        <f t="shared" si="6"/>
        <v>3</v>
      </c>
      <c r="AU834" s="241"/>
      <c r="AV834" s="235">
        <f>IF('Raw Data'!AO833="YES", 1, 0)</f>
        <v>0</v>
      </c>
      <c r="AW834" s="241">
        <f>('Power Usage Consumption'!$B$22)*D834*AV834</f>
        <v>0</v>
      </c>
      <c r="AX834" s="235">
        <f>IF('Raw Data'!AP833="YES", 1, 0)</f>
        <v>1</v>
      </c>
      <c r="AY834" s="241">
        <f>('Power Usage Consumption'!$B$23)*D834*AX834</f>
        <v>564.2</v>
      </c>
      <c r="AZ834" s="235">
        <f>IF('Raw Data'!AQ833="YES", 1, 0)</f>
        <v>1</v>
      </c>
      <c r="BA834" s="241">
        <f>('Power Usage Consumption'!$B$24)*D834*AZ834</f>
        <v>46.872</v>
      </c>
      <c r="BB834" s="235">
        <f>IF('Raw Data'!AR833="YES", 1, 0)</f>
        <v>0</v>
      </c>
      <c r="BC834" s="241">
        <f>('Power Usage Consumption'!$B$25)*D834*BB834</f>
        <v>0</v>
      </c>
      <c r="BD834" s="235">
        <f>IF('Raw Data'!AS833="YES", 1, 0)</f>
        <v>1</v>
      </c>
      <c r="BE834" s="235">
        <f>('Power Usage Consumption'!$B$26)*D834*BD834</f>
        <v>243.04</v>
      </c>
      <c r="BF834" s="241">
        <f t="shared" si="7"/>
        <v>854.112</v>
      </c>
    </row>
    <row r="835" ht="20.25" customHeight="1">
      <c r="A835" s="233" t="str">
        <f>'Raw Data'!R834</f>
        <v>Dominican Republic</v>
      </c>
      <c r="B835" s="234">
        <f>'Raw Data'!S834</f>
        <v>10</v>
      </c>
      <c r="C835" s="235">
        <f>'Raw Data'!W834</f>
        <v>5</v>
      </c>
      <c r="D835" s="236">
        <f t="shared" si="1"/>
        <v>200</v>
      </c>
      <c r="E835" s="237"/>
      <c r="F835" s="238">
        <f>'Raw Data'!X834</f>
        <v>1</v>
      </c>
      <c r="G835" s="239">
        <f>(F835*'Power Usage Consumption'!$B$2)*D835</f>
        <v>12</v>
      </c>
      <c r="H835" s="235">
        <f>'Raw Data'!Y834</f>
        <v>3</v>
      </c>
      <c r="I835" s="239">
        <f>(H835*'Power Usage Consumption'!$B$3)*D835</f>
        <v>41.76</v>
      </c>
      <c r="J835" s="235">
        <f>'Raw Data'!Z834</f>
        <v>2</v>
      </c>
      <c r="K835" s="240">
        <f>(J835*'Power Usage Consumption'!$B$4)*D835</f>
        <v>22.8</v>
      </c>
      <c r="L835" s="241">
        <f>'Raw Data'!AA834</f>
        <v>0</v>
      </c>
      <c r="M835" s="241">
        <f>(L835*'Power Usage Consumption'!$B$5)*D835</f>
        <v>0</v>
      </c>
      <c r="N835" s="241">
        <f>'Raw Data'!AB834</f>
        <v>2</v>
      </c>
      <c r="O835" s="241">
        <f>(N835*'Power Usage Consumption'!$B$7)*D835</f>
        <v>0.8</v>
      </c>
      <c r="P835" s="241">
        <f>'Raw Data'!AC834</f>
        <v>0</v>
      </c>
      <c r="Q835" s="241">
        <f>(P835*'Power Usage Consumption'!$B$8)*D835</f>
        <v>0</v>
      </c>
      <c r="R835" s="241">
        <f>'Raw Data'!AD834</f>
        <v>3</v>
      </c>
      <c r="S835" s="241">
        <f>(R835*'Power Usage Consumption'!$B$9)*D835</f>
        <v>3.6</v>
      </c>
      <c r="T835" s="235">
        <f>'Raw Data'!AE834</f>
        <v>3</v>
      </c>
      <c r="U835" s="241">
        <f>(T835*'Power Usage Consumption'!$B$6)*D835</f>
        <v>3</v>
      </c>
      <c r="V835" s="235">
        <f>'Raw Data'!AF834</f>
        <v>3</v>
      </c>
      <c r="W835" s="241">
        <f>(V835*'Power Usage Consumption'!$B$11)*D835</f>
        <v>7.2</v>
      </c>
      <c r="X835" s="235">
        <f>'Raw Data'!AG834</f>
        <v>1</v>
      </c>
      <c r="Y835" s="241">
        <f>(X835*'Power Usage Consumption'!$B$12)*D835</f>
        <v>2.4</v>
      </c>
      <c r="Z835" s="235">
        <f>'Raw Data'!AH834</f>
        <v>3</v>
      </c>
      <c r="AA835" s="241">
        <f>(Z835*'Power Usage Consumption'!$B$12)*D835</f>
        <v>7.2</v>
      </c>
      <c r="AB835" s="242">
        <f t="shared" si="2"/>
        <v>100.76</v>
      </c>
      <c r="AC835" s="243" t="str">
        <f>'Raw Data'!AI834</f>
        <v>Non-renewable Energy (Grid electricity, Gasoline, etc.)</v>
      </c>
      <c r="AD835" s="244">
        <f t="shared" si="3"/>
        <v>100.76</v>
      </c>
      <c r="AE835" s="245">
        <f t="shared" si="4"/>
        <v>0</v>
      </c>
      <c r="AF835" s="238">
        <f>'Raw Data'!U834</f>
        <v>1</v>
      </c>
      <c r="AG835" s="235">
        <f>'Raw Data'!T834</f>
        <v>9</v>
      </c>
      <c r="AH835" s="235"/>
      <c r="AI835" s="235">
        <f>IF('Raw Data'!AJ834="YES", 1, 0)</f>
        <v>0</v>
      </c>
      <c r="AJ835" s="239">
        <f>'Power Usage Consumption'!$B$15</f>
        <v>3.87</v>
      </c>
      <c r="AK835" s="235">
        <f>IF('Raw Data'!AK834="YES", 1, 0)</f>
        <v>1</v>
      </c>
      <c r="AL835" s="239">
        <f>'Power Usage Consumption'!$B$16</f>
        <v>18</v>
      </c>
      <c r="AM835" s="235">
        <f>IF('Raw Data'!AL834="YES", 1, 0)</f>
        <v>1</v>
      </c>
      <c r="AN835" s="239">
        <f>'Power Usage Consumption'!$B$17</f>
        <v>1.5</v>
      </c>
      <c r="AO835" s="235">
        <f>IF('Raw Data'!AM834="YES", 1, 0)</f>
        <v>0</v>
      </c>
      <c r="AP835" s="239">
        <f>'Power Usage Consumption'!$B$18</f>
        <v>1.2</v>
      </c>
      <c r="AQ835" s="235">
        <f>IF('Raw Data'!AN834="YES", 1, 0)</f>
        <v>1</v>
      </c>
      <c r="AR835" s="239">
        <f>'Power Usage Consumption'!$B$19</f>
        <v>2</v>
      </c>
      <c r="AS835" s="239">
        <f t="shared" si="5"/>
        <v>26.57</v>
      </c>
      <c r="AT835" s="241">
        <f t="shared" si="6"/>
        <v>9</v>
      </c>
      <c r="AU835" s="241"/>
      <c r="AV835" s="235">
        <f>IF('Raw Data'!AO834="YES", 1, 0)</f>
        <v>1</v>
      </c>
      <c r="AW835" s="241">
        <f>('Power Usage Consumption'!$B$22)*D835*AV835</f>
        <v>455</v>
      </c>
      <c r="AX835" s="235">
        <f>IF('Raw Data'!AP834="YES", 1, 0)</f>
        <v>0</v>
      </c>
      <c r="AY835" s="241">
        <f>('Power Usage Consumption'!$B$23)*D835*AX835</f>
        <v>0</v>
      </c>
      <c r="AZ835" s="235">
        <f>IF('Raw Data'!AQ834="YES", 1, 0)</f>
        <v>0</v>
      </c>
      <c r="BA835" s="241">
        <f>('Power Usage Consumption'!$B$24)*D835*AZ835</f>
        <v>0</v>
      </c>
      <c r="BB835" s="235">
        <f>IF('Raw Data'!AR834="YES", 1, 0)</f>
        <v>0</v>
      </c>
      <c r="BC835" s="241">
        <f>('Power Usage Consumption'!$B$25)*D835*BB835</f>
        <v>0</v>
      </c>
      <c r="BD835" s="235">
        <f>IF('Raw Data'!AS834="YES", 1, 0)</f>
        <v>0</v>
      </c>
      <c r="BE835" s="235">
        <f>('Power Usage Consumption'!$B$26)*D835*BD835</f>
        <v>0</v>
      </c>
      <c r="BF835" s="241">
        <f t="shared" si="7"/>
        <v>455</v>
      </c>
    </row>
    <row r="836" ht="20.25" customHeight="1">
      <c r="A836" s="233" t="str">
        <f>'Raw Data'!R835</f>
        <v>Kenya</v>
      </c>
      <c r="B836" s="234">
        <f>'Raw Data'!S835</f>
        <v>8</v>
      </c>
      <c r="C836" s="235">
        <f>'Raw Data'!W835</f>
        <v>1</v>
      </c>
      <c r="D836" s="236">
        <f t="shared" si="1"/>
        <v>32</v>
      </c>
      <c r="E836" s="237"/>
      <c r="F836" s="238">
        <f>'Raw Data'!X835</f>
        <v>1</v>
      </c>
      <c r="G836" s="239">
        <f>(F836*'Power Usage Consumption'!$B$2)*D836</f>
        <v>1.92</v>
      </c>
      <c r="H836" s="235">
        <f>'Raw Data'!Y835</f>
        <v>2</v>
      </c>
      <c r="I836" s="239">
        <f>(H836*'Power Usage Consumption'!$B$3)*D836</f>
        <v>4.4544</v>
      </c>
      <c r="J836" s="235">
        <f>'Raw Data'!Z835</f>
        <v>3</v>
      </c>
      <c r="K836" s="240">
        <f>(J836*'Power Usage Consumption'!$B$4)*D836</f>
        <v>5.472</v>
      </c>
      <c r="L836" s="241">
        <f>'Raw Data'!AA835</f>
        <v>1</v>
      </c>
      <c r="M836" s="241">
        <f>(L836*'Power Usage Consumption'!$B$5)*D836</f>
        <v>6.4</v>
      </c>
      <c r="N836" s="241">
        <f>'Raw Data'!AB835</f>
        <v>0</v>
      </c>
      <c r="O836" s="241">
        <f>(N836*'Power Usage Consumption'!$B$7)*D836</f>
        <v>0</v>
      </c>
      <c r="P836" s="241">
        <f>'Raw Data'!AC835</f>
        <v>3</v>
      </c>
      <c r="Q836" s="241">
        <f>(P836*'Power Usage Consumption'!$B$8)*D836</f>
        <v>3.84</v>
      </c>
      <c r="R836" s="241">
        <f>'Raw Data'!AD835</f>
        <v>0</v>
      </c>
      <c r="S836" s="241">
        <f>(R836*'Power Usage Consumption'!$B$9)*D836</f>
        <v>0</v>
      </c>
      <c r="T836" s="235">
        <f>'Raw Data'!AE835</f>
        <v>0</v>
      </c>
      <c r="U836" s="241">
        <f>(T836*'Power Usage Consumption'!$B$6)*D836</f>
        <v>0</v>
      </c>
      <c r="V836" s="235">
        <f>'Raw Data'!AF835</f>
        <v>3</v>
      </c>
      <c r="W836" s="241">
        <f>(V836*'Power Usage Consumption'!$B$11)*D836</f>
        <v>1.152</v>
      </c>
      <c r="X836" s="235">
        <f>'Raw Data'!AG835</f>
        <v>1</v>
      </c>
      <c r="Y836" s="241">
        <f>(X836*'Power Usage Consumption'!$B$12)*D836</f>
        <v>0.384</v>
      </c>
      <c r="Z836" s="235">
        <f>'Raw Data'!AH835</f>
        <v>0</v>
      </c>
      <c r="AA836" s="241">
        <f>(Z836*'Power Usage Consumption'!$B$12)*D836</f>
        <v>0</v>
      </c>
      <c r="AB836" s="242">
        <f t="shared" si="2"/>
        <v>23.6224</v>
      </c>
      <c r="AC836" s="243" t="str">
        <f>'Raw Data'!AI835</f>
        <v>Renewable Energy (Solar, Wind, etc.)</v>
      </c>
      <c r="AD836" s="244">
        <f t="shared" si="3"/>
        <v>0</v>
      </c>
      <c r="AE836" s="245">
        <f t="shared" si="4"/>
        <v>23.6224</v>
      </c>
      <c r="AF836" s="238">
        <f>'Raw Data'!U835</f>
        <v>6</v>
      </c>
      <c r="AG836" s="235">
        <f>'Raw Data'!T835</f>
        <v>2</v>
      </c>
      <c r="AH836" s="235"/>
      <c r="AI836" s="235">
        <f>IF('Raw Data'!AJ835="YES", 1, 0)</f>
        <v>1</v>
      </c>
      <c r="AJ836" s="239">
        <f>'Power Usage Consumption'!$B$15</f>
        <v>3.87</v>
      </c>
      <c r="AK836" s="235">
        <f>IF('Raw Data'!AK835="YES", 1, 0)</f>
        <v>0</v>
      </c>
      <c r="AL836" s="239">
        <f>'Power Usage Consumption'!$B$16</f>
        <v>18</v>
      </c>
      <c r="AM836" s="235">
        <f>IF('Raw Data'!AL835="YES", 1, 0)</f>
        <v>0</v>
      </c>
      <c r="AN836" s="239">
        <f>'Power Usage Consumption'!$B$17</f>
        <v>1.5</v>
      </c>
      <c r="AO836" s="235">
        <f>IF('Raw Data'!AM835="YES", 1, 0)</f>
        <v>1</v>
      </c>
      <c r="AP836" s="239">
        <f>'Power Usage Consumption'!$B$18</f>
        <v>1.2</v>
      </c>
      <c r="AQ836" s="235">
        <f>IF('Raw Data'!AN835="YES", 1, 0)</f>
        <v>0</v>
      </c>
      <c r="AR836" s="239">
        <f>'Power Usage Consumption'!$B$19</f>
        <v>2</v>
      </c>
      <c r="AS836" s="239">
        <f t="shared" si="5"/>
        <v>26.57</v>
      </c>
      <c r="AT836" s="241">
        <f t="shared" si="6"/>
        <v>2</v>
      </c>
      <c r="AU836" s="241"/>
      <c r="AV836" s="235">
        <f>IF('Raw Data'!AO835="YES", 1, 0)</f>
        <v>1</v>
      </c>
      <c r="AW836" s="241">
        <f>('Power Usage Consumption'!$B$22)*D836*AV836</f>
        <v>72.8</v>
      </c>
      <c r="AX836" s="235">
        <f>IF('Raw Data'!AP835="YES", 1, 0)</f>
        <v>0</v>
      </c>
      <c r="AY836" s="241">
        <f>('Power Usage Consumption'!$B$23)*D836*AX836</f>
        <v>0</v>
      </c>
      <c r="AZ836" s="235">
        <f>IF('Raw Data'!AQ835="YES", 1, 0)</f>
        <v>1</v>
      </c>
      <c r="BA836" s="241">
        <f>('Power Usage Consumption'!$B$24)*D836*AZ836</f>
        <v>1.728</v>
      </c>
      <c r="BB836" s="235">
        <f>IF('Raw Data'!AR835="YES", 1, 0)</f>
        <v>0</v>
      </c>
      <c r="BC836" s="241">
        <f>('Power Usage Consumption'!$B$25)*D836*BB836</f>
        <v>0</v>
      </c>
      <c r="BD836" s="235">
        <f>IF('Raw Data'!AS835="YES", 1, 0)</f>
        <v>1</v>
      </c>
      <c r="BE836" s="235">
        <f>('Power Usage Consumption'!$B$26)*D836*BD836</f>
        <v>8.96</v>
      </c>
      <c r="BF836" s="241">
        <f t="shared" si="7"/>
        <v>83.488</v>
      </c>
    </row>
    <row r="837" ht="20.25" customHeight="1">
      <c r="A837" s="233" t="str">
        <f>'Raw Data'!R836</f>
        <v>Switzerland</v>
      </c>
      <c r="B837" s="234">
        <f>'Raw Data'!S836</f>
        <v>5</v>
      </c>
      <c r="C837" s="235">
        <f>'Raw Data'!W836</f>
        <v>7</v>
      </c>
      <c r="D837" s="236">
        <f t="shared" si="1"/>
        <v>140</v>
      </c>
      <c r="E837" s="237"/>
      <c r="F837" s="238">
        <f>'Raw Data'!X836</f>
        <v>2</v>
      </c>
      <c r="G837" s="239">
        <f>(F837*'Power Usage Consumption'!$B$2)*D837</f>
        <v>16.8</v>
      </c>
      <c r="H837" s="235">
        <f>'Raw Data'!Y836</f>
        <v>3</v>
      </c>
      <c r="I837" s="239">
        <f>(H837*'Power Usage Consumption'!$B$3)*D837</f>
        <v>29.232</v>
      </c>
      <c r="J837" s="235">
        <f>'Raw Data'!Z836</f>
        <v>0</v>
      </c>
      <c r="K837" s="240">
        <f>(J837*'Power Usage Consumption'!$B$4)*D837</f>
        <v>0</v>
      </c>
      <c r="L837" s="241">
        <f>'Raw Data'!AA836</f>
        <v>0</v>
      </c>
      <c r="M837" s="241">
        <f>(L837*'Power Usage Consumption'!$B$5)*D837</f>
        <v>0</v>
      </c>
      <c r="N837" s="241">
        <f>'Raw Data'!AB836</f>
        <v>3</v>
      </c>
      <c r="O837" s="241">
        <f>(N837*'Power Usage Consumption'!$B$7)*D837</f>
        <v>0.84</v>
      </c>
      <c r="P837" s="241">
        <f>'Raw Data'!AC836</f>
        <v>1</v>
      </c>
      <c r="Q837" s="241">
        <f>(P837*'Power Usage Consumption'!$B$8)*D837</f>
        <v>5.6</v>
      </c>
      <c r="R837" s="241">
        <f>'Raw Data'!AD836</f>
        <v>0</v>
      </c>
      <c r="S837" s="241">
        <f>(R837*'Power Usage Consumption'!$B$9)*D837</f>
        <v>0</v>
      </c>
      <c r="T837" s="235">
        <f>'Raw Data'!AE836</f>
        <v>1</v>
      </c>
      <c r="U837" s="241">
        <f>(T837*'Power Usage Consumption'!$B$6)*D837</f>
        <v>0.7</v>
      </c>
      <c r="V837" s="235">
        <f>'Raw Data'!AF836</f>
        <v>2</v>
      </c>
      <c r="W837" s="241">
        <f>(V837*'Power Usage Consumption'!$B$11)*D837</f>
        <v>3.36</v>
      </c>
      <c r="X837" s="235">
        <f>'Raw Data'!AG836</f>
        <v>1</v>
      </c>
      <c r="Y837" s="241">
        <f>(X837*'Power Usage Consumption'!$B$12)*D837</f>
        <v>1.68</v>
      </c>
      <c r="Z837" s="235">
        <f>'Raw Data'!AH836</f>
        <v>0</v>
      </c>
      <c r="AA837" s="241">
        <f>(Z837*'Power Usage Consumption'!$B$12)*D837</f>
        <v>0</v>
      </c>
      <c r="AB837" s="242">
        <f t="shared" si="2"/>
        <v>58.212</v>
      </c>
      <c r="AC837" s="243" t="str">
        <f>'Raw Data'!AI836</f>
        <v>Renewable Energy (Solar, Wind, etc.)</v>
      </c>
      <c r="AD837" s="244">
        <f t="shared" si="3"/>
        <v>0</v>
      </c>
      <c r="AE837" s="245">
        <f t="shared" si="4"/>
        <v>58.212</v>
      </c>
      <c r="AF837" s="238">
        <f>'Raw Data'!U836</f>
        <v>2</v>
      </c>
      <c r="AG837" s="235">
        <f>'Raw Data'!T836</f>
        <v>3</v>
      </c>
      <c r="AH837" s="235"/>
      <c r="AI837" s="235">
        <f>IF('Raw Data'!AJ836="YES", 1, 0)</f>
        <v>1</v>
      </c>
      <c r="AJ837" s="239">
        <f>'Power Usage Consumption'!$B$15</f>
        <v>3.87</v>
      </c>
      <c r="AK837" s="235">
        <f>IF('Raw Data'!AK836="YES", 1, 0)</f>
        <v>0</v>
      </c>
      <c r="AL837" s="239">
        <f>'Power Usage Consumption'!$B$16</f>
        <v>18</v>
      </c>
      <c r="AM837" s="235">
        <f>IF('Raw Data'!AL836="YES", 1, 0)</f>
        <v>0</v>
      </c>
      <c r="AN837" s="239">
        <f>'Power Usage Consumption'!$B$17</f>
        <v>1.5</v>
      </c>
      <c r="AO837" s="235">
        <f>IF('Raw Data'!AM836="YES", 1, 0)</f>
        <v>0</v>
      </c>
      <c r="AP837" s="239">
        <f>'Power Usage Consumption'!$B$18</f>
        <v>1.2</v>
      </c>
      <c r="AQ837" s="235">
        <f>IF('Raw Data'!AN836="YES", 1, 0)</f>
        <v>1</v>
      </c>
      <c r="AR837" s="239">
        <f>'Power Usage Consumption'!$B$19</f>
        <v>2</v>
      </c>
      <c r="AS837" s="239">
        <f t="shared" si="5"/>
        <v>26.57</v>
      </c>
      <c r="AT837" s="241">
        <f t="shared" si="6"/>
        <v>3</v>
      </c>
      <c r="AU837" s="241"/>
      <c r="AV837" s="235">
        <f>IF('Raw Data'!AO836="YES", 1, 0)</f>
        <v>1</v>
      </c>
      <c r="AW837" s="241">
        <f>('Power Usage Consumption'!$B$22)*D837*AV837</f>
        <v>318.5</v>
      </c>
      <c r="AX837" s="235">
        <f>IF('Raw Data'!AP836="YES", 1, 0)</f>
        <v>0</v>
      </c>
      <c r="AY837" s="241">
        <f>('Power Usage Consumption'!$B$23)*D837*AX837</f>
        <v>0</v>
      </c>
      <c r="AZ837" s="235">
        <f>IF('Raw Data'!AQ836="YES", 1, 0)</f>
        <v>1</v>
      </c>
      <c r="BA837" s="241">
        <f>('Power Usage Consumption'!$B$24)*D837*AZ837</f>
        <v>7.56</v>
      </c>
      <c r="BB837" s="235">
        <f>IF('Raw Data'!AR836="YES", 1, 0)</f>
        <v>1</v>
      </c>
      <c r="BC837" s="241">
        <f>('Power Usage Consumption'!$B$25)*D837*BB837</f>
        <v>2.429</v>
      </c>
      <c r="BD837" s="235">
        <f>IF('Raw Data'!AS836="YES", 1, 0)</f>
        <v>0</v>
      </c>
      <c r="BE837" s="235">
        <f>('Power Usage Consumption'!$B$26)*D837*BD837</f>
        <v>0</v>
      </c>
      <c r="BF837" s="241">
        <f t="shared" si="7"/>
        <v>328.489</v>
      </c>
    </row>
    <row r="838" ht="20.25" customHeight="1">
      <c r="A838" s="233" t="str">
        <f>'Raw Data'!R837</f>
        <v>Uzbekistan</v>
      </c>
      <c r="B838" s="234">
        <f>'Raw Data'!S837</f>
        <v>4</v>
      </c>
      <c r="C838" s="235">
        <f>'Raw Data'!W837</f>
        <v>7</v>
      </c>
      <c r="D838" s="236">
        <f t="shared" si="1"/>
        <v>112</v>
      </c>
      <c r="E838" s="237"/>
      <c r="F838" s="238">
        <f>'Raw Data'!X837</f>
        <v>0</v>
      </c>
      <c r="G838" s="239">
        <f>(F838*'Power Usage Consumption'!$B$2)*D838</f>
        <v>0</v>
      </c>
      <c r="H838" s="235">
        <f>'Raw Data'!Y837</f>
        <v>0</v>
      </c>
      <c r="I838" s="239">
        <f>(H838*'Power Usage Consumption'!$B$3)*D838</f>
        <v>0</v>
      </c>
      <c r="J838" s="235">
        <f>'Raw Data'!Z837</f>
        <v>0</v>
      </c>
      <c r="K838" s="240">
        <f>(J838*'Power Usage Consumption'!$B$4)*D838</f>
        <v>0</v>
      </c>
      <c r="L838" s="241">
        <f>'Raw Data'!AA837</f>
        <v>0</v>
      </c>
      <c r="M838" s="241">
        <f>(L838*'Power Usage Consumption'!$B$5)*D838</f>
        <v>0</v>
      </c>
      <c r="N838" s="241">
        <f>'Raw Data'!AB837</f>
        <v>1</v>
      </c>
      <c r="O838" s="241">
        <f>(N838*'Power Usage Consumption'!$B$7)*D838</f>
        <v>0.224</v>
      </c>
      <c r="P838" s="241">
        <f>'Raw Data'!AC837</f>
        <v>0</v>
      </c>
      <c r="Q838" s="241">
        <f>(P838*'Power Usage Consumption'!$B$8)*D838</f>
        <v>0</v>
      </c>
      <c r="R838" s="241">
        <f>'Raw Data'!AD837</f>
        <v>0</v>
      </c>
      <c r="S838" s="241">
        <f>(R838*'Power Usage Consumption'!$B$9)*D838</f>
        <v>0</v>
      </c>
      <c r="T838" s="235">
        <f>'Raw Data'!AE837</f>
        <v>2</v>
      </c>
      <c r="U838" s="241">
        <f>(T838*'Power Usage Consumption'!$B$6)*D838</f>
        <v>1.12</v>
      </c>
      <c r="V838" s="235">
        <f>'Raw Data'!AF837</f>
        <v>2</v>
      </c>
      <c r="W838" s="241">
        <f>(V838*'Power Usage Consumption'!$B$11)*D838</f>
        <v>2.688</v>
      </c>
      <c r="X838" s="235">
        <f>'Raw Data'!AG837</f>
        <v>2</v>
      </c>
      <c r="Y838" s="241">
        <f>(X838*'Power Usage Consumption'!$B$12)*D838</f>
        <v>2.688</v>
      </c>
      <c r="Z838" s="235">
        <f>'Raw Data'!AH837</f>
        <v>3</v>
      </c>
      <c r="AA838" s="241">
        <f>(Z838*'Power Usage Consumption'!$B$12)*D838</f>
        <v>4.032</v>
      </c>
      <c r="AB838" s="242">
        <f t="shared" si="2"/>
        <v>10.752</v>
      </c>
      <c r="AC838" s="243" t="str">
        <f>'Raw Data'!AI837</f>
        <v>Renewable Energy (Solar, Wind, etc.)</v>
      </c>
      <c r="AD838" s="244">
        <f t="shared" si="3"/>
        <v>0</v>
      </c>
      <c r="AE838" s="245">
        <f t="shared" si="4"/>
        <v>10.752</v>
      </c>
      <c r="AF838" s="238">
        <f>'Raw Data'!U837</f>
        <v>3</v>
      </c>
      <c r="AG838" s="235">
        <f>'Raw Data'!T837</f>
        <v>1</v>
      </c>
      <c r="AH838" s="235"/>
      <c r="AI838" s="235">
        <f>IF('Raw Data'!AJ837="YES", 1, 0)</f>
        <v>1</v>
      </c>
      <c r="AJ838" s="239">
        <f>'Power Usage Consumption'!$B$15</f>
        <v>3.87</v>
      </c>
      <c r="AK838" s="235">
        <f>IF('Raw Data'!AK837="YES", 1, 0)</f>
        <v>0</v>
      </c>
      <c r="AL838" s="239">
        <f>'Power Usage Consumption'!$B$16</f>
        <v>18</v>
      </c>
      <c r="AM838" s="235">
        <f>IF('Raw Data'!AL837="YES", 1, 0)</f>
        <v>0</v>
      </c>
      <c r="AN838" s="239">
        <f>'Power Usage Consumption'!$B$17</f>
        <v>1.5</v>
      </c>
      <c r="AO838" s="235">
        <f>IF('Raw Data'!AM837="YES", 1, 0)</f>
        <v>1</v>
      </c>
      <c r="AP838" s="239">
        <f>'Power Usage Consumption'!$B$18</f>
        <v>1.2</v>
      </c>
      <c r="AQ838" s="235">
        <f>IF('Raw Data'!AN837="YES", 1, 0)</f>
        <v>0</v>
      </c>
      <c r="AR838" s="239">
        <f>'Power Usage Consumption'!$B$19</f>
        <v>2</v>
      </c>
      <c r="AS838" s="239">
        <f t="shared" si="5"/>
        <v>26.57</v>
      </c>
      <c r="AT838" s="241">
        <f t="shared" si="6"/>
        <v>1</v>
      </c>
      <c r="AU838" s="241"/>
      <c r="AV838" s="235">
        <f>IF('Raw Data'!AO837="YES", 1, 0)</f>
        <v>0</v>
      </c>
      <c r="AW838" s="241">
        <f>('Power Usage Consumption'!$B$22)*D838*AV838</f>
        <v>0</v>
      </c>
      <c r="AX838" s="235">
        <f>IF('Raw Data'!AP837="YES", 1, 0)</f>
        <v>1</v>
      </c>
      <c r="AY838" s="241">
        <f>('Power Usage Consumption'!$B$23)*D838*AX838</f>
        <v>72.8</v>
      </c>
      <c r="AZ838" s="235">
        <f>IF('Raw Data'!AQ837="YES", 1, 0)</f>
        <v>0</v>
      </c>
      <c r="BA838" s="241">
        <f>('Power Usage Consumption'!$B$24)*D838*AZ838</f>
        <v>0</v>
      </c>
      <c r="BB838" s="235">
        <f>IF('Raw Data'!AR837="YES", 1, 0)</f>
        <v>0</v>
      </c>
      <c r="BC838" s="241">
        <f>('Power Usage Consumption'!$B$25)*D838*BB838</f>
        <v>0</v>
      </c>
      <c r="BD838" s="235">
        <f>IF('Raw Data'!AS837="YES", 1, 0)</f>
        <v>0</v>
      </c>
      <c r="BE838" s="235">
        <f>('Power Usage Consumption'!$B$26)*D838*BD838</f>
        <v>0</v>
      </c>
      <c r="BF838" s="241">
        <f t="shared" si="7"/>
        <v>72.8</v>
      </c>
    </row>
    <row r="839" ht="20.25" customHeight="1">
      <c r="A839" s="233" t="str">
        <f>'Raw Data'!R838</f>
        <v>Kuwait</v>
      </c>
      <c r="B839" s="234">
        <f>'Raw Data'!S838</f>
        <v>12</v>
      </c>
      <c r="C839" s="235">
        <f>'Raw Data'!W838</f>
        <v>14</v>
      </c>
      <c r="D839" s="236">
        <f t="shared" si="1"/>
        <v>672</v>
      </c>
      <c r="E839" s="237"/>
      <c r="F839" s="238">
        <f>'Raw Data'!X838</f>
        <v>1</v>
      </c>
      <c r="G839" s="239">
        <f>(F839*'Power Usage Consumption'!$B$2)*D839</f>
        <v>40.32</v>
      </c>
      <c r="H839" s="235">
        <f>'Raw Data'!Y838</f>
        <v>1</v>
      </c>
      <c r="I839" s="239">
        <f>(H839*'Power Usage Consumption'!$B$3)*D839</f>
        <v>46.7712</v>
      </c>
      <c r="J839" s="235">
        <f>'Raw Data'!Z838</f>
        <v>0</v>
      </c>
      <c r="K839" s="240">
        <f>(J839*'Power Usage Consumption'!$B$4)*D839</f>
        <v>0</v>
      </c>
      <c r="L839" s="241">
        <f>'Raw Data'!AA838</f>
        <v>3</v>
      </c>
      <c r="M839" s="241">
        <f>(L839*'Power Usage Consumption'!$B$5)*D839</f>
        <v>403.2</v>
      </c>
      <c r="N839" s="241">
        <f>'Raw Data'!AB838</f>
        <v>2</v>
      </c>
      <c r="O839" s="241">
        <f>(N839*'Power Usage Consumption'!$B$7)*D839</f>
        <v>2.688</v>
      </c>
      <c r="P839" s="241">
        <f>'Raw Data'!AC838</f>
        <v>1</v>
      </c>
      <c r="Q839" s="241">
        <f>(P839*'Power Usage Consumption'!$B$8)*D839</f>
        <v>26.88</v>
      </c>
      <c r="R839" s="241">
        <f>'Raw Data'!AD838</f>
        <v>0</v>
      </c>
      <c r="S839" s="241">
        <f>(R839*'Power Usage Consumption'!$B$9)*D839</f>
        <v>0</v>
      </c>
      <c r="T839" s="235">
        <f>'Raw Data'!AE838</f>
        <v>1</v>
      </c>
      <c r="U839" s="241">
        <f>(T839*'Power Usage Consumption'!$B$6)*D839</f>
        <v>3.36</v>
      </c>
      <c r="V839" s="235">
        <f>'Raw Data'!AF838</f>
        <v>0</v>
      </c>
      <c r="W839" s="241">
        <f>(V839*'Power Usage Consumption'!$B$11)*D839</f>
        <v>0</v>
      </c>
      <c r="X839" s="235">
        <f>'Raw Data'!AG838</f>
        <v>0</v>
      </c>
      <c r="Y839" s="241">
        <f>(X839*'Power Usage Consumption'!$B$12)*D839</f>
        <v>0</v>
      </c>
      <c r="Z839" s="235">
        <f>'Raw Data'!AH838</f>
        <v>1</v>
      </c>
      <c r="AA839" s="241">
        <f>(Z839*'Power Usage Consumption'!$B$12)*D839</f>
        <v>8.064</v>
      </c>
      <c r="AB839" s="242">
        <f t="shared" si="2"/>
        <v>531.2832</v>
      </c>
      <c r="AC839" s="243" t="str">
        <f>'Raw Data'!AI838</f>
        <v>Non-renewable Energy (Grid electricity, Gasoline, etc.)</v>
      </c>
      <c r="AD839" s="244">
        <f t="shared" si="3"/>
        <v>531.2832</v>
      </c>
      <c r="AE839" s="245">
        <f t="shared" si="4"/>
        <v>0</v>
      </c>
      <c r="AF839" s="238">
        <f>'Raw Data'!U838</f>
        <v>4</v>
      </c>
      <c r="AG839" s="235">
        <f>'Raw Data'!T838</f>
        <v>8</v>
      </c>
      <c r="AH839" s="235"/>
      <c r="AI839" s="235">
        <f>IF('Raw Data'!AJ838="YES", 1, 0)</f>
        <v>0</v>
      </c>
      <c r="AJ839" s="239">
        <f>'Power Usage Consumption'!$B$15</f>
        <v>3.87</v>
      </c>
      <c r="AK839" s="235">
        <f>IF('Raw Data'!AK838="YES", 1, 0)</f>
        <v>0</v>
      </c>
      <c r="AL839" s="239">
        <f>'Power Usage Consumption'!$B$16</f>
        <v>18</v>
      </c>
      <c r="AM839" s="235">
        <f>IF('Raw Data'!AL838="YES", 1, 0)</f>
        <v>0</v>
      </c>
      <c r="AN839" s="239">
        <f>'Power Usage Consumption'!$B$17</f>
        <v>1.5</v>
      </c>
      <c r="AO839" s="235">
        <f>IF('Raw Data'!AM838="YES", 1, 0)</f>
        <v>1</v>
      </c>
      <c r="AP839" s="239">
        <f>'Power Usage Consumption'!$B$18</f>
        <v>1.2</v>
      </c>
      <c r="AQ839" s="235">
        <f>IF('Raw Data'!AN838="YES", 1, 0)</f>
        <v>1</v>
      </c>
      <c r="AR839" s="239">
        <f>'Power Usage Consumption'!$B$19</f>
        <v>2</v>
      </c>
      <c r="AS839" s="239">
        <f t="shared" si="5"/>
        <v>26.57</v>
      </c>
      <c r="AT839" s="241">
        <f t="shared" si="6"/>
        <v>8</v>
      </c>
      <c r="AU839" s="241"/>
      <c r="AV839" s="235">
        <f>IF('Raw Data'!AO838="YES", 1, 0)</f>
        <v>0</v>
      </c>
      <c r="AW839" s="241">
        <f>('Power Usage Consumption'!$B$22)*D839*AV839</f>
        <v>0</v>
      </c>
      <c r="AX839" s="235">
        <f>IF('Raw Data'!AP838="YES", 1, 0)</f>
        <v>0</v>
      </c>
      <c r="AY839" s="241">
        <f>('Power Usage Consumption'!$B$23)*D839*AX839</f>
        <v>0</v>
      </c>
      <c r="AZ839" s="235">
        <f>IF('Raw Data'!AQ838="YES", 1, 0)</f>
        <v>1</v>
      </c>
      <c r="BA839" s="241">
        <f>('Power Usage Consumption'!$B$24)*D839*AZ839</f>
        <v>36.288</v>
      </c>
      <c r="BB839" s="235">
        <f>IF('Raw Data'!AR838="YES", 1, 0)</f>
        <v>1</v>
      </c>
      <c r="BC839" s="241">
        <f>('Power Usage Consumption'!$B$25)*D839*BB839</f>
        <v>11.6592</v>
      </c>
      <c r="BD839" s="235">
        <f>IF('Raw Data'!AS838="YES", 1, 0)</f>
        <v>1</v>
      </c>
      <c r="BE839" s="235">
        <f>('Power Usage Consumption'!$B$26)*D839*BD839</f>
        <v>188.16</v>
      </c>
      <c r="BF839" s="241">
        <f t="shared" si="7"/>
        <v>236.1072</v>
      </c>
    </row>
    <row r="840" ht="20.25" customHeight="1">
      <c r="A840" s="233" t="str">
        <f>'Raw Data'!R839</f>
        <v>Brazil</v>
      </c>
      <c r="B840" s="234">
        <f>'Raw Data'!S839</f>
        <v>9</v>
      </c>
      <c r="C840" s="235">
        <f>'Raw Data'!W839</f>
        <v>21</v>
      </c>
      <c r="D840" s="236">
        <f t="shared" si="1"/>
        <v>756</v>
      </c>
      <c r="E840" s="237"/>
      <c r="F840" s="238">
        <f>'Raw Data'!X839</f>
        <v>0</v>
      </c>
      <c r="G840" s="239">
        <f>(F840*'Power Usage Consumption'!$B$2)*D840</f>
        <v>0</v>
      </c>
      <c r="H840" s="235">
        <f>'Raw Data'!Y839</f>
        <v>3</v>
      </c>
      <c r="I840" s="239">
        <f>(H840*'Power Usage Consumption'!$B$3)*D840</f>
        <v>157.8528</v>
      </c>
      <c r="J840" s="235">
        <f>'Raw Data'!Z839</f>
        <v>0</v>
      </c>
      <c r="K840" s="240">
        <f>(J840*'Power Usage Consumption'!$B$4)*D840</f>
        <v>0</v>
      </c>
      <c r="L840" s="241">
        <f>'Raw Data'!AA839</f>
        <v>2</v>
      </c>
      <c r="M840" s="241">
        <f>(L840*'Power Usage Consumption'!$B$5)*D840</f>
        <v>302.4</v>
      </c>
      <c r="N840" s="241">
        <f>'Raw Data'!AB839</f>
        <v>1</v>
      </c>
      <c r="O840" s="241">
        <f>(N840*'Power Usage Consumption'!$B$7)*D840</f>
        <v>1.512</v>
      </c>
      <c r="P840" s="241">
        <f>'Raw Data'!AC839</f>
        <v>0</v>
      </c>
      <c r="Q840" s="241">
        <f>(P840*'Power Usage Consumption'!$B$8)*D840</f>
        <v>0</v>
      </c>
      <c r="R840" s="241">
        <f>'Raw Data'!AD839</f>
        <v>2</v>
      </c>
      <c r="S840" s="241">
        <f>(R840*'Power Usage Consumption'!$B$9)*D840</f>
        <v>9.072</v>
      </c>
      <c r="T840" s="235">
        <f>'Raw Data'!AE839</f>
        <v>1</v>
      </c>
      <c r="U840" s="241">
        <f>(T840*'Power Usage Consumption'!$B$6)*D840</f>
        <v>3.78</v>
      </c>
      <c r="V840" s="235">
        <f>'Raw Data'!AF839</f>
        <v>1</v>
      </c>
      <c r="W840" s="241">
        <f>(V840*'Power Usage Consumption'!$B$11)*D840</f>
        <v>9.072</v>
      </c>
      <c r="X840" s="235">
        <f>'Raw Data'!AG839</f>
        <v>0</v>
      </c>
      <c r="Y840" s="241">
        <f>(X840*'Power Usage Consumption'!$B$12)*D840</f>
        <v>0</v>
      </c>
      <c r="Z840" s="235">
        <f>'Raw Data'!AH839</f>
        <v>3</v>
      </c>
      <c r="AA840" s="241">
        <f>(Z840*'Power Usage Consumption'!$B$12)*D840</f>
        <v>27.216</v>
      </c>
      <c r="AB840" s="242">
        <f t="shared" si="2"/>
        <v>510.9048</v>
      </c>
      <c r="AC840" s="243" t="str">
        <f>'Raw Data'!AI839</f>
        <v>Renewable Energy (Solar, Wind, etc.)</v>
      </c>
      <c r="AD840" s="244">
        <f t="shared" si="3"/>
        <v>0</v>
      </c>
      <c r="AE840" s="245">
        <f t="shared" si="4"/>
        <v>510.9048</v>
      </c>
      <c r="AF840" s="238">
        <f>'Raw Data'!U839</f>
        <v>1</v>
      </c>
      <c r="AG840" s="235">
        <f>'Raw Data'!T839</f>
        <v>8</v>
      </c>
      <c r="AH840" s="235"/>
      <c r="AI840" s="235">
        <f>IF('Raw Data'!AJ839="YES", 1, 0)</f>
        <v>0</v>
      </c>
      <c r="AJ840" s="239">
        <f>'Power Usage Consumption'!$B$15</f>
        <v>3.87</v>
      </c>
      <c r="AK840" s="235">
        <f>IF('Raw Data'!AK839="YES", 1, 0)</f>
        <v>0</v>
      </c>
      <c r="AL840" s="239">
        <f>'Power Usage Consumption'!$B$16</f>
        <v>18</v>
      </c>
      <c r="AM840" s="235">
        <f>IF('Raw Data'!AL839="YES", 1, 0)</f>
        <v>1</v>
      </c>
      <c r="AN840" s="239">
        <f>'Power Usage Consumption'!$B$17</f>
        <v>1.5</v>
      </c>
      <c r="AO840" s="235">
        <f>IF('Raw Data'!AM839="YES", 1, 0)</f>
        <v>0</v>
      </c>
      <c r="AP840" s="239">
        <f>'Power Usage Consumption'!$B$18</f>
        <v>1.2</v>
      </c>
      <c r="AQ840" s="235">
        <f>IF('Raw Data'!AN839="YES", 1, 0)</f>
        <v>1</v>
      </c>
      <c r="AR840" s="239">
        <f>'Power Usage Consumption'!$B$19</f>
        <v>2</v>
      </c>
      <c r="AS840" s="239">
        <f t="shared" si="5"/>
        <v>26.57</v>
      </c>
      <c r="AT840" s="241">
        <f t="shared" si="6"/>
        <v>8</v>
      </c>
      <c r="AU840" s="241"/>
      <c r="AV840" s="235">
        <f>IF('Raw Data'!AO839="YES", 1, 0)</f>
        <v>1</v>
      </c>
      <c r="AW840" s="241">
        <f>('Power Usage Consumption'!$B$22)*D840*AV840</f>
        <v>1719.9</v>
      </c>
      <c r="AX840" s="235">
        <f>IF('Raw Data'!AP839="YES", 1, 0)</f>
        <v>0</v>
      </c>
      <c r="AY840" s="241">
        <f>('Power Usage Consumption'!$B$23)*D840*AX840</f>
        <v>0</v>
      </c>
      <c r="AZ840" s="235">
        <f>IF('Raw Data'!AQ839="YES", 1, 0)</f>
        <v>1</v>
      </c>
      <c r="BA840" s="241">
        <f>('Power Usage Consumption'!$B$24)*D840*AZ840</f>
        <v>40.824</v>
      </c>
      <c r="BB840" s="235">
        <f>IF('Raw Data'!AR839="YES", 1, 0)</f>
        <v>0</v>
      </c>
      <c r="BC840" s="241">
        <f>('Power Usage Consumption'!$B$25)*D840*BB840</f>
        <v>0</v>
      </c>
      <c r="BD840" s="235">
        <f>IF('Raw Data'!AS839="YES", 1, 0)</f>
        <v>0</v>
      </c>
      <c r="BE840" s="235">
        <f>('Power Usage Consumption'!$B$26)*D840*BD840</f>
        <v>0</v>
      </c>
      <c r="BF840" s="241">
        <f t="shared" si="7"/>
        <v>1760.724</v>
      </c>
    </row>
    <row r="841" ht="20.25" customHeight="1">
      <c r="A841" s="233" t="str">
        <f>'Raw Data'!R840</f>
        <v>United States of America</v>
      </c>
      <c r="B841" s="234">
        <f>'Raw Data'!S840</f>
        <v>7</v>
      </c>
      <c r="C841" s="235">
        <f>'Raw Data'!W840</f>
        <v>4</v>
      </c>
      <c r="D841" s="236">
        <f t="shared" si="1"/>
        <v>112</v>
      </c>
      <c r="E841" s="237"/>
      <c r="F841" s="238">
        <f>'Raw Data'!X840</f>
        <v>0</v>
      </c>
      <c r="G841" s="239">
        <f>(F841*'Power Usage Consumption'!$B$2)*D841</f>
        <v>0</v>
      </c>
      <c r="H841" s="235">
        <f>'Raw Data'!Y840</f>
        <v>0</v>
      </c>
      <c r="I841" s="239">
        <f>(H841*'Power Usage Consumption'!$B$3)*D841</f>
        <v>0</v>
      </c>
      <c r="J841" s="235">
        <f>'Raw Data'!Z840</f>
        <v>2</v>
      </c>
      <c r="K841" s="240">
        <f>(J841*'Power Usage Consumption'!$B$4)*D841</f>
        <v>12.768</v>
      </c>
      <c r="L841" s="241">
        <f>'Raw Data'!AA840</f>
        <v>2</v>
      </c>
      <c r="M841" s="241">
        <f>(L841*'Power Usage Consumption'!$B$5)*D841</f>
        <v>44.8</v>
      </c>
      <c r="N841" s="241">
        <f>'Raw Data'!AB840</f>
        <v>3</v>
      </c>
      <c r="O841" s="241">
        <f>(N841*'Power Usage Consumption'!$B$7)*D841</f>
        <v>0.672</v>
      </c>
      <c r="P841" s="241">
        <f>'Raw Data'!AC840</f>
        <v>2</v>
      </c>
      <c r="Q841" s="241">
        <f>(P841*'Power Usage Consumption'!$B$8)*D841</f>
        <v>8.96</v>
      </c>
      <c r="R841" s="241">
        <f>'Raw Data'!AD840</f>
        <v>3</v>
      </c>
      <c r="S841" s="241">
        <f>(R841*'Power Usage Consumption'!$B$9)*D841</f>
        <v>2.016</v>
      </c>
      <c r="T841" s="235">
        <f>'Raw Data'!AE840</f>
        <v>3</v>
      </c>
      <c r="U841" s="241">
        <f>(T841*'Power Usage Consumption'!$B$6)*D841</f>
        <v>1.68</v>
      </c>
      <c r="V841" s="235">
        <f>'Raw Data'!AF840</f>
        <v>1</v>
      </c>
      <c r="W841" s="241">
        <f>(V841*'Power Usage Consumption'!$B$11)*D841</f>
        <v>1.344</v>
      </c>
      <c r="X841" s="235">
        <f>'Raw Data'!AG840</f>
        <v>2</v>
      </c>
      <c r="Y841" s="241">
        <f>(X841*'Power Usage Consumption'!$B$12)*D841</f>
        <v>2.688</v>
      </c>
      <c r="Z841" s="235">
        <f>'Raw Data'!AH840</f>
        <v>0</v>
      </c>
      <c r="AA841" s="241">
        <f>(Z841*'Power Usage Consumption'!$B$12)*D841</f>
        <v>0</v>
      </c>
      <c r="AB841" s="242">
        <f t="shared" si="2"/>
        <v>74.928</v>
      </c>
      <c r="AC841" s="243" t="str">
        <f>'Raw Data'!AI840</f>
        <v>Renewable Energy (Solar, Wind, etc.)</v>
      </c>
      <c r="AD841" s="244">
        <f t="shared" si="3"/>
        <v>0</v>
      </c>
      <c r="AE841" s="245">
        <f t="shared" si="4"/>
        <v>74.928</v>
      </c>
      <c r="AF841" s="238">
        <f>'Raw Data'!U840</f>
        <v>3</v>
      </c>
      <c r="AG841" s="235">
        <f>'Raw Data'!T840</f>
        <v>4</v>
      </c>
      <c r="AH841" s="235"/>
      <c r="AI841" s="235">
        <f>IF('Raw Data'!AJ840="YES", 1, 0)</f>
        <v>0</v>
      </c>
      <c r="AJ841" s="239">
        <f>'Power Usage Consumption'!$B$15</f>
        <v>3.87</v>
      </c>
      <c r="AK841" s="235">
        <f>IF('Raw Data'!AK840="YES", 1, 0)</f>
        <v>1</v>
      </c>
      <c r="AL841" s="239">
        <f>'Power Usage Consumption'!$B$16</f>
        <v>18</v>
      </c>
      <c r="AM841" s="235">
        <f>IF('Raw Data'!AL840="YES", 1, 0)</f>
        <v>0</v>
      </c>
      <c r="AN841" s="239">
        <f>'Power Usage Consumption'!$B$17</f>
        <v>1.5</v>
      </c>
      <c r="AO841" s="235">
        <f>IF('Raw Data'!AM840="YES", 1, 0)</f>
        <v>1</v>
      </c>
      <c r="AP841" s="239">
        <f>'Power Usage Consumption'!$B$18</f>
        <v>1.2</v>
      </c>
      <c r="AQ841" s="235">
        <f>IF('Raw Data'!AN840="YES", 1, 0)</f>
        <v>1</v>
      </c>
      <c r="AR841" s="239">
        <f>'Power Usage Consumption'!$B$19</f>
        <v>2</v>
      </c>
      <c r="AS841" s="239">
        <f t="shared" si="5"/>
        <v>26.57</v>
      </c>
      <c r="AT841" s="241">
        <f t="shared" si="6"/>
        <v>4</v>
      </c>
      <c r="AU841" s="241"/>
      <c r="AV841" s="235">
        <f>IF('Raw Data'!AO840="YES", 1, 0)</f>
        <v>0</v>
      </c>
      <c r="AW841" s="241">
        <f>('Power Usage Consumption'!$B$22)*D841*AV841</f>
        <v>0</v>
      </c>
      <c r="AX841" s="235">
        <f>IF('Raw Data'!AP840="YES", 1, 0)</f>
        <v>1</v>
      </c>
      <c r="AY841" s="241">
        <f>('Power Usage Consumption'!$B$23)*D841*AX841</f>
        <v>72.8</v>
      </c>
      <c r="AZ841" s="235">
        <f>IF('Raw Data'!AQ840="YES", 1, 0)</f>
        <v>0</v>
      </c>
      <c r="BA841" s="241">
        <f>('Power Usage Consumption'!$B$24)*D841*AZ841</f>
        <v>0</v>
      </c>
      <c r="BB841" s="235">
        <f>IF('Raw Data'!AR840="YES", 1, 0)</f>
        <v>1</v>
      </c>
      <c r="BC841" s="241">
        <f>('Power Usage Consumption'!$B$25)*D841*BB841</f>
        <v>1.9432</v>
      </c>
      <c r="BD841" s="235">
        <f>IF('Raw Data'!AS840="YES", 1, 0)</f>
        <v>1</v>
      </c>
      <c r="BE841" s="235">
        <f>('Power Usage Consumption'!$B$26)*D841*BD841</f>
        <v>31.36</v>
      </c>
      <c r="BF841" s="241">
        <f t="shared" si="7"/>
        <v>106.1032</v>
      </c>
    </row>
    <row r="842" ht="20.25" customHeight="1">
      <c r="A842" s="233" t="str">
        <f>'Raw Data'!R841</f>
        <v>Egypt</v>
      </c>
      <c r="B842" s="234">
        <f>'Raw Data'!S841</f>
        <v>8</v>
      </c>
      <c r="C842" s="235">
        <f>'Raw Data'!W841</f>
        <v>6</v>
      </c>
      <c r="D842" s="236">
        <f t="shared" si="1"/>
        <v>192</v>
      </c>
      <c r="E842" s="237"/>
      <c r="F842" s="238">
        <f>'Raw Data'!X841</f>
        <v>0</v>
      </c>
      <c r="G842" s="239">
        <f>(F842*'Power Usage Consumption'!$B$2)*D842</f>
        <v>0</v>
      </c>
      <c r="H842" s="235">
        <f>'Raw Data'!Y841</f>
        <v>3</v>
      </c>
      <c r="I842" s="239">
        <f>(H842*'Power Usage Consumption'!$B$3)*D842</f>
        <v>40.0896</v>
      </c>
      <c r="J842" s="235">
        <f>'Raw Data'!Z841</f>
        <v>1</v>
      </c>
      <c r="K842" s="240">
        <f>(J842*'Power Usage Consumption'!$B$4)*D842</f>
        <v>10.944</v>
      </c>
      <c r="L842" s="241">
        <f>'Raw Data'!AA841</f>
        <v>1</v>
      </c>
      <c r="M842" s="241">
        <f>(L842*'Power Usage Consumption'!$B$5)*D842</f>
        <v>38.4</v>
      </c>
      <c r="N842" s="241">
        <f>'Raw Data'!AB841</f>
        <v>0</v>
      </c>
      <c r="O842" s="241">
        <f>(N842*'Power Usage Consumption'!$B$7)*D842</f>
        <v>0</v>
      </c>
      <c r="P842" s="241">
        <f>'Raw Data'!AC841</f>
        <v>1</v>
      </c>
      <c r="Q842" s="241">
        <f>(P842*'Power Usage Consumption'!$B$8)*D842</f>
        <v>7.68</v>
      </c>
      <c r="R842" s="241">
        <f>'Raw Data'!AD841</f>
        <v>3</v>
      </c>
      <c r="S842" s="241">
        <f>(R842*'Power Usage Consumption'!$B$9)*D842</f>
        <v>3.456</v>
      </c>
      <c r="T842" s="235">
        <f>'Raw Data'!AE841</f>
        <v>1</v>
      </c>
      <c r="U842" s="241">
        <f>(T842*'Power Usage Consumption'!$B$6)*D842</f>
        <v>0.96</v>
      </c>
      <c r="V842" s="235">
        <f>'Raw Data'!AF841</f>
        <v>2</v>
      </c>
      <c r="W842" s="241">
        <f>(V842*'Power Usage Consumption'!$B$11)*D842</f>
        <v>4.608</v>
      </c>
      <c r="X842" s="235">
        <f>'Raw Data'!AG841</f>
        <v>3</v>
      </c>
      <c r="Y842" s="241">
        <f>(X842*'Power Usage Consumption'!$B$12)*D842</f>
        <v>6.912</v>
      </c>
      <c r="Z842" s="235">
        <f>'Raw Data'!AH841</f>
        <v>1</v>
      </c>
      <c r="AA842" s="241">
        <f>(Z842*'Power Usage Consumption'!$B$12)*D842</f>
        <v>2.304</v>
      </c>
      <c r="AB842" s="242">
        <f t="shared" si="2"/>
        <v>115.3536</v>
      </c>
      <c r="AC842" s="243" t="str">
        <f>'Raw Data'!AI841</f>
        <v>Renewable Energy (Solar, Wind, etc.)</v>
      </c>
      <c r="AD842" s="244">
        <f t="shared" si="3"/>
        <v>0</v>
      </c>
      <c r="AE842" s="245">
        <f t="shared" si="4"/>
        <v>115.3536</v>
      </c>
      <c r="AF842" s="238">
        <f>'Raw Data'!U841</f>
        <v>4</v>
      </c>
      <c r="AG842" s="235">
        <f>'Raw Data'!T841</f>
        <v>4</v>
      </c>
      <c r="AH842" s="235"/>
      <c r="AI842" s="235">
        <f>IF('Raw Data'!AJ841="YES", 1, 0)</f>
        <v>0</v>
      </c>
      <c r="AJ842" s="239">
        <f>'Power Usage Consumption'!$B$15</f>
        <v>3.87</v>
      </c>
      <c r="AK842" s="235">
        <f>IF('Raw Data'!AK841="YES", 1, 0)</f>
        <v>1</v>
      </c>
      <c r="AL842" s="239">
        <f>'Power Usage Consumption'!$B$16</f>
        <v>18</v>
      </c>
      <c r="AM842" s="235">
        <f>IF('Raw Data'!AL841="YES", 1, 0)</f>
        <v>1</v>
      </c>
      <c r="AN842" s="239">
        <f>'Power Usage Consumption'!$B$17</f>
        <v>1.5</v>
      </c>
      <c r="AO842" s="235">
        <f>IF('Raw Data'!AM841="YES", 1, 0)</f>
        <v>1</v>
      </c>
      <c r="AP842" s="239">
        <f>'Power Usage Consumption'!$B$18</f>
        <v>1.2</v>
      </c>
      <c r="AQ842" s="235">
        <f>IF('Raw Data'!AN841="YES", 1, 0)</f>
        <v>0</v>
      </c>
      <c r="AR842" s="239">
        <f>'Power Usage Consumption'!$B$19</f>
        <v>2</v>
      </c>
      <c r="AS842" s="239">
        <f t="shared" si="5"/>
        <v>26.57</v>
      </c>
      <c r="AT842" s="241">
        <f t="shared" si="6"/>
        <v>4</v>
      </c>
      <c r="AU842" s="241"/>
      <c r="AV842" s="235">
        <f>IF('Raw Data'!AO841="YES", 1, 0)</f>
        <v>0</v>
      </c>
      <c r="AW842" s="241">
        <f>('Power Usage Consumption'!$B$22)*D842*AV842</f>
        <v>0</v>
      </c>
      <c r="AX842" s="235">
        <f>IF('Raw Data'!AP841="YES", 1, 0)</f>
        <v>1</v>
      </c>
      <c r="AY842" s="241">
        <f>('Power Usage Consumption'!$B$23)*D842*AX842</f>
        <v>124.8</v>
      </c>
      <c r="AZ842" s="235">
        <f>IF('Raw Data'!AQ841="YES", 1, 0)</f>
        <v>1</v>
      </c>
      <c r="BA842" s="241">
        <f>('Power Usage Consumption'!$B$24)*D842*AZ842</f>
        <v>10.368</v>
      </c>
      <c r="BB842" s="235">
        <f>IF('Raw Data'!AR841="YES", 1, 0)</f>
        <v>0</v>
      </c>
      <c r="BC842" s="241">
        <f>('Power Usage Consumption'!$B$25)*D842*BB842</f>
        <v>0</v>
      </c>
      <c r="BD842" s="235">
        <f>IF('Raw Data'!AS841="YES", 1, 0)</f>
        <v>1</v>
      </c>
      <c r="BE842" s="235">
        <f>('Power Usage Consumption'!$B$26)*D842*BD842</f>
        <v>53.76</v>
      </c>
      <c r="BF842" s="241">
        <f t="shared" si="7"/>
        <v>188.928</v>
      </c>
    </row>
    <row r="843" ht="20.25" customHeight="1">
      <c r="A843" s="233" t="str">
        <f>'Raw Data'!R842</f>
        <v>Canada</v>
      </c>
      <c r="B843" s="234">
        <f>'Raw Data'!S842</f>
        <v>9</v>
      </c>
      <c r="C843" s="235">
        <f>'Raw Data'!W842</f>
        <v>30</v>
      </c>
      <c r="D843" s="236">
        <f t="shared" si="1"/>
        <v>1080</v>
      </c>
      <c r="E843" s="237"/>
      <c r="F843" s="238">
        <f>'Raw Data'!X842</f>
        <v>1</v>
      </c>
      <c r="G843" s="239">
        <f>(F843*'Power Usage Consumption'!$B$2)*D843</f>
        <v>64.8</v>
      </c>
      <c r="H843" s="235">
        <f>'Raw Data'!Y842</f>
        <v>2</v>
      </c>
      <c r="I843" s="239">
        <f>(H843*'Power Usage Consumption'!$B$3)*D843</f>
        <v>150.336</v>
      </c>
      <c r="J843" s="235">
        <f>'Raw Data'!Z842</f>
        <v>0</v>
      </c>
      <c r="K843" s="240">
        <f>(J843*'Power Usage Consumption'!$B$4)*D843</f>
        <v>0</v>
      </c>
      <c r="L843" s="241">
        <f>'Raw Data'!AA842</f>
        <v>2</v>
      </c>
      <c r="M843" s="241">
        <f>(L843*'Power Usage Consumption'!$B$5)*D843</f>
        <v>432</v>
      </c>
      <c r="N843" s="241">
        <f>'Raw Data'!AB842</f>
        <v>3</v>
      </c>
      <c r="O843" s="241">
        <f>(N843*'Power Usage Consumption'!$B$7)*D843</f>
        <v>6.48</v>
      </c>
      <c r="P843" s="241">
        <f>'Raw Data'!AC842</f>
        <v>1</v>
      </c>
      <c r="Q843" s="241">
        <f>(P843*'Power Usage Consumption'!$B$8)*D843</f>
        <v>43.2</v>
      </c>
      <c r="R843" s="241">
        <f>'Raw Data'!AD842</f>
        <v>2</v>
      </c>
      <c r="S843" s="241">
        <f>(R843*'Power Usage Consumption'!$B$9)*D843</f>
        <v>12.96</v>
      </c>
      <c r="T843" s="235">
        <f>'Raw Data'!AE842</f>
        <v>3</v>
      </c>
      <c r="U843" s="241">
        <f>(T843*'Power Usage Consumption'!$B$6)*D843</f>
        <v>16.2</v>
      </c>
      <c r="V843" s="235">
        <f>'Raw Data'!AF842</f>
        <v>2</v>
      </c>
      <c r="W843" s="241">
        <f>(V843*'Power Usage Consumption'!$B$11)*D843</f>
        <v>25.92</v>
      </c>
      <c r="X843" s="235">
        <f>'Raw Data'!AG842</f>
        <v>2</v>
      </c>
      <c r="Y843" s="241">
        <f>(X843*'Power Usage Consumption'!$B$12)*D843</f>
        <v>25.92</v>
      </c>
      <c r="Z843" s="235">
        <f>'Raw Data'!AH842</f>
        <v>0</v>
      </c>
      <c r="AA843" s="241">
        <f>(Z843*'Power Usage Consumption'!$B$12)*D843</f>
        <v>0</v>
      </c>
      <c r="AB843" s="242">
        <f t="shared" si="2"/>
        <v>777.816</v>
      </c>
      <c r="AC843" s="243" t="str">
        <f>'Raw Data'!AI842</f>
        <v>Non-renewable Energy (Grid electricity, Gasoline, etc.)</v>
      </c>
      <c r="AD843" s="244">
        <f t="shared" si="3"/>
        <v>777.816</v>
      </c>
      <c r="AE843" s="245">
        <f t="shared" si="4"/>
        <v>0</v>
      </c>
      <c r="AF843" s="238">
        <f>'Raw Data'!U842</f>
        <v>3</v>
      </c>
      <c r="AG843" s="235">
        <f>'Raw Data'!T842</f>
        <v>6</v>
      </c>
      <c r="AH843" s="235"/>
      <c r="AI843" s="235">
        <f>IF('Raw Data'!AJ842="YES", 1, 0)</f>
        <v>1</v>
      </c>
      <c r="AJ843" s="239">
        <f>'Power Usage Consumption'!$B$15</f>
        <v>3.87</v>
      </c>
      <c r="AK843" s="235">
        <f>IF('Raw Data'!AK842="YES", 1, 0)</f>
        <v>0</v>
      </c>
      <c r="AL843" s="239">
        <f>'Power Usage Consumption'!$B$16</f>
        <v>18</v>
      </c>
      <c r="AM843" s="235">
        <f>IF('Raw Data'!AL842="YES", 1, 0)</f>
        <v>1</v>
      </c>
      <c r="AN843" s="239">
        <f>'Power Usage Consumption'!$B$17</f>
        <v>1.5</v>
      </c>
      <c r="AO843" s="235">
        <f>IF('Raw Data'!AM842="YES", 1, 0)</f>
        <v>0</v>
      </c>
      <c r="AP843" s="239">
        <f>'Power Usage Consumption'!$B$18</f>
        <v>1.2</v>
      </c>
      <c r="AQ843" s="235">
        <f>IF('Raw Data'!AN842="YES", 1, 0)</f>
        <v>0</v>
      </c>
      <c r="AR843" s="239">
        <f>'Power Usage Consumption'!$B$19</f>
        <v>2</v>
      </c>
      <c r="AS843" s="239">
        <f t="shared" si="5"/>
        <v>26.57</v>
      </c>
      <c r="AT843" s="241">
        <f t="shared" si="6"/>
        <v>6</v>
      </c>
      <c r="AU843" s="241"/>
      <c r="AV843" s="235">
        <f>IF('Raw Data'!AO842="YES", 1, 0)</f>
        <v>0</v>
      </c>
      <c r="AW843" s="241">
        <f>('Power Usage Consumption'!$B$22)*D843*AV843</f>
        <v>0</v>
      </c>
      <c r="AX843" s="235">
        <f>IF('Raw Data'!AP842="YES", 1, 0)</f>
        <v>1</v>
      </c>
      <c r="AY843" s="241">
        <f>('Power Usage Consumption'!$B$23)*D843*AX843</f>
        <v>702</v>
      </c>
      <c r="AZ843" s="235">
        <f>IF('Raw Data'!AQ842="YES", 1, 0)</f>
        <v>1</v>
      </c>
      <c r="BA843" s="241">
        <f>('Power Usage Consumption'!$B$24)*D843*AZ843</f>
        <v>58.32</v>
      </c>
      <c r="BB843" s="235">
        <f>IF('Raw Data'!AR842="YES", 1, 0)</f>
        <v>1</v>
      </c>
      <c r="BC843" s="241">
        <f>('Power Usage Consumption'!$B$25)*D843*BB843</f>
        <v>18.738</v>
      </c>
      <c r="BD843" s="235">
        <f>IF('Raw Data'!AS842="YES", 1, 0)</f>
        <v>0</v>
      </c>
      <c r="BE843" s="235">
        <f>('Power Usage Consumption'!$B$26)*D843*BD843</f>
        <v>0</v>
      </c>
      <c r="BF843" s="241">
        <f t="shared" si="7"/>
        <v>779.058</v>
      </c>
    </row>
    <row r="844" ht="20.25" customHeight="1">
      <c r="A844" s="233" t="str">
        <f>'Raw Data'!R843</f>
        <v>Germany</v>
      </c>
      <c r="B844" s="234">
        <f>'Raw Data'!S843</f>
        <v>7</v>
      </c>
      <c r="C844" s="235">
        <f>'Raw Data'!W843</f>
        <v>1</v>
      </c>
      <c r="D844" s="236">
        <f t="shared" si="1"/>
        <v>28</v>
      </c>
      <c r="E844" s="237"/>
      <c r="F844" s="238">
        <f>'Raw Data'!X843</f>
        <v>1</v>
      </c>
      <c r="G844" s="239">
        <f>(F844*'Power Usage Consumption'!$B$2)*D844</f>
        <v>1.68</v>
      </c>
      <c r="H844" s="235">
        <f>'Raw Data'!Y843</f>
        <v>0</v>
      </c>
      <c r="I844" s="239">
        <f>(H844*'Power Usage Consumption'!$B$3)*D844</f>
        <v>0</v>
      </c>
      <c r="J844" s="235">
        <f>'Raw Data'!Z843</f>
        <v>3</v>
      </c>
      <c r="K844" s="240">
        <f>(J844*'Power Usage Consumption'!$B$4)*D844</f>
        <v>4.788</v>
      </c>
      <c r="L844" s="241">
        <f>'Raw Data'!AA843</f>
        <v>3</v>
      </c>
      <c r="M844" s="241">
        <f>(L844*'Power Usage Consumption'!$B$5)*D844</f>
        <v>16.8</v>
      </c>
      <c r="N844" s="241">
        <f>'Raw Data'!AB843</f>
        <v>1</v>
      </c>
      <c r="O844" s="241">
        <f>(N844*'Power Usage Consumption'!$B$7)*D844</f>
        <v>0.056</v>
      </c>
      <c r="P844" s="241">
        <f>'Raw Data'!AC843</f>
        <v>2</v>
      </c>
      <c r="Q844" s="241">
        <f>(P844*'Power Usage Consumption'!$B$8)*D844</f>
        <v>2.24</v>
      </c>
      <c r="R844" s="241">
        <f>'Raw Data'!AD843</f>
        <v>3</v>
      </c>
      <c r="S844" s="241">
        <f>(R844*'Power Usage Consumption'!$B$9)*D844</f>
        <v>0.504</v>
      </c>
      <c r="T844" s="235">
        <f>'Raw Data'!AE843</f>
        <v>0</v>
      </c>
      <c r="U844" s="241">
        <f>(T844*'Power Usage Consumption'!$B$6)*D844</f>
        <v>0</v>
      </c>
      <c r="V844" s="235">
        <f>'Raw Data'!AF843</f>
        <v>3</v>
      </c>
      <c r="W844" s="241">
        <f>(V844*'Power Usage Consumption'!$B$11)*D844</f>
        <v>1.008</v>
      </c>
      <c r="X844" s="235">
        <f>'Raw Data'!AG843</f>
        <v>1</v>
      </c>
      <c r="Y844" s="241">
        <f>(X844*'Power Usage Consumption'!$B$12)*D844</f>
        <v>0.336</v>
      </c>
      <c r="Z844" s="235">
        <f>'Raw Data'!AH843</f>
        <v>1</v>
      </c>
      <c r="AA844" s="241">
        <f>(Z844*'Power Usage Consumption'!$B$12)*D844</f>
        <v>0.336</v>
      </c>
      <c r="AB844" s="242">
        <f t="shared" si="2"/>
        <v>27.748</v>
      </c>
      <c r="AC844" s="243" t="str">
        <f>'Raw Data'!AI843</f>
        <v>Renewable Energy (Solar, Wind, etc.)</v>
      </c>
      <c r="AD844" s="244">
        <f t="shared" si="3"/>
        <v>0</v>
      </c>
      <c r="AE844" s="245">
        <f t="shared" si="4"/>
        <v>27.748</v>
      </c>
      <c r="AF844" s="238">
        <f>'Raw Data'!U843</f>
        <v>2</v>
      </c>
      <c r="AG844" s="235">
        <f>'Raw Data'!T843</f>
        <v>5</v>
      </c>
      <c r="AH844" s="235"/>
      <c r="AI844" s="235">
        <f>IF('Raw Data'!AJ843="YES", 1, 0)</f>
        <v>1</v>
      </c>
      <c r="AJ844" s="239">
        <f>'Power Usage Consumption'!$B$15</f>
        <v>3.87</v>
      </c>
      <c r="AK844" s="235">
        <f>IF('Raw Data'!AK843="YES", 1, 0)</f>
        <v>1</v>
      </c>
      <c r="AL844" s="239">
        <f>'Power Usage Consumption'!$B$16</f>
        <v>18</v>
      </c>
      <c r="AM844" s="235">
        <f>IF('Raw Data'!AL843="YES", 1, 0)</f>
        <v>1</v>
      </c>
      <c r="AN844" s="239">
        <f>'Power Usage Consumption'!$B$17</f>
        <v>1.5</v>
      </c>
      <c r="AO844" s="235">
        <f>IF('Raw Data'!AM843="YES", 1, 0)</f>
        <v>0</v>
      </c>
      <c r="AP844" s="239">
        <f>'Power Usage Consumption'!$B$18</f>
        <v>1.2</v>
      </c>
      <c r="AQ844" s="235">
        <f>IF('Raw Data'!AN843="YES", 1, 0)</f>
        <v>1</v>
      </c>
      <c r="AR844" s="239">
        <f>'Power Usage Consumption'!$B$19</f>
        <v>2</v>
      </c>
      <c r="AS844" s="239">
        <f t="shared" si="5"/>
        <v>26.57</v>
      </c>
      <c r="AT844" s="241">
        <f t="shared" si="6"/>
        <v>5</v>
      </c>
      <c r="AU844" s="241"/>
      <c r="AV844" s="235">
        <f>IF('Raw Data'!AO843="YES", 1, 0)</f>
        <v>0</v>
      </c>
      <c r="AW844" s="241">
        <f>('Power Usage Consumption'!$B$22)*D844*AV844</f>
        <v>0</v>
      </c>
      <c r="AX844" s="235">
        <f>IF('Raw Data'!AP843="YES", 1, 0)</f>
        <v>1</v>
      </c>
      <c r="AY844" s="241">
        <f>('Power Usage Consumption'!$B$23)*D844*AX844</f>
        <v>18.2</v>
      </c>
      <c r="AZ844" s="235">
        <f>IF('Raw Data'!AQ843="YES", 1, 0)</f>
        <v>1</v>
      </c>
      <c r="BA844" s="241">
        <f>('Power Usage Consumption'!$B$24)*D844*AZ844</f>
        <v>1.512</v>
      </c>
      <c r="BB844" s="235">
        <f>IF('Raw Data'!AR843="YES", 1, 0)</f>
        <v>1</v>
      </c>
      <c r="BC844" s="241">
        <f>('Power Usage Consumption'!$B$25)*D844*BB844</f>
        <v>0.4858</v>
      </c>
      <c r="BD844" s="235">
        <f>IF('Raw Data'!AS843="YES", 1, 0)</f>
        <v>1</v>
      </c>
      <c r="BE844" s="235">
        <f>('Power Usage Consumption'!$B$26)*D844*BD844</f>
        <v>7.84</v>
      </c>
      <c r="BF844" s="241">
        <f t="shared" si="7"/>
        <v>28.0378</v>
      </c>
    </row>
    <row r="845" ht="20.25" customHeight="1">
      <c r="A845" s="233" t="str">
        <f>'Raw Data'!R844</f>
        <v>Spain</v>
      </c>
      <c r="B845" s="234">
        <f>'Raw Data'!S844</f>
        <v>10</v>
      </c>
      <c r="C845" s="235">
        <f>'Raw Data'!W844</f>
        <v>34</v>
      </c>
      <c r="D845" s="236">
        <f t="shared" si="1"/>
        <v>1360</v>
      </c>
      <c r="E845" s="237"/>
      <c r="F845" s="238">
        <f>'Raw Data'!X844</f>
        <v>0</v>
      </c>
      <c r="G845" s="239">
        <f>(F845*'Power Usage Consumption'!$B$2)*D845</f>
        <v>0</v>
      </c>
      <c r="H845" s="235">
        <f>'Raw Data'!Y844</f>
        <v>1</v>
      </c>
      <c r="I845" s="239">
        <f>(H845*'Power Usage Consumption'!$B$3)*D845</f>
        <v>94.656</v>
      </c>
      <c r="J845" s="235">
        <f>'Raw Data'!Z844</f>
        <v>0</v>
      </c>
      <c r="K845" s="240">
        <f>(J845*'Power Usage Consumption'!$B$4)*D845</f>
        <v>0</v>
      </c>
      <c r="L845" s="241">
        <f>'Raw Data'!AA844</f>
        <v>3</v>
      </c>
      <c r="M845" s="241">
        <f>(L845*'Power Usage Consumption'!$B$5)*D845</f>
        <v>816</v>
      </c>
      <c r="N845" s="241">
        <f>'Raw Data'!AB844</f>
        <v>0</v>
      </c>
      <c r="O845" s="241">
        <f>(N845*'Power Usage Consumption'!$B$7)*D845</f>
        <v>0</v>
      </c>
      <c r="P845" s="241">
        <f>'Raw Data'!AC844</f>
        <v>2</v>
      </c>
      <c r="Q845" s="241">
        <f>(P845*'Power Usage Consumption'!$B$8)*D845</f>
        <v>108.8</v>
      </c>
      <c r="R845" s="241">
        <f>'Raw Data'!AD844</f>
        <v>1</v>
      </c>
      <c r="S845" s="241">
        <f>(R845*'Power Usage Consumption'!$B$9)*D845</f>
        <v>8.16</v>
      </c>
      <c r="T845" s="235">
        <f>'Raw Data'!AE844</f>
        <v>1</v>
      </c>
      <c r="U845" s="241">
        <f>(T845*'Power Usage Consumption'!$B$6)*D845</f>
        <v>6.8</v>
      </c>
      <c r="V845" s="235">
        <f>'Raw Data'!AF844</f>
        <v>3</v>
      </c>
      <c r="W845" s="241">
        <f>(V845*'Power Usage Consumption'!$B$11)*D845</f>
        <v>48.96</v>
      </c>
      <c r="X845" s="235">
        <f>'Raw Data'!AG844</f>
        <v>3</v>
      </c>
      <c r="Y845" s="241">
        <f>(X845*'Power Usage Consumption'!$B$12)*D845</f>
        <v>48.96</v>
      </c>
      <c r="Z845" s="235">
        <f>'Raw Data'!AH844</f>
        <v>1</v>
      </c>
      <c r="AA845" s="241">
        <f>(Z845*'Power Usage Consumption'!$B$12)*D845</f>
        <v>16.32</v>
      </c>
      <c r="AB845" s="242">
        <f t="shared" si="2"/>
        <v>1148.656</v>
      </c>
      <c r="AC845" s="243" t="str">
        <f>'Raw Data'!AI844</f>
        <v>Renewable Energy (Solar, Wind, etc.)</v>
      </c>
      <c r="AD845" s="244">
        <f t="shared" si="3"/>
        <v>0</v>
      </c>
      <c r="AE845" s="245">
        <f t="shared" si="4"/>
        <v>1148.656</v>
      </c>
      <c r="AF845" s="238">
        <f>'Raw Data'!U844</f>
        <v>6</v>
      </c>
      <c r="AG845" s="235">
        <f>'Raw Data'!T844</f>
        <v>4</v>
      </c>
      <c r="AH845" s="235"/>
      <c r="AI845" s="235">
        <f>IF('Raw Data'!AJ844="YES", 1, 0)</f>
        <v>1</v>
      </c>
      <c r="AJ845" s="239">
        <f>'Power Usage Consumption'!$B$15</f>
        <v>3.87</v>
      </c>
      <c r="AK845" s="235">
        <f>IF('Raw Data'!AK844="YES", 1, 0)</f>
        <v>1</v>
      </c>
      <c r="AL845" s="239">
        <f>'Power Usage Consumption'!$B$16</f>
        <v>18</v>
      </c>
      <c r="AM845" s="235">
        <f>IF('Raw Data'!AL844="YES", 1, 0)</f>
        <v>0</v>
      </c>
      <c r="AN845" s="239">
        <f>'Power Usage Consumption'!$B$17</f>
        <v>1.5</v>
      </c>
      <c r="AO845" s="235">
        <f>IF('Raw Data'!AM844="YES", 1, 0)</f>
        <v>0</v>
      </c>
      <c r="AP845" s="239">
        <f>'Power Usage Consumption'!$B$18</f>
        <v>1.2</v>
      </c>
      <c r="AQ845" s="235">
        <f>IF('Raw Data'!AN844="YES", 1, 0)</f>
        <v>1</v>
      </c>
      <c r="AR845" s="239">
        <f>'Power Usage Consumption'!$B$19</f>
        <v>2</v>
      </c>
      <c r="AS845" s="239">
        <f t="shared" si="5"/>
        <v>26.57</v>
      </c>
      <c r="AT845" s="241">
        <f t="shared" si="6"/>
        <v>4</v>
      </c>
      <c r="AU845" s="241"/>
      <c r="AV845" s="235">
        <f>IF('Raw Data'!AO844="YES", 1, 0)</f>
        <v>1</v>
      </c>
      <c r="AW845" s="241">
        <f>('Power Usage Consumption'!$B$22)*D845*AV845</f>
        <v>3094</v>
      </c>
      <c r="AX845" s="235">
        <f>IF('Raw Data'!AP844="YES", 1, 0)</f>
        <v>1</v>
      </c>
      <c r="AY845" s="241">
        <f>('Power Usage Consumption'!$B$23)*D845*AX845</f>
        <v>884</v>
      </c>
      <c r="AZ845" s="235">
        <f>IF('Raw Data'!AQ844="YES", 1, 0)</f>
        <v>1</v>
      </c>
      <c r="BA845" s="241">
        <f>('Power Usage Consumption'!$B$24)*D845*AZ845</f>
        <v>73.44</v>
      </c>
      <c r="BB845" s="235">
        <f>IF('Raw Data'!AR844="YES", 1, 0)</f>
        <v>1</v>
      </c>
      <c r="BC845" s="241">
        <f>('Power Usage Consumption'!$B$25)*D845*BB845</f>
        <v>23.596</v>
      </c>
      <c r="BD845" s="235">
        <f>IF('Raw Data'!AS844="YES", 1, 0)</f>
        <v>0</v>
      </c>
      <c r="BE845" s="235">
        <f>('Power Usage Consumption'!$B$26)*D845*BD845</f>
        <v>0</v>
      </c>
      <c r="BF845" s="241">
        <f t="shared" si="7"/>
        <v>4075.036</v>
      </c>
    </row>
    <row r="846" ht="20.25" customHeight="1">
      <c r="A846" s="233" t="str">
        <f>'Raw Data'!R845</f>
        <v>Senegal</v>
      </c>
      <c r="B846" s="234">
        <f>'Raw Data'!S845</f>
        <v>3</v>
      </c>
      <c r="C846" s="235">
        <f>'Raw Data'!W845</f>
        <v>31</v>
      </c>
      <c r="D846" s="236">
        <f t="shared" si="1"/>
        <v>372</v>
      </c>
      <c r="E846" s="237"/>
      <c r="F846" s="238">
        <f>'Raw Data'!X845</f>
        <v>0</v>
      </c>
      <c r="G846" s="239">
        <f>(F846*'Power Usage Consumption'!$B$2)*D846</f>
        <v>0</v>
      </c>
      <c r="H846" s="235">
        <f>'Raw Data'!Y845</f>
        <v>0</v>
      </c>
      <c r="I846" s="239">
        <f>(H846*'Power Usage Consumption'!$B$3)*D846</f>
        <v>0</v>
      </c>
      <c r="J846" s="235">
        <f>'Raw Data'!Z845</f>
        <v>3</v>
      </c>
      <c r="K846" s="240">
        <f>(J846*'Power Usage Consumption'!$B$4)*D846</f>
        <v>63.612</v>
      </c>
      <c r="L846" s="241">
        <f>'Raw Data'!AA845</f>
        <v>0</v>
      </c>
      <c r="M846" s="241">
        <f>(L846*'Power Usage Consumption'!$B$5)*D846</f>
        <v>0</v>
      </c>
      <c r="N846" s="241">
        <f>'Raw Data'!AB845</f>
        <v>0</v>
      </c>
      <c r="O846" s="241">
        <f>(N846*'Power Usage Consumption'!$B$7)*D846</f>
        <v>0</v>
      </c>
      <c r="P846" s="241">
        <f>'Raw Data'!AC845</f>
        <v>1</v>
      </c>
      <c r="Q846" s="241">
        <f>(P846*'Power Usage Consumption'!$B$8)*D846</f>
        <v>14.88</v>
      </c>
      <c r="R846" s="241">
        <f>'Raw Data'!AD845</f>
        <v>1</v>
      </c>
      <c r="S846" s="241">
        <f>(R846*'Power Usage Consumption'!$B$9)*D846</f>
        <v>2.232</v>
      </c>
      <c r="T846" s="235">
        <f>'Raw Data'!AE845</f>
        <v>0</v>
      </c>
      <c r="U846" s="241">
        <f>(T846*'Power Usage Consumption'!$B$6)*D846</f>
        <v>0</v>
      </c>
      <c r="V846" s="235">
        <f>'Raw Data'!AF845</f>
        <v>2</v>
      </c>
      <c r="W846" s="241">
        <f>(V846*'Power Usage Consumption'!$B$11)*D846</f>
        <v>8.928</v>
      </c>
      <c r="X846" s="235">
        <f>'Raw Data'!AG845</f>
        <v>0</v>
      </c>
      <c r="Y846" s="241">
        <f>(X846*'Power Usage Consumption'!$B$12)*D846</f>
        <v>0</v>
      </c>
      <c r="Z846" s="235">
        <f>'Raw Data'!AH845</f>
        <v>0</v>
      </c>
      <c r="AA846" s="241">
        <f>(Z846*'Power Usage Consumption'!$B$12)*D846</f>
        <v>0</v>
      </c>
      <c r="AB846" s="242">
        <f t="shared" si="2"/>
        <v>89.652</v>
      </c>
      <c r="AC846" s="243" t="str">
        <f>'Raw Data'!AI845</f>
        <v>Renewable Energy (Solar, Wind, etc.)</v>
      </c>
      <c r="AD846" s="244">
        <f t="shared" si="3"/>
        <v>0</v>
      </c>
      <c r="AE846" s="245">
        <f t="shared" si="4"/>
        <v>89.652</v>
      </c>
      <c r="AF846" s="238">
        <f>'Raw Data'!U845</f>
        <v>0</v>
      </c>
      <c r="AG846" s="235">
        <f>'Raw Data'!T845</f>
        <v>3</v>
      </c>
      <c r="AH846" s="235"/>
      <c r="AI846" s="235">
        <f>IF('Raw Data'!AJ845="YES", 1, 0)</f>
        <v>0</v>
      </c>
      <c r="AJ846" s="239">
        <f>'Power Usage Consumption'!$B$15</f>
        <v>3.87</v>
      </c>
      <c r="AK846" s="235">
        <f>IF('Raw Data'!AK845="YES", 1, 0)</f>
        <v>1</v>
      </c>
      <c r="AL846" s="239">
        <f>'Power Usage Consumption'!$B$16</f>
        <v>18</v>
      </c>
      <c r="AM846" s="235">
        <f>IF('Raw Data'!AL845="YES", 1, 0)</f>
        <v>1</v>
      </c>
      <c r="AN846" s="239">
        <f>'Power Usage Consumption'!$B$17</f>
        <v>1.5</v>
      </c>
      <c r="AO846" s="235">
        <f>IF('Raw Data'!AM845="YES", 1, 0)</f>
        <v>0</v>
      </c>
      <c r="AP846" s="239">
        <f>'Power Usage Consumption'!$B$18</f>
        <v>1.2</v>
      </c>
      <c r="AQ846" s="235">
        <f>IF('Raw Data'!AN845="YES", 1, 0)</f>
        <v>0</v>
      </c>
      <c r="AR846" s="239">
        <f>'Power Usage Consumption'!$B$19</f>
        <v>2</v>
      </c>
      <c r="AS846" s="239">
        <f t="shared" si="5"/>
        <v>26.57</v>
      </c>
      <c r="AT846" s="241">
        <f t="shared" si="6"/>
        <v>3</v>
      </c>
      <c r="AU846" s="241"/>
      <c r="AV846" s="235">
        <f>IF('Raw Data'!AO845="YES", 1, 0)</f>
        <v>0</v>
      </c>
      <c r="AW846" s="241">
        <f>('Power Usage Consumption'!$B$22)*D846*AV846</f>
        <v>0</v>
      </c>
      <c r="AX846" s="235">
        <f>IF('Raw Data'!AP845="YES", 1, 0)</f>
        <v>1</v>
      </c>
      <c r="AY846" s="241">
        <f>('Power Usage Consumption'!$B$23)*D846*AX846</f>
        <v>241.8</v>
      </c>
      <c r="AZ846" s="235">
        <f>IF('Raw Data'!AQ845="YES", 1, 0)</f>
        <v>0</v>
      </c>
      <c r="BA846" s="241">
        <f>('Power Usage Consumption'!$B$24)*D846*AZ846</f>
        <v>0</v>
      </c>
      <c r="BB846" s="235">
        <f>IF('Raw Data'!AR845="YES", 1, 0)</f>
        <v>1</v>
      </c>
      <c r="BC846" s="241">
        <f>('Power Usage Consumption'!$B$25)*D846*BB846</f>
        <v>6.4542</v>
      </c>
      <c r="BD846" s="235">
        <f>IF('Raw Data'!AS845="YES", 1, 0)</f>
        <v>1</v>
      </c>
      <c r="BE846" s="235">
        <f>('Power Usage Consumption'!$B$26)*D846*BD846</f>
        <v>104.16</v>
      </c>
      <c r="BF846" s="241">
        <f t="shared" si="7"/>
        <v>352.4142</v>
      </c>
    </row>
    <row r="847" ht="20.25" customHeight="1">
      <c r="A847" s="233" t="str">
        <f>'Raw Data'!R846</f>
        <v>Czech Republic</v>
      </c>
      <c r="B847" s="234">
        <f>'Raw Data'!S846</f>
        <v>10</v>
      </c>
      <c r="C847" s="235">
        <f>'Raw Data'!W846</f>
        <v>27</v>
      </c>
      <c r="D847" s="236">
        <f t="shared" si="1"/>
        <v>1080</v>
      </c>
      <c r="E847" s="237"/>
      <c r="F847" s="238">
        <f>'Raw Data'!X846</f>
        <v>0</v>
      </c>
      <c r="G847" s="239">
        <f>(F847*'Power Usage Consumption'!$B$2)*D847</f>
        <v>0</v>
      </c>
      <c r="H847" s="235">
        <f>'Raw Data'!Y846</f>
        <v>3</v>
      </c>
      <c r="I847" s="239">
        <f>(H847*'Power Usage Consumption'!$B$3)*D847</f>
        <v>225.504</v>
      </c>
      <c r="J847" s="235">
        <f>'Raw Data'!Z846</f>
        <v>2</v>
      </c>
      <c r="K847" s="240">
        <f>(J847*'Power Usage Consumption'!$B$4)*D847</f>
        <v>123.12</v>
      </c>
      <c r="L847" s="241">
        <f>'Raw Data'!AA846</f>
        <v>2</v>
      </c>
      <c r="M847" s="241">
        <f>(L847*'Power Usage Consumption'!$B$5)*D847</f>
        <v>432</v>
      </c>
      <c r="N847" s="241">
        <f>'Raw Data'!AB846</f>
        <v>3</v>
      </c>
      <c r="O847" s="241">
        <f>(N847*'Power Usage Consumption'!$B$7)*D847</f>
        <v>6.48</v>
      </c>
      <c r="P847" s="241">
        <f>'Raw Data'!AC846</f>
        <v>3</v>
      </c>
      <c r="Q847" s="241">
        <f>(P847*'Power Usage Consumption'!$B$8)*D847</f>
        <v>129.6</v>
      </c>
      <c r="R847" s="241">
        <f>'Raw Data'!AD846</f>
        <v>3</v>
      </c>
      <c r="S847" s="241">
        <f>(R847*'Power Usage Consumption'!$B$9)*D847</f>
        <v>19.44</v>
      </c>
      <c r="T847" s="235">
        <f>'Raw Data'!AE846</f>
        <v>1</v>
      </c>
      <c r="U847" s="241">
        <f>(T847*'Power Usage Consumption'!$B$6)*D847</f>
        <v>5.4</v>
      </c>
      <c r="V847" s="235">
        <f>'Raw Data'!AF846</f>
        <v>2</v>
      </c>
      <c r="W847" s="241">
        <f>(V847*'Power Usage Consumption'!$B$11)*D847</f>
        <v>25.92</v>
      </c>
      <c r="X847" s="235">
        <f>'Raw Data'!AG846</f>
        <v>1</v>
      </c>
      <c r="Y847" s="241">
        <f>(X847*'Power Usage Consumption'!$B$12)*D847</f>
        <v>12.96</v>
      </c>
      <c r="Z847" s="235">
        <f>'Raw Data'!AH846</f>
        <v>0</v>
      </c>
      <c r="AA847" s="241">
        <f>(Z847*'Power Usage Consumption'!$B$12)*D847</f>
        <v>0</v>
      </c>
      <c r="AB847" s="242">
        <f t="shared" si="2"/>
        <v>980.424</v>
      </c>
      <c r="AC847" s="243" t="str">
        <f>'Raw Data'!AI846</f>
        <v>Non-renewable Energy (Grid electricity, Gasoline, etc.)</v>
      </c>
      <c r="AD847" s="244">
        <f t="shared" si="3"/>
        <v>980.424</v>
      </c>
      <c r="AE847" s="245">
        <f t="shared" si="4"/>
        <v>0</v>
      </c>
      <c r="AF847" s="238">
        <f>'Raw Data'!U846</f>
        <v>3</v>
      </c>
      <c r="AG847" s="235">
        <f>'Raw Data'!T846</f>
        <v>7</v>
      </c>
      <c r="AH847" s="235"/>
      <c r="AI847" s="235">
        <f>IF('Raw Data'!AJ846="YES", 1, 0)</f>
        <v>1</v>
      </c>
      <c r="AJ847" s="239">
        <f>'Power Usage Consumption'!$B$15</f>
        <v>3.87</v>
      </c>
      <c r="AK847" s="235">
        <f>IF('Raw Data'!AK846="YES", 1, 0)</f>
        <v>1</v>
      </c>
      <c r="AL847" s="239">
        <f>'Power Usage Consumption'!$B$16</f>
        <v>18</v>
      </c>
      <c r="AM847" s="235">
        <f>IF('Raw Data'!AL846="YES", 1, 0)</f>
        <v>1</v>
      </c>
      <c r="AN847" s="239">
        <f>'Power Usage Consumption'!$B$17</f>
        <v>1.5</v>
      </c>
      <c r="AO847" s="235">
        <f>IF('Raw Data'!AM846="YES", 1, 0)</f>
        <v>1</v>
      </c>
      <c r="AP847" s="239">
        <f>'Power Usage Consumption'!$B$18</f>
        <v>1.2</v>
      </c>
      <c r="AQ847" s="235">
        <f>IF('Raw Data'!AN846="YES", 1, 0)</f>
        <v>0</v>
      </c>
      <c r="AR847" s="239">
        <f>'Power Usage Consumption'!$B$19</f>
        <v>2</v>
      </c>
      <c r="AS847" s="239">
        <f t="shared" si="5"/>
        <v>26.57</v>
      </c>
      <c r="AT847" s="241">
        <f t="shared" si="6"/>
        <v>7</v>
      </c>
      <c r="AU847" s="241"/>
      <c r="AV847" s="235">
        <f>IF('Raw Data'!AO846="YES", 1, 0)</f>
        <v>0</v>
      </c>
      <c r="AW847" s="241">
        <f>('Power Usage Consumption'!$B$22)*D847*AV847</f>
        <v>0</v>
      </c>
      <c r="AX847" s="235">
        <f>IF('Raw Data'!AP846="YES", 1, 0)</f>
        <v>0</v>
      </c>
      <c r="AY847" s="241">
        <f>('Power Usage Consumption'!$B$23)*D847*AX847</f>
        <v>0</v>
      </c>
      <c r="AZ847" s="235">
        <f>IF('Raw Data'!AQ846="YES", 1, 0)</f>
        <v>0</v>
      </c>
      <c r="BA847" s="241">
        <f>('Power Usage Consumption'!$B$24)*D847*AZ847</f>
        <v>0</v>
      </c>
      <c r="BB847" s="235">
        <f>IF('Raw Data'!AR846="YES", 1, 0)</f>
        <v>1</v>
      </c>
      <c r="BC847" s="241">
        <f>('Power Usage Consumption'!$B$25)*D847*BB847</f>
        <v>18.738</v>
      </c>
      <c r="BD847" s="235">
        <f>IF('Raw Data'!AS846="YES", 1, 0)</f>
        <v>1</v>
      </c>
      <c r="BE847" s="235">
        <f>('Power Usage Consumption'!$B$26)*D847*BD847</f>
        <v>302.4</v>
      </c>
      <c r="BF847" s="241">
        <f t="shared" si="7"/>
        <v>321.138</v>
      </c>
    </row>
    <row r="848" ht="20.25" customHeight="1">
      <c r="A848" s="233" t="str">
        <f>'Raw Data'!R847</f>
        <v>Denmark</v>
      </c>
      <c r="B848" s="234">
        <f>'Raw Data'!S847</f>
        <v>7</v>
      </c>
      <c r="C848" s="235">
        <f>'Raw Data'!W847</f>
        <v>18</v>
      </c>
      <c r="D848" s="236">
        <f t="shared" si="1"/>
        <v>504</v>
      </c>
      <c r="E848" s="237"/>
      <c r="F848" s="238">
        <f>'Raw Data'!X847</f>
        <v>1</v>
      </c>
      <c r="G848" s="239">
        <f>(F848*'Power Usage Consumption'!$B$2)*D848</f>
        <v>30.24</v>
      </c>
      <c r="H848" s="235">
        <f>'Raw Data'!Y847</f>
        <v>1</v>
      </c>
      <c r="I848" s="239">
        <f>(H848*'Power Usage Consumption'!$B$3)*D848</f>
        <v>35.0784</v>
      </c>
      <c r="J848" s="235">
        <f>'Raw Data'!Z847</f>
        <v>2</v>
      </c>
      <c r="K848" s="240">
        <f>(J848*'Power Usage Consumption'!$B$4)*D848</f>
        <v>57.456</v>
      </c>
      <c r="L848" s="241">
        <f>'Raw Data'!AA847</f>
        <v>3</v>
      </c>
      <c r="M848" s="241">
        <f>(L848*'Power Usage Consumption'!$B$5)*D848</f>
        <v>302.4</v>
      </c>
      <c r="N848" s="241">
        <f>'Raw Data'!AB847</f>
        <v>1</v>
      </c>
      <c r="O848" s="241">
        <f>(N848*'Power Usage Consumption'!$B$7)*D848</f>
        <v>1.008</v>
      </c>
      <c r="P848" s="241">
        <f>'Raw Data'!AC847</f>
        <v>1</v>
      </c>
      <c r="Q848" s="241">
        <f>(P848*'Power Usage Consumption'!$B$8)*D848</f>
        <v>20.16</v>
      </c>
      <c r="R848" s="241">
        <f>'Raw Data'!AD847</f>
        <v>1</v>
      </c>
      <c r="S848" s="241">
        <f>(R848*'Power Usage Consumption'!$B$9)*D848</f>
        <v>3.024</v>
      </c>
      <c r="T848" s="235">
        <f>'Raw Data'!AE847</f>
        <v>2</v>
      </c>
      <c r="U848" s="241">
        <f>(T848*'Power Usage Consumption'!$B$6)*D848</f>
        <v>5.04</v>
      </c>
      <c r="V848" s="235">
        <f>'Raw Data'!AF847</f>
        <v>1</v>
      </c>
      <c r="W848" s="241">
        <f>(V848*'Power Usage Consumption'!$B$11)*D848</f>
        <v>6.048</v>
      </c>
      <c r="X848" s="235">
        <f>'Raw Data'!AG847</f>
        <v>0</v>
      </c>
      <c r="Y848" s="241">
        <f>(X848*'Power Usage Consumption'!$B$12)*D848</f>
        <v>0</v>
      </c>
      <c r="Z848" s="235">
        <f>'Raw Data'!AH847</f>
        <v>0</v>
      </c>
      <c r="AA848" s="241">
        <f>(Z848*'Power Usage Consumption'!$B$12)*D848</f>
        <v>0</v>
      </c>
      <c r="AB848" s="242">
        <f t="shared" si="2"/>
        <v>460.4544</v>
      </c>
      <c r="AC848" s="243" t="str">
        <f>'Raw Data'!AI847</f>
        <v>Renewable Energy (Solar, Wind, etc.)</v>
      </c>
      <c r="AD848" s="244">
        <f t="shared" si="3"/>
        <v>0</v>
      </c>
      <c r="AE848" s="245">
        <f t="shared" si="4"/>
        <v>460.4544</v>
      </c>
      <c r="AF848" s="238">
        <f>'Raw Data'!U847</f>
        <v>2</v>
      </c>
      <c r="AG848" s="235">
        <f>'Raw Data'!T847</f>
        <v>5</v>
      </c>
      <c r="AH848" s="235"/>
      <c r="AI848" s="235">
        <f>IF('Raw Data'!AJ847="YES", 1, 0)</f>
        <v>1</v>
      </c>
      <c r="AJ848" s="239">
        <f>'Power Usage Consumption'!$B$15</f>
        <v>3.87</v>
      </c>
      <c r="AK848" s="235">
        <f>IF('Raw Data'!AK847="YES", 1, 0)</f>
        <v>1</v>
      </c>
      <c r="AL848" s="239">
        <f>'Power Usage Consumption'!$B$16</f>
        <v>18</v>
      </c>
      <c r="AM848" s="235">
        <f>IF('Raw Data'!AL847="YES", 1, 0)</f>
        <v>0</v>
      </c>
      <c r="AN848" s="239">
        <f>'Power Usage Consumption'!$B$17</f>
        <v>1.5</v>
      </c>
      <c r="AO848" s="235">
        <f>IF('Raw Data'!AM847="YES", 1, 0)</f>
        <v>0</v>
      </c>
      <c r="AP848" s="239">
        <f>'Power Usage Consumption'!$B$18</f>
        <v>1.2</v>
      </c>
      <c r="AQ848" s="235">
        <f>IF('Raw Data'!AN847="YES", 1, 0)</f>
        <v>1</v>
      </c>
      <c r="AR848" s="239">
        <f>'Power Usage Consumption'!$B$19</f>
        <v>2</v>
      </c>
      <c r="AS848" s="239">
        <f t="shared" si="5"/>
        <v>26.57</v>
      </c>
      <c r="AT848" s="241">
        <f t="shared" si="6"/>
        <v>5</v>
      </c>
      <c r="AU848" s="241"/>
      <c r="AV848" s="235">
        <f>IF('Raw Data'!AO847="YES", 1, 0)</f>
        <v>1</v>
      </c>
      <c r="AW848" s="241">
        <f>('Power Usage Consumption'!$B$22)*D848*AV848</f>
        <v>1146.6</v>
      </c>
      <c r="AX848" s="235">
        <f>IF('Raw Data'!AP847="YES", 1, 0)</f>
        <v>0</v>
      </c>
      <c r="AY848" s="241">
        <f>('Power Usage Consumption'!$B$23)*D848*AX848</f>
        <v>0</v>
      </c>
      <c r="AZ848" s="235">
        <f>IF('Raw Data'!AQ847="YES", 1, 0)</f>
        <v>1</v>
      </c>
      <c r="BA848" s="241">
        <f>('Power Usage Consumption'!$B$24)*D848*AZ848</f>
        <v>27.216</v>
      </c>
      <c r="BB848" s="235">
        <f>IF('Raw Data'!AR847="YES", 1, 0)</f>
        <v>0</v>
      </c>
      <c r="BC848" s="241">
        <f>('Power Usage Consumption'!$B$25)*D848*BB848</f>
        <v>0</v>
      </c>
      <c r="BD848" s="235">
        <f>IF('Raw Data'!AS847="YES", 1, 0)</f>
        <v>0</v>
      </c>
      <c r="BE848" s="235">
        <f>('Power Usage Consumption'!$B$26)*D848*BD848</f>
        <v>0</v>
      </c>
      <c r="BF848" s="241">
        <f t="shared" si="7"/>
        <v>1173.816</v>
      </c>
    </row>
    <row r="849" ht="20.25" customHeight="1">
      <c r="A849" s="233" t="str">
        <f>'Raw Data'!R848</f>
        <v>Türkiye</v>
      </c>
      <c r="B849" s="234">
        <f>'Raw Data'!S848</f>
        <v>11</v>
      </c>
      <c r="C849" s="235">
        <f>'Raw Data'!W848</f>
        <v>5</v>
      </c>
      <c r="D849" s="236">
        <f t="shared" si="1"/>
        <v>220</v>
      </c>
      <c r="E849" s="237"/>
      <c r="F849" s="238">
        <f>'Raw Data'!X848</f>
        <v>3</v>
      </c>
      <c r="G849" s="239">
        <f>(F849*'Power Usage Consumption'!$B$2)*D849</f>
        <v>39.6</v>
      </c>
      <c r="H849" s="235">
        <f>'Raw Data'!Y848</f>
        <v>2</v>
      </c>
      <c r="I849" s="239">
        <f>(H849*'Power Usage Consumption'!$B$3)*D849</f>
        <v>30.624</v>
      </c>
      <c r="J849" s="235">
        <f>'Raw Data'!Z848</f>
        <v>1</v>
      </c>
      <c r="K849" s="240">
        <f>(J849*'Power Usage Consumption'!$B$4)*D849</f>
        <v>12.54</v>
      </c>
      <c r="L849" s="241">
        <f>'Raw Data'!AA848</f>
        <v>2</v>
      </c>
      <c r="M849" s="241">
        <f>(L849*'Power Usage Consumption'!$B$5)*D849</f>
        <v>88</v>
      </c>
      <c r="N849" s="241">
        <f>'Raw Data'!AB848</f>
        <v>1</v>
      </c>
      <c r="O849" s="241">
        <f>(N849*'Power Usage Consumption'!$B$7)*D849</f>
        <v>0.44</v>
      </c>
      <c r="P849" s="241">
        <f>'Raw Data'!AC848</f>
        <v>2</v>
      </c>
      <c r="Q849" s="241">
        <f>(P849*'Power Usage Consumption'!$B$8)*D849</f>
        <v>17.6</v>
      </c>
      <c r="R849" s="241">
        <f>'Raw Data'!AD848</f>
        <v>1</v>
      </c>
      <c r="S849" s="241">
        <f>(R849*'Power Usage Consumption'!$B$9)*D849</f>
        <v>1.32</v>
      </c>
      <c r="T849" s="235">
        <f>'Raw Data'!AE848</f>
        <v>0</v>
      </c>
      <c r="U849" s="241">
        <f>(T849*'Power Usage Consumption'!$B$6)*D849</f>
        <v>0</v>
      </c>
      <c r="V849" s="235">
        <f>'Raw Data'!AF848</f>
        <v>1</v>
      </c>
      <c r="W849" s="241">
        <f>(V849*'Power Usage Consumption'!$B$11)*D849</f>
        <v>2.64</v>
      </c>
      <c r="X849" s="235">
        <f>'Raw Data'!AG848</f>
        <v>2</v>
      </c>
      <c r="Y849" s="241">
        <f>(X849*'Power Usage Consumption'!$B$12)*D849</f>
        <v>5.28</v>
      </c>
      <c r="Z849" s="235">
        <f>'Raw Data'!AH848</f>
        <v>0</v>
      </c>
      <c r="AA849" s="241">
        <f>(Z849*'Power Usage Consumption'!$B$12)*D849</f>
        <v>0</v>
      </c>
      <c r="AB849" s="242">
        <f t="shared" si="2"/>
        <v>198.044</v>
      </c>
      <c r="AC849" s="243" t="str">
        <f>'Raw Data'!AI848</f>
        <v>Renewable Energy (Solar, Wind, etc.)</v>
      </c>
      <c r="AD849" s="244">
        <f t="shared" si="3"/>
        <v>0</v>
      </c>
      <c r="AE849" s="245">
        <f t="shared" si="4"/>
        <v>198.044</v>
      </c>
      <c r="AF849" s="238">
        <f>'Raw Data'!U848</f>
        <v>8</v>
      </c>
      <c r="AG849" s="235">
        <f>'Raw Data'!T848</f>
        <v>3</v>
      </c>
      <c r="AH849" s="235"/>
      <c r="AI849" s="235">
        <f>IF('Raw Data'!AJ848="YES", 1, 0)</f>
        <v>1</v>
      </c>
      <c r="AJ849" s="239">
        <f>'Power Usage Consumption'!$B$15</f>
        <v>3.87</v>
      </c>
      <c r="AK849" s="235">
        <f>IF('Raw Data'!AK848="YES", 1, 0)</f>
        <v>1</v>
      </c>
      <c r="AL849" s="239">
        <f>'Power Usage Consumption'!$B$16</f>
        <v>18</v>
      </c>
      <c r="AM849" s="235">
        <f>IF('Raw Data'!AL848="YES", 1, 0)</f>
        <v>1</v>
      </c>
      <c r="AN849" s="239">
        <f>'Power Usage Consumption'!$B$17</f>
        <v>1.5</v>
      </c>
      <c r="AO849" s="235">
        <f>IF('Raw Data'!AM848="YES", 1, 0)</f>
        <v>1</v>
      </c>
      <c r="AP849" s="239">
        <f>'Power Usage Consumption'!$B$18</f>
        <v>1.2</v>
      </c>
      <c r="AQ849" s="235">
        <f>IF('Raw Data'!AN848="YES", 1, 0)</f>
        <v>1</v>
      </c>
      <c r="AR849" s="239">
        <f>'Power Usage Consumption'!$B$19</f>
        <v>2</v>
      </c>
      <c r="AS849" s="239">
        <f t="shared" si="5"/>
        <v>26.57</v>
      </c>
      <c r="AT849" s="241">
        <f t="shared" si="6"/>
        <v>3</v>
      </c>
      <c r="AU849" s="241"/>
      <c r="AV849" s="235">
        <f>IF('Raw Data'!AO848="YES", 1, 0)</f>
        <v>1</v>
      </c>
      <c r="AW849" s="241">
        <f>('Power Usage Consumption'!$B$22)*D849*AV849</f>
        <v>500.5</v>
      </c>
      <c r="AX849" s="235">
        <f>IF('Raw Data'!AP848="YES", 1, 0)</f>
        <v>0</v>
      </c>
      <c r="AY849" s="241">
        <f>('Power Usage Consumption'!$B$23)*D849*AX849</f>
        <v>0</v>
      </c>
      <c r="AZ849" s="235">
        <f>IF('Raw Data'!AQ848="YES", 1, 0)</f>
        <v>1</v>
      </c>
      <c r="BA849" s="241">
        <f>('Power Usage Consumption'!$B$24)*D849*AZ849</f>
        <v>11.88</v>
      </c>
      <c r="BB849" s="235">
        <f>IF('Raw Data'!AR848="YES", 1, 0)</f>
        <v>0</v>
      </c>
      <c r="BC849" s="241">
        <f>('Power Usage Consumption'!$B$25)*D849*BB849</f>
        <v>0</v>
      </c>
      <c r="BD849" s="235">
        <f>IF('Raw Data'!AS848="YES", 1, 0)</f>
        <v>0</v>
      </c>
      <c r="BE849" s="235">
        <f>('Power Usage Consumption'!$B$26)*D849*BD849</f>
        <v>0</v>
      </c>
      <c r="BF849" s="241">
        <f t="shared" si="7"/>
        <v>512.38</v>
      </c>
    </row>
    <row r="850" ht="20.25" customHeight="1">
      <c r="A850" s="233" t="str">
        <f>'Raw Data'!R849</f>
        <v>Thailand</v>
      </c>
      <c r="B850" s="234">
        <f>'Raw Data'!S849</f>
        <v>1</v>
      </c>
      <c r="C850" s="235">
        <f>'Raw Data'!W849</f>
        <v>11</v>
      </c>
      <c r="D850" s="236">
        <f t="shared" si="1"/>
        <v>44</v>
      </c>
      <c r="E850" s="237"/>
      <c r="F850" s="238">
        <f>'Raw Data'!X849</f>
        <v>2</v>
      </c>
      <c r="G850" s="239">
        <f>(F850*'Power Usage Consumption'!$B$2)*D850</f>
        <v>5.28</v>
      </c>
      <c r="H850" s="235">
        <f>'Raw Data'!Y849</f>
        <v>2</v>
      </c>
      <c r="I850" s="239">
        <f>(H850*'Power Usage Consumption'!$B$3)*D850</f>
        <v>6.1248</v>
      </c>
      <c r="J850" s="235">
        <f>'Raw Data'!Z849</f>
        <v>0</v>
      </c>
      <c r="K850" s="240">
        <f>(J850*'Power Usage Consumption'!$B$4)*D850</f>
        <v>0</v>
      </c>
      <c r="L850" s="241">
        <f>'Raw Data'!AA849</f>
        <v>2</v>
      </c>
      <c r="M850" s="241">
        <f>(L850*'Power Usage Consumption'!$B$5)*D850</f>
        <v>17.6</v>
      </c>
      <c r="N850" s="241">
        <f>'Raw Data'!AB849</f>
        <v>0</v>
      </c>
      <c r="O850" s="241">
        <f>(N850*'Power Usage Consumption'!$B$7)*D850</f>
        <v>0</v>
      </c>
      <c r="P850" s="241">
        <f>'Raw Data'!AC849</f>
        <v>0</v>
      </c>
      <c r="Q850" s="241">
        <f>(P850*'Power Usage Consumption'!$B$8)*D850</f>
        <v>0</v>
      </c>
      <c r="R850" s="241">
        <f>'Raw Data'!AD849</f>
        <v>3</v>
      </c>
      <c r="S850" s="241">
        <f>(R850*'Power Usage Consumption'!$B$9)*D850</f>
        <v>0.792</v>
      </c>
      <c r="T850" s="235">
        <f>'Raw Data'!AE849</f>
        <v>3</v>
      </c>
      <c r="U850" s="241">
        <f>(T850*'Power Usage Consumption'!$B$6)*D850</f>
        <v>0.66</v>
      </c>
      <c r="V850" s="235">
        <f>'Raw Data'!AF849</f>
        <v>3</v>
      </c>
      <c r="W850" s="241">
        <f>(V850*'Power Usage Consumption'!$B$11)*D850</f>
        <v>1.584</v>
      </c>
      <c r="X850" s="235">
        <f>'Raw Data'!AG849</f>
        <v>1</v>
      </c>
      <c r="Y850" s="241">
        <f>(X850*'Power Usage Consumption'!$B$12)*D850</f>
        <v>0.528</v>
      </c>
      <c r="Z850" s="235">
        <f>'Raw Data'!AH849</f>
        <v>1</v>
      </c>
      <c r="AA850" s="241">
        <f>(Z850*'Power Usage Consumption'!$B$12)*D850</f>
        <v>0.528</v>
      </c>
      <c r="AB850" s="242">
        <f t="shared" si="2"/>
        <v>33.0968</v>
      </c>
      <c r="AC850" s="243" t="str">
        <f>'Raw Data'!AI849</f>
        <v>Renewable Energy (Solar, Wind, etc.)</v>
      </c>
      <c r="AD850" s="244">
        <f t="shared" si="3"/>
        <v>0</v>
      </c>
      <c r="AE850" s="245">
        <f t="shared" si="4"/>
        <v>33.0968</v>
      </c>
      <c r="AF850" s="238">
        <f>'Raw Data'!U849</f>
        <v>0</v>
      </c>
      <c r="AG850" s="235">
        <f>'Raw Data'!T849</f>
        <v>1</v>
      </c>
      <c r="AH850" s="235"/>
      <c r="AI850" s="235">
        <f>IF('Raw Data'!AJ849="YES", 1, 0)</f>
        <v>0</v>
      </c>
      <c r="AJ850" s="239">
        <f>'Power Usage Consumption'!$B$15</f>
        <v>3.87</v>
      </c>
      <c r="AK850" s="235">
        <f>IF('Raw Data'!AK849="YES", 1, 0)</f>
        <v>0</v>
      </c>
      <c r="AL850" s="239">
        <f>'Power Usage Consumption'!$B$16</f>
        <v>18</v>
      </c>
      <c r="AM850" s="235">
        <f>IF('Raw Data'!AL849="YES", 1, 0)</f>
        <v>1</v>
      </c>
      <c r="AN850" s="239">
        <f>'Power Usage Consumption'!$B$17</f>
        <v>1.5</v>
      </c>
      <c r="AO850" s="235">
        <f>IF('Raw Data'!AM849="YES", 1, 0)</f>
        <v>1</v>
      </c>
      <c r="AP850" s="239">
        <f>'Power Usage Consumption'!$B$18</f>
        <v>1.2</v>
      </c>
      <c r="AQ850" s="235">
        <f>IF('Raw Data'!AN849="YES", 1, 0)</f>
        <v>1</v>
      </c>
      <c r="AR850" s="239">
        <f>'Power Usage Consumption'!$B$19</f>
        <v>2</v>
      </c>
      <c r="AS850" s="239">
        <f t="shared" si="5"/>
        <v>26.57</v>
      </c>
      <c r="AT850" s="241">
        <f t="shared" si="6"/>
        <v>1</v>
      </c>
      <c r="AU850" s="241"/>
      <c r="AV850" s="235">
        <f>IF('Raw Data'!AO849="YES", 1, 0)</f>
        <v>0</v>
      </c>
      <c r="AW850" s="241">
        <f>('Power Usage Consumption'!$B$22)*D850*AV850</f>
        <v>0</v>
      </c>
      <c r="AX850" s="235">
        <f>IF('Raw Data'!AP849="YES", 1, 0)</f>
        <v>0</v>
      </c>
      <c r="AY850" s="241">
        <f>('Power Usage Consumption'!$B$23)*D850*AX850</f>
        <v>0</v>
      </c>
      <c r="AZ850" s="235">
        <f>IF('Raw Data'!AQ849="YES", 1, 0)</f>
        <v>1</v>
      </c>
      <c r="BA850" s="241">
        <f>('Power Usage Consumption'!$B$24)*D850*AZ850</f>
        <v>2.376</v>
      </c>
      <c r="BB850" s="235">
        <f>IF('Raw Data'!AR849="YES", 1, 0)</f>
        <v>0</v>
      </c>
      <c r="BC850" s="241">
        <f>('Power Usage Consumption'!$B$25)*D850*BB850</f>
        <v>0</v>
      </c>
      <c r="BD850" s="235">
        <f>IF('Raw Data'!AS849="YES", 1, 0)</f>
        <v>0</v>
      </c>
      <c r="BE850" s="235">
        <f>('Power Usage Consumption'!$B$26)*D850*BD850</f>
        <v>0</v>
      </c>
      <c r="BF850" s="241">
        <f t="shared" si="7"/>
        <v>2.376</v>
      </c>
    </row>
    <row r="851" ht="20.25" customHeight="1">
      <c r="A851" s="233" t="str">
        <f>'Raw Data'!R850</f>
        <v>United States of America</v>
      </c>
      <c r="B851" s="234">
        <f>'Raw Data'!S850</f>
        <v>8</v>
      </c>
      <c r="C851" s="235">
        <f>'Raw Data'!W850</f>
        <v>12</v>
      </c>
      <c r="D851" s="236">
        <f t="shared" si="1"/>
        <v>384</v>
      </c>
      <c r="E851" s="237"/>
      <c r="F851" s="238">
        <f>'Raw Data'!X850</f>
        <v>0</v>
      </c>
      <c r="G851" s="239">
        <f>(F851*'Power Usage Consumption'!$B$2)*D851</f>
        <v>0</v>
      </c>
      <c r="H851" s="235">
        <f>'Raw Data'!Y850</f>
        <v>1</v>
      </c>
      <c r="I851" s="239">
        <f>(H851*'Power Usage Consumption'!$B$3)*D851</f>
        <v>26.7264</v>
      </c>
      <c r="J851" s="235">
        <f>'Raw Data'!Z850</f>
        <v>3</v>
      </c>
      <c r="K851" s="240">
        <f>(J851*'Power Usage Consumption'!$B$4)*D851</f>
        <v>65.664</v>
      </c>
      <c r="L851" s="241">
        <f>'Raw Data'!AA850</f>
        <v>2</v>
      </c>
      <c r="M851" s="241">
        <f>(L851*'Power Usage Consumption'!$B$5)*D851</f>
        <v>153.6</v>
      </c>
      <c r="N851" s="241">
        <f>'Raw Data'!AB850</f>
        <v>1</v>
      </c>
      <c r="O851" s="241">
        <f>(N851*'Power Usage Consumption'!$B$7)*D851</f>
        <v>0.768</v>
      </c>
      <c r="P851" s="241">
        <f>'Raw Data'!AC850</f>
        <v>1</v>
      </c>
      <c r="Q851" s="241">
        <f>(P851*'Power Usage Consumption'!$B$8)*D851</f>
        <v>15.36</v>
      </c>
      <c r="R851" s="241">
        <f>'Raw Data'!AD850</f>
        <v>2</v>
      </c>
      <c r="S851" s="241">
        <f>(R851*'Power Usage Consumption'!$B$9)*D851</f>
        <v>4.608</v>
      </c>
      <c r="T851" s="235">
        <f>'Raw Data'!AE850</f>
        <v>0</v>
      </c>
      <c r="U851" s="241">
        <f>(T851*'Power Usage Consumption'!$B$6)*D851</f>
        <v>0</v>
      </c>
      <c r="V851" s="235">
        <f>'Raw Data'!AF850</f>
        <v>1</v>
      </c>
      <c r="W851" s="241">
        <f>(V851*'Power Usage Consumption'!$B$11)*D851</f>
        <v>4.608</v>
      </c>
      <c r="X851" s="235">
        <f>'Raw Data'!AG850</f>
        <v>1</v>
      </c>
      <c r="Y851" s="241">
        <f>(X851*'Power Usage Consumption'!$B$12)*D851</f>
        <v>4.608</v>
      </c>
      <c r="Z851" s="235">
        <f>'Raw Data'!AH850</f>
        <v>0</v>
      </c>
      <c r="AA851" s="241">
        <f>(Z851*'Power Usage Consumption'!$B$12)*D851</f>
        <v>0</v>
      </c>
      <c r="AB851" s="242">
        <f t="shared" si="2"/>
        <v>275.9424</v>
      </c>
      <c r="AC851" s="243" t="str">
        <f>'Raw Data'!AI850</f>
        <v>Renewable Energy (Solar, Wind, etc.)</v>
      </c>
      <c r="AD851" s="244">
        <f t="shared" si="3"/>
        <v>0</v>
      </c>
      <c r="AE851" s="245">
        <f t="shared" si="4"/>
        <v>275.9424</v>
      </c>
      <c r="AF851" s="238">
        <f>'Raw Data'!U850</f>
        <v>7</v>
      </c>
      <c r="AG851" s="235">
        <f>'Raw Data'!T850</f>
        <v>1</v>
      </c>
      <c r="AH851" s="235"/>
      <c r="AI851" s="235">
        <f>IF('Raw Data'!AJ850="YES", 1, 0)</f>
        <v>0</v>
      </c>
      <c r="AJ851" s="239">
        <f>'Power Usage Consumption'!$B$15</f>
        <v>3.87</v>
      </c>
      <c r="AK851" s="235">
        <f>IF('Raw Data'!AK850="YES", 1, 0)</f>
        <v>0</v>
      </c>
      <c r="AL851" s="239">
        <f>'Power Usage Consumption'!$B$16</f>
        <v>18</v>
      </c>
      <c r="AM851" s="235">
        <f>IF('Raw Data'!AL850="YES", 1, 0)</f>
        <v>1</v>
      </c>
      <c r="AN851" s="239">
        <f>'Power Usage Consumption'!$B$17</f>
        <v>1.5</v>
      </c>
      <c r="AO851" s="235">
        <f>IF('Raw Data'!AM850="YES", 1, 0)</f>
        <v>1</v>
      </c>
      <c r="AP851" s="239">
        <f>'Power Usage Consumption'!$B$18</f>
        <v>1.2</v>
      </c>
      <c r="AQ851" s="235">
        <f>IF('Raw Data'!AN850="YES", 1, 0)</f>
        <v>0</v>
      </c>
      <c r="AR851" s="239">
        <f>'Power Usage Consumption'!$B$19</f>
        <v>2</v>
      </c>
      <c r="AS851" s="239">
        <f t="shared" si="5"/>
        <v>26.57</v>
      </c>
      <c r="AT851" s="241">
        <f t="shared" si="6"/>
        <v>1</v>
      </c>
      <c r="AU851" s="241"/>
      <c r="AV851" s="235">
        <f>IF('Raw Data'!AO850="YES", 1, 0)</f>
        <v>0</v>
      </c>
      <c r="AW851" s="241">
        <f>('Power Usage Consumption'!$B$22)*D851*AV851</f>
        <v>0</v>
      </c>
      <c r="AX851" s="235">
        <f>IF('Raw Data'!AP850="YES", 1, 0)</f>
        <v>0</v>
      </c>
      <c r="AY851" s="241">
        <f>('Power Usage Consumption'!$B$23)*D851*AX851</f>
        <v>0</v>
      </c>
      <c r="AZ851" s="235">
        <f>IF('Raw Data'!AQ850="YES", 1, 0)</f>
        <v>1</v>
      </c>
      <c r="BA851" s="241">
        <f>('Power Usage Consumption'!$B$24)*D851*AZ851</f>
        <v>20.736</v>
      </c>
      <c r="BB851" s="235">
        <f>IF('Raw Data'!AR850="YES", 1, 0)</f>
        <v>1</v>
      </c>
      <c r="BC851" s="241">
        <f>('Power Usage Consumption'!$B$25)*D851*BB851</f>
        <v>6.6624</v>
      </c>
      <c r="BD851" s="235">
        <f>IF('Raw Data'!AS850="YES", 1, 0)</f>
        <v>1</v>
      </c>
      <c r="BE851" s="235">
        <f>('Power Usage Consumption'!$B$26)*D851*BD851</f>
        <v>107.52</v>
      </c>
      <c r="BF851" s="241">
        <f t="shared" si="7"/>
        <v>134.9184</v>
      </c>
    </row>
    <row r="852" ht="20.25" customHeight="1">
      <c r="A852" s="233" t="str">
        <f>'Raw Data'!R851</f>
        <v>Greece</v>
      </c>
      <c r="B852" s="234">
        <f>'Raw Data'!S851</f>
        <v>10</v>
      </c>
      <c r="C852" s="235">
        <f>'Raw Data'!W851</f>
        <v>9</v>
      </c>
      <c r="D852" s="236">
        <f t="shared" si="1"/>
        <v>360</v>
      </c>
      <c r="E852" s="237"/>
      <c r="F852" s="238">
        <f>'Raw Data'!X851</f>
        <v>3</v>
      </c>
      <c r="G852" s="239">
        <f>(F852*'Power Usage Consumption'!$B$2)*D852</f>
        <v>64.8</v>
      </c>
      <c r="H852" s="235">
        <f>'Raw Data'!Y851</f>
        <v>2</v>
      </c>
      <c r="I852" s="239">
        <f>(H852*'Power Usage Consumption'!$B$3)*D852</f>
        <v>50.112</v>
      </c>
      <c r="J852" s="235">
        <f>'Raw Data'!Z851</f>
        <v>1</v>
      </c>
      <c r="K852" s="240">
        <f>(J852*'Power Usage Consumption'!$B$4)*D852</f>
        <v>20.52</v>
      </c>
      <c r="L852" s="241">
        <f>'Raw Data'!AA851</f>
        <v>3</v>
      </c>
      <c r="M852" s="241">
        <f>(L852*'Power Usage Consumption'!$B$5)*D852</f>
        <v>216</v>
      </c>
      <c r="N852" s="241">
        <f>'Raw Data'!AB851</f>
        <v>3</v>
      </c>
      <c r="O852" s="241">
        <f>(N852*'Power Usage Consumption'!$B$7)*D852</f>
        <v>2.16</v>
      </c>
      <c r="P852" s="241">
        <f>'Raw Data'!AC851</f>
        <v>3</v>
      </c>
      <c r="Q852" s="241">
        <f>(P852*'Power Usage Consumption'!$B$8)*D852</f>
        <v>43.2</v>
      </c>
      <c r="R852" s="241">
        <f>'Raw Data'!AD851</f>
        <v>2</v>
      </c>
      <c r="S852" s="241">
        <f>(R852*'Power Usage Consumption'!$B$9)*D852</f>
        <v>4.32</v>
      </c>
      <c r="T852" s="235">
        <f>'Raw Data'!AE851</f>
        <v>1</v>
      </c>
      <c r="U852" s="241">
        <f>(T852*'Power Usage Consumption'!$B$6)*D852</f>
        <v>1.8</v>
      </c>
      <c r="V852" s="235">
        <f>'Raw Data'!AF851</f>
        <v>3</v>
      </c>
      <c r="W852" s="241">
        <f>(V852*'Power Usage Consumption'!$B$11)*D852</f>
        <v>12.96</v>
      </c>
      <c r="X852" s="235">
        <f>'Raw Data'!AG851</f>
        <v>0</v>
      </c>
      <c r="Y852" s="241">
        <f>(X852*'Power Usage Consumption'!$B$12)*D852</f>
        <v>0</v>
      </c>
      <c r="Z852" s="235">
        <f>'Raw Data'!AH851</f>
        <v>3</v>
      </c>
      <c r="AA852" s="241">
        <f>(Z852*'Power Usage Consumption'!$B$12)*D852</f>
        <v>12.96</v>
      </c>
      <c r="AB852" s="242">
        <f t="shared" si="2"/>
        <v>428.832</v>
      </c>
      <c r="AC852" s="243" t="str">
        <f>'Raw Data'!AI851</f>
        <v>Non-renewable Energy (Grid electricity, Gasoline, etc.)</v>
      </c>
      <c r="AD852" s="244">
        <f t="shared" si="3"/>
        <v>428.832</v>
      </c>
      <c r="AE852" s="245">
        <f t="shared" si="4"/>
        <v>0</v>
      </c>
      <c r="AF852" s="238">
        <f>'Raw Data'!U851</f>
        <v>7</v>
      </c>
      <c r="AG852" s="235">
        <f>'Raw Data'!T851</f>
        <v>3</v>
      </c>
      <c r="AH852" s="235"/>
      <c r="AI852" s="235">
        <f>IF('Raw Data'!AJ851="YES", 1, 0)</f>
        <v>1</v>
      </c>
      <c r="AJ852" s="239">
        <f>'Power Usage Consumption'!$B$15</f>
        <v>3.87</v>
      </c>
      <c r="AK852" s="235">
        <f>IF('Raw Data'!AK851="YES", 1, 0)</f>
        <v>1</v>
      </c>
      <c r="AL852" s="239">
        <f>'Power Usage Consumption'!$B$16</f>
        <v>18</v>
      </c>
      <c r="AM852" s="235">
        <f>IF('Raw Data'!AL851="YES", 1, 0)</f>
        <v>0</v>
      </c>
      <c r="AN852" s="239">
        <f>'Power Usage Consumption'!$B$17</f>
        <v>1.5</v>
      </c>
      <c r="AO852" s="235">
        <f>IF('Raw Data'!AM851="YES", 1, 0)</f>
        <v>0</v>
      </c>
      <c r="AP852" s="239">
        <f>'Power Usage Consumption'!$B$18</f>
        <v>1.2</v>
      </c>
      <c r="AQ852" s="235">
        <f>IF('Raw Data'!AN851="YES", 1, 0)</f>
        <v>1</v>
      </c>
      <c r="AR852" s="239">
        <f>'Power Usage Consumption'!$B$19</f>
        <v>2</v>
      </c>
      <c r="AS852" s="239">
        <f t="shared" si="5"/>
        <v>26.57</v>
      </c>
      <c r="AT852" s="241">
        <f t="shared" si="6"/>
        <v>3</v>
      </c>
      <c r="AU852" s="241"/>
      <c r="AV852" s="235">
        <f>IF('Raw Data'!AO851="YES", 1, 0)</f>
        <v>0</v>
      </c>
      <c r="AW852" s="241">
        <f>('Power Usage Consumption'!$B$22)*D852*AV852</f>
        <v>0</v>
      </c>
      <c r="AX852" s="235">
        <f>IF('Raw Data'!AP851="YES", 1, 0)</f>
        <v>1</v>
      </c>
      <c r="AY852" s="241">
        <f>('Power Usage Consumption'!$B$23)*D852*AX852</f>
        <v>234</v>
      </c>
      <c r="AZ852" s="235">
        <f>IF('Raw Data'!AQ851="YES", 1, 0)</f>
        <v>0</v>
      </c>
      <c r="BA852" s="241">
        <f>('Power Usage Consumption'!$B$24)*D852*AZ852</f>
        <v>0</v>
      </c>
      <c r="BB852" s="235">
        <f>IF('Raw Data'!AR851="YES", 1, 0)</f>
        <v>1</v>
      </c>
      <c r="BC852" s="241">
        <f>('Power Usage Consumption'!$B$25)*D852*BB852</f>
        <v>6.246</v>
      </c>
      <c r="BD852" s="235">
        <f>IF('Raw Data'!AS851="YES", 1, 0)</f>
        <v>1</v>
      </c>
      <c r="BE852" s="235">
        <f>('Power Usage Consumption'!$B$26)*D852*BD852</f>
        <v>100.8</v>
      </c>
      <c r="BF852" s="241">
        <f t="shared" si="7"/>
        <v>341.046</v>
      </c>
    </row>
    <row r="853" ht="20.25" customHeight="1">
      <c r="A853" s="233" t="str">
        <f>'Raw Data'!R852</f>
        <v>Estonia</v>
      </c>
      <c r="B853" s="234">
        <f>'Raw Data'!S852</f>
        <v>8</v>
      </c>
      <c r="C853" s="235">
        <f>'Raw Data'!W852</f>
        <v>8</v>
      </c>
      <c r="D853" s="236">
        <f t="shared" si="1"/>
        <v>256</v>
      </c>
      <c r="E853" s="237"/>
      <c r="F853" s="238">
        <f>'Raw Data'!X852</f>
        <v>2</v>
      </c>
      <c r="G853" s="239">
        <f>(F853*'Power Usage Consumption'!$B$2)*D853</f>
        <v>30.72</v>
      </c>
      <c r="H853" s="235">
        <f>'Raw Data'!Y852</f>
        <v>2</v>
      </c>
      <c r="I853" s="239">
        <f>(H853*'Power Usage Consumption'!$B$3)*D853</f>
        <v>35.6352</v>
      </c>
      <c r="J853" s="235">
        <f>'Raw Data'!Z852</f>
        <v>2</v>
      </c>
      <c r="K853" s="240">
        <f>(J853*'Power Usage Consumption'!$B$4)*D853</f>
        <v>29.184</v>
      </c>
      <c r="L853" s="241">
        <f>'Raw Data'!AA852</f>
        <v>3</v>
      </c>
      <c r="M853" s="241">
        <f>(L853*'Power Usage Consumption'!$B$5)*D853</f>
        <v>153.6</v>
      </c>
      <c r="N853" s="241">
        <f>'Raw Data'!AB852</f>
        <v>0</v>
      </c>
      <c r="O853" s="241">
        <f>(N853*'Power Usage Consumption'!$B$7)*D853</f>
        <v>0</v>
      </c>
      <c r="P853" s="241">
        <f>'Raw Data'!AC852</f>
        <v>1</v>
      </c>
      <c r="Q853" s="241">
        <f>(P853*'Power Usage Consumption'!$B$8)*D853</f>
        <v>10.24</v>
      </c>
      <c r="R853" s="241">
        <f>'Raw Data'!AD852</f>
        <v>0</v>
      </c>
      <c r="S853" s="241">
        <f>(R853*'Power Usage Consumption'!$B$9)*D853</f>
        <v>0</v>
      </c>
      <c r="T853" s="235">
        <f>'Raw Data'!AE852</f>
        <v>3</v>
      </c>
      <c r="U853" s="241">
        <f>(T853*'Power Usage Consumption'!$B$6)*D853</f>
        <v>3.84</v>
      </c>
      <c r="V853" s="235">
        <f>'Raw Data'!AF852</f>
        <v>3</v>
      </c>
      <c r="W853" s="241">
        <f>(V853*'Power Usage Consumption'!$B$11)*D853</f>
        <v>9.216</v>
      </c>
      <c r="X853" s="235">
        <f>'Raw Data'!AG852</f>
        <v>1</v>
      </c>
      <c r="Y853" s="241">
        <f>(X853*'Power Usage Consumption'!$B$12)*D853</f>
        <v>3.072</v>
      </c>
      <c r="Z853" s="235">
        <f>'Raw Data'!AH852</f>
        <v>2</v>
      </c>
      <c r="AA853" s="241">
        <f>(Z853*'Power Usage Consumption'!$B$12)*D853</f>
        <v>6.144</v>
      </c>
      <c r="AB853" s="242">
        <f t="shared" si="2"/>
        <v>281.6512</v>
      </c>
      <c r="AC853" s="243" t="str">
        <f>'Raw Data'!AI852</f>
        <v>Non-renewable Energy (Grid electricity, Gasoline, etc.)</v>
      </c>
      <c r="AD853" s="244">
        <f t="shared" si="3"/>
        <v>281.6512</v>
      </c>
      <c r="AE853" s="245">
        <f t="shared" si="4"/>
        <v>0</v>
      </c>
      <c r="AF853" s="238">
        <f>'Raw Data'!U852</f>
        <v>3</v>
      </c>
      <c r="AG853" s="235">
        <f>'Raw Data'!T852</f>
        <v>5</v>
      </c>
      <c r="AH853" s="235"/>
      <c r="AI853" s="235">
        <f>IF('Raw Data'!AJ852="YES", 1, 0)</f>
        <v>1</v>
      </c>
      <c r="AJ853" s="239">
        <f>'Power Usage Consumption'!$B$15</f>
        <v>3.87</v>
      </c>
      <c r="AK853" s="235">
        <f>IF('Raw Data'!AK852="YES", 1, 0)</f>
        <v>0</v>
      </c>
      <c r="AL853" s="239">
        <f>'Power Usage Consumption'!$B$16</f>
        <v>18</v>
      </c>
      <c r="AM853" s="235">
        <f>IF('Raw Data'!AL852="YES", 1, 0)</f>
        <v>0</v>
      </c>
      <c r="AN853" s="239">
        <f>'Power Usage Consumption'!$B$17</f>
        <v>1.5</v>
      </c>
      <c r="AO853" s="235">
        <f>IF('Raw Data'!AM852="YES", 1, 0)</f>
        <v>1</v>
      </c>
      <c r="AP853" s="239">
        <f>'Power Usage Consumption'!$B$18</f>
        <v>1.2</v>
      </c>
      <c r="AQ853" s="235">
        <f>IF('Raw Data'!AN852="YES", 1, 0)</f>
        <v>1</v>
      </c>
      <c r="AR853" s="239">
        <f>'Power Usage Consumption'!$B$19</f>
        <v>2</v>
      </c>
      <c r="AS853" s="239">
        <f t="shared" si="5"/>
        <v>26.57</v>
      </c>
      <c r="AT853" s="241">
        <f t="shared" si="6"/>
        <v>5</v>
      </c>
      <c r="AU853" s="241"/>
      <c r="AV853" s="235">
        <f>IF('Raw Data'!AO852="YES", 1, 0)</f>
        <v>0</v>
      </c>
      <c r="AW853" s="241">
        <f>('Power Usage Consumption'!$B$22)*D853*AV853</f>
        <v>0</v>
      </c>
      <c r="AX853" s="235">
        <f>IF('Raw Data'!AP852="YES", 1, 0)</f>
        <v>1</v>
      </c>
      <c r="AY853" s="241">
        <f>('Power Usage Consumption'!$B$23)*D853*AX853</f>
        <v>166.4</v>
      </c>
      <c r="AZ853" s="235">
        <f>IF('Raw Data'!AQ852="YES", 1, 0)</f>
        <v>1</v>
      </c>
      <c r="BA853" s="241">
        <f>('Power Usage Consumption'!$B$24)*D853*AZ853</f>
        <v>13.824</v>
      </c>
      <c r="BB853" s="235">
        <f>IF('Raw Data'!AR852="YES", 1, 0)</f>
        <v>1</v>
      </c>
      <c r="BC853" s="241">
        <f>('Power Usage Consumption'!$B$25)*D853*BB853</f>
        <v>4.4416</v>
      </c>
      <c r="BD853" s="235">
        <f>IF('Raw Data'!AS852="YES", 1, 0)</f>
        <v>1</v>
      </c>
      <c r="BE853" s="235">
        <f>('Power Usage Consumption'!$B$26)*D853*BD853</f>
        <v>71.68</v>
      </c>
      <c r="BF853" s="241">
        <f t="shared" si="7"/>
        <v>256.3456</v>
      </c>
    </row>
    <row r="854" ht="20.25" customHeight="1">
      <c r="A854" s="233" t="str">
        <f>'Raw Data'!R853</f>
        <v>El Salvador</v>
      </c>
      <c r="B854" s="234">
        <f>'Raw Data'!S853</f>
        <v>6</v>
      </c>
      <c r="C854" s="235">
        <f>'Raw Data'!W853</f>
        <v>5</v>
      </c>
      <c r="D854" s="236">
        <f t="shared" si="1"/>
        <v>120</v>
      </c>
      <c r="E854" s="237"/>
      <c r="F854" s="238">
        <f>'Raw Data'!X853</f>
        <v>1</v>
      </c>
      <c r="G854" s="239">
        <f>(F854*'Power Usage Consumption'!$B$2)*D854</f>
        <v>7.2</v>
      </c>
      <c r="H854" s="235">
        <f>'Raw Data'!Y853</f>
        <v>0</v>
      </c>
      <c r="I854" s="239">
        <f>(H854*'Power Usage Consumption'!$B$3)*D854</f>
        <v>0</v>
      </c>
      <c r="J854" s="235">
        <f>'Raw Data'!Z853</f>
        <v>0</v>
      </c>
      <c r="K854" s="240">
        <f>(J854*'Power Usage Consumption'!$B$4)*D854</f>
        <v>0</v>
      </c>
      <c r="L854" s="241">
        <f>'Raw Data'!AA853</f>
        <v>3</v>
      </c>
      <c r="M854" s="241">
        <f>(L854*'Power Usage Consumption'!$B$5)*D854</f>
        <v>72</v>
      </c>
      <c r="N854" s="241">
        <f>'Raw Data'!AB853</f>
        <v>0</v>
      </c>
      <c r="O854" s="241">
        <f>(N854*'Power Usage Consumption'!$B$7)*D854</f>
        <v>0</v>
      </c>
      <c r="P854" s="241">
        <f>'Raw Data'!AC853</f>
        <v>0</v>
      </c>
      <c r="Q854" s="241">
        <f>(P854*'Power Usage Consumption'!$B$8)*D854</f>
        <v>0</v>
      </c>
      <c r="R854" s="241">
        <f>'Raw Data'!AD853</f>
        <v>2</v>
      </c>
      <c r="S854" s="241">
        <f>(R854*'Power Usage Consumption'!$B$9)*D854</f>
        <v>1.44</v>
      </c>
      <c r="T854" s="235">
        <f>'Raw Data'!AE853</f>
        <v>2</v>
      </c>
      <c r="U854" s="241">
        <f>(T854*'Power Usage Consumption'!$B$6)*D854</f>
        <v>1.2</v>
      </c>
      <c r="V854" s="235">
        <f>'Raw Data'!AF853</f>
        <v>2</v>
      </c>
      <c r="W854" s="241">
        <f>(V854*'Power Usage Consumption'!$B$11)*D854</f>
        <v>2.88</v>
      </c>
      <c r="X854" s="235">
        <f>'Raw Data'!AG853</f>
        <v>0</v>
      </c>
      <c r="Y854" s="241">
        <f>(X854*'Power Usage Consumption'!$B$12)*D854</f>
        <v>0</v>
      </c>
      <c r="Z854" s="235">
        <f>'Raw Data'!AH853</f>
        <v>1</v>
      </c>
      <c r="AA854" s="241">
        <f>(Z854*'Power Usage Consumption'!$B$12)*D854</f>
        <v>1.44</v>
      </c>
      <c r="AB854" s="242">
        <f t="shared" si="2"/>
        <v>86.16</v>
      </c>
      <c r="AC854" s="243" t="str">
        <f>'Raw Data'!AI853</f>
        <v>Non-renewable Energy (Grid electricity, Gasoline, etc.)</v>
      </c>
      <c r="AD854" s="244">
        <f t="shared" si="3"/>
        <v>86.16</v>
      </c>
      <c r="AE854" s="245">
        <f t="shared" si="4"/>
        <v>0</v>
      </c>
      <c r="AF854" s="238">
        <f>'Raw Data'!U853</f>
        <v>1</v>
      </c>
      <c r="AG854" s="235">
        <f>'Raw Data'!T853</f>
        <v>5</v>
      </c>
      <c r="AH854" s="235"/>
      <c r="AI854" s="235">
        <f>IF('Raw Data'!AJ853="YES", 1, 0)</f>
        <v>1</v>
      </c>
      <c r="AJ854" s="239">
        <f>'Power Usage Consumption'!$B$15</f>
        <v>3.87</v>
      </c>
      <c r="AK854" s="235">
        <f>IF('Raw Data'!AK853="YES", 1, 0)</f>
        <v>1</v>
      </c>
      <c r="AL854" s="239">
        <f>'Power Usage Consumption'!$B$16</f>
        <v>18</v>
      </c>
      <c r="AM854" s="235">
        <f>IF('Raw Data'!AL853="YES", 1, 0)</f>
        <v>0</v>
      </c>
      <c r="AN854" s="239">
        <f>'Power Usage Consumption'!$B$17</f>
        <v>1.5</v>
      </c>
      <c r="AO854" s="235">
        <f>IF('Raw Data'!AM853="YES", 1, 0)</f>
        <v>0</v>
      </c>
      <c r="AP854" s="239">
        <f>'Power Usage Consumption'!$B$18</f>
        <v>1.2</v>
      </c>
      <c r="AQ854" s="235">
        <f>IF('Raw Data'!AN853="YES", 1, 0)</f>
        <v>0</v>
      </c>
      <c r="AR854" s="239">
        <f>'Power Usage Consumption'!$B$19</f>
        <v>2</v>
      </c>
      <c r="AS854" s="239">
        <f t="shared" si="5"/>
        <v>26.57</v>
      </c>
      <c r="AT854" s="241">
        <f t="shared" si="6"/>
        <v>5</v>
      </c>
      <c r="AU854" s="241"/>
      <c r="AV854" s="235">
        <f>IF('Raw Data'!AO853="YES", 1, 0)</f>
        <v>1</v>
      </c>
      <c r="AW854" s="241">
        <f>('Power Usage Consumption'!$B$22)*D854*AV854</f>
        <v>273</v>
      </c>
      <c r="AX854" s="235">
        <f>IF('Raw Data'!AP853="YES", 1, 0)</f>
        <v>0</v>
      </c>
      <c r="AY854" s="241">
        <f>('Power Usage Consumption'!$B$23)*D854*AX854</f>
        <v>0</v>
      </c>
      <c r="AZ854" s="235">
        <f>IF('Raw Data'!AQ853="YES", 1, 0)</f>
        <v>1</v>
      </c>
      <c r="BA854" s="241">
        <f>('Power Usage Consumption'!$B$24)*D854*AZ854</f>
        <v>6.48</v>
      </c>
      <c r="BB854" s="235">
        <f>IF('Raw Data'!AR853="YES", 1, 0)</f>
        <v>1</v>
      </c>
      <c r="BC854" s="241">
        <f>('Power Usage Consumption'!$B$25)*D854*BB854</f>
        <v>2.082</v>
      </c>
      <c r="BD854" s="235">
        <f>IF('Raw Data'!AS853="YES", 1, 0)</f>
        <v>0</v>
      </c>
      <c r="BE854" s="235">
        <f>('Power Usage Consumption'!$B$26)*D854*BD854</f>
        <v>0</v>
      </c>
      <c r="BF854" s="241">
        <f t="shared" si="7"/>
        <v>281.562</v>
      </c>
    </row>
    <row r="855" ht="20.25" customHeight="1">
      <c r="A855" s="233" t="str">
        <f>'Raw Data'!R854</f>
        <v>Finland</v>
      </c>
      <c r="B855" s="234">
        <f>'Raw Data'!S854</f>
        <v>9</v>
      </c>
      <c r="C855" s="235">
        <f>'Raw Data'!W854</f>
        <v>7</v>
      </c>
      <c r="D855" s="236">
        <f t="shared" si="1"/>
        <v>252</v>
      </c>
      <c r="E855" s="237"/>
      <c r="F855" s="238">
        <f>'Raw Data'!X854</f>
        <v>1</v>
      </c>
      <c r="G855" s="239">
        <f>(F855*'Power Usage Consumption'!$B$2)*D855</f>
        <v>15.12</v>
      </c>
      <c r="H855" s="235">
        <f>'Raw Data'!Y854</f>
        <v>0</v>
      </c>
      <c r="I855" s="239">
        <f>(H855*'Power Usage Consumption'!$B$3)*D855</f>
        <v>0</v>
      </c>
      <c r="J855" s="235">
        <f>'Raw Data'!Z854</f>
        <v>0</v>
      </c>
      <c r="K855" s="240">
        <f>(J855*'Power Usage Consumption'!$B$4)*D855</f>
        <v>0</v>
      </c>
      <c r="L855" s="241">
        <f>'Raw Data'!AA854</f>
        <v>1</v>
      </c>
      <c r="M855" s="241">
        <f>(L855*'Power Usage Consumption'!$B$5)*D855</f>
        <v>50.4</v>
      </c>
      <c r="N855" s="241">
        <f>'Raw Data'!AB854</f>
        <v>3</v>
      </c>
      <c r="O855" s="241">
        <f>(N855*'Power Usage Consumption'!$B$7)*D855</f>
        <v>1.512</v>
      </c>
      <c r="P855" s="241">
        <f>'Raw Data'!AC854</f>
        <v>1</v>
      </c>
      <c r="Q855" s="241">
        <f>(P855*'Power Usage Consumption'!$B$8)*D855</f>
        <v>10.08</v>
      </c>
      <c r="R855" s="241">
        <f>'Raw Data'!AD854</f>
        <v>2</v>
      </c>
      <c r="S855" s="241">
        <f>(R855*'Power Usage Consumption'!$B$9)*D855</f>
        <v>3.024</v>
      </c>
      <c r="T855" s="235">
        <f>'Raw Data'!AE854</f>
        <v>1</v>
      </c>
      <c r="U855" s="241">
        <f>(T855*'Power Usage Consumption'!$B$6)*D855</f>
        <v>1.26</v>
      </c>
      <c r="V855" s="235">
        <f>'Raw Data'!AF854</f>
        <v>2</v>
      </c>
      <c r="W855" s="241">
        <f>(V855*'Power Usage Consumption'!$B$11)*D855</f>
        <v>6.048</v>
      </c>
      <c r="X855" s="235">
        <f>'Raw Data'!AG854</f>
        <v>1</v>
      </c>
      <c r="Y855" s="241">
        <f>(X855*'Power Usage Consumption'!$B$12)*D855</f>
        <v>3.024</v>
      </c>
      <c r="Z855" s="235">
        <f>'Raw Data'!AH854</f>
        <v>2</v>
      </c>
      <c r="AA855" s="241">
        <f>(Z855*'Power Usage Consumption'!$B$12)*D855</f>
        <v>6.048</v>
      </c>
      <c r="AB855" s="242">
        <f t="shared" si="2"/>
        <v>96.516</v>
      </c>
      <c r="AC855" s="243" t="str">
        <f>'Raw Data'!AI854</f>
        <v>Renewable Energy (Solar, Wind, etc.)</v>
      </c>
      <c r="AD855" s="244">
        <f t="shared" si="3"/>
        <v>0</v>
      </c>
      <c r="AE855" s="245">
        <f t="shared" si="4"/>
        <v>96.516</v>
      </c>
      <c r="AF855" s="238">
        <f>'Raw Data'!U854</f>
        <v>6</v>
      </c>
      <c r="AG855" s="235">
        <f>'Raw Data'!T854</f>
        <v>3</v>
      </c>
      <c r="AH855" s="235"/>
      <c r="AI855" s="235">
        <f>IF('Raw Data'!AJ854="YES", 1, 0)</f>
        <v>0</v>
      </c>
      <c r="AJ855" s="239">
        <f>'Power Usage Consumption'!$B$15</f>
        <v>3.87</v>
      </c>
      <c r="AK855" s="235">
        <f>IF('Raw Data'!AK854="YES", 1, 0)</f>
        <v>0</v>
      </c>
      <c r="AL855" s="239">
        <f>'Power Usage Consumption'!$B$16</f>
        <v>18</v>
      </c>
      <c r="AM855" s="235">
        <f>IF('Raw Data'!AL854="YES", 1, 0)</f>
        <v>0</v>
      </c>
      <c r="AN855" s="239">
        <f>'Power Usage Consumption'!$B$17</f>
        <v>1.5</v>
      </c>
      <c r="AO855" s="235">
        <f>IF('Raw Data'!AM854="YES", 1, 0)</f>
        <v>0</v>
      </c>
      <c r="AP855" s="239">
        <f>'Power Usage Consumption'!$B$18</f>
        <v>1.2</v>
      </c>
      <c r="AQ855" s="235">
        <f>IF('Raw Data'!AN854="YES", 1, 0)</f>
        <v>1</v>
      </c>
      <c r="AR855" s="239">
        <f>'Power Usage Consumption'!$B$19</f>
        <v>2</v>
      </c>
      <c r="AS855" s="239">
        <f t="shared" si="5"/>
        <v>26.57</v>
      </c>
      <c r="AT855" s="241">
        <f t="shared" si="6"/>
        <v>3</v>
      </c>
      <c r="AU855" s="241"/>
      <c r="AV855" s="235">
        <f>IF('Raw Data'!AO854="YES", 1, 0)</f>
        <v>0</v>
      </c>
      <c r="AW855" s="241">
        <f>('Power Usage Consumption'!$B$22)*D855*AV855</f>
        <v>0</v>
      </c>
      <c r="AX855" s="235">
        <f>IF('Raw Data'!AP854="YES", 1, 0)</f>
        <v>1</v>
      </c>
      <c r="AY855" s="241">
        <f>('Power Usage Consumption'!$B$23)*D855*AX855</f>
        <v>163.8</v>
      </c>
      <c r="AZ855" s="235">
        <f>IF('Raw Data'!AQ854="YES", 1, 0)</f>
        <v>1</v>
      </c>
      <c r="BA855" s="241">
        <f>('Power Usage Consumption'!$B$24)*D855*AZ855</f>
        <v>13.608</v>
      </c>
      <c r="BB855" s="235">
        <f>IF('Raw Data'!AR854="YES", 1, 0)</f>
        <v>0</v>
      </c>
      <c r="BC855" s="241">
        <f>('Power Usage Consumption'!$B$25)*D855*BB855</f>
        <v>0</v>
      </c>
      <c r="BD855" s="235">
        <f>IF('Raw Data'!AS854="YES", 1, 0)</f>
        <v>1</v>
      </c>
      <c r="BE855" s="235">
        <f>('Power Usage Consumption'!$B$26)*D855*BD855</f>
        <v>70.56</v>
      </c>
      <c r="BF855" s="241">
        <f t="shared" si="7"/>
        <v>247.968</v>
      </c>
    </row>
    <row r="856" ht="20.25" customHeight="1">
      <c r="A856" s="233" t="str">
        <f>'Raw Data'!R855</f>
        <v>El Salvador</v>
      </c>
      <c r="B856" s="234">
        <f>'Raw Data'!S855</f>
        <v>7</v>
      </c>
      <c r="C856" s="235">
        <f>'Raw Data'!W855</f>
        <v>40</v>
      </c>
      <c r="D856" s="236">
        <f t="shared" si="1"/>
        <v>1120</v>
      </c>
      <c r="E856" s="237"/>
      <c r="F856" s="238">
        <f>'Raw Data'!X855</f>
        <v>2</v>
      </c>
      <c r="G856" s="239">
        <f>(F856*'Power Usage Consumption'!$B$2)*D856</f>
        <v>134.4</v>
      </c>
      <c r="H856" s="235">
        <f>'Raw Data'!Y855</f>
        <v>0</v>
      </c>
      <c r="I856" s="239">
        <f>(H856*'Power Usage Consumption'!$B$3)*D856</f>
        <v>0</v>
      </c>
      <c r="J856" s="235">
        <f>'Raw Data'!Z855</f>
        <v>0</v>
      </c>
      <c r="K856" s="240">
        <f>(J856*'Power Usage Consumption'!$B$4)*D856</f>
        <v>0</v>
      </c>
      <c r="L856" s="241">
        <f>'Raw Data'!AA855</f>
        <v>2</v>
      </c>
      <c r="M856" s="241">
        <f>(L856*'Power Usage Consumption'!$B$5)*D856</f>
        <v>448</v>
      </c>
      <c r="N856" s="241">
        <f>'Raw Data'!AB855</f>
        <v>1</v>
      </c>
      <c r="O856" s="241">
        <f>(N856*'Power Usage Consumption'!$B$7)*D856</f>
        <v>2.24</v>
      </c>
      <c r="P856" s="241">
        <f>'Raw Data'!AC855</f>
        <v>0</v>
      </c>
      <c r="Q856" s="241">
        <f>(P856*'Power Usage Consumption'!$B$8)*D856</f>
        <v>0</v>
      </c>
      <c r="R856" s="241">
        <f>'Raw Data'!AD855</f>
        <v>0</v>
      </c>
      <c r="S856" s="241">
        <f>(R856*'Power Usage Consumption'!$B$9)*D856</f>
        <v>0</v>
      </c>
      <c r="T856" s="235">
        <f>'Raw Data'!AE855</f>
        <v>1</v>
      </c>
      <c r="U856" s="241">
        <f>(T856*'Power Usage Consumption'!$B$6)*D856</f>
        <v>5.6</v>
      </c>
      <c r="V856" s="235">
        <f>'Raw Data'!AF855</f>
        <v>2</v>
      </c>
      <c r="W856" s="241">
        <f>(V856*'Power Usage Consumption'!$B$11)*D856</f>
        <v>26.88</v>
      </c>
      <c r="X856" s="235">
        <f>'Raw Data'!AG855</f>
        <v>1</v>
      </c>
      <c r="Y856" s="241">
        <f>(X856*'Power Usage Consumption'!$B$12)*D856</f>
        <v>13.44</v>
      </c>
      <c r="Z856" s="235">
        <f>'Raw Data'!AH855</f>
        <v>1</v>
      </c>
      <c r="AA856" s="241">
        <f>(Z856*'Power Usage Consumption'!$B$12)*D856</f>
        <v>13.44</v>
      </c>
      <c r="AB856" s="242">
        <f t="shared" si="2"/>
        <v>644</v>
      </c>
      <c r="AC856" s="243" t="str">
        <f>'Raw Data'!AI855</f>
        <v>Renewable Energy (Solar, Wind, etc.)</v>
      </c>
      <c r="AD856" s="244">
        <f t="shared" si="3"/>
        <v>0</v>
      </c>
      <c r="AE856" s="245">
        <f t="shared" si="4"/>
        <v>644</v>
      </c>
      <c r="AF856" s="238">
        <f>'Raw Data'!U855</f>
        <v>0</v>
      </c>
      <c r="AG856" s="235">
        <f>'Raw Data'!T855</f>
        <v>7</v>
      </c>
      <c r="AH856" s="235"/>
      <c r="AI856" s="235">
        <f>IF('Raw Data'!AJ855="YES", 1, 0)</f>
        <v>0</v>
      </c>
      <c r="AJ856" s="239">
        <f>'Power Usage Consumption'!$B$15</f>
        <v>3.87</v>
      </c>
      <c r="AK856" s="235">
        <f>IF('Raw Data'!AK855="YES", 1, 0)</f>
        <v>1</v>
      </c>
      <c r="AL856" s="239">
        <f>'Power Usage Consumption'!$B$16</f>
        <v>18</v>
      </c>
      <c r="AM856" s="235">
        <f>IF('Raw Data'!AL855="YES", 1, 0)</f>
        <v>1</v>
      </c>
      <c r="AN856" s="239">
        <f>'Power Usage Consumption'!$B$17</f>
        <v>1.5</v>
      </c>
      <c r="AO856" s="235">
        <f>IF('Raw Data'!AM855="YES", 1, 0)</f>
        <v>0</v>
      </c>
      <c r="AP856" s="239">
        <f>'Power Usage Consumption'!$B$18</f>
        <v>1.2</v>
      </c>
      <c r="AQ856" s="235">
        <f>IF('Raw Data'!AN855="YES", 1, 0)</f>
        <v>0</v>
      </c>
      <c r="AR856" s="239">
        <f>'Power Usage Consumption'!$B$19</f>
        <v>2</v>
      </c>
      <c r="AS856" s="239">
        <f t="shared" si="5"/>
        <v>26.57</v>
      </c>
      <c r="AT856" s="241">
        <f t="shared" si="6"/>
        <v>7</v>
      </c>
      <c r="AU856" s="241"/>
      <c r="AV856" s="235">
        <f>IF('Raw Data'!AO855="YES", 1, 0)</f>
        <v>1</v>
      </c>
      <c r="AW856" s="241">
        <f>('Power Usage Consumption'!$B$22)*D856*AV856</f>
        <v>2548</v>
      </c>
      <c r="AX856" s="235">
        <f>IF('Raw Data'!AP855="YES", 1, 0)</f>
        <v>0</v>
      </c>
      <c r="AY856" s="241">
        <f>('Power Usage Consumption'!$B$23)*D856*AX856</f>
        <v>0</v>
      </c>
      <c r="AZ856" s="235">
        <f>IF('Raw Data'!AQ855="YES", 1, 0)</f>
        <v>0</v>
      </c>
      <c r="BA856" s="241">
        <f>('Power Usage Consumption'!$B$24)*D856*AZ856</f>
        <v>0</v>
      </c>
      <c r="BB856" s="235">
        <f>IF('Raw Data'!AR855="YES", 1, 0)</f>
        <v>1</v>
      </c>
      <c r="BC856" s="241">
        <f>('Power Usage Consumption'!$B$25)*D856*BB856</f>
        <v>19.432</v>
      </c>
      <c r="BD856" s="235">
        <f>IF('Raw Data'!AS855="YES", 1, 0)</f>
        <v>0</v>
      </c>
      <c r="BE856" s="235">
        <f>('Power Usage Consumption'!$B$26)*D856*BD856</f>
        <v>0</v>
      </c>
      <c r="BF856" s="241">
        <f t="shared" si="7"/>
        <v>2567.432</v>
      </c>
    </row>
    <row r="857" ht="20.25" customHeight="1">
      <c r="A857" s="233" t="str">
        <f>'Raw Data'!R856</f>
        <v>Croatia</v>
      </c>
      <c r="B857" s="234">
        <f>'Raw Data'!S856</f>
        <v>10</v>
      </c>
      <c r="C857" s="235">
        <f>'Raw Data'!W856</f>
        <v>33</v>
      </c>
      <c r="D857" s="236">
        <f t="shared" si="1"/>
        <v>1320</v>
      </c>
      <c r="E857" s="237"/>
      <c r="F857" s="238">
        <f>'Raw Data'!X856</f>
        <v>1</v>
      </c>
      <c r="G857" s="239">
        <f>(F857*'Power Usage Consumption'!$B$2)*D857</f>
        <v>79.2</v>
      </c>
      <c r="H857" s="235">
        <f>'Raw Data'!Y856</f>
        <v>0</v>
      </c>
      <c r="I857" s="239">
        <f>(H857*'Power Usage Consumption'!$B$3)*D857</f>
        <v>0</v>
      </c>
      <c r="J857" s="235">
        <f>'Raw Data'!Z856</f>
        <v>1</v>
      </c>
      <c r="K857" s="240">
        <f>(J857*'Power Usage Consumption'!$B$4)*D857</f>
        <v>75.24</v>
      </c>
      <c r="L857" s="241">
        <f>'Raw Data'!AA856</f>
        <v>0</v>
      </c>
      <c r="M857" s="241">
        <f>(L857*'Power Usage Consumption'!$B$5)*D857</f>
        <v>0</v>
      </c>
      <c r="N857" s="241">
        <f>'Raw Data'!AB856</f>
        <v>3</v>
      </c>
      <c r="O857" s="241">
        <f>(N857*'Power Usage Consumption'!$B$7)*D857</f>
        <v>7.92</v>
      </c>
      <c r="P857" s="241">
        <f>'Raw Data'!AC856</f>
        <v>3</v>
      </c>
      <c r="Q857" s="241">
        <f>(P857*'Power Usage Consumption'!$B$8)*D857</f>
        <v>158.4</v>
      </c>
      <c r="R857" s="241">
        <f>'Raw Data'!AD856</f>
        <v>3</v>
      </c>
      <c r="S857" s="241">
        <f>(R857*'Power Usage Consumption'!$B$9)*D857</f>
        <v>23.76</v>
      </c>
      <c r="T857" s="235">
        <f>'Raw Data'!AE856</f>
        <v>3</v>
      </c>
      <c r="U857" s="241">
        <f>(T857*'Power Usage Consumption'!$B$6)*D857</f>
        <v>19.8</v>
      </c>
      <c r="V857" s="235">
        <f>'Raw Data'!AF856</f>
        <v>3</v>
      </c>
      <c r="W857" s="241">
        <f>(V857*'Power Usage Consumption'!$B$11)*D857</f>
        <v>47.52</v>
      </c>
      <c r="X857" s="235">
        <f>'Raw Data'!AG856</f>
        <v>2</v>
      </c>
      <c r="Y857" s="241">
        <f>(X857*'Power Usage Consumption'!$B$12)*D857</f>
        <v>31.68</v>
      </c>
      <c r="Z857" s="235">
        <f>'Raw Data'!AH856</f>
        <v>2</v>
      </c>
      <c r="AA857" s="241">
        <f>(Z857*'Power Usage Consumption'!$B$12)*D857</f>
        <v>31.68</v>
      </c>
      <c r="AB857" s="242">
        <f t="shared" si="2"/>
        <v>475.2</v>
      </c>
      <c r="AC857" s="243" t="str">
        <f>'Raw Data'!AI856</f>
        <v>Renewable Energy (Solar, Wind, etc.)</v>
      </c>
      <c r="AD857" s="244">
        <f t="shared" si="3"/>
        <v>0</v>
      </c>
      <c r="AE857" s="245">
        <f t="shared" si="4"/>
        <v>475.2</v>
      </c>
      <c r="AF857" s="238">
        <f>'Raw Data'!U856</f>
        <v>8</v>
      </c>
      <c r="AG857" s="235">
        <f>'Raw Data'!T856</f>
        <v>2</v>
      </c>
      <c r="AH857" s="235"/>
      <c r="AI857" s="235">
        <f>IF('Raw Data'!AJ856="YES", 1, 0)</f>
        <v>1</v>
      </c>
      <c r="AJ857" s="239">
        <f>'Power Usage Consumption'!$B$15</f>
        <v>3.87</v>
      </c>
      <c r="AK857" s="235">
        <f>IF('Raw Data'!AK856="YES", 1, 0)</f>
        <v>0</v>
      </c>
      <c r="AL857" s="239">
        <f>'Power Usage Consumption'!$B$16</f>
        <v>18</v>
      </c>
      <c r="AM857" s="235">
        <f>IF('Raw Data'!AL856="YES", 1, 0)</f>
        <v>1</v>
      </c>
      <c r="AN857" s="239">
        <f>'Power Usage Consumption'!$B$17</f>
        <v>1.5</v>
      </c>
      <c r="AO857" s="235">
        <f>IF('Raw Data'!AM856="YES", 1, 0)</f>
        <v>0</v>
      </c>
      <c r="AP857" s="239">
        <f>'Power Usage Consumption'!$B$18</f>
        <v>1.2</v>
      </c>
      <c r="AQ857" s="235">
        <f>IF('Raw Data'!AN856="YES", 1, 0)</f>
        <v>0</v>
      </c>
      <c r="AR857" s="239">
        <f>'Power Usage Consumption'!$B$19</f>
        <v>2</v>
      </c>
      <c r="AS857" s="239">
        <f t="shared" si="5"/>
        <v>26.57</v>
      </c>
      <c r="AT857" s="241">
        <f t="shared" si="6"/>
        <v>2</v>
      </c>
      <c r="AU857" s="241"/>
      <c r="AV857" s="235">
        <f>IF('Raw Data'!AO856="YES", 1, 0)</f>
        <v>0</v>
      </c>
      <c r="AW857" s="241">
        <f>('Power Usage Consumption'!$B$22)*D857*AV857</f>
        <v>0</v>
      </c>
      <c r="AX857" s="235">
        <f>IF('Raw Data'!AP856="YES", 1, 0)</f>
        <v>1</v>
      </c>
      <c r="AY857" s="241">
        <f>('Power Usage Consumption'!$B$23)*D857*AX857</f>
        <v>858</v>
      </c>
      <c r="AZ857" s="235">
        <f>IF('Raw Data'!AQ856="YES", 1, 0)</f>
        <v>0</v>
      </c>
      <c r="BA857" s="241">
        <f>('Power Usage Consumption'!$B$24)*D857*AZ857</f>
        <v>0</v>
      </c>
      <c r="BB857" s="235">
        <f>IF('Raw Data'!AR856="YES", 1, 0)</f>
        <v>1</v>
      </c>
      <c r="BC857" s="241">
        <f>('Power Usage Consumption'!$B$25)*D857*BB857</f>
        <v>22.902</v>
      </c>
      <c r="BD857" s="235">
        <f>IF('Raw Data'!AS856="YES", 1, 0)</f>
        <v>0</v>
      </c>
      <c r="BE857" s="235">
        <f>('Power Usage Consumption'!$B$26)*D857*BD857</f>
        <v>0</v>
      </c>
      <c r="BF857" s="241">
        <f t="shared" si="7"/>
        <v>880.902</v>
      </c>
    </row>
    <row r="858" ht="20.25" customHeight="1">
      <c r="A858" s="233" t="str">
        <f>'Raw Data'!R857</f>
        <v>Czech Republic</v>
      </c>
      <c r="B858" s="234">
        <f>'Raw Data'!S857</f>
        <v>3</v>
      </c>
      <c r="C858" s="235">
        <f>'Raw Data'!W857</f>
        <v>18</v>
      </c>
      <c r="D858" s="236">
        <f t="shared" si="1"/>
        <v>216</v>
      </c>
      <c r="E858" s="237"/>
      <c r="F858" s="238">
        <f>'Raw Data'!X857</f>
        <v>2</v>
      </c>
      <c r="G858" s="239">
        <f>(F858*'Power Usage Consumption'!$B$2)*D858</f>
        <v>25.92</v>
      </c>
      <c r="H858" s="235">
        <f>'Raw Data'!Y857</f>
        <v>3</v>
      </c>
      <c r="I858" s="239">
        <f>(H858*'Power Usage Consumption'!$B$3)*D858</f>
        <v>45.1008</v>
      </c>
      <c r="J858" s="235">
        <f>'Raw Data'!Z857</f>
        <v>3</v>
      </c>
      <c r="K858" s="240">
        <f>(J858*'Power Usage Consumption'!$B$4)*D858</f>
        <v>36.936</v>
      </c>
      <c r="L858" s="241">
        <f>'Raw Data'!AA857</f>
        <v>0</v>
      </c>
      <c r="M858" s="241">
        <f>(L858*'Power Usage Consumption'!$B$5)*D858</f>
        <v>0</v>
      </c>
      <c r="N858" s="241">
        <f>'Raw Data'!AB857</f>
        <v>2</v>
      </c>
      <c r="O858" s="241">
        <f>(N858*'Power Usage Consumption'!$B$7)*D858</f>
        <v>0.864</v>
      </c>
      <c r="P858" s="241">
        <f>'Raw Data'!AC857</f>
        <v>2</v>
      </c>
      <c r="Q858" s="241">
        <f>(P858*'Power Usage Consumption'!$B$8)*D858</f>
        <v>17.28</v>
      </c>
      <c r="R858" s="241">
        <f>'Raw Data'!AD857</f>
        <v>1</v>
      </c>
      <c r="S858" s="241">
        <f>(R858*'Power Usage Consumption'!$B$9)*D858</f>
        <v>1.296</v>
      </c>
      <c r="T858" s="235">
        <f>'Raw Data'!AE857</f>
        <v>3</v>
      </c>
      <c r="U858" s="241">
        <f>(T858*'Power Usage Consumption'!$B$6)*D858</f>
        <v>3.24</v>
      </c>
      <c r="V858" s="235">
        <f>'Raw Data'!AF857</f>
        <v>1</v>
      </c>
      <c r="W858" s="241">
        <f>(V858*'Power Usage Consumption'!$B$11)*D858</f>
        <v>2.592</v>
      </c>
      <c r="X858" s="235">
        <f>'Raw Data'!AG857</f>
        <v>3</v>
      </c>
      <c r="Y858" s="241">
        <f>(X858*'Power Usage Consumption'!$B$12)*D858</f>
        <v>7.776</v>
      </c>
      <c r="Z858" s="235">
        <f>'Raw Data'!AH857</f>
        <v>0</v>
      </c>
      <c r="AA858" s="241">
        <f>(Z858*'Power Usage Consumption'!$B$12)*D858</f>
        <v>0</v>
      </c>
      <c r="AB858" s="242">
        <f t="shared" si="2"/>
        <v>141.0048</v>
      </c>
      <c r="AC858" s="243" t="str">
        <f>'Raw Data'!AI857</f>
        <v>Non-renewable Energy (Grid electricity, Gasoline, etc.)</v>
      </c>
      <c r="AD858" s="244">
        <f t="shared" si="3"/>
        <v>141.0048</v>
      </c>
      <c r="AE858" s="245">
        <f t="shared" si="4"/>
        <v>0</v>
      </c>
      <c r="AF858" s="238">
        <f>'Raw Data'!U857</f>
        <v>0</v>
      </c>
      <c r="AG858" s="235">
        <f>'Raw Data'!T857</f>
        <v>3</v>
      </c>
      <c r="AH858" s="235"/>
      <c r="AI858" s="235">
        <f>IF('Raw Data'!AJ857="YES", 1, 0)</f>
        <v>1</v>
      </c>
      <c r="AJ858" s="239">
        <f>'Power Usage Consumption'!$B$15</f>
        <v>3.87</v>
      </c>
      <c r="AK858" s="235">
        <f>IF('Raw Data'!AK857="YES", 1, 0)</f>
        <v>0</v>
      </c>
      <c r="AL858" s="239">
        <f>'Power Usage Consumption'!$B$16</f>
        <v>18</v>
      </c>
      <c r="AM858" s="235">
        <f>IF('Raw Data'!AL857="YES", 1, 0)</f>
        <v>1</v>
      </c>
      <c r="AN858" s="239">
        <f>'Power Usage Consumption'!$B$17</f>
        <v>1.5</v>
      </c>
      <c r="AO858" s="235">
        <f>IF('Raw Data'!AM857="YES", 1, 0)</f>
        <v>1</v>
      </c>
      <c r="AP858" s="239">
        <f>'Power Usage Consumption'!$B$18</f>
        <v>1.2</v>
      </c>
      <c r="AQ858" s="235">
        <f>IF('Raw Data'!AN857="YES", 1, 0)</f>
        <v>1</v>
      </c>
      <c r="AR858" s="239">
        <f>'Power Usage Consumption'!$B$19</f>
        <v>2</v>
      </c>
      <c r="AS858" s="239">
        <f t="shared" si="5"/>
        <v>26.57</v>
      </c>
      <c r="AT858" s="241">
        <f t="shared" si="6"/>
        <v>3</v>
      </c>
      <c r="AU858" s="241"/>
      <c r="AV858" s="235">
        <f>IF('Raw Data'!AO857="YES", 1, 0)</f>
        <v>1</v>
      </c>
      <c r="AW858" s="241">
        <f>('Power Usage Consumption'!$B$22)*D858*AV858</f>
        <v>491.4</v>
      </c>
      <c r="AX858" s="235">
        <f>IF('Raw Data'!AP857="YES", 1, 0)</f>
        <v>0</v>
      </c>
      <c r="AY858" s="241">
        <f>('Power Usage Consumption'!$B$23)*D858*AX858</f>
        <v>0</v>
      </c>
      <c r="AZ858" s="235">
        <f>IF('Raw Data'!AQ857="YES", 1, 0)</f>
        <v>1</v>
      </c>
      <c r="BA858" s="241">
        <f>('Power Usage Consumption'!$B$24)*D858*AZ858</f>
        <v>11.664</v>
      </c>
      <c r="BB858" s="235">
        <f>IF('Raw Data'!AR857="YES", 1, 0)</f>
        <v>0</v>
      </c>
      <c r="BC858" s="241">
        <f>('Power Usage Consumption'!$B$25)*D858*BB858</f>
        <v>0</v>
      </c>
      <c r="BD858" s="235">
        <f>IF('Raw Data'!AS857="YES", 1, 0)</f>
        <v>1</v>
      </c>
      <c r="BE858" s="235">
        <f>('Power Usage Consumption'!$B$26)*D858*BD858</f>
        <v>60.48</v>
      </c>
      <c r="BF858" s="241">
        <f t="shared" si="7"/>
        <v>563.544</v>
      </c>
    </row>
    <row r="859" ht="20.25" customHeight="1">
      <c r="A859" s="233" t="str">
        <f>'Raw Data'!R858</f>
        <v>Italy</v>
      </c>
      <c r="B859" s="234">
        <f>'Raw Data'!S858</f>
        <v>4</v>
      </c>
      <c r="C859" s="235">
        <f>'Raw Data'!W858</f>
        <v>1</v>
      </c>
      <c r="D859" s="236">
        <f t="shared" si="1"/>
        <v>16</v>
      </c>
      <c r="E859" s="237"/>
      <c r="F859" s="238">
        <f>'Raw Data'!X858</f>
        <v>3</v>
      </c>
      <c r="G859" s="239">
        <f>(F859*'Power Usage Consumption'!$B$2)*D859</f>
        <v>2.88</v>
      </c>
      <c r="H859" s="235">
        <f>'Raw Data'!Y858</f>
        <v>3</v>
      </c>
      <c r="I859" s="239">
        <f>(H859*'Power Usage Consumption'!$B$3)*D859</f>
        <v>3.3408</v>
      </c>
      <c r="J859" s="235">
        <f>'Raw Data'!Z858</f>
        <v>3</v>
      </c>
      <c r="K859" s="240">
        <f>(J859*'Power Usage Consumption'!$B$4)*D859</f>
        <v>2.736</v>
      </c>
      <c r="L859" s="241">
        <f>'Raw Data'!AA858</f>
        <v>0</v>
      </c>
      <c r="M859" s="241">
        <f>(L859*'Power Usage Consumption'!$B$5)*D859</f>
        <v>0</v>
      </c>
      <c r="N859" s="241">
        <f>'Raw Data'!AB858</f>
        <v>2</v>
      </c>
      <c r="O859" s="241">
        <f>(N859*'Power Usage Consumption'!$B$7)*D859</f>
        <v>0.064</v>
      </c>
      <c r="P859" s="241">
        <f>'Raw Data'!AC858</f>
        <v>3</v>
      </c>
      <c r="Q859" s="241">
        <f>(P859*'Power Usage Consumption'!$B$8)*D859</f>
        <v>1.92</v>
      </c>
      <c r="R859" s="241">
        <f>'Raw Data'!AD858</f>
        <v>2</v>
      </c>
      <c r="S859" s="241">
        <f>(R859*'Power Usage Consumption'!$B$9)*D859</f>
        <v>0.192</v>
      </c>
      <c r="T859" s="235">
        <f>'Raw Data'!AE858</f>
        <v>1</v>
      </c>
      <c r="U859" s="241">
        <f>(T859*'Power Usage Consumption'!$B$6)*D859</f>
        <v>0.08</v>
      </c>
      <c r="V859" s="235">
        <f>'Raw Data'!AF858</f>
        <v>1</v>
      </c>
      <c r="W859" s="241">
        <f>(V859*'Power Usage Consumption'!$B$11)*D859</f>
        <v>0.192</v>
      </c>
      <c r="X859" s="235">
        <f>'Raw Data'!AG858</f>
        <v>0</v>
      </c>
      <c r="Y859" s="241">
        <f>(X859*'Power Usage Consumption'!$B$12)*D859</f>
        <v>0</v>
      </c>
      <c r="Z859" s="235">
        <f>'Raw Data'!AH858</f>
        <v>2</v>
      </c>
      <c r="AA859" s="241">
        <f>(Z859*'Power Usage Consumption'!$B$12)*D859</f>
        <v>0.384</v>
      </c>
      <c r="AB859" s="242">
        <f t="shared" si="2"/>
        <v>11.7888</v>
      </c>
      <c r="AC859" s="243" t="str">
        <f>'Raw Data'!AI858</f>
        <v>Renewable Energy (Solar, Wind, etc.)</v>
      </c>
      <c r="AD859" s="244">
        <f t="shared" si="3"/>
        <v>0</v>
      </c>
      <c r="AE859" s="245">
        <f t="shared" si="4"/>
        <v>11.7888</v>
      </c>
      <c r="AF859" s="238">
        <f>'Raw Data'!U858</f>
        <v>1</v>
      </c>
      <c r="AG859" s="235">
        <f>'Raw Data'!T858</f>
        <v>3</v>
      </c>
      <c r="AH859" s="235"/>
      <c r="AI859" s="235">
        <f>IF('Raw Data'!AJ858="YES", 1, 0)</f>
        <v>1</v>
      </c>
      <c r="AJ859" s="239">
        <f>'Power Usage Consumption'!$B$15</f>
        <v>3.87</v>
      </c>
      <c r="AK859" s="235">
        <f>IF('Raw Data'!AK858="YES", 1, 0)</f>
        <v>1</v>
      </c>
      <c r="AL859" s="239">
        <f>'Power Usage Consumption'!$B$16</f>
        <v>18</v>
      </c>
      <c r="AM859" s="235">
        <f>IF('Raw Data'!AL858="YES", 1, 0)</f>
        <v>1</v>
      </c>
      <c r="AN859" s="239">
        <f>'Power Usage Consumption'!$B$17</f>
        <v>1.5</v>
      </c>
      <c r="AO859" s="235">
        <f>IF('Raw Data'!AM858="YES", 1, 0)</f>
        <v>1</v>
      </c>
      <c r="AP859" s="239">
        <f>'Power Usage Consumption'!$B$18</f>
        <v>1.2</v>
      </c>
      <c r="AQ859" s="235">
        <f>IF('Raw Data'!AN858="YES", 1, 0)</f>
        <v>0</v>
      </c>
      <c r="AR859" s="239">
        <f>'Power Usage Consumption'!$B$19</f>
        <v>2</v>
      </c>
      <c r="AS859" s="239">
        <f t="shared" si="5"/>
        <v>26.57</v>
      </c>
      <c r="AT859" s="241">
        <f t="shared" si="6"/>
        <v>3</v>
      </c>
      <c r="AU859" s="241"/>
      <c r="AV859" s="235">
        <f>IF('Raw Data'!AO858="YES", 1, 0)</f>
        <v>1</v>
      </c>
      <c r="AW859" s="241">
        <f>('Power Usage Consumption'!$B$22)*D859*AV859</f>
        <v>36.4</v>
      </c>
      <c r="AX859" s="235">
        <f>IF('Raw Data'!AP858="YES", 1, 0)</f>
        <v>1</v>
      </c>
      <c r="AY859" s="241">
        <f>('Power Usage Consumption'!$B$23)*D859*AX859</f>
        <v>10.4</v>
      </c>
      <c r="AZ859" s="235">
        <f>IF('Raw Data'!AQ858="YES", 1, 0)</f>
        <v>1</v>
      </c>
      <c r="BA859" s="241">
        <f>('Power Usage Consumption'!$B$24)*D859*AZ859</f>
        <v>0.864</v>
      </c>
      <c r="BB859" s="235">
        <f>IF('Raw Data'!AR858="YES", 1, 0)</f>
        <v>0</v>
      </c>
      <c r="BC859" s="241">
        <f>('Power Usage Consumption'!$B$25)*D859*BB859</f>
        <v>0</v>
      </c>
      <c r="BD859" s="235">
        <f>IF('Raw Data'!AS858="YES", 1, 0)</f>
        <v>1</v>
      </c>
      <c r="BE859" s="235">
        <f>('Power Usage Consumption'!$B$26)*D859*BD859</f>
        <v>4.48</v>
      </c>
      <c r="BF859" s="241">
        <f t="shared" si="7"/>
        <v>52.144</v>
      </c>
    </row>
    <row r="860" ht="20.25" customHeight="1">
      <c r="A860" s="233" t="str">
        <f>'Raw Data'!R859</f>
        <v>United Kingdom</v>
      </c>
      <c r="B860" s="234">
        <f>'Raw Data'!S859</f>
        <v>6</v>
      </c>
      <c r="C860" s="235">
        <f>'Raw Data'!W859</f>
        <v>35</v>
      </c>
      <c r="D860" s="236">
        <f t="shared" si="1"/>
        <v>840</v>
      </c>
      <c r="E860" s="237"/>
      <c r="F860" s="238">
        <f>'Raw Data'!X859</f>
        <v>2</v>
      </c>
      <c r="G860" s="239">
        <f>(F860*'Power Usage Consumption'!$B$2)*D860</f>
        <v>100.8</v>
      </c>
      <c r="H860" s="235">
        <f>'Raw Data'!Y859</f>
        <v>1</v>
      </c>
      <c r="I860" s="239">
        <f>(H860*'Power Usage Consumption'!$B$3)*D860</f>
        <v>58.464</v>
      </c>
      <c r="J860" s="235">
        <f>'Raw Data'!Z859</f>
        <v>1</v>
      </c>
      <c r="K860" s="240">
        <f>(J860*'Power Usage Consumption'!$B$4)*D860</f>
        <v>47.88</v>
      </c>
      <c r="L860" s="241">
        <f>'Raw Data'!AA859</f>
        <v>1</v>
      </c>
      <c r="M860" s="241">
        <f>(L860*'Power Usage Consumption'!$B$5)*D860</f>
        <v>168</v>
      </c>
      <c r="N860" s="241">
        <f>'Raw Data'!AB859</f>
        <v>1</v>
      </c>
      <c r="O860" s="241">
        <f>(N860*'Power Usage Consumption'!$B$7)*D860</f>
        <v>1.68</v>
      </c>
      <c r="P860" s="241">
        <f>'Raw Data'!AC859</f>
        <v>1</v>
      </c>
      <c r="Q860" s="241">
        <f>(P860*'Power Usage Consumption'!$B$8)*D860</f>
        <v>33.6</v>
      </c>
      <c r="R860" s="241">
        <f>'Raw Data'!AD859</f>
        <v>2</v>
      </c>
      <c r="S860" s="241">
        <f>(R860*'Power Usage Consumption'!$B$9)*D860</f>
        <v>10.08</v>
      </c>
      <c r="T860" s="235">
        <f>'Raw Data'!AE859</f>
        <v>3</v>
      </c>
      <c r="U860" s="241">
        <f>(T860*'Power Usage Consumption'!$B$6)*D860</f>
        <v>12.6</v>
      </c>
      <c r="V860" s="235">
        <f>'Raw Data'!AF859</f>
        <v>2</v>
      </c>
      <c r="W860" s="241">
        <f>(V860*'Power Usage Consumption'!$B$11)*D860</f>
        <v>20.16</v>
      </c>
      <c r="X860" s="235">
        <f>'Raw Data'!AG859</f>
        <v>1</v>
      </c>
      <c r="Y860" s="241">
        <f>(X860*'Power Usage Consumption'!$B$12)*D860</f>
        <v>10.08</v>
      </c>
      <c r="Z860" s="235">
        <f>'Raw Data'!AH859</f>
        <v>1</v>
      </c>
      <c r="AA860" s="241">
        <f>(Z860*'Power Usage Consumption'!$B$12)*D860</f>
        <v>10.08</v>
      </c>
      <c r="AB860" s="242">
        <f t="shared" si="2"/>
        <v>473.424</v>
      </c>
      <c r="AC860" s="243" t="str">
        <f>'Raw Data'!AI859</f>
        <v>Renewable Energy (Solar, Wind, etc.)</v>
      </c>
      <c r="AD860" s="244">
        <f t="shared" si="3"/>
        <v>0</v>
      </c>
      <c r="AE860" s="245">
        <f t="shared" si="4"/>
        <v>473.424</v>
      </c>
      <c r="AF860" s="238">
        <f>'Raw Data'!U859</f>
        <v>2</v>
      </c>
      <c r="AG860" s="235">
        <f>'Raw Data'!T859</f>
        <v>4</v>
      </c>
      <c r="AH860" s="235"/>
      <c r="AI860" s="235">
        <f>IF('Raw Data'!AJ859="YES", 1, 0)</f>
        <v>0</v>
      </c>
      <c r="AJ860" s="239">
        <f>'Power Usage Consumption'!$B$15</f>
        <v>3.87</v>
      </c>
      <c r="AK860" s="235">
        <f>IF('Raw Data'!AK859="YES", 1, 0)</f>
        <v>0</v>
      </c>
      <c r="AL860" s="239">
        <f>'Power Usage Consumption'!$B$16</f>
        <v>18</v>
      </c>
      <c r="AM860" s="235">
        <f>IF('Raw Data'!AL859="YES", 1, 0)</f>
        <v>1</v>
      </c>
      <c r="AN860" s="239">
        <f>'Power Usage Consumption'!$B$17</f>
        <v>1.5</v>
      </c>
      <c r="AO860" s="235">
        <f>IF('Raw Data'!AM859="YES", 1, 0)</f>
        <v>1</v>
      </c>
      <c r="AP860" s="239">
        <f>'Power Usage Consumption'!$B$18</f>
        <v>1.2</v>
      </c>
      <c r="AQ860" s="235">
        <f>IF('Raw Data'!AN859="YES", 1, 0)</f>
        <v>1</v>
      </c>
      <c r="AR860" s="239">
        <f>'Power Usage Consumption'!$B$19</f>
        <v>2</v>
      </c>
      <c r="AS860" s="239">
        <f t="shared" si="5"/>
        <v>26.57</v>
      </c>
      <c r="AT860" s="241">
        <f t="shared" si="6"/>
        <v>4</v>
      </c>
      <c r="AU860" s="241"/>
      <c r="AV860" s="235">
        <f>IF('Raw Data'!AO859="YES", 1, 0)</f>
        <v>0</v>
      </c>
      <c r="AW860" s="241">
        <f>('Power Usage Consumption'!$B$22)*D860*AV860</f>
        <v>0</v>
      </c>
      <c r="AX860" s="235">
        <f>IF('Raw Data'!AP859="YES", 1, 0)</f>
        <v>0</v>
      </c>
      <c r="AY860" s="241">
        <f>('Power Usage Consumption'!$B$23)*D860*AX860</f>
        <v>0</v>
      </c>
      <c r="AZ860" s="235">
        <f>IF('Raw Data'!AQ859="YES", 1, 0)</f>
        <v>1</v>
      </c>
      <c r="BA860" s="241">
        <f>('Power Usage Consumption'!$B$24)*D860*AZ860</f>
        <v>45.36</v>
      </c>
      <c r="BB860" s="235">
        <f>IF('Raw Data'!AR859="YES", 1, 0)</f>
        <v>1</v>
      </c>
      <c r="BC860" s="241">
        <f>('Power Usage Consumption'!$B$25)*D860*BB860</f>
        <v>14.574</v>
      </c>
      <c r="BD860" s="235">
        <f>IF('Raw Data'!AS859="YES", 1, 0)</f>
        <v>1</v>
      </c>
      <c r="BE860" s="235">
        <f>('Power Usage Consumption'!$B$26)*D860*BD860</f>
        <v>235.2</v>
      </c>
      <c r="BF860" s="241">
        <f t="shared" si="7"/>
        <v>295.134</v>
      </c>
    </row>
    <row r="861" ht="20.25" customHeight="1">
      <c r="A861" s="233" t="str">
        <f>'Raw Data'!R860</f>
        <v>Norway</v>
      </c>
      <c r="B861" s="234">
        <f>'Raw Data'!S860</f>
        <v>5</v>
      </c>
      <c r="C861" s="235">
        <f>'Raw Data'!W860</f>
        <v>40</v>
      </c>
      <c r="D861" s="236">
        <f t="shared" si="1"/>
        <v>800</v>
      </c>
      <c r="E861" s="237"/>
      <c r="F861" s="238">
        <f>'Raw Data'!X860</f>
        <v>1</v>
      </c>
      <c r="G861" s="239">
        <f>(F861*'Power Usage Consumption'!$B$2)*D861</f>
        <v>48</v>
      </c>
      <c r="H861" s="235">
        <f>'Raw Data'!Y860</f>
        <v>1</v>
      </c>
      <c r="I861" s="239">
        <f>(H861*'Power Usage Consumption'!$B$3)*D861</f>
        <v>55.68</v>
      </c>
      <c r="J861" s="235">
        <f>'Raw Data'!Z860</f>
        <v>1</v>
      </c>
      <c r="K861" s="240">
        <f>(J861*'Power Usage Consumption'!$B$4)*D861</f>
        <v>45.6</v>
      </c>
      <c r="L861" s="241">
        <f>'Raw Data'!AA860</f>
        <v>2</v>
      </c>
      <c r="M861" s="241">
        <f>(L861*'Power Usage Consumption'!$B$5)*D861</f>
        <v>320</v>
      </c>
      <c r="N861" s="241">
        <f>'Raw Data'!AB860</f>
        <v>2</v>
      </c>
      <c r="O861" s="241">
        <f>(N861*'Power Usage Consumption'!$B$7)*D861</f>
        <v>3.2</v>
      </c>
      <c r="P861" s="241">
        <f>'Raw Data'!AC860</f>
        <v>0</v>
      </c>
      <c r="Q861" s="241">
        <f>(P861*'Power Usage Consumption'!$B$8)*D861</f>
        <v>0</v>
      </c>
      <c r="R861" s="241">
        <f>'Raw Data'!AD860</f>
        <v>2</v>
      </c>
      <c r="S861" s="241">
        <f>(R861*'Power Usage Consumption'!$B$9)*D861</f>
        <v>9.6</v>
      </c>
      <c r="T861" s="235">
        <f>'Raw Data'!AE860</f>
        <v>0</v>
      </c>
      <c r="U861" s="241">
        <f>(T861*'Power Usage Consumption'!$B$6)*D861</f>
        <v>0</v>
      </c>
      <c r="V861" s="235">
        <f>'Raw Data'!AF860</f>
        <v>2</v>
      </c>
      <c r="W861" s="241">
        <f>(V861*'Power Usage Consumption'!$B$11)*D861</f>
        <v>19.2</v>
      </c>
      <c r="X861" s="235">
        <f>'Raw Data'!AG860</f>
        <v>2</v>
      </c>
      <c r="Y861" s="241">
        <f>(X861*'Power Usage Consumption'!$B$12)*D861</f>
        <v>19.2</v>
      </c>
      <c r="Z861" s="235">
        <f>'Raw Data'!AH860</f>
        <v>2</v>
      </c>
      <c r="AA861" s="241">
        <f>(Z861*'Power Usage Consumption'!$B$12)*D861</f>
        <v>19.2</v>
      </c>
      <c r="AB861" s="242">
        <f t="shared" si="2"/>
        <v>539.68</v>
      </c>
      <c r="AC861" s="243" t="str">
        <f>'Raw Data'!AI860</f>
        <v>Non-renewable Energy (Grid electricity, Gasoline, etc.)</v>
      </c>
      <c r="AD861" s="244">
        <f t="shared" si="3"/>
        <v>539.68</v>
      </c>
      <c r="AE861" s="245">
        <f t="shared" si="4"/>
        <v>0</v>
      </c>
      <c r="AF861" s="238">
        <f>'Raw Data'!U860</f>
        <v>4</v>
      </c>
      <c r="AG861" s="235">
        <f>'Raw Data'!T860</f>
        <v>1</v>
      </c>
      <c r="AH861" s="235"/>
      <c r="AI861" s="235">
        <f>IF('Raw Data'!AJ860="YES", 1, 0)</f>
        <v>1</v>
      </c>
      <c r="AJ861" s="239">
        <f>'Power Usage Consumption'!$B$15</f>
        <v>3.87</v>
      </c>
      <c r="AK861" s="235">
        <f>IF('Raw Data'!AK860="YES", 1, 0)</f>
        <v>0</v>
      </c>
      <c r="AL861" s="239">
        <f>'Power Usage Consumption'!$B$16</f>
        <v>18</v>
      </c>
      <c r="AM861" s="235">
        <f>IF('Raw Data'!AL860="YES", 1, 0)</f>
        <v>0</v>
      </c>
      <c r="AN861" s="239">
        <f>'Power Usage Consumption'!$B$17</f>
        <v>1.5</v>
      </c>
      <c r="AO861" s="235">
        <f>IF('Raw Data'!AM860="YES", 1, 0)</f>
        <v>0</v>
      </c>
      <c r="AP861" s="239">
        <f>'Power Usage Consumption'!$B$18</f>
        <v>1.2</v>
      </c>
      <c r="AQ861" s="235">
        <f>IF('Raw Data'!AN860="YES", 1, 0)</f>
        <v>0</v>
      </c>
      <c r="AR861" s="239">
        <f>'Power Usage Consumption'!$B$19</f>
        <v>2</v>
      </c>
      <c r="AS861" s="239">
        <f t="shared" si="5"/>
        <v>26.57</v>
      </c>
      <c r="AT861" s="241">
        <f t="shared" si="6"/>
        <v>1</v>
      </c>
      <c r="AU861" s="241"/>
      <c r="AV861" s="235">
        <f>IF('Raw Data'!AO860="YES", 1, 0)</f>
        <v>0</v>
      </c>
      <c r="AW861" s="241">
        <f>('Power Usage Consumption'!$B$22)*D861*AV861</f>
        <v>0</v>
      </c>
      <c r="AX861" s="235">
        <f>IF('Raw Data'!AP860="YES", 1, 0)</f>
        <v>1</v>
      </c>
      <c r="AY861" s="241">
        <f>('Power Usage Consumption'!$B$23)*D861*AX861</f>
        <v>520</v>
      </c>
      <c r="AZ861" s="235">
        <f>IF('Raw Data'!AQ860="YES", 1, 0)</f>
        <v>1</v>
      </c>
      <c r="BA861" s="241">
        <f>('Power Usage Consumption'!$B$24)*D861*AZ861</f>
        <v>43.2</v>
      </c>
      <c r="BB861" s="235">
        <f>IF('Raw Data'!AR860="YES", 1, 0)</f>
        <v>1</v>
      </c>
      <c r="BC861" s="241">
        <f>('Power Usage Consumption'!$B$25)*D861*BB861</f>
        <v>13.88</v>
      </c>
      <c r="BD861" s="235">
        <f>IF('Raw Data'!AS860="YES", 1, 0)</f>
        <v>0</v>
      </c>
      <c r="BE861" s="235">
        <f>('Power Usage Consumption'!$B$26)*D861*BD861</f>
        <v>0</v>
      </c>
      <c r="BF861" s="241">
        <f t="shared" si="7"/>
        <v>577.08</v>
      </c>
    </row>
    <row r="862" ht="20.25" customHeight="1">
      <c r="A862" s="233" t="str">
        <f>'Raw Data'!R861</f>
        <v>Malaysia</v>
      </c>
      <c r="B862" s="234">
        <f>'Raw Data'!S861</f>
        <v>12</v>
      </c>
      <c r="C862" s="235">
        <f>'Raw Data'!W861</f>
        <v>10</v>
      </c>
      <c r="D862" s="236">
        <f t="shared" si="1"/>
        <v>480</v>
      </c>
      <c r="E862" s="237"/>
      <c r="F862" s="238">
        <f>'Raw Data'!X861</f>
        <v>1</v>
      </c>
      <c r="G862" s="239">
        <f>(F862*'Power Usage Consumption'!$B$2)*D862</f>
        <v>28.8</v>
      </c>
      <c r="H862" s="235">
        <f>'Raw Data'!Y861</f>
        <v>1</v>
      </c>
      <c r="I862" s="239">
        <f>(H862*'Power Usage Consumption'!$B$3)*D862</f>
        <v>33.408</v>
      </c>
      <c r="J862" s="235">
        <f>'Raw Data'!Z861</f>
        <v>0</v>
      </c>
      <c r="K862" s="240">
        <f>(J862*'Power Usage Consumption'!$B$4)*D862</f>
        <v>0</v>
      </c>
      <c r="L862" s="241">
        <f>'Raw Data'!AA861</f>
        <v>1</v>
      </c>
      <c r="M862" s="241">
        <f>(L862*'Power Usage Consumption'!$B$5)*D862</f>
        <v>96</v>
      </c>
      <c r="N862" s="241">
        <f>'Raw Data'!AB861</f>
        <v>3</v>
      </c>
      <c r="O862" s="241">
        <f>(N862*'Power Usage Consumption'!$B$7)*D862</f>
        <v>2.88</v>
      </c>
      <c r="P862" s="241">
        <f>'Raw Data'!AC861</f>
        <v>1</v>
      </c>
      <c r="Q862" s="241">
        <f>(P862*'Power Usage Consumption'!$B$8)*D862</f>
        <v>19.2</v>
      </c>
      <c r="R862" s="241">
        <f>'Raw Data'!AD861</f>
        <v>1</v>
      </c>
      <c r="S862" s="241">
        <f>(R862*'Power Usage Consumption'!$B$9)*D862</f>
        <v>2.88</v>
      </c>
      <c r="T862" s="235">
        <f>'Raw Data'!AE861</f>
        <v>0</v>
      </c>
      <c r="U862" s="241">
        <f>(T862*'Power Usage Consumption'!$B$6)*D862</f>
        <v>0</v>
      </c>
      <c r="V862" s="235">
        <f>'Raw Data'!AF861</f>
        <v>0</v>
      </c>
      <c r="W862" s="241">
        <f>(V862*'Power Usage Consumption'!$B$11)*D862</f>
        <v>0</v>
      </c>
      <c r="X862" s="235">
        <f>'Raw Data'!AG861</f>
        <v>0</v>
      </c>
      <c r="Y862" s="241">
        <f>(X862*'Power Usage Consumption'!$B$12)*D862</f>
        <v>0</v>
      </c>
      <c r="Z862" s="235">
        <f>'Raw Data'!AH861</f>
        <v>1</v>
      </c>
      <c r="AA862" s="241">
        <f>(Z862*'Power Usage Consumption'!$B$12)*D862</f>
        <v>5.76</v>
      </c>
      <c r="AB862" s="242">
        <f t="shared" si="2"/>
        <v>188.928</v>
      </c>
      <c r="AC862" s="243" t="str">
        <f>'Raw Data'!AI861</f>
        <v>Renewable Energy (Solar, Wind, etc.)</v>
      </c>
      <c r="AD862" s="244">
        <f t="shared" si="3"/>
        <v>0</v>
      </c>
      <c r="AE862" s="245">
        <f t="shared" si="4"/>
        <v>188.928</v>
      </c>
      <c r="AF862" s="238">
        <f>'Raw Data'!U861</f>
        <v>2</v>
      </c>
      <c r="AG862" s="235">
        <f>'Raw Data'!T861</f>
        <v>10</v>
      </c>
      <c r="AH862" s="235"/>
      <c r="AI862" s="235">
        <f>IF('Raw Data'!AJ861="YES", 1, 0)</f>
        <v>0</v>
      </c>
      <c r="AJ862" s="239">
        <f>'Power Usage Consumption'!$B$15</f>
        <v>3.87</v>
      </c>
      <c r="AK862" s="235">
        <f>IF('Raw Data'!AK861="YES", 1, 0)</f>
        <v>0</v>
      </c>
      <c r="AL862" s="239">
        <f>'Power Usage Consumption'!$B$16</f>
        <v>18</v>
      </c>
      <c r="AM862" s="235">
        <f>IF('Raw Data'!AL861="YES", 1, 0)</f>
        <v>0</v>
      </c>
      <c r="AN862" s="239">
        <f>'Power Usage Consumption'!$B$17</f>
        <v>1.5</v>
      </c>
      <c r="AO862" s="235">
        <f>IF('Raw Data'!AM861="YES", 1, 0)</f>
        <v>1</v>
      </c>
      <c r="AP862" s="239">
        <f>'Power Usage Consumption'!$B$18</f>
        <v>1.2</v>
      </c>
      <c r="AQ862" s="235">
        <f>IF('Raw Data'!AN861="YES", 1, 0)</f>
        <v>0</v>
      </c>
      <c r="AR862" s="239">
        <f>'Power Usage Consumption'!$B$19</f>
        <v>2</v>
      </c>
      <c r="AS862" s="239">
        <f t="shared" si="5"/>
        <v>26.57</v>
      </c>
      <c r="AT862" s="241">
        <f t="shared" si="6"/>
        <v>10</v>
      </c>
      <c r="AU862" s="241"/>
      <c r="AV862" s="235">
        <f>IF('Raw Data'!AO861="YES", 1, 0)</f>
        <v>1</v>
      </c>
      <c r="AW862" s="241">
        <f>('Power Usage Consumption'!$B$22)*D862*AV862</f>
        <v>1092</v>
      </c>
      <c r="AX862" s="235">
        <f>IF('Raw Data'!AP861="YES", 1, 0)</f>
        <v>1</v>
      </c>
      <c r="AY862" s="241">
        <f>('Power Usage Consumption'!$B$23)*D862*AX862</f>
        <v>312</v>
      </c>
      <c r="AZ862" s="235">
        <f>IF('Raw Data'!AQ861="YES", 1, 0)</f>
        <v>1</v>
      </c>
      <c r="BA862" s="241">
        <f>('Power Usage Consumption'!$B$24)*D862*AZ862</f>
        <v>25.92</v>
      </c>
      <c r="BB862" s="235">
        <f>IF('Raw Data'!AR861="YES", 1, 0)</f>
        <v>1</v>
      </c>
      <c r="BC862" s="241">
        <f>('Power Usage Consumption'!$B$25)*D862*BB862</f>
        <v>8.328</v>
      </c>
      <c r="BD862" s="235">
        <f>IF('Raw Data'!AS861="YES", 1, 0)</f>
        <v>0</v>
      </c>
      <c r="BE862" s="235">
        <f>('Power Usage Consumption'!$B$26)*D862*BD862</f>
        <v>0</v>
      </c>
      <c r="BF862" s="241">
        <f t="shared" si="7"/>
        <v>1438.248</v>
      </c>
    </row>
    <row r="863" ht="20.25" customHeight="1">
      <c r="A863" s="233" t="str">
        <f>'Raw Data'!R862</f>
        <v>Japan</v>
      </c>
      <c r="B863" s="234">
        <f>'Raw Data'!S862</f>
        <v>12</v>
      </c>
      <c r="C863" s="235">
        <f>'Raw Data'!W862</f>
        <v>26</v>
      </c>
      <c r="D863" s="236">
        <f t="shared" si="1"/>
        <v>1248</v>
      </c>
      <c r="E863" s="237"/>
      <c r="F863" s="238">
        <f>'Raw Data'!X862</f>
        <v>2</v>
      </c>
      <c r="G863" s="239">
        <f>(F863*'Power Usage Consumption'!$B$2)*D863</f>
        <v>149.76</v>
      </c>
      <c r="H863" s="235">
        <f>'Raw Data'!Y862</f>
        <v>0</v>
      </c>
      <c r="I863" s="239">
        <f>(H863*'Power Usage Consumption'!$B$3)*D863</f>
        <v>0</v>
      </c>
      <c r="J863" s="235">
        <f>'Raw Data'!Z862</f>
        <v>1</v>
      </c>
      <c r="K863" s="240">
        <f>(J863*'Power Usage Consumption'!$B$4)*D863</f>
        <v>71.136</v>
      </c>
      <c r="L863" s="241">
        <f>'Raw Data'!AA862</f>
        <v>3</v>
      </c>
      <c r="M863" s="241">
        <f>(L863*'Power Usage Consumption'!$B$5)*D863</f>
        <v>748.8</v>
      </c>
      <c r="N863" s="241">
        <f>'Raw Data'!AB862</f>
        <v>0</v>
      </c>
      <c r="O863" s="241">
        <f>(N863*'Power Usage Consumption'!$B$7)*D863</f>
        <v>0</v>
      </c>
      <c r="P863" s="241">
        <f>'Raw Data'!AC862</f>
        <v>1</v>
      </c>
      <c r="Q863" s="241">
        <f>(P863*'Power Usage Consumption'!$B$8)*D863</f>
        <v>49.92</v>
      </c>
      <c r="R863" s="241">
        <f>'Raw Data'!AD862</f>
        <v>2</v>
      </c>
      <c r="S863" s="241">
        <f>(R863*'Power Usage Consumption'!$B$9)*D863</f>
        <v>14.976</v>
      </c>
      <c r="T863" s="235">
        <f>'Raw Data'!AE862</f>
        <v>0</v>
      </c>
      <c r="U863" s="241">
        <f>(T863*'Power Usage Consumption'!$B$6)*D863</f>
        <v>0</v>
      </c>
      <c r="V863" s="235">
        <f>'Raw Data'!AF862</f>
        <v>0</v>
      </c>
      <c r="W863" s="241">
        <f>(V863*'Power Usage Consumption'!$B$11)*D863</f>
        <v>0</v>
      </c>
      <c r="X863" s="235">
        <f>'Raw Data'!AG862</f>
        <v>0</v>
      </c>
      <c r="Y863" s="241">
        <f>(X863*'Power Usage Consumption'!$B$12)*D863</f>
        <v>0</v>
      </c>
      <c r="Z863" s="235">
        <f>'Raw Data'!AH862</f>
        <v>0</v>
      </c>
      <c r="AA863" s="241">
        <f>(Z863*'Power Usage Consumption'!$B$12)*D863</f>
        <v>0</v>
      </c>
      <c r="AB863" s="242">
        <f t="shared" si="2"/>
        <v>1034.592</v>
      </c>
      <c r="AC863" s="243" t="str">
        <f>'Raw Data'!AI862</f>
        <v>Renewable Energy (Solar, Wind, etc.)</v>
      </c>
      <c r="AD863" s="244">
        <f t="shared" si="3"/>
        <v>0</v>
      </c>
      <c r="AE863" s="245">
        <f t="shared" si="4"/>
        <v>1034.592</v>
      </c>
      <c r="AF863" s="238">
        <f>'Raw Data'!U862</f>
        <v>5</v>
      </c>
      <c r="AG863" s="235">
        <f>'Raw Data'!T862</f>
        <v>7</v>
      </c>
      <c r="AH863" s="235"/>
      <c r="AI863" s="235">
        <f>IF('Raw Data'!AJ862="YES", 1, 0)</f>
        <v>1</v>
      </c>
      <c r="AJ863" s="239">
        <f>'Power Usage Consumption'!$B$15</f>
        <v>3.87</v>
      </c>
      <c r="AK863" s="235">
        <f>IF('Raw Data'!AK862="YES", 1, 0)</f>
        <v>0</v>
      </c>
      <c r="AL863" s="239">
        <f>'Power Usage Consumption'!$B$16</f>
        <v>18</v>
      </c>
      <c r="AM863" s="235">
        <f>IF('Raw Data'!AL862="YES", 1, 0)</f>
        <v>1</v>
      </c>
      <c r="AN863" s="239">
        <f>'Power Usage Consumption'!$B$17</f>
        <v>1.5</v>
      </c>
      <c r="AO863" s="235">
        <f>IF('Raw Data'!AM862="YES", 1, 0)</f>
        <v>0</v>
      </c>
      <c r="AP863" s="239">
        <f>'Power Usage Consumption'!$B$18</f>
        <v>1.2</v>
      </c>
      <c r="AQ863" s="235">
        <f>IF('Raw Data'!AN862="YES", 1, 0)</f>
        <v>0</v>
      </c>
      <c r="AR863" s="239">
        <f>'Power Usage Consumption'!$B$19</f>
        <v>2</v>
      </c>
      <c r="AS863" s="239">
        <f t="shared" si="5"/>
        <v>26.57</v>
      </c>
      <c r="AT863" s="241">
        <f t="shared" si="6"/>
        <v>7</v>
      </c>
      <c r="AU863" s="241"/>
      <c r="AV863" s="235">
        <f>IF('Raw Data'!AO862="YES", 1, 0)</f>
        <v>1</v>
      </c>
      <c r="AW863" s="241">
        <f>('Power Usage Consumption'!$B$22)*D863*AV863</f>
        <v>2839.2</v>
      </c>
      <c r="AX863" s="235">
        <f>IF('Raw Data'!AP862="YES", 1, 0)</f>
        <v>0</v>
      </c>
      <c r="AY863" s="241">
        <f>('Power Usage Consumption'!$B$23)*D863*AX863</f>
        <v>0</v>
      </c>
      <c r="AZ863" s="235">
        <f>IF('Raw Data'!AQ862="YES", 1, 0)</f>
        <v>1</v>
      </c>
      <c r="BA863" s="241">
        <f>('Power Usage Consumption'!$B$24)*D863*AZ863</f>
        <v>67.392</v>
      </c>
      <c r="BB863" s="235">
        <f>IF('Raw Data'!AR862="YES", 1, 0)</f>
        <v>0</v>
      </c>
      <c r="BC863" s="241">
        <f>('Power Usage Consumption'!$B$25)*D863*BB863</f>
        <v>0</v>
      </c>
      <c r="BD863" s="235">
        <f>IF('Raw Data'!AS862="YES", 1, 0)</f>
        <v>0</v>
      </c>
      <c r="BE863" s="235">
        <f>('Power Usage Consumption'!$B$26)*D863*BD863</f>
        <v>0</v>
      </c>
      <c r="BF863" s="241">
        <f t="shared" si="7"/>
        <v>2906.592</v>
      </c>
    </row>
    <row r="864" ht="20.25" customHeight="1">
      <c r="A864" s="233" t="str">
        <f>'Raw Data'!R863</f>
        <v>Panama</v>
      </c>
      <c r="B864" s="234">
        <f>'Raw Data'!S863</f>
        <v>7</v>
      </c>
      <c r="C864" s="235">
        <f>'Raw Data'!W863</f>
        <v>14</v>
      </c>
      <c r="D864" s="236">
        <f t="shared" si="1"/>
        <v>392</v>
      </c>
      <c r="E864" s="237"/>
      <c r="F864" s="238">
        <f>'Raw Data'!X863</f>
        <v>0</v>
      </c>
      <c r="G864" s="239">
        <f>(F864*'Power Usage Consumption'!$B$2)*D864</f>
        <v>0</v>
      </c>
      <c r="H864" s="235">
        <f>'Raw Data'!Y863</f>
        <v>2</v>
      </c>
      <c r="I864" s="239">
        <f>(H864*'Power Usage Consumption'!$B$3)*D864</f>
        <v>54.5664</v>
      </c>
      <c r="J864" s="235">
        <f>'Raw Data'!Z863</f>
        <v>0</v>
      </c>
      <c r="K864" s="240">
        <f>(J864*'Power Usage Consumption'!$B$4)*D864</f>
        <v>0</v>
      </c>
      <c r="L864" s="241">
        <f>'Raw Data'!AA863</f>
        <v>0</v>
      </c>
      <c r="M864" s="241">
        <f>(L864*'Power Usage Consumption'!$B$5)*D864</f>
        <v>0</v>
      </c>
      <c r="N864" s="241">
        <f>'Raw Data'!AB863</f>
        <v>1</v>
      </c>
      <c r="O864" s="241">
        <f>(N864*'Power Usage Consumption'!$B$7)*D864</f>
        <v>0.784</v>
      </c>
      <c r="P864" s="241">
        <f>'Raw Data'!AC863</f>
        <v>2</v>
      </c>
      <c r="Q864" s="241">
        <f>(P864*'Power Usage Consumption'!$B$8)*D864</f>
        <v>31.36</v>
      </c>
      <c r="R864" s="241">
        <f>'Raw Data'!AD863</f>
        <v>3</v>
      </c>
      <c r="S864" s="241">
        <f>(R864*'Power Usage Consumption'!$B$9)*D864</f>
        <v>7.056</v>
      </c>
      <c r="T864" s="235">
        <f>'Raw Data'!AE863</f>
        <v>3</v>
      </c>
      <c r="U864" s="241">
        <f>(T864*'Power Usage Consumption'!$B$6)*D864</f>
        <v>5.88</v>
      </c>
      <c r="V864" s="235">
        <f>'Raw Data'!AF863</f>
        <v>3</v>
      </c>
      <c r="W864" s="241">
        <f>(V864*'Power Usage Consumption'!$B$11)*D864</f>
        <v>14.112</v>
      </c>
      <c r="X864" s="235">
        <f>'Raw Data'!AG863</f>
        <v>2</v>
      </c>
      <c r="Y864" s="241">
        <f>(X864*'Power Usage Consumption'!$B$12)*D864</f>
        <v>9.408</v>
      </c>
      <c r="Z864" s="235">
        <f>'Raw Data'!AH863</f>
        <v>2</v>
      </c>
      <c r="AA864" s="241">
        <f>(Z864*'Power Usage Consumption'!$B$12)*D864</f>
        <v>9.408</v>
      </c>
      <c r="AB864" s="242">
        <f t="shared" si="2"/>
        <v>132.5744</v>
      </c>
      <c r="AC864" s="243" t="str">
        <f>'Raw Data'!AI863</f>
        <v>Renewable Energy (Solar, Wind, etc.)</v>
      </c>
      <c r="AD864" s="244">
        <f t="shared" si="3"/>
        <v>0</v>
      </c>
      <c r="AE864" s="245">
        <f t="shared" si="4"/>
        <v>132.5744</v>
      </c>
      <c r="AF864" s="238">
        <f>'Raw Data'!U863</f>
        <v>3</v>
      </c>
      <c r="AG864" s="235">
        <f>'Raw Data'!T863</f>
        <v>4</v>
      </c>
      <c r="AH864" s="235"/>
      <c r="AI864" s="235">
        <f>IF('Raw Data'!AJ863="YES", 1, 0)</f>
        <v>1</v>
      </c>
      <c r="AJ864" s="239">
        <f>'Power Usage Consumption'!$B$15</f>
        <v>3.87</v>
      </c>
      <c r="AK864" s="235">
        <f>IF('Raw Data'!AK863="YES", 1, 0)</f>
        <v>0</v>
      </c>
      <c r="AL864" s="239">
        <f>'Power Usage Consumption'!$B$16</f>
        <v>18</v>
      </c>
      <c r="AM864" s="235">
        <f>IF('Raw Data'!AL863="YES", 1, 0)</f>
        <v>1</v>
      </c>
      <c r="AN864" s="239">
        <f>'Power Usage Consumption'!$B$17</f>
        <v>1.5</v>
      </c>
      <c r="AO864" s="235">
        <f>IF('Raw Data'!AM863="YES", 1, 0)</f>
        <v>1</v>
      </c>
      <c r="AP864" s="239">
        <f>'Power Usage Consumption'!$B$18</f>
        <v>1.2</v>
      </c>
      <c r="AQ864" s="235">
        <f>IF('Raw Data'!AN863="YES", 1, 0)</f>
        <v>0</v>
      </c>
      <c r="AR864" s="239">
        <f>'Power Usage Consumption'!$B$19</f>
        <v>2</v>
      </c>
      <c r="AS864" s="239">
        <f t="shared" si="5"/>
        <v>26.57</v>
      </c>
      <c r="AT864" s="241">
        <f t="shared" si="6"/>
        <v>4</v>
      </c>
      <c r="AU864" s="241"/>
      <c r="AV864" s="235">
        <f>IF('Raw Data'!AO863="YES", 1, 0)</f>
        <v>1</v>
      </c>
      <c r="AW864" s="241">
        <f>('Power Usage Consumption'!$B$22)*D864*AV864</f>
        <v>891.8</v>
      </c>
      <c r="AX864" s="235">
        <f>IF('Raw Data'!AP863="YES", 1, 0)</f>
        <v>1</v>
      </c>
      <c r="AY864" s="241">
        <f>('Power Usage Consumption'!$B$23)*D864*AX864</f>
        <v>254.8</v>
      </c>
      <c r="AZ864" s="235">
        <f>IF('Raw Data'!AQ863="YES", 1, 0)</f>
        <v>1</v>
      </c>
      <c r="BA864" s="241">
        <f>('Power Usage Consumption'!$B$24)*D864*AZ864</f>
        <v>21.168</v>
      </c>
      <c r="BB864" s="235">
        <f>IF('Raw Data'!AR863="YES", 1, 0)</f>
        <v>0</v>
      </c>
      <c r="BC864" s="241">
        <f>('Power Usage Consumption'!$B$25)*D864*BB864</f>
        <v>0</v>
      </c>
      <c r="BD864" s="235">
        <f>IF('Raw Data'!AS863="YES", 1, 0)</f>
        <v>0</v>
      </c>
      <c r="BE864" s="235">
        <f>('Power Usage Consumption'!$B$26)*D864*BD864</f>
        <v>0</v>
      </c>
      <c r="BF864" s="241">
        <f t="shared" si="7"/>
        <v>1167.768</v>
      </c>
    </row>
    <row r="865" ht="20.25" customHeight="1">
      <c r="A865" s="233" t="str">
        <f>'Raw Data'!R864</f>
        <v>Uruguay</v>
      </c>
      <c r="B865" s="234">
        <f>'Raw Data'!S864</f>
        <v>12</v>
      </c>
      <c r="C865" s="235">
        <f>'Raw Data'!W864</f>
        <v>19</v>
      </c>
      <c r="D865" s="236">
        <f t="shared" si="1"/>
        <v>912</v>
      </c>
      <c r="E865" s="237"/>
      <c r="F865" s="238">
        <f>'Raw Data'!X864</f>
        <v>1</v>
      </c>
      <c r="G865" s="239">
        <f>(F865*'Power Usage Consumption'!$B$2)*D865</f>
        <v>54.72</v>
      </c>
      <c r="H865" s="235">
        <f>'Raw Data'!Y864</f>
        <v>0</v>
      </c>
      <c r="I865" s="239">
        <f>(H865*'Power Usage Consumption'!$B$3)*D865</f>
        <v>0</v>
      </c>
      <c r="J865" s="235">
        <f>'Raw Data'!Z864</f>
        <v>0</v>
      </c>
      <c r="K865" s="240">
        <f>(J865*'Power Usage Consumption'!$B$4)*D865</f>
        <v>0</v>
      </c>
      <c r="L865" s="241">
        <f>'Raw Data'!AA864</f>
        <v>3</v>
      </c>
      <c r="M865" s="241">
        <f>(L865*'Power Usage Consumption'!$B$5)*D865</f>
        <v>547.2</v>
      </c>
      <c r="N865" s="241">
        <f>'Raw Data'!AB864</f>
        <v>2</v>
      </c>
      <c r="O865" s="241">
        <f>(N865*'Power Usage Consumption'!$B$7)*D865</f>
        <v>3.648</v>
      </c>
      <c r="P865" s="241">
        <f>'Raw Data'!AC864</f>
        <v>0</v>
      </c>
      <c r="Q865" s="241">
        <f>(P865*'Power Usage Consumption'!$B$8)*D865</f>
        <v>0</v>
      </c>
      <c r="R865" s="241">
        <f>'Raw Data'!AD864</f>
        <v>0</v>
      </c>
      <c r="S865" s="241">
        <f>(R865*'Power Usage Consumption'!$B$9)*D865</f>
        <v>0</v>
      </c>
      <c r="T865" s="235">
        <f>'Raw Data'!AE864</f>
        <v>2</v>
      </c>
      <c r="U865" s="241">
        <f>(T865*'Power Usage Consumption'!$B$6)*D865</f>
        <v>9.12</v>
      </c>
      <c r="V865" s="235">
        <f>'Raw Data'!AF864</f>
        <v>1</v>
      </c>
      <c r="W865" s="241">
        <f>(V865*'Power Usage Consumption'!$B$11)*D865</f>
        <v>10.944</v>
      </c>
      <c r="X865" s="235">
        <f>'Raw Data'!AG864</f>
        <v>1</v>
      </c>
      <c r="Y865" s="241">
        <f>(X865*'Power Usage Consumption'!$B$12)*D865</f>
        <v>10.944</v>
      </c>
      <c r="Z865" s="235">
        <f>'Raw Data'!AH864</f>
        <v>3</v>
      </c>
      <c r="AA865" s="241">
        <f>(Z865*'Power Usage Consumption'!$B$12)*D865</f>
        <v>32.832</v>
      </c>
      <c r="AB865" s="242">
        <f t="shared" si="2"/>
        <v>669.408</v>
      </c>
      <c r="AC865" s="243" t="str">
        <f>'Raw Data'!AI864</f>
        <v>Non-renewable Energy (Grid electricity, Gasoline, etc.)</v>
      </c>
      <c r="AD865" s="244">
        <f t="shared" si="3"/>
        <v>669.408</v>
      </c>
      <c r="AE865" s="245">
        <f t="shared" si="4"/>
        <v>0</v>
      </c>
      <c r="AF865" s="238">
        <f>'Raw Data'!U864</f>
        <v>11</v>
      </c>
      <c r="AG865" s="235">
        <f>'Raw Data'!T864</f>
        <v>1</v>
      </c>
      <c r="AH865" s="235"/>
      <c r="AI865" s="235">
        <f>IF('Raw Data'!AJ864="YES", 1, 0)</f>
        <v>1</v>
      </c>
      <c r="AJ865" s="239">
        <f>'Power Usage Consumption'!$B$15</f>
        <v>3.87</v>
      </c>
      <c r="AK865" s="235">
        <f>IF('Raw Data'!AK864="YES", 1, 0)</f>
        <v>1</v>
      </c>
      <c r="AL865" s="239">
        <f>'Power Usage Consumption'!$B$16</f>
        <v>18</v>
      </c>
      <c r="AM865" s="235">
        <f>IF('Raw Data'!AL864="YES", 1, 0)</f>
        <v>1</v>
      </c>
      <c r="AN865" s="239">
        <f>'Power Usage Consumption'!$B$17</f>
        <v>1.5</v>
      </c>
      <c r="AO865" s="235">
        <f>IF('Raw Data'!AM864="YES", 1, 0)</f>
        <v>1</v>
      </c>
      <c r="AP865" s="239">
        <f>'Power Usage Consumption'!$B$18</f>
        <v>1.2</v>
      </c>
      <c r="AQ865" s="235">
        <f>IF('Raw Data'!AN864="YES", 1, 0)</f>
        <v>1</v>
      </c>
      <c r="AR865" s="239">
        <f>'Power Usage Consumption'!$B$19</f>
        <v>2</v>
      </c>
      <c r="AS865" s="239">
        <f t="shared" si="5"/>
        <v>26.57</v>
      </c>
      <c r="AT865" s="241">
        <f t="shared" si="6"/>
        <v>1</v>
      </c>
      <c r="AU865" s="241"/>
      <c r="AV865" s="235">
        <f>IF('Raw Data'!AO864="YES", 1, 0)</f>
        <v>1</v>
      </c>
      <c r="AW865" s="241">
        <f>('Power Usage Consumption'!$B$22)*D865*AV865</f>
        <v>2074.8</v>
      </c>
      <c r="AX865" s="235">
        <f>IF('Raw Data'!AP864="YES", 1, 0)</f>
        <v>0</v>
      </c>
      <c r="AY865" s="241">
        <f>('Power Usage Consumption'!$B$23)*D865*AX865</f>
        <v>0</v>
      </c>
      <c r="AZ865" s="235">
        <f>IF('Raw Data'!AQ864="YES", 1, 0)</f>
        <v>0</v>
      </c>
      <c r="BA865" s="241">
        <f>('Power Usage Consumption'!$B$24)*D865*AZ865</f>
        <v>0</v>
      </c>
      <c r="BB865" s="235">
        <f>IF('Raw Data'!AR864="YES", 1, 0)</f>
        <v>1</v>
      </c>
      <c r="BC865" s="241">
        <f>('Power Usage Consumption'!$B$25)*D865*BB865</f>
        <v>15.8232</v>
      </c>
      <c r="BD865" s="235">
        <f>IF('Raw Data'!AS864="YES", 1, 0)</f>
        <v>0</v>
      </c>
      <c r="BE865" s="235">
        <f>('Power Usage Consumption'!$B$26)*D865*BD865</f>
        <v>0</v>
      </c>
      <c r="BF865" s="241">
        <f t="shared" si="7"/>
        <v>2090.6232</v>
      </c>
    </row>
    <row r="866" ht="20.25" customHeight="1">
      <c r="A866" s="233" t="str">
        <f>'Raw Data'!R865</f>
        <v>Norway</v>
      </c>
      <c r="B866" s="234">
        <f>'Raw Data'!S865</f>
        <v>8</v>
      </c>
      <c r="C866" s="235">
        <f>'Raw Data'!W865</f>
        <v>24</v>
      </c>
      <c r="D866" s="236">
        <f t="shared" si="1"/>
        <v>768</v>
      </c>
      <c r="E866" s="237"/>
      <c r="F866" s="238">
        <f>'Raw Data'!X865</f>
        <v>0</v>
      </c>
      <c r="G866" s="239">
        <f>(F866*'Power Usage Consumption'!$B$2)*D866</f>
        <v>0</v>
      </c>
      <c r="H866" s="235">
        <f>'Raw Data'!Y865</f>
        <v>3</v>
      </c>
      <c r="I866" s="239">
        <f>(H866*'Power Usage Consumption'!$B$3)*D866</f>
        <v>160.3584</v>
      </c>
      <c r="J866" s="235">
        <f>'Raw Data'!Z865</f>
        <v>1</v>
      </c>
      <c r="K866" s="240">
        <f>(J866*'Power Usage Consumption'!$B$4)*D866</f>
        <v>43.776</v>
      </c>
      <c r="L866" s="241">
        <f>'Raw Data'!AA865</f>
        <v>2</v>
      </c>
      <c r="M866" s="241">
        <f>(L866*'Power Usage Consumption'!$B$5)*D866</f>
        <v>307.2</v>
      </c>
      <c r="N866" s="241">
        <f>'Raw Data'!AB865</f>
        <v>3</v>
      </c>
      <c r="O866" s="241">
        <f>(N866*'Power Usage Consumption'!$B$7)*D866</f>
        <v>4.608</v>
      </c>
      <c r="P866" s="241">
        <f>'Raw Data'!AC865</f>
        <v>3</v>
      </c>
      <c r="Q866" s="241">
        <f>(P866*'Power Usage Consumption'!$B$8)*D866</f>
        <v>92.16</v>
      </c>
      <c r="R866" s="241">
        <f>'Raw Data'!AD865</f>
        <v>1</v>
      </c>
      <c r="S866" s="241">
        <f>(R866*'Power Usage Consumption'!$B$9)*D866</f>
        <v>4.608</v>
      </c>
      <c r="T866" s="235">
        <f>'Raw Data'!AE865</f>
        <v>2</v>
      </c>
      <c r="U866" s="241">
        <f>(T866*'Power Usage Consumption'!$B$6)*D866</f>
        <v>7.68</v>
      </c>
      <c r="V866" s="235">
        <f>'Raw Data'!AF865</f>
        <v>3</v>
      </c>
      <c r="W866" s="241">
        <f>(V866*'Power Usage Consumption'!$B$11)*D866</f>
        <v>27.648</v>
      </c>
      <c r="X866" s="235">
        <f>'Raw Data'!AG865</f>
        <v>3</v>
      </c>
      <c r="Y866" s="241">
        <f>(X866*'Power Usage Consumption'!$B$12)*D866</f>
        <v>27.648</v>
      </c>
      <c r="Z866" s="235">
        <f>'Raw Data'!AH865</f>
        <v>1</v>
      </c>
      <c r="AA866" s="241">
        <f>(Z866*'Power Usage Consumption'!$B$12)*D866</f>
        <v>9.216</v>
      </c>
      <c r="AB866" s="242">
        <f t="shared" si="2"/>
        <v>684.9024</v>
      </c>
      <c r="AC866" s="243" t="str">
        <f>'Raw Data'!AI865</f>
        <v>Non-renewable Energy (Grid electricity, Gasoline, etc.)</v>
      </c>
      <c r="AD866" s="244">
        <f t="shared" si="3"/>
        <v>684.9024</v>
      </c>
      <c r="AE866" s="245">
        <f t="shared" si="4"/>
        <v>0</v>
      </c>
      <c r="AF866" s="238">
        <f>'Raw Data'!U865</f>
        <v>3</v>
      </c>
      <c r="AG866" s="235">
        <f>'Raw Data'!T865</f>
        <v>5</v>
      </c>
      <c r="AH866" s="235"/>
      <c r="AI866" s="235">
        <f>IF('Raw Data'!AJ865="YES", 1, 0)</f>
        <v>1</v>
      </c>
      <c r="AJ866" s="239">
        <f>'Power Usage Consumption'!$B$15</f>
        <v>3.87</v>
      </c>
      <c r="AK866" s="235">
        <f>IF('Raw Data'!AK865="YES", 1, 0)</f>
        <v>1</v>
      </c>
      <c r="AL866" s="239">
        <f>'Power Usage Consumption'!$B$16</f>
        <v>18</v>
      </c>
      <c r="AM866" s="235">
        <f>IF('Raw Data'!AL865="YES", 1, 0)</f>
        <v>0</v>
      </c>
      <c r="AN866" s="239">
        <f>'Power Usage Consumption'!$B$17</f>
        <v>1.5</v>
      </c>
      <c r="AO866" s="235">
        <f>IF('Raw Data'!AM865="YES", 1, 0)</f>
        <v>0</v>
      </c>
      <c r="AP866" s="239">
        <f>'Power Usage Consumption'!$B$18</f>
        <v>1.2</v>
      </c>
      <c r="AQ866" s="235">
        <f>IF('Raw Data'!AN865="YES", 1, 0)</f>
        <v>0</v>
      </c>
      <c r="AR866" s="239">
        <f>'Power Usage Consumption'!$B$19</f>
        <v>2</v>
      </c>
      <c r="AS866" s="239">
        <f t="shared" si="5"/>
        <v>26.57</v>
      </c>
      <c r="AT866" s="241">
        <f t="shared" si="6"/>
        <v>5</v>
      </c>
      <c r="AU866" s="241"/>
      <c r="AV866" s="235">
        <f>IF('Raw Data'!AO865="YES", 1, 0)</f>
        <v>0</v>
      </c>
      <c r="AW866" s="241">
        <f>('Power Usage Consumption'!$B$22)*D866*AV866</f>
        <v>0</v>
      </c>
      <c r="AX866" s="235">
        <f>IF('Raw Data'!AP865="YES", 1, 0)</f>
        <v>1</v>
      </c>
      <c r="AY866" s="241">
        <f>('Power Usage Consumption'!$B$23)*D866*AX866</f>
        <v>499.2</v>
      </c>
      <c r="AZ866" s="235">
        <f>IF('Raw Data'!AQ865="YES", 1, 0)</f>
        <v>0</v>
      </c>
      <c r="BA866" s="241">
        <f>('Power Usage Consumption'!$B$24)*D866*AZ866</f>
        <v>0</v>
      </c>
      <c r="BB866" s="235">
        <f>IF('Raw Data'!AR865="YES", 1, 0)</f>
        <v>1</v>
      </c>
      <c r="BC866" s="241">
        <f>('Power Usage Consumption'!$B$25)*D866*BB866</f>
        <v>13.3248</v>
      </c>
      <c r="BD866" s="235">
        <f>IF('Raw Data'!AS865="YES", 1, 0)</f>
        <v>1</v>
      </c>
      <c r="BE866" s="235">
        <f>('Power Usage Consumption'!$B$26)*D866*BD866</f>
        <v>215.04</v>
      </c>
      <c r="BF866" s="241">
        <f t="shared" si="7"/>
        <v>727.5648</v>
      </c>
    </row>
    <row r="867" ht="20.25" customHeight="1">
      <c r="A867" s="233" t="str">
        <f>'Raw Data'!R866</f>
        <v>Morocco</v>
      </c>
      <c r="B867" s="234">
        <f>'Raw Data'!S866</f>
        <v>8</v>
      </c>
      <c r="C867" s="235">
        <f>'Raw Data'!W866</f>
        <v>19</v>
      </c>
      <c r="D867" s="236">
        <f t="shared" si="1"/>
        <v>608</v>
      </c>
      <c r="E867" s="237"/>
      <c r="F867" s="238">
        <f>'Raw Data'!X866</f>
        <v>3</v>
      </c>
      <c r="G867" s="239">
        <f>(F867*'Power Usage Consumption'!$B$2)*D867</f>
        <v>109.44</v>
      </c>
      <c r="H867" s="235">
        <f>'Raw Data'!Y866</f>
        <v>2</v>
      </c>
      <c r="I867" s="239">
        <f>(H867*'Power Usage Consumption'!$B$3)*D867</f>
        <v>84.6336</v>
      </c>
      <c r="J867" s="235">
        <f>'Raw Data'!Z866</f>
        <v>3</v>
      </c>
      <c r="K867" s="240">
        <f>(J867*'Power Usage Consumption'!$B$4)*D867</f>
        <v>103.968</v>
      </c>
      <c r="L867" s="241">
        <f>'Raw Data'!AA866</f>
        <v>3</v>
      </c>
      <c r="M867" s="241">
        <f>(L867*'Power Usage Consumption'!$B$5)*D867</f>
        <v>364.8</v>
      </c>
      <c r="N867" s="241">
        <f>'Raw Data'!AB866</f>
        <v>0</v>
      </c>
      <c r="O867" s="241">
        <f>(N867*'Power Usage Consumption'!$B$7)*D867</f>
        <v>0</v>
      </c>
      <c r="P867" s="241">
        <f>'Raw Data'!AC866</f>
        <v>3</v>
      </c>
      <c r="Q867" s="241">
        <f>(P867*'Power Usage Consumption'!$B$8)*D867</f>
        <v>72.96</v>
      </c>
      <c r="R867" s="241">
        <f>'Raw Data'!AD866</f>
        <v>3</v>
      </c>
      <c r="S867" s="241">
        <f>(R867*'Power Usage Consumption'!$B$9)*D867</f>
        <v>10.944</v>
      </c>
      <c r="T867" s="235">
        <f>'Raw Data'!AE866</f>
        <v>3</v>
      </c>
      <c r="U867" s="241">
        <f>(T867*'Power Usage Consumption'!$B$6)*D867</f>
        <v>9.12</v>
      </c>
      <c r="V867" s="235">
        <f>'Raw Data'!AF866</f>
        <v>1</v>
      </c>
      <c r="W867" s="241">
        <f>(V867*'Power Usage Consumption'!$B$11)*D867</f>
        <v>7.296</v>
      </c>
      <c r="X867" s="235">
        <f>'Raw Data'!AG866</f>
        <v>3</v>
      </c>
      <c r="Y867" s="241">
        <f>(X867*'Power Usage Consumption'!$B$12)*D867</f>
        <v>21.888</v>
      </c>
      <c r="Z867" s="235">
        <f>'Raw Data'!AH866</f>
        <v>0</v>
      </c>
      <c r="AA867" s="241">
        <f>(Z867*'Power Usage Consumption'!$B$12)*D867</f>
        <v>0</v>
      </c>
      <c r="AB867" s="242">
        <f t="shared" si="2"/>
        <v>785.0496</v>
      </c>
      <c r="AC867" s="243" t="str">
        <f>'Raw Data'!AI866</f>
        <v>Renewable Energy (Solar, Wind, etc.)</v>
      </c>
      <c r="AD867" s="244">
        <f t="shared" si="3"/>
        <v>0</v>
      </c>
      <c r="AE867" s="245">
        <f t="shared" si="4"/>
        <v>785.0496</v>
      </c>
      <c r="AF867" s="238">
        <f>'Raw Data'!U866</f>
        <v>2</v>
      </c>
      <c r="AG867" s="235">
        <f>'Raw Data'!T866</f>
        <v>6</v>
      </c>
      <c r="AH867" s="235"/>
      <c r="AI867" s="235">
        <f>IF('Raw Data'!AJ866="YES", 1, 0)</f>
        <v>0</v>
      </c>
      <c r="AJ867" s="239">
        <f>'Power Usage Consumption'!$B$15</f>
        <v>3.87</v>
      </c>
      <c r="AK867" s="235">
        <f>IF('Raw Data'!AK866="YES", 1, 0)</f>
        <v>0</v>
      </c>
      <c r="AL867" s="239">
        <f>'Power Usage Consumption'!$B$16</f>
        <v>18</v>
      </c>
      <c r="AM867" s="235">
        <f>IF('Raw Data'!AL866="YES", 1, 0)</f>
        <v>0</v>
      </c>
      <c r="AN867" s="239">
        <f>'Power Usage Consumption'!$B$17</f>
        <v>1.5</v>
      </c>
      <c r="AO867" s="235">
        <f>IF('Raw Data'!AM866="YES", 1, 0)</f>
        <v>1</v>
      </c>
      <c r="AP867" s="239">
        <f>'Power Usage Consumption'!$B$18</f>
        <v>1.2</v>
      </c>
      <c r="AQ867" s="235">
        <f>IF('Raw Data'!AN866="YES", 1, 0)</f>
        <v>1</v>
      </c>
      <c r="AR867" s="239">
        <f>'Power Usage Consumption'!$B$19</f>
        <v>2</v>
      </c>
      <c r="AS867" s="239">
        <f t="shared" si="5"/>
        <v>26.57</v>
      </c>
      <c r="AT867" s="241">
        <f t="shared" si="6"/>
        <v>6</v>
      </c>
      <c r="AU867" s="241"/>
      <c r="AV867" s="235">
        <f>IF('Raw Data'!AO866="YES", 1, 0)</f>
        <v>1</v>
      </c>
      <c r="AW867" s="241">
        <f>('Power Usage Consumption'!$B$22)*D867*AV867</f>
        <v>1383.2</v>
      </c>
      <c r="AX867" s="235">
        <f>IF('Raw Data'!AP866="YES", 1, 0)</f>
        <v>0</v>
      </c>
      <c r="AY867" s="241">
        <f>('Power Usage Consumption'!$B$23)*D867*AX867</f>
        <v>0</v>
      </c>
      <c r="AZ867" s="235">
        <f>IF('Raw Data'!AQ866="YES", 1, 0)</f>
        <v>0</v>
      </c>
      <c r="BA867" s="241">
        <f>('Power Usage Consumption'!$B$24)*D867*AZ867</f>
        <v>0</v>
      </c>
      <c r="BB867" s="235">
        <f>IF('Raw Data'!AR866="YES", 1, 0)</f>
        <v>0</v>
      </c>
      <c r="BC867" s="241">
        <f>('Power Usage Consumption'!$B$25)*D867*BB867</f>
        <v>0</v>
      </c>
      <c r="BD867" s="235">
        <f>IF('Raw Data'!AS866="YES", 1, 0)</f>
        <v>1</v>
      </c>
      <c r="BE867" s="235">
        <f>('Power Usage Consumption'!$B$26)*D867*BD867</f>
        <v>170.24</v>
      </c>
      <c r="BF867" s="241">
        <f t="shared" si="7"/>
        <v>1553.44</v>
      </c>
    </row>
    <row r="868" ht="20.25" customHeight="1">
      <c r="A868" s="233" t="str">
        <f>'Raw Data'!R867</f>
        <v>Ukraine</v>
      </c>
      <c r="B868" s="234">
        <f>'Raw Data'!S867</f>
        <v>7</v>
      </c>
      <c r="C868" s="235">
        <f>'Raw Data'!W867</f>
        <v>31</v>
      </c>
      <c r="D868" s="236">
        <f t="shared" si="1"/>
        <v>868</v>
      </c>
      <c r="E868" s="237"/>
      <c r="F868" s="238">
        <f>'Raw Data'!X867</f>
        <v>3</v>
      </c>
      <c r="G868" s="239">
        <f>(F868*'Power Usage Consumption'!$B$2)*D868</f>
        <v>156.24</v>
      </c>
      <c r="H868" s="235">
        <f>'Raw Data'!Y867</f>
        <v>2</v>
      </c>
      <c r="I868" s="239">
        <f>(H868*'Power Usage Consumption'!$B$3)*D868</f>
        <v>120.8256</v>
      </c>
      <c r="J868" s="235">
        <f>'Raw Data'!Z867</f>
        <v>2</v>
      </c>
      <c r="K868" s="240">
        <f>(J868*'Power Usage Consumption'!$B$4)*D868</f>
        <v>98.952</v>
      </c>
      <c r="L868" s="241">
        <f>'Raw Data'!AA867</f>
        <v>2</v>
      </c>
      <c r="M868" s="241">
        <f>(L868*'Power Usage Consumption'!$B$5)*D868</f>
        <v>347.2</v>
      </c>
      <c r="N868" s="241">
        <f>'Raw Data'!AB867</f>
        <v>3</v>
      </c>
      <c r="O868" s="241">
        <f>(N868*'Power Usage Consumption'!$B$7)*D868</f>
        <v>5.208</v>
      </c>
      <c r="P868" s="241">
        <f>'Raw Data'!AC867</f>
        <v>1</v>
      </c>
      <c r="Q868" s="241">
        <f>(P868*'Power Usage Consumption'!$B$8)*D868</f>
        <v>34.72</v>
      </c>
      <c r="R868" s="241">
        <f>'Raw Data'!AD867</f>
        <v>2</v>
      </c>
      <c r="S868" s="241">
        <f>(R868*'Power Usage Consumption'!$B$9)*D868</f>
        <v>10.416</v>
      </c>
      <c r="T868" s="235">
        <f>'Raw Data'!AE867</f>
        <v>0</v>
      </c>
      <c r="U868" s="241">
        <f>(T868*'Power Usage Consumption'!$B$6)*D868</f>
        <v>0</v>
      </c>
      <c r="V868" s="235">
        <f>'Raw Data'!AF867</f>
        <v>1</v>
      </c>
      <c r="W868" s="241">
        <f>(V868*'Power Usage Consumption'!$B$11)*D868</f>
        <v>10.416</v>
      </c>
      <c r="X868" s="235">
        <f>'Raw Data'!AG867</f>
        <v>1</v>
      </c>
      <c r="Y868" s="241">
        <f>(X868*'Power Usage Consumption'!$B$12)*D868</f>
        <v>10.416</v>
      </c>
      <c r="Z868" s="235">
        <f>'Raw Data'!AH867</f>
        <v>3</v>
      </c>
      <c r="AA868" s="241">
        <f>(Z868*'Power Usage Consumption'!$B$12)*D868</f>
        <v>31.248</v>
      </c>
      <c r="AB868" s="242">
        <f t="shared" si="2"/>
        <v>825.6416</v>
      </c>
      <c r="AC868" s="243" t="str">
        <f>'Raw Data'!AI867</f>
        <v>Non-renewable Energy (Grid electricity, Gasoline, etc.)</v>
      </c>
      <c r="AD868" s="244">
        <f t="shared" si="3"/>
        <v>825.6416</v>
      </c>
      <c r="AE868" s="245">
        <f t="shared" si="4"/>
        <v>0</v>
      </c>
      <c r="AF868" s="238">
        <f>'Raw Data'!U867</f>
        <v>0</v>
      </c>
      <c r="AG868" s="235">
        <f>'Raw Data'!T867</f>
        <v>7</v>
      </c>
      <c r="AH868" s="235"/>
      <c r="AI868" s="235">
        <f>IF('Raw Data'!AJ867="YES", 1, 0)</f>
        <v>1</v>
      </c>
      <c r="AJ868" s="239">
        <f>'Power Usage Consumption'!$B$15</f>
        <v>3.87</v>
      </c>
      <c r="AK868" s="235">
        <f>IF('Raw Data'!AK867="YES", 1, 0)</f>
        <v>0</v>
      </c>
      <c r="AL868" s="239">
        <f>'Power Usage Consumption'!$B$16</f>
        <v>18</v>
      </c>
      <c r="AM868" s="235">
        <f>IF('Raw Data'!AL867="YES", 1, 0)</f>
        <v>0</v>
      </c>
      <c r="AN868" s="239">
        <f>'Power Usage Consumption'!$B$17</f>
        <v>1.5</v>
      </c>
      <c r="AO868" s="235">
        <f>IF('Raw Data'!AM867="YES", 1, 0)</f>
        <v>0</v>
      </c>
      <c r="AP868" s="239">
        <f>'Power Usage Consumption'!$B$18</f>
        <v>1.2</v>
      </c>
      <c r="AQ868" s="235">
        <f>IF('Raw Data'!AN867="YES", 1, 0)</f>
        <v>1</v>
      </c>
      <c r="AR868" s="239">
        <f>'Power Usage Consumption'!$B$19</f>
        <v>2</v>
      </c>
      <c r="AS868" s="239">
        <f t="shared" si="5"/>
        <v>26.57</v>
      </c>
      <c r="AT868" s="241">
        <f t="shared" si="6"/>
        <v>7</v>
      </c>
      <c r="AU868" s="241"/>
      <c r="AV868" s="235">
        <f>IF('Raw Data'!AO867="YES", 1, 0)</f>
        <v>0</v>
      </c>
      <c r="AW868" s="241">
        <f>('Power Usage Consumption'!$B$22)*D868*AV868</f>
        <v>0</v>
      </c>
      <c r="AX868" s="235">
        <f>IF('Raw Data'!AP867="YES", 1, 0)</f>
        <v>0</v>
      </c>
      <c r="AY868" s="241">
        <f>('Power Usage Consumption'!$B$23)*D868*AX868</f>
        <v>0</v>
      </c>
      <c r="AZ868" s="235">
        <f>IF('Raw Data'!AQ867="YES", 1, 0)</f>
        <v>1</v>
      </c>
      <c r="BA868" s="241">
        <f>('Power Usage Consumption'!$B$24)*D868*AZ868</f>
        <v>46.872</v>
      </c>
      <c r="BB868" s="235">
        <f>IF('Raw Data'!AR867="YES", 1, 0)</f>
        <v>1</v>
      </c>
      <c r="BC868" s="241">
        <f>('Power Usage Consumption'!$B$25)*D868*BB868</f>
        <v>15.0598</v>
      </c>
      <c r="BD868" s="235">
        <f>IF('Raw Data'!AS867="YES", 1, 0)</f>
        <v>1</v>
      </c>
      <c r="BE868" s="235">
        <f>('Power Usage Consumption'!$B$26)*D868*BD868</f>
        <v>243.04</v>
      </c>
      <c r="BF868" s="241">
        <f t="shared" si="7"/>
        <v>304.9718</v>
      </c>
    </row>
    <row r="869" ht="20.25" customHeight="1">
      <c r="A869" s="233" t="str">
        <f>'Raw Data'!R868</f>
        <v>South Africa</v>
      </c>
      <c r="B869" s="234">
        <f>'Raw Data'!S868</f>
        <v>12</v>
      </c>
      <c r="C869" s="235">
        <f>'Raw Data'!W868</f>
        <v>3</v>
      </c>
      <c r="D869" s="236">
        <f t="shared" si="1"/>
        <v>144</v>
      </c>
      <c r="E869" s="237"/>
      <c r="F869" s="238">
        <f>'Raw Data'!X868</f>
        <v>2</v>
      </c>
      <c r="G869" s="239">
        <f>(F869*'Power Usage Consumption'!$B$2)*D869</f>
        <v>17.28</v>
      </c>
      <c r="H869" s="235">
        <f>'Raw Data'!Y868</f>
        <v>0</v>
      </c>
      <c r="I869" s="239">
        <f>(H869*'Power Usage Consumption'!$B$3)*D869</f>
        <v>0</v>
      </c>
      <c r="J869" s="235">
        <f>'Raw Data'!Z868</f>
        <v>2</v>
      </c>
      <c r="K869" s="240">
        <f>(J869*'Power Usage Consumption'!$B$4)*D869</f>
        <v>16.416</v>
      </c>
      <c r="L869" s="241">
        <f>'Raw Data'!AA868</f>
        <v>0</v>
      </c>
      <c r="M869" s="241">
        <f>(L869*'Power Usage Consumption'!$B$5)*D869</f>
        <v>0</v>
      </c>
      <c r="N869" s="241">
        <f>'Raw Data'!AB868</f>
        <v>3</v>
      </c>
      <c r="O869" s="241">
        <f>(N869*'Power Usage Consumption'!$B$7)*D869</f>
        <v>0.864</v>
      </c>
      <c r="P869" s="241">
        <f>'Raw Data'!AC868</f>
        <v>3</v>
      </c>
      <c r="Q869" s="241">
        <f>(P869*'Power Usage Consumption'!$B$8)*D869</f>
        <v>17.28</v>
      </c>
      <c r="R869" s="241">
        <f>'Raw Data'!AD868</f>
        <v>0</v>
      </c>
      <c r="S869" s="241">
        <f>(R869*'Power Usage Consumption'!$B$9)*D869</f>
        <v>0</v>
      </c>
      <c r="T869" s="235">
        <f>'Raw Data'!AE868</f>
        <v>2</v>
      </c>
      <c r="U869" s="241">
        <f>(T869*'Power Usage Consumption'!$B$6)*D869</f>
        <v>1.44</v>
      </c>
      <c r="V869" s="235">
        <f>'Raw Data'!AF868</f>
        <v>3</v>
      </c>
      <c r="W869" s="241">
        <f>(V869*'Power Usage Consumption'!$B$11)*D869</f>
        <v>5.184</v>
      </c>
      <c r="X869" s="235">
        <f>'Raw Data'!AG868</f>
        <v>3</v>
      </c>
      <c r="Y869" s="241">
        <f>(X869*'Power Usage Consumption'!$B$12)*D869</f>
        <v>5.184</v>
      </c>
      <c r="Z869" s="235">
        <f>'Raw Data'!AH868</f>
        <v>3</v>
      </c>
      <c r="AA869" s="241">
        <f>(Z869*'Power Usage Consumption'!$B$12)*D869</f>
        <v>5.184</v>
      </c>
      <c r="AB869" s="242">
        <f t="shared" si="2"/>
        <v>68.832</v>
      </c>
      <c r="AC869" s="243" t="str">
        <f>'Raw Data'!AI868</f>
        <v>Non-renewable Energy (Grid electricity, Gasoline, etc.)</v>
      </c>
      <c r="AD869" s="244">
        <f t="shared" si="3"/>
        <v>68.832</v>
      </c>
      <c r="AE869" s="245">
        <f t="shared" si="4"/>
        <v>0</v>
      </c>
      <c r="AF869" s="238">
        <f>'Raw Data'!U868</f>
        <v>3</v>
      </c>
      <c r="AG869" s="235">
        <f>'Raw Data'!T868</f>
        <v>9</v>
      </c>
      <c r="AH869" s="235"/>
      <c r="AI869" s="235">
        <f>IF('Raw Data'!AJ868="YES", 1, 0)</f>
        <v>1</v>
      </c>
      <c r="AJ869" s="239">
        <f>'Power Usage Consumption'!$B$15</f>
        <v>3.87</v>
      </c>
      <c r="AK869" s="235">
        <f>IF('Raw Data'!AK868="YES", 1, 0)</f>
        <v>0</v>
      </c>
      <c r="AL869" s="239">
        <f>'Power Usage Consumption'!$B$16</f>
        <v>18</v>
      </c>
      <c r="AM869" s="235">
        <f>IF('Raw Data'!AL868="YES", 1, 0)</f>
        <v>0</v>
      </c>
      <c r="AN869" s="239">
        <f>'Power Usage Consumption'!$B$17</f>
        <v>1.5</v>
      </c>
      <c r="AO869" s="235">
        <f>IF('Raw Data'!AM868="YES", 1, 0)</f>
        <v>0</v>
      </c>
      <c r="AP869" s="239">
        <f>'Power Usage Consumption'!$B$18</f>
        <v>1.2</v>
      </c>
      <c r="AQ869" s="235">
        <f>IF('Raw Data'!AN868="YES", 1, 0)</f>
        <v>0</v>
      </c>
      <c r="AR869" s="239">
        <f>'Power Usage Consumption'!$B$19</f>
        <v>2</v>
      </c>
      <c r="AS869" s="239">
        <f t="shared" si="5"/>
        <v>26.57</v>
      </c>
      <c r="AT869" s="241">
        <f t="shared" si="6"/>
        <v>9</v>
      </c>
      <c r="AU869" s="241"/>
      <c r="AV869" s="235">
        <f>IF('Raw Data'!AO868="YES", 1, 0)</f>
        <v>1</v>
      </c>
      <c r="AW869" s="241">
        <f>('Power Usage Consumption'!$B$22)*D869*AV869</f>
        <v>327.6</v>
      </c>
      <c r="AX869" s="235">
        <f>IF('Raw Data'!AP868="YES", 1, 0)</f>
        <v>1</v>
      </c>
      <c r="AY869" s="241">
        <f>('Power Usage Consumption'!$B$23)*D869*AX869</f>
        <v>93.6</v>
      </c>
      <c r="AZ869" s="235">
        <f>IF('Raw Data'!AQ868="YES", 1, 0)</f>
        <v>1</v>
      </c>
      <c r="BA869" s="241">
        <f>('Power Usage Consumption'!$B$24)*D869*AZ869</f>
        <v>7.776</v>
      </c>
      <c r="BB869" s="235">
        <f>IF('Raw Data'!AR868="YES", 1, 0)</f>
        <v>1</v>
      </c>
      <c r="BC869" s="241">
        <f>('Power Usage Consumption'!$B$25)*D869*BB869</f>
        <v>2.4984</v>
      </c>
      <c r="BD869" s="235">
        <f>IF('Raw Data'!AS868="YES", 1, 0)</f>
        <v>0</v>
      </c>
      <c r="BE869" s="235">
        <f>('Power Usage Consumption'!$B$26)*D869*BD869</f>
        <v>0</v>
      </c>
      <c r="BF869" s="241">
        <f t="shared" si="7"/>
        <v>431.4744</v>
      </c>
    </row>
    <row r="870" ht="20.25" customHeight="1">
      <c r="A870" s="233" t="str">
        <f>'Raw Data'!R869</f>
        <v>France</v>
      </c>
      <c r="B870" s="234">
        <f>'Raw Data'!S869</f>
        <v>11</v>
      </c>
      <c r="C870" s="235">
        <f>'Raw Data'!W869</f>
        <v>1</v>
      </c>
      <c r="D870" s="236">
        <f t="shared" si="1"/>
        <v>44</v>
      </c>
      <c r="E870" s="237"/>
      <c r="F870" s="238">
        <f>'Raw Data'!X869</f>
        <v>2</v>
      </c>
      <c r="G870" s="239">
        <f>(F870*'Power Usage Consumption'!$B$2)*D870</f>
        <v>5.28</v>
      </c>
      <c r="H870" s="235">
        <f>'Raw Data'!Y869</f>
        <v>1</v>
      </c>
      <c r="I870" s="239">
        <f>(H870*'Power Usage Consumption'!$B$3)*D870</f>
        <v>3.0624</v>
      </c>
      <c r="J870" s="235">
        <f>'Raw Data'!Z869</f>
        <v>2</v>
      </c>
      <c r="K870" s="240">
        <f>(J870*'Power Usage Consumption'!$B$4)*D870</f>
        <v>5.016</v>
      </c>
      <c r="L870" s="241">
        <f>'Raw Data'!AA869</f>
        <v>2</v>
      </c>
      <c r="M870" s="241">
        <f>(L870*'Power Usage Consumption'!$B$5)*D870</f>
        <v>17.6</v>
      </c>
      <c r="N870" s="241">
        <f>'Raw Data'!AB869</f>
        <v>0</v>
      </c>
      <c r="O870" s="241">
        <f>(N870*'Power Usage Consumption'!$B$7)*D870</f>
        <v>0</v>
      </c>
      <c r="P870" s="241">
        <f>'Raw Data'!AC869</f>
        <v>2</v>
      </c>
      <c r="Q870" s="241">
        <f>(P870*'Power Usage Consumption'!$B$8)*D870</f>
        <v>3.52</v>
      </c>
      <c r="R870" s="241">
        <f>'Raw Data'!AD869</f>
        <v>0</v>
      </c>
      <c r="S870" s="241">
        <f>(R870*'Power Usage Consumption'!$B$9)*D870</f>
        <v>0</v>
      </c>
      <c r="T870" s="235">
        <f>'Raw Data'!AE869</f>
        <v>0</v>
      </c>
      <c r="U870" s="241">
        <f>(T870*'Power Usage Consumption'!$B$6)*D870</f>
        <v>0</v>
      </c>
      <c r="V870" s="235">
        <f>'Raw Data'!AF869</f>
        <v>1</v>
      </c>
      <c r="W870" s="241">
        <f>(V870*'Power Usage Consumption'!$B$11)*D870</f>
        <v>0.528</v>
      </c>
      <c r="X870" s="235">
        <f>'Raw Data'!AG869</f>
        <v>0</v>
      </c>
      <c r="Y870" s="241">
        <f>(X870*'Power Usage Consumption'!$B$12)*D870</f>
        <v>0</v>
      </c>
      <c r="Z870" s="235">
        <f>'Raw Data'!AH869</f>
        <v>1</v>
      </c>
      <c r="AA870" s="241">
        <f>(Z870*'Power Usage Consumption'!$B$12)*D870</f>
        <v>0.528</v>
      </c>
      <c r="AB870" s="242">
        <f t="shared" si="2"/>
        <v>35.5344</v>
      </c>
      <c r="AC870" s="243" t="str">
        <f>'Raw Data'!AI869</f>
        <v>Renewable Energy (Solar, Wind, etc.)</v>
      </c>
      <c r="AD870" s="244">
        <f t="shared" si="3"/>
        <v>0</v>
      </c>
      <c r="AE870" s="245">
        <f t="shared" si="4"/>
        <v>35.5344</v>
      </c>
      <c r="AF870" s="238">
        <f>'Raw Data'!U869</f>
        <v>5</v>
      </c>
      <c r="AG870" s="235">
        <f>'Raw Data'!T869</f>
        <v>6</v>
      </c>
      <c r="AH870" s="235"/>
      <c r="AI870" s="235">
        <f>IF('Raw Data'!AJ869="YES", 1, 0)</f>
        <v>1</v>
      </c>
      <c r="AJ870" s="239">
        <f>'Power Usage Consumption'!$B$15</f>
        <v>3.87</v>
      </c>
      <c r="AK870" s="235">
        <f>IF('Raw Data'!AK869="YES", 1, 0)</f>
        <v>0</v>
      </c>
      <c r="AL870" s="239">
        <f>'Power Usage Consumption'!$B$16</f>
        <v>18</v>
      </c>
      <c r="AM870" s="235">
        <f>IF('Raw Data'!AL869="YES", 1, 0)</f>
        <v>1</v>
      </c>
      <c r="AN870" s="239">
        <f>'Power Usage Consumption'!$B$17</f>
        <v>1.5</v>
      </c>
      <c r="AO870" s="235">
        <f>IF('Raw Data'!AM869="YES", 1, 0)</f>
        <v>1</v>
      </c>
      <c r="AP870" s="239">
        <f>'Power Usage Consumption'!$B$18</f>
        <v>1.2</v>
      </c>
      <c r="AQ870" s="235">
        <f>IF('Raw Data'!AN869="YES", 1, 0)</f>
        <v>1</v>
      </c>
      <c r="AR870" s="239">
        <f>'Power Usage Consumption'!$B$19</f>
        <v>2</v>
      </c>
      <c r="AS870" s="239">
        <f t="shared" si="5"/>
        <v>26.57</v>
      </c>
      <c r="AT870" s="241">
        <f t="shared" si="6"/>
        <v>6</v>
      </c>
      <c r="AU870" s="241"/>
      <c r="AV870" s="235">
        <f>IF('Raw Data'!AO869="YES", 1, 0)</f>
        <v>1</v>
      </c>
      <c r="AW870" s="241">
        <f>('Power Usage Consumption'!$B$22)*D870*AV870</f>
        <v>100.1</v>
      </c>
      <c r="AX870" s="235">
        <f>IF('Raw Data'!AP869="YES", 1, 0)</f>
        <v>1</v>
      </c>
      <c r="AY870" s="241">
        <f>('Power Usage Consumption'!$B$23)*D870*AX870</f>
        <v>28.6</v>
      </c>
      <c r="AZ870" s="235">
        <f>IF('Raw Data'!AQ869="YES", 1, 0)</f>
        <v>1</v>
      </c>
      <c r="BA870" s="241">
        <f>('Power Usage Consumption'!$B$24)*D870*AZ870</f>
        <v>2.376</v>
      </c>
      <c r="BB870" s="235">
        <f>IF('Raw Data'!AR869="YES", 1, 0)</f>
        <v>0</v>
      </c>
      <c r="BC870" s="241">
        <f>('Power Usage Consumption'!$B$25)*D870*BB870</f>
        <v>0</v>
      </c>
      <c r="BD870" s="235">
        <f>IF('Raw Data'!AS869="YES", 1, 0)</f>
        <v>1</v>
      </c>
      <c r="BE870" s="235">
        <f>('Power Usage Consumption'!$B$26)*D870*BD870</f>
        <v>12.32</v>
      </c>
      <c r="BF870" s="241">
        <f t="shared" si="7"/>
        <v>143.396</v>
      </c>
    </row>
    <row r="871" ht="20.25" customHeight="1">
      <c r="A871" s="233" t="str">
        <f>'Raw Data'!R870</f>
        <v>Serbia</v>
      </c>
      <c r="B871" s="234">
        <f>'Raw Data'!S870</f>
        <v>7</v>
      </c>
      <c r="C871" s="235">
        <f>'Raw Data'!W870</f>
        <v>10</v>
      </c>
      <c r="D871" s="236">
        <f t="shared" si="1"/>
        <v>280</v>
      </c>
      <c r="E871" s="237"/>
      <c r="F871" s="238">
        <f>'Raw Data'!X870</f>
        <v>3</v>
      </c>
      <c r="G871" s="239">
        <f>(F871*'Power Usage Consumption'!$B$2)*D871</f>
        <v>50.4</v>
      </c>
      <c r="H871" s="235">
        <f>'Raw Data'!Y870</f>
        <v>0</v>
      </c>
      <c r="I871" s="239">
        <f>(H871*'Power Usage Consumption'!$B$3)*D871</f>
        <v>0</v>
      </c>
      <c r="J871" s="235">
        <f>'Raw Data'!Z870</f>
        <v>1</v>
      </c>
      <c r="K871" s="240">
        <f>(J871*'Power Usage Consumption'!$B$4)*D871</f>
        <v>15.96</v>
      </c>
      <c r="L871" s="241">
        <f>'Raw Data'!AA870</f>
        <v>0</v>
      </c>
      <c r="M871" s="241">
        <f>(L871*'Power Usage Consumption'!$B$5)*D871</f>
        <v>0</v>
      </c>
      <c r="N871" s="241">
        <f>'Raw Data'!AB870</f>
        <v>2</v>
      </c>
      <c r="O871" s="241">
        <f>(N871*'Power Usage Consumption'!$B$7)*D871</f>
        <v>1.12</v>
      </c>
      <c r="P871" s="241">
        <f>'Raw Data'!AC870</f>
        <v>0</v>
      </c>
      <c r="Q871" s="241">
        <f>(P871*'Power Usage Consumption'!$B$8)*D871</f>
        <v>0</v>
      </c>
      <c r="R871" s="241">
        <f>'Raw Data'!AD870</f>
        <v>3</v>
      </c>
      <c r="S871" s="241">
        <f>(R871*'Power Usage Consumption'!$B$9)*D871</f>
        <v>5.04</v>
      </c>
      <c r="T871" s="235">
        <f>'Raw Data'!AE870</f>
        <v>1</v>
      </c>
      <c r="U871" s="241">
        <f>(T871*'Power Usage Consumption'!$B$6)*D871</f>
        <v>1.4</v>
      </c>
      <c r="V871" s="235">
        <f>'Raw Data'!AF870</f>
        <v>1</v>
      </c>
      <c r="W871" s="241">
        <f>(V871*'Power Usage Consumption'!$B$11)*D871</f>
        <v>3.36</v>
      </c>
      <c r="X871" s="235">
        <f>'Raw Data'!AG870</f>
        <v>2</v>
      </c>
      <c r="Y871" s="241">
        <f>(X871*'Power Usage Consumption'!$B$12)*D871</f>
        <v>6.72</v>
      </c>
      <c r="Z871" s="235">
        <f>'Raw Data'!AH870</f>
        <v>0</v>
      </c>
      <c r="AA871" s="241">
        <f>(Z871*'Power Usage Consumption'!$B$12)*D871</f>
        <v>0</v>
      </c>
      <c r="AB871" s="242">
        <f t="shared" si="2"/>
        <v>84</v>
      </c>
      <c r="AC871" s="243" t="str">
        <f>'Raw Data'!AI870</f>
        <v>Renewable Energy (Solar, Wind, etc.)</v>
      </c>
      <c r="AD871" s="244">
        <f t="shared" si="3"/>
        <v>0</v>
      </c>
      <c r="AE871" s="245">
        <f t="shared" si="4"/>
        <v>84</v>
      </c>
      <c r="AF871" s="238">
        <f>'Raw Data'!U870</f>
        <v>6</v>
      </c>
      <c r="AG871" s="235">
        <f>'Raw Data'!T870</f>
        <v>1</v>
      </c>
      <c r="AH871" s="235"/>
      <c r="AI871" s="235">
        <f>IF('Raw Data'!AJ870="YES", 1, 0)</f>
        <v>0</v>
      </c>
      <c r="AJ871" s="239">
        <f>'Power Usage Consumption'!$B$15</f>
        <v>3.87</v>
      </c>
      <c r="AK871" s="235">
        <f>IF('Raw Data'!AK870="YES", 1, 0)</f>
        <v>0</v>
      </c>
      <c r="AL871" s="239">
        <f>'Power Usage Consumption'!$B$16</f>
        <v>18</v>
      </c>
      <c r="AM871" s="235">
        <f>IF('Raw Data'!AL870="YES", 1, 0)</f>
        <v>1</v>
      </c>
      <c r="AN871" s="239">
        <f>'Power Usage Consumption'!$B$17</f>
        <v>1.5</v>
      </c>
      <c r="AO871" s="235">
        <f>IF('Raw Data'!AM870="YES", 1, 0)</f>
        <v>0</v>
      </c>
      <c r="AP871" s="239">
        <f>'Power Usage Consumption'!$B$18</f>
        <v>1.2</v>
      </c>
      <c r="AQ871" s="235">
        <f>IF('Raw Data'!AN870="YES", 1, 0)</f>
        <v>0</v>
      </c>
      <c r="AR871" s="239">
        <f>'Power Usage Consumption'!$B$19</f>
        <v>2</v>
      </c>
      <c r="AS871" s="239">
        <f t="shared" si="5"/>
        <v>26.57</v>
      </c>
      <c r="AT871" s="241">
        <f t="shared" si="6"/>
        <v>1</v>
      </c>
      <c r="AU871" s="241"/>
      <c r="AV871" s="235">
        <f>IF('Raw Data'!AO870="YES", 1, 0)</f>
        <v>0</v>
      </c>
      <c r="AW871" s="241">
        <f>('Power Usage Consumption'!$B$22)*D871*AV871</f>
        <v>0</v>
      </c>
      <c r="AX871" s="235">
        <f>IF('Raw Data'!AP870="YES", 1, 0)</f>
        <v>0</v>
      </c>
      <c r="AY871" s="241">
        <f>('Power Usage Consumption'!$B$23)*D871*AX871</f>
        <v>0</v>
      </c>
      <c r="AZ871" s="235">
        <f>IF('Raw Data'!AQ870="YES", 1, 0)</f>
        <v>1</v>
      </c>
      <c r="BA871" s="241">
        <f>('Power Usage Consumption'!$B$24)*D871*AZ871</f>
        <v>15.12</v>
      </c>
      <c r="BB871" s="235">
        <f>IF('Raw Data'!AR870="YES", 1, 0)</f>
        <v>0</v>
      </c>
      <c r="BC871" s="241">
        <f>('Power Usage Consumption'!$B$25)*D871*BB871</f>
        <v>0</v>
      </c>
      <c r="BD871" s="235">
        <f>IF('Raw Data'!AS870="YES", 1, 0)</f>
        <v>0</v>
      </c>
      <c r="BE871" s="235">
        <f>('Power Usage Consumption'!$B$26)*D871*BD871</f>
        <v>0</v>
      </c>
      <c r="BF871" s="241">
        <f t="shared" si="7"/>
        <v>15.12</v>
      </c>
    </row>
    <row r="872" ht="20.25" customHeight="1">
      <c r="A872" s="233" t="str">
        <f>'Raw Data'!R871</f>
        <v>Uruguay</v>
      </c>
      <c r="B872" s="234">
        <f>'Raw Data'!S871</f>
        <v>9</v>
      </c>
      <c r="C872" s="235">
        <f>'Raw Data'!W871</f>
        <v>5</v>
      </c>
      <c r="D872" s="236">
        <f t="shared" si="1"/>
        <v>180</v>
      </c>
      <c r="E872" s="237"/>
      <c r="F872" s="238">
        <f>'Raw Data'!X871</f>
        <v>0</v>
      </c>
      <c r="G872" s="239">
        <f>(F872*'Power Usage Consumption'!$B$2)*D872</f>
        <v>0</v>
      </c>
      <c r="H872" s="235">
        <f>'Raw Data'!Y871</f>
        <v>3</v>
      </c>
      <c r="I872" s="239">
        <f>(H872*'Power Usage Consumption'!$B$3)*D872</f>
        <v>37.584</v>
      </c>
      <c r="J872" s="235">
        <f>'Raw Data'!Z871</f>
        <v>3</v>
      </c>
      <c r="K872" s="240">
        <f>(J872*'Power Usage Consumption'!$B$4)*D872</f>
        <v>30.78</v>
      </c>
      <c r="L872" s="241">
        <f>'Raw Data'!AA871</f>
        <v>0</v>
      </c>
      <c r="M872" s="241">
        <f>(L872*'Power Usage Consumption'!$B$5)*D872</f>
        <v>0</v>
      </c>
      <c r="N872" s="241">
        <f>'Raw Data'!AB871</f>
        <v>2</v>
      </c>
      <c r="O872" s="241">
        <f>(N872*'Power Usage Consumption'!$B$7)*D872</f>
        <v>0.72</v>
      </c>
      <c r="P872" s="241">
        <f>'Raw Data'!AC871</f>
        <v>3</v>
      </c>
      <c r="Q872" s="241">
        <f>(P872*'Power Usage Consumption'!$B$8)*D872</f>
        <v>21.6</v>
      </c>
      <c r="R872" s="241">
        <f>'Raw Data'!AD871</f>
        <v>2</v>
      </c>
      <c r="S872" s="241">
        <f>(R872*'Power Usage Consumption'!$B$9)*D872</f>
        <v>2.16</v>
      </c>
      <c r="T872" s="235">
        <f>'Raw Data'!AE871</f>
        <v>0</v>
      </c>
      <c r="U872" s="241">
        <f>(T872*'Power Usage Consumption'!$B$6)*D872</f>
        <v>0</v>
      </c>
      <c r="V872" s="235">
        <f>'Raw Data'!AF871</f>
        <v>1</v>
      </c>
      <c r="W872" s="241">
        <f>(V872*'Power Usage Consumption'!$B$11)*D872</f>
        <v>2.16</v>
      </c>
      <c r="X872" s="235">
        <f>'Raw Data'!AG871</f>
        <v>1</v>
      </c>
      <c r="Y872" s="241">
        <f>(X872*'Power Usage Consumption'!$B$12)*D872</f>
        <v>2.16</v>
      </c>
      <c r="Z872" s="235">
        <f>'Raw Data'!AH871</f>
        <v>2</v>
      </c>
      <c r="AA872" s="241">
        <f>(Z872*'Power Usage Consumption'!$B$12)*D872</f>
        <v>4.32</v>
      </c>
      <c r="AB872" s="242">
        <f t="shared" si="2"/>
        <v>101.484</v>
      </c>
      <c r="AC872" s="243" t="str">
        <f>'Raw Data'!AI871</f>
        <v>Renewable Energy (Solar, Wind, etc.)</v>
      </c>
      <c r="AD872" s="244">
        <f t="shared" si="3"/>
        <v>0</v>
      </c>
      <c r="AE872" s="245">
        <f t="shared" si="4"/>
        <v>101.484</v>
      </c>
      <c r="AF872" s="238">
        <f>'Raw Data'!U871</f>
        <v>4</v>
      </c>
      <c r="AG872" s="235">
        <f>'Raw Data'!T871</f>
        <v>5</v>
      </c>
      <c r="AH872" s="235"/>
      <c r="AI872" s="235">
        <f>IF('Raw Data'!AJ871="YES", 1, 0)</f>
        <v>1</v>
      </c>
      <c r="AJ872" s="239">
        <f>'Power Usage Consumption'!$B$15</f>
        <v>3.87</v>
      </c>
      <c r="AK872" s="235">
        <f>IF('Raw Data'!AK871="YES", 1, 0)</f>
        <v>0</v>
      </c>
      <c r="AL872" s="239">
        <f>'Power Usage Consumption'!$B$16</f>
        <v>18</v>
      </c>
      <c r="AM872" s="235">
        <f>IF('Raw Data'!AL871="YES", 1, 0)</f>
        <v>0</v>
      </c>
      <c r="AN872" s="239">
        <f>'Power Usage Consumption'!$B$17</f>
        <v>1.5</v>
      </c>
      <c r="AO872" s="235">
        <f>IF('Raw Data'!AM871="YES", 1, 0)</f>
        <v>1</v>
      </c>
      <c r="AP872" s="239">
        <f>'Power Usage Consumption'!$B$18</f>
        <v>1.2</v>
      </c>
      <c r="AQ872" s="235">
        <f>IF('Raw Data'!AN871="YES", 1, 0)</f>
        <v>1</v>
      </c>
      <c r="AR872" s="239">
        <f>'Power Usage Consumption'!$B$19</f>
        <v>2</v>
      </c>
      <c r="AS872" s="239">
        <f t="shared" si="5"/>
        <v>26.57</v>
      </c>
      <c r="AT872" s="241">
        <f t="shared" si="6"/>
        <v>5</v>
      </c>
      <c r="AU872" s="241"/>
      <c r="AV872" s="235">
        <f>IF('Raw Data'!AO871="YES", 1, 0)</f>
        <v>0</v>
      </c>
      <c r="AW872" s="241">
        <f>('Power Usage Consumption'!$B$22)*D872*AV872</f>
        <v>0</v>
      </c>
      <c r="AX872" s="235">
        <f>IF('Raw Data'!AP871="YES", 1, 0)</f>
        <v>0</v>
      </c>
      <c r="AY872" s="241">
        <f>('Power Usage Consumption'!$B$23)*D872*AX872</f>
        <v>0</v>
      </c>
      <c r="AZ872" s="235">
        <f>IF('Raw Data'!AQ871="YES", 1, 0)</f>
        <v>1</v>
      </c>
      <c r="BA872" s="241">
        <f>('Power Usage Consumption'!$B$24)*D872*AZ872</f>
        <v>9.72</v>
      </c>
      <c r="BB872" s="235">
        <f>IF('Raw Data'!AR871="YES", 1, 0)</f>
        <v>1</v>
      </c>
      <c r="BC872" s="241">
        <f>('Power Usage Consumption'!$B$25)*D872*BB872</f>
        <v>3.123</v>
      </c>
      <c r="BD872" s="235">
        <f>IF('Raw Data'!AS871="YES", 1, 0)</f>
        <v>1</v>
      </c>
      <c r="BE872" s="235">
        <f>('Power Usage Consumption'!$B$26)*D872*BD872</f>
        <v>50.4</v>
      </c>
      <c r="BF872" s="241">
        <f t="shared" si="7"/>
        <v>63.243</v>
      </c>
    </row>
    <row r="873" ht="20.25" customHeight="1">
      <c r="A873" s="233" t="str">
        <f>'Raw Data'!R872</f>
        <v>Finland</v>
      </c>
      <c r="B873" s="234">
        <f>'Raw Data'!S872</f>
        <v>10</v>
      </c>
      <c r="C873" s="235">
        <f>'Raw Data'!W872</f>
        <v>9</v>
      </c>
      <c r="D873" s="236">
        <f t="shared" si="1"/>
        <v>360</v>
      </c>
      <c r="E873" s="237"/>
      <c r="F873" s="238">
        <f>'Raw Data'!X872</f>
        <v>0</v>
      </c>
      <c r="G873" s="239">
        <f>(F873*'Power Usage Consumption'!$B$2)*D873</f>
        <v>0</v>
      </c>
      <c r="H873" s="235">
        <f>'Raw Data'!Y872</f>
        <v>1</v>
      </c>
      <c r="I873" s="239">
        <f>(H873*'Power Usage Consumption'!$B$3)*D873</f>
        <v>25.056</v>
      </c>
      <c r="J873" s="235">
        <f>'Raw Data'!Z872</f>
        <v>2</v>
      </c>
      <c r="K873" s="240">
        <f>(J873*'Power Usage Consumption'!$B$4)*D873</f>
        <v>41.04</v>
      </c>
      <c r="L873" s="241">
        <f>'Raw Data'!AA872</f>
        <v>0</v>
      </c>
      <c r="M873" s="241">
        <f>(L873*'Power Usage Consumption'!$B$5)*D873</f>
        <v>0</v>
      </c>
      <c r="N873" s="241">
        <f>'Raw Data'!AB872</f>
        <v>2</v>
      </c>
      <c r="O873" s="241">
        <f>(N873*'Power Usage Consumption'!$B$7)*D873</f>
        <v>1.44</v>
      </c>
      <c r="P873" s="241">
        <f>'Raw Data'!AC872</f>
        <v>1</v>
      </c>
      <c r="Q873" s="241">
        <f>(P873*'Power Usage Consumption'!$B$8)*D873</f>
        <v>14.4</v>
      </c>
      <c r="R873" s="241">
        <f>'Raw Data'!AD872</f>
        <v>0</v>
      </c>
      <c r="S873" s="241">
        <f>(R873*'Power Usage Consumption'!$B$9)*D873</f>
        <v>0</v>
      </c>
      <c r="T873" s="235">
        <f>'Raw Data'!AE872</f>
        <v>2</v>
      </c>
      <c r="U873" s="241">
        <f>(T873*'Power Usage Consumption'!$B$6)*D873</f>
        <v>3.6</v>
      </c>
      <c r="V873" s="235">
        <f>'Raw Data'!AF872</f>
        <v>3</v>
      </c>
      <c r="W873" s="241">
        <f>(V873*'Power Usage Consumption'!$B$11)*D873</f>
        <v>12.96</v>
      </c>
      <c r="X873" s="235">
        <f>'Raw Data'!AG872</f>
        <v>0</v>
      </c>
      <c r="Y873" s="241">
        <f>(X873*'Power Usage Consumption'!$B$12)*D873</f>
        <v>0</v>
      </c>
      <c r="Z873" s="235">
        <f>'Raw Data'!AH872</f>
        <v>3</v>
      </c>
      <c r="AA873" s="241">
        <f>(Z873*'Power Usage Consumption'!$B$12)*D873</f>
        <v>12.96</v>
      </c>
      <c r="AB873" s="242">
        <f t="shared" si="2"/>
        <v>111.456</v>
      </c>
      <c r="AC873" s="243" t="str">
        <f>'Raw Data'!AI872</f>
        <v>Non-renewable Energy (Grid electricity, Gasoline, etc.)</v>
      </c>
      <c r="AD873" s="244">
        <f t="shared" si="3"/>
        <v>111.456</v>
      </c>
      <c r="AE873" s="245">
        <f t="shared" si="4"/>
        <v>0</v>
      </c>
      <c r="AF873" s="238">
        <f>'Raw Data'!U872</f>
        <v>7</v>
      </c>
      <c r="AG873" s="235">
        <f>'Raw Data'!T872</f>
        <v>3</v>
      </c>
      <c r="AH873" s="235"/>
      <c r="AI873" s="235">
        <f>IF('Raw Data'!AJ872="YES", 1, 0)</f>
        <v>1</v>
      </c>
      <c r="AJ873" s="239">
        <f>'Power Usage Consumption'!$B$15</f>
        <v>3.87</v>
      </c>
      <c r="AK873" s="235">
        <f>IF('Raw Data'!AK872="YES", 1, 0)</f>
        <v>0</v>
      </c>
      <c r="AL873" s="239">
        <f>'Power Usage Consumption'!$B$16</f>
        <v>18</v>
      </c>
      <c r="AM873" s="235">
        <f>IF('Raw Data'!AL872="YES", 1, 0)</f>
        <v>0</v>
      </c>
      <c r="AN873" s="239">
        <f>'Power Usage Consumption'!$B$17</f>
        <v>1.5</v>
      </c>
      <c r="AO873" s="235">
        <f>IF('Raw Data'!AM872="YES", 1, 0)</f>
        <v>1</v>
      </c>
      <c r="AP873" s="239">
        <f>'Power Usage Consumption'!$B$18</f>
        <v>1.2</v>
      </c>
      <c r="AQ873" s="235">
        <f>IF('Raw Data'!AN872="YES", 1, 0)</f>
        <v>1</v>
      </c>
      <c r="AR873" s="239">
        <f>'Power Usage Consumption'!$B$19</f>
        <v>2</v>
      </c>
      <c r="AS873" s="239">
        <f t="shared" si="5"/>
        <v>26.57</v>
      </c>
      <c r="AT873" s="241">
        <f t="shared" si="6"/>
        <v>3</v>
      </c>
      <c r="AU873" s="241"/>
      <c r="AV873" s="235">
        <f>IF('Raw Data'!AO872="YES", 1, 0)</f>
        <v>0</v>
      </c>
      <c r="AW873" s="241">
        <f>('Power Usage Consumption'!$B$22)*D873*AV873</f>
        <v>0</v>
      </c>
      <c r="AX873" s="235">
        <f>IF('Raw Data'!AP872="YES", 1, 0)</f>
        <v>1</v>
      </c>
      <c r="AY873" s="241">
        <f>('Power Usage Consumption'!$B$23)*D873*AX873</f>
        <v>234</v>
      </c>
      <c r="AZ873" s="235">
        <f>IF('Raw Data'!AQ872="YES", 1, 0)</f>
        <v>0</v>
      </c>
      <c r="BA873" s="241">
        <f>('Power Usage Consumption'!$B$24)*D873*AZ873</f>
        <v>0</v>
      </c>
      <c r="BB873" s="235">
        <f>IF('Raw Data'!AR872="YES", 1, 0)</f>
        <v>0</v>
      </c>
      <c r="BC873" s="241">
        <f>('Power Usage Consumption'!$B$25)*D873*BB873</f>
        <v>0</v>
      </c>
      <c r="BD873" s="235">
        <f>IF('Raw Data'!AS872="YES", 1, 0)</f>
        <v>0</v>
      </c>
      <c r="BE873" s="235">
        <f>('Power Usage Consumption'!$B$26)*D873*BD873</f>
        <v>0</v>
      </c>
      <c r="BF873" s="241">
        <f t="shared" si="7"/>
        <v>234</v>
      </c>
    </row>
    <row r="874" ht="20.25" customHeight="1">
      <c r="A874" s="233" t="str">
        <f>'Raw Data'!R873</f>
        <v>Indonesia</v>
      </c>
      <c r="B874" s="234">
        <f>'Raw Data'!S873</f>
        <v>4</v>
      </c>
      <c r="C874" s="235">
        <f>'Raw Data'!W873</f>
        <v>11</v>
      </c>
      <c r="D874" s="236">
        <f t="shared" si="1"/>
        <v>176</v>
      </c>
      <c r="E874" s="237"/>
      <c r="F874" s="238">
        <f>'Raw Data'!X873</f>
        <v>0</v>
      </c>
      <c r="G874" s="239">
        <f>(F874*'Power Usage Consumption'!$B$2)*D874</f>
        <v>0</v>
      </c>
      <c r="H874" s="235">
        <f>'Raw Data'!Y873</f>
        <v>0</v>
      </c>
      <c r="I874" s="239">
        <f>(H874*'Power Usage Consumption'!$B$3)*D874</f>
        <v>0</v>
      </c>
      <c r="J874" s="235">
        <f>'Raw Data'!Z873</f>
        <v>1</v>
      </c>
      <c r="K874" s="240">
        <f>(J874*'Power Usage Consumption'!$B$4)*D874</f>
        <v>10.032</v>
      </c>
      <c r="L874" s="241">
        <f>'Raw Data'!AA873</f>
        <v>0</v>
      </c>
      <c r="M874" s="241">
        <f>(L874*'Power Usage Consumption'!$B$5)*D874</f>
        <v>0</v>
      </c>
      <c r="N874" s="241">
        <f>'Raw Data'!AB873</f>
        <v>3</v>
      </c>
      <c r="O874" s="241">
        <f>(N874*'Power Usage Consumption'!$B$7)*D874</f>
        <v>1.056</v>
      </c>
      <c r="P874" s="241">
        <f>'Raw Data'!AC873</f>
        <v>3</v>
      </c>
      <c r="Q874" s="241">
        <f>(P874*'Power Usage Consumption'!$B$8)*D874</f>
        <v>21.12</v>
      </c>
      <c r="R874" s="241">
        <f>'Raw Data'!AD873</f>
        <v>2</v>
      </c>
      <c r="S874" s="241">
        <f>(R874*'Power Usage Consumption'!$B$9)*D874</f>
        <v>2.112</v>
      </c>
      <c r="T874" s="235">
        <f>'Raw Data'!AE873</f>
        <v>0</v>
      </c>
      <c r="U874" s="241">
        <f>(T874*'Power Usage Consumption'!$B$6)*D874</f>
        <v>0</v>
      </c>
      <c r="V874" s="235">
        <f>'Raw Data'!AF873</f>
        <v>3</v>
      </c>
      <c r="W874" s="241">
        <f>(V874*'Power Usage Consumption'!$B$11)*D874</f>
        <v>6.336</v>
      </c>
      <c r="X874" s="235">
        <f>'Raw Data'!AG873</f>
        <v>3</v>
      </c>
      <c r="Y874" s="241">
        <f>(X874*'Power Usage Consumption'!$B$12)*D874</f>
        <v>6.336</v>
      </c>
      <c r="Z874" s="235">
        <f>'Raw Data'!AH873</f>
        <v>2</v>
      </c>
      <c r="AA874" s="241">
        <f>(Z874*'Power Usage Consumption'!$B$12)*D874</f>
        <v>4.224</v>
      </c>
      <c r="AB874" s="242">
        <f t="shared" si="2"/>
        <v>51.216</v>
      </c>
      <c r="AC874" s="243" t="str">
        <f>'Raw Data'!AI873</f>
        <v>Non-renewable Energy (Grid electricity, Gasoline, etc.)</v>
      </c>
      <c r="AD874" s="244">
        <f t="shared" si="3"/>
        <v>51.216</v>
      </c>
      <c r="AE874" s="245">
        <f t="shared" si="4"/>
        <v>0</v>
      </c>
      <c r="AF874" s="238">
        <f>'Raw Data'!U873</f>
        <v>2</v>
      </c>
      <c r="AG874" s="235">
        <f>'Raw Data'!T873</f>
        <v>2</v>
      </c>
      <c r="AH874" s="235"/>
      <c r="AI874" s="235">
        <f>IF('Raw Data'!AJ873="YES", 1, 0)</f>
        <v>0</v>
      </c>
      <c r="AJ874" s="239">
        <f>'Power Usage Consumption'!$B$15</f>
        <v>3.87</v>
      </c>
      <c r="AK874" s="235">
        <f>IF('Raw Data'!AK873="YES", 1, 0)</f>
        <v>1</v>
      </c>
      <c r="AL874" s="239">
        <f>'Power Usage Consumption'!$B$16</f>
        <v>18</v>
      </c>
      <c r="AM874" s="235">
        <f>IF('Raw Data'!AL873="YES", 1, 0)</f>
        <v>0</v>
      </c>
      <c r="AN874" s="239">
        <f>'Power Usage Consumption'!$B$17</f>
        <v>1.5</v>
      </c>
      <c r="AO874" s="235">
        <f>IF('Raw Data'!AM873="YES", 1, 0)</f>
        <v>1</v>
      </c>
      <c r="AP874" s="239">
        <f>'Power Usage Consumption'!$B$18</f>
        <v>1.2</v>
      </c>
      <c r="AQ874" s="235">
        <f>IF('Raw Data'!AN873="YES", 1, 0)</f>
        <v>1</v>
      </c>
      <c r="AR874" s="239">
        <f>'Power Usage Consumption'!$B$19</f>
        <v>2</v>
      </c>
      <c r="AS874" s="239">
        <f t="shared" si="5"/>
        <v>26.57</v>
      </c>
      <c r="AT874" s="241">
        <f t="shared" si="6"/>
        <v>2</v>
      </c>
      <c r="AU874" s="241"/>
      <c r="AV874" s="235">
        <f>IF('Raw Data'!AO873="YES", 1, 0)</f>
        <v>1</v>
      </c>
      <c r="AW874" s="241">
        <f>('Power Usage Consumption'!$B$22)*D874*AV874</f>
        <v>400.4</v>
      </c>
      <c r="AX874" s="235">
        <f>IF('Raw Data'!AP873="YES", 1, 0)</f>
        <v>0</v>
      </c>
      <c r="AY874" s="241">
        <f>('Power Usage Consumption'!$B$23)*D874*AX874</f>
        <v>0</v>
      </c>
      <c r="AZ874" s="235">
        <f>IF('Raw Data'!AQ873="YES", 1, 0)</f>
        <v>0</v>
      </c>
      <c r="BA874" s="241">
        <f>('Power Usage Consumption'!$B$24)*D874*AZ874</f>
        <v>0</v>
      </c>
      <c r="BB874" s="235">
        <f>IF('Raw Data'!AR873="YES", 1, 0)</f>
        <v>0</v>
      </c>
      <c r="BC874" s="241">
        <f>('Power Usage Consumption'!$B$25)*D874*BB874</f>
        <v>0</v>
      </c>
      <c r="BD874" s="235">
        <f>IF('Raw Data'!AS873="YES", 1, 0)</f>
        <v>1</v>
      </c>
      <c r="BE874" s="235">
        <f>('Power Usage Consumption'!$B$26)*D874*BD874</f>
        <v>49.28</v>
      </c>
      <c r="BF874" s="241">
        <f t="shared" si="7"/>
        <v>449.68</v>
      </c>
    </row>
    <row r="875" ht="20.25" customHeight="1">
      <c r="A875" s="233" t="str">
        <f>'Raw Data'!R874</f>
        <v>Croatia</v>
      </c>
      <c r="B875" s="234">
        <f>'Raw Data'!S874</f>
        <v>6</v>
      </c>
      <c r="C875" s="235">
        <f>'Raw Data'!W874</f>
        <v>2</v>
      </c>
      <c r="D875" s="236">
        <f t="shared" si="1"/>
        <v>48</v>
      </c>
      <c r="E875" s="237"/>
      <c r="F875" s="238">
        <f>'Raw Data'!X874</f>
        <v>0</v>
      </c>
      <c r="G875" s="239">
        <f>(F875*'Power Usage Consumption'!$B$2)*D875</f>
        <v>0</v>
      </c>
      <c r="H875" s="235">
        <f>'Raw Data'!Y874</f>
        <v>2</v>
      </c>
      <c r="I875" s="239">
        <f>(H875*'Power Usage Consumption'!$B$3)*D875</f>
        <v>6.6816</v>
      </c>
      <c r="J875" s="235">
        <f>'Raw Data'!Z874</f>
        <v>2</v>
      </c>
      <c r="K875" s="240">
        <f>(J875*'Power Usage Consumption'!$B$4)*D875</f>
        <v>5.472</v>
      </c>
      <c r="L875" s="241">
        <f>'Raw Data'!AA874</f>
        <v>2</v>
      </c>
      <c r="M875" s="241">
        <f>(L875*'Power Usage Consumption'!$B$5)*D875</f>
        <v>19.2</v>
      </c>
      <c r="N875" s="241">
        <f>'Raw Data'!AB874</f>
        <v>1</v>
      </c>
      <c r="O875" s="241">
        <f>(N875*'Power Usage Consumption'!$B$7)*D875</f>
        <v>0.096</v>
      </c>
      <c r="P875" s="241">
        <f>'Raw Data'!AC874</f>
        <v>0</v>
      </c>
      <c r="Q875" s="241">
        <f>(P875*'Power Usage Consumption'!$B$8)*D875</f>
        <v>0</v>
      </c>
      <c r="R875" s="241">
        <f>'Raw Data'!AD874</f>
        <v>1</v>
      </c>
      <c r="S875" s="241">
        <f>(R875*'Power Usage Consumption'!$B$9)*D875</f>
        <v>0.288</v>
      </c>
      <c r="T875" s="235">
        <f>'Raw Data'!AE874</f>
        <v>0</v>
      </c>
      <c r="U875" s="241">
        <f>(T875*'Power Usage Consumption'!$B$6)*D875</f>
        <v>0</v>
      </c>
      <c r="V875" s="235">
        <f>'Raw Data'!AF874</f>
        <v>1</v>
      </c>
      <c r="W875" s="241">
        <f>(V875*'Power Usage Consumption'!$B$11)*D875</f>
        <v>0.576</v>
      </c>
      <c r="X875" s="235">
        <f>'Raw Data'!AG874</f>
        <v>1</v>
      </c>
      <c r="Y875" s="241">
        <f>(X875*'Power Usage Consumption'!$B$12)*D875</f>
        <v>0.576</v>
      </c>
      <c r="Z875" s="235">
        <f>'Raw Data'!AH874</f>
        <v>1</v>
      </c>
      <c r="AA875" s="241">
        <f>(Z875*'Power Usage Consumption'!$B$12)*D875</f>
        <v>0.576</v>
      </c>
      <c r="AB875" s="242">
        <f t="shared" si="2"/>
        <v>33.4656</v>
      </c>
      <c r="AC875" s="243" t="str">
        <f>'Raw Data'!AI874</f>
        <v>Non-renewable Energy (Grid electricity, Gasoline, etc.)</v>
      </c>
      <c r="AD875" s="244">
        <f t="shared" si="3"/>
        <v>33.4656</v>
      </c>
      <c r="AE875" s="245">
        <f t="shared" si="4"/>
        <v>0</v>
      </c>
      <c r="AF875" s="238">
        <f>'Raw Data'!U874</f>
        <v>0</v>
      </c>
      <c r="AG875" s="235">
        <f>'Raw Data'!T874</f>
        <v>6</v>
      </c>
      <c r="AH875" s="235"/>
      <c r="AI875" s="235">
        <f>IF('Raw Data'!AJ874="YES", 1, 0)</f>
        <v>1</v>
      </c>
      <c r="AJ875" s="239">
        <f>'Power Usage Consumption'!$B$15</f>
        <v>3.87</v>
      </c>
      <c r="AK875" s="235">
        <f>IF('Raw Data'!AK874="YES", 1, 0)</f>
        <v>0</v>
      </c>
      <c r="AL875" s="239">
        <f>'Power Usage Consumption'!$B$16</f>
        <v>18</v>
      </c>
      <c r="AM875" s="235">
        <f>IF('Raw Data'!AL874="YES", 1, 0)</f>
        <v>0</v>
      </c>
      <c r="AN875" s="239">
        <f>'Power Usage Consumption'!$B$17</f>
        <v>1.5</v>
      </c>
      <c r="AO875" s="235">
        <f>IF('Raw Data'!AM874="YES", 1, 0)</f>
        <v>1</v>
      </c>
      <c r="AP875" s="239">
        <f>'Power Usage Consumption'!$B$18</f>
        <v>1.2</v>
      </c>
      <c r="AQ875" s="235">
        <f>IF('Raw Data'!AN874="YES", 1, 0)</f>
        <v>0</v>
      </c>
      <c r="AR875" s="239">
        <f>'Power Usage Consumption'!$B$19</f>
        <v>2</v>
      </c>
      <c r="AS875" s="239">
        <f t="shared" si="5"/>
        <v>26.57</v>
      </c>
      <c r="AT875" s="241">
        <f t="shared" si="6"/>
        <v>6</v>
      </c>
      <c r="AU875" s="241"/>
      <c r="AV875" s="235">
        <f>IF('Raw Data'!AO874="YES", 1, 0)</f>
        <v>0</v>
      </c>
      <c r="AW875" s="241">
        <f>('Power Usage Consumption'!$B$22)*D875*AV875</f>
        <v>0</v>
      </c>
      <c r="AX875" s="235">
        <f>IF('Raw Data'!AP874="YES", 1, 0)</f>
        <v>1</v>
      </c>
      <c r="AY875" s="241">
        <f>('Power Usage Consumption'!$B$23)*D875*AX875</f>
        <v>31.2</v>
      </c>
      <c r="AZ875" s="235">
        <f>IF('Raw Data'!AQ874="YES", 1, 0)</f>
        <v>0</v>
      </c>
      <c r="BA875" s="241">
        <f>('Power Usage Consumption'!$B$24)*D875*AZ875</f>
        <v>0</v>
      </c>
      <c r="BB875" s="235">
        <f>IF('Raw Data'!AR874="YES", 1, 0)</f>
        <v>0</v>
      </c>
      <c r="BC875" s="241">
        <f>('Power Usage Consumption'!$B$25)*D875*BB875</f>
        <v>0</v>
      </c>
      <c r="BD875" s="235">
        <f>IF('Raw Data'!AS874="YES", 1, 0)</f>
        <v>1</v>
      </c>
      <c r="BE875" s="235">
        <f>('Power Usage Consumption'!$B$26)*D875*BD875</f>
        <v>13.44</v>
      </c>
      <c r="BF875" s="241">
        <f t="shared" si="7"/>
        <v>44.64</v>
      </c>
    </row>
    <row r="876" ht="20.25" customHeight="1">
      <c r="A876" s="233" t="str">
        <f>'Raw Data'!R875</f>
        <v>Austria</v>
      </c>
      <c r="B876" s="234">
        <f>'Raw Data'!S875</f>
        <v>1</v>
      </c>
      <c r="C876" s="235">
        <f>'Raw Data'!W875</f>
        <v>37</v>
      </c>
      <c r="D876" s="236">
        <f t="shared" si="1"/>
        <v>148</v>
      </c>
      <c r="E876" s="237"/>
      <c r="F876" s="238">
        <f>'Raw Data'!X875</f>
        <v>3</v>
      </c>
      <c r="G876" s="239">
        <f>(F876*'Power Usage Consumption'!$B$2)*D876</f>
        <v>26.64</v>
      </c>
      <c r="H876" s="235">
        <f>'Raw Data'!Y875</f>
        <v>0</v>
      </c>
      <c r="I876" s="239">
        <f>(H876*'Power Usage Consumption'!$B$3)*D876</f>
        <v>0</v>
      </c>
      <c r="J876" s="235">
        <f>'Raw Data'!Z875</f>
        <v>3</v>
      </c>
      <c r="K876" s="240">
        <f>(J876*'Power Usage Consumption'!$B$4)*D876</f>
        <v>25.308</v>
      </c>
      <c r="L876" s="241">
        <f>'Raw Data'!AA875</f>
        <v>2</v>
      </c>
      <c r="M876" s="241">
        <f>(L876*'Power Usage Consumption'!$B$5)*D876</f>
        <v>59.2</v>
      </c>
      <c r="N876" s="241">
        <f>'Raw Data'!AB875</f>
        <v>0</v>
      </c>
      <c r="O876" s="241">
        <f>(N876*'Power Usage Consumption'!$B$7)*D876</f>
        <v>0</v>
      </c>
      <c r="P876" s="241">
        <f>'Raw Data'!AC875</f>
        <v>0</v>
      </c>
      <c r="Q876" s="241">
        <f>(P876*'Power Usage Consumption'!$B$8)*D876</f>
        <v>0</v>
      </c>
      <c r="R876" s="241">
        <f>'Raw Data'!AD875</f>
        <v>0</v>
      </c>
      <c r="S876" s="241">
        <f>(R876*'Power Usage Consumption'!$B$9)*D876</f>
        <v>0</v>
      </c>
      <c r="T876" s="235">
        <f>'Raw Data'!AE875</f>
        <v>0</v>
      </c>
      <c r="U876" s="241">
        <f>(T876*'Power Usage Consumption'!$B$6)*D876</f>
        <v>0</v>
      </c>
      <c r="V876" s="235">
        <f>'Raw Data'!AF875</f>
        <v>1</v>
      </c>
      <c r="W876" s="241">
        <f>(V876*'Power Usage Consumption'!$B$11)*D876</f>
        <v>1.776</v>
      </c>
      <c r="X876" s="235">
        <f>'Raw Data'!AG875</f>
        <v>3</v>
      </c>
      <c r="Y876" s="241">
        <f>(X876*'Power Usage Consumption'!$B$12)*D876</f>
        <v>5.328</v>
      </c>
      <c r="Z876" s="235">
        <f>'Raw Data'!AH875</f>
        <v>3</v>
      </c>
      <c r="AA876" s="241">
        <f>(Z876*'Power Usage Consumption'!$B$12)*D876</f>
        <v>5.328</v>
      </c>
      <c r="AB876" s="242">
        <f t="shared" si="2"/>
        <v>123.58</v>
      </c>
      <c r="AC876" s="243" t="str">
        <f>'Raw Data'!AI875</f>
        <v>Non-renewable Energy (Grid electricity, Gasoline, etc.)</v>
      </c>
      <c r="AD876" s="244">
        <f t="shared" si="3"/>
        <v>123.58</v>
      </c>
      <c r="AE876" s="245">
        <f t="shared" si="4"/>
        <v>0</v>
      </c>
      <c r="AF876" s="238">
        <f>'Raw Data'!U875</f>
        <v>0</v>
      </c>
      <c r="AG876" s="235">
        <f>'Raw Data'!T875</f>
        <v>1</v>
      </c>
      <c r="AH876" s="235"/>
      <c r="AI876" s="235">
        <f>IF('Raw Data'!AJ875="YES", 1, 0)</f>
        <v>0</v>
      </c>
      <c r="AJ876" s="239">
        <f>'Power Usage Consumption'!$B$15</f>
        <v>3.87</v>
      </c>
      <c r="AK876" s="235">
        <f>IF('Raw Data'!AK875="YES", 1, 0)</f>
        <v>0</v>
      </c>
      <c r="AL876" s="239">
        <f>'Power Usage Consumption'!$B$16</f>
        <v>18</v>
      </c>
      <c r="AM876" s="235">
        <f>IF('Raw Data'!AL875="YES", 1, 0)</f>
        <v>0</v>
      </c>
      <c r="AN876" s="239">
        <f>'Power Usage Consumption'!$B$17</f>
        <v>1.5</v>
      </c>
      <c r="AO876" s="235">
        <f>IF('Raw Data'!AM875="YES", 1, 0)</f>
        <v>0</v>
      </c>
      <c r="AP876" s="239">
        <f>'Power Usage Consumption'!$B$18</f>
        <v>1.2</v>
      </c>
      <c r="AQ876" s="235">
        <f>IF('Raw Data'!AN875="YES", 1, 0)</f>
        <v>1</v>
      </c>
      <c r="AR876" s="239">
        <f>'Power Usage Consumption'!$B$19</f>
        <v>2</v>
      </c>
      <c r="AS876" s="239">
        <f t="shared" si="5"/>
        <v>26.57</v>
      </c>
      <c r="AT876" s="241">
        <f t="shared" si="6"/>
        <v>1</v>
      </c>
      <c r="AU876" s="241"/>
      <c r="AV876" s="235">
        <f>IF('Raw Data'!AO875="YES", 1, 0)</f>
        <v>1</v>
      </c>
      <c r="AW876" s="241">
        <f>('Power Usage Consumption'!$B$22)*D876*AV876</f>
        <v>336.7</v>
      </c>
      <c r="AX876" s="235">
        <f>IF('Raw Data'!AP875="YES", 1, 0)</f>
        <v>1</v>
      </c>
      <c r="AY876" s="241">
        <f>('Power Usage Consumption'!$B$23)*D876*AX876</f>
        <v>96.2</v>
      </c>
      <c r="AZ876" s="235">
        <f>IF('Raw Data'!AQ875="YES", 1, 0)</f>
        <v>0</v>
      </c>
      <c r="BA876" s="241">
        <f>('Power Usage Consumption'!$B$24)*D876*AZ876</f>
        <v>0</v>
      </c>
      <c r="BB876" s="235">
        <f>IF('Raw Data'!AR875="YES", 1, 0)</f>
        <v>1</v>
      </c>
      <c r="BC876" s="241">
        <f>('Power Usage Consumption'!$B$25)*D876*BB876</f>
        <v>2.5678</v>
      </c>
      <c r="BD876" s="235">
        <f>IF('Raw Data'!AS875="YES", 1, 0)</f>
        <v>0</v>
      </c>
      <c r="BE876" s="235">
        <f>('Power Usage Consumption'!$B$26)*D876*BD876</f>
        <v>0</v>
      </c>
      <c r="BF876" s="241">
        <f t="shared" si="7"/>
        <v>435.4678</v>
      </c>
    </row>
    <row r="877" ht="20.25" customHeight="1">
      <c r="A877" s="233" t="str">
        <f>'Raw Data'!R876</f>
        <v>Armenia</v>
      </c>
      <c r="B877" s="234">
        <f>'Raw Data'!S876</f>
        <v>8</v>
      </c>
      <c r="C877" s="235">
        <f>'Raw Data'!W876</f>
        <v>3</v>
      </c>
      <c r="D877" s="236">
        <f t="shared" si="1"/>
        <v>96</v>
      </c>
      <c r="E877" s="237"/>
      <c r="F877" s="238">
        <f>'Raw Data'!X876</f>
        <v>2</v>
      </c>
      <c r="G877" s="239">
        <f>(F877*'Power Usage Consumption'!$B$2)*D877</f>
        <v>11.52</v>
      </c>
      <c r="H877" s="235">
        <f>'Raw Data'!Y876</f>
        <v>2</v>
      </c>
      <c r="I877" s="239">
        <f>(H877*'Power Usage Consumption'!$B$3)*D877</f>
        <v>13.3632</v>
      </c>
      <c r="J877" s="235">
        <f>'Raw Data'!Z876</f>
        <v>2</v>
      </c>
      <c r="K877" s="240">
        <f>(J877*'Power Usage Consumption'!$B$4)*D877</f>
        <v>10.944</v>
      </c>
      <c r="L877" s="241">
        <f>'Raw Data'!AA876</f>
        <v>2</v>
      </c>
      <c r="M877" s="241">
        <f>(L877*'Power Usage Consumption'!$B$5)*D877</f>
        <v>38.4</v>
      </c>
      <c r="N877" s="241">
        <f>'Raw Data'!AB876</f>
        <v>0</v>
      </c>
      <c r="O877" s="241">
        <f>(N877*'Power Usage Consumption'!$B$7)*D877</f>
        <v>0</v>
      </c>
      <c r="P877" s="241">
        <f>'Raw Data'!AC876</f>
        <v>0</v>
      </c>
      <c r="Q877" s="241">
        <f>(P877*'Power Usage Consumption'!$B$8)*D877</f>
        <v>0</v>
      </c>
      <c r="R877" s="241">
        <f>'Raw Data'!AD876</f>
        <v>0</v>
      </c>
      <c r="S877" s="241">
        <f>(R877*'Power Usage Consumption'!$B$9)*D877</f>
        <v>0</v>
      </c>
      <c r="T877" s="235">
        <f>'Raw Data'!AE876</f>
        <v>2</v>
      </c>
      <c r="U877" s="241">
        <f>(T877*'Power Usage Consumption'!$B$6)*D877</f>
        <v>0.96</v>
      </c>
      <c r="V877" s="235">
        <f>'Raw Data'!AF876</f>
        <v>3</v>
      </c>
      <c r="W877" s="241">
        <f>(V877*'Power Usage Consumption'!$B$11)*D877</f>
        <v>3.456</v>
      </c>
      <c r="X877" s="235">
        <f>'Raw Data'!AG876</f>
        <v>0</v>
      </c>
      <c r="Y877" s="241">
        <f>(X877*'Power Usage Consumption'!$B$12)*D877</f>
        <v>0</v>
      </c>
      <c r="Z877" s="235">
        <f>'Raw Data'!AH876</f>
        <v>0</v>
      </c>
      <c r="AA877" s="241">
        <f>(Z877*'Power Usage Consumption'!$B$12)*D877</f>
        <v>0</v>
      </c>
      <c r="AB877" s="242">
        <f t="shared" si="2"/>
        <v>78.6432</v>
      </c>
      <c r="AC877" s="243" t="str">
        <f>'Raw Data'!AI876</f>
        <v>Non-renewable Energy (Grid electricity, Gasoline, etc.)</v>
      </c>
      <c r="AD877" s="244">
        <f t="shared" si="3"/>
        <v>78.6432</v>
      </c>
      <c r="AE877" s="245">
        <f t="shared" si="4"/>
        <v>0</v>
      </c>
      <c r="AF877" s="238">
        <f>'Raw Data'!U876</f>
        <v>4</v>
      </c>
      <c r="AG877" s="235">
        <f>'Raw Data'!T876</f>
        <v>4</v>
      </c>
      <c r="AH877" s="235"/>
      <c r="AI877" s="235">
        <f>IF('Raw Data'!AJ876="YES", 1, 0)</f>
        <v>0</v>
      </c>
      <c r="AJ877" s="239">
        <f>'Power Usage Consumption'!$B$15</f>
        <v>3.87</v>
      </c>
      <c r="AK877" s="235">
        <f>IF('Raw Data'!AK876="YES", 1, 0)</f>
        <v>1</v>
      </c>
      <c r="AL877" s="239">
        <f>'Power Usage Consumption'!$B$16</f>
        <v>18</v>
      </c>
      <c r="AM877" s="235">
        <f>IF('Raw Data'!AL876="YES", 1, 0)</f>
        <v>0</v>
      </c>
      <c r="AN877" s="239">
        <f>'Power Usage Consumption'!$B$17</f>
        <v>1.5</v>
      </c>
      <c r="AO877" s="235">
        <f>IF('Raw Data'!AM876="YES", 1, 0)</f>
        <v>0</v>
      </c>
      <c r="AP877" s="239">
        <f>'Power Usage Consumption'!$B$18</f>
        <v>1.2</v>
      </c>
      <c r="AQ877" s="235">
        <f>IF('Raw Data'!AN876="YES", 1, 0)</f>
        <v>1</v>
      </c>
      <c r="AR877" s="239">
        <f>'Power Usage Consumption'!$B$19</f>
        <v>2</v>
      </c>
      <c r="AS877" s="239">
        <f t="shared" si="5"/>
        <v>26.57</v>
      </c>
      <c r="AT877" s="241">
        <f t="shared" si="6"/>
        <v>4</v>
      </c>
      <c r="AU877" s="241"/>
      <c r="AV877" s="235">
        <f>IF('Raw Data'!AO876="YES", 1, 0)</f>
        <v>1</v>
      </c>
      <c r="AW877" s="241">
        <f>('Power Usage Consumption'!$B$22)*D877*AV877</f>
        <v>218.4</v>
      </c>
      <c r="AX877" s="235">
        <f>IF('Raw Data'!AP876="YES", 1, 0)</f>
        <v>0</v>
      </c>
      <c r="AY877" s="241">
        <f>('Power Usage Consumption'!$B$23)*D877*AX877</f>
        <v>0</v>
      </c>
      <c r="AZ877" s="235">
        <f>IF('Raw Data'!AQ876="YES", 1, 0)</f>
        <v>0</v>
      </c>
      <c r="BA877" s="241">
        <f>('Power Usage Consumption'!$B$24)*D877*AZ877</f>
        <v>0</v>
      </c>
      <c r="BB877" s="235">
        <f>IF('Raw Data'!AR876="YES", 1, 0)</f>
        <v>1</v>
      </c>
      <c r="BC877" s="241">
        <f>('Power Usage Consumption'!$B$25)*D877*BB877</f>
        <v>1.6656</v>
      </c>
      <c r="BD877" s="235">
        <f>IF('Raw Data'!AS876="YES", 1, 0)</f>
        <v>0</v>
      </c>
      <c r="BE877" s="235">
        <f>('Power Usage Consumption'!$B$26)*D877*BD877</f>
        <v>0</v>
      </c>
      <c r="BF877" s="241">
        <f t="shared" si="7"/>
        <v>220.0656</v>
      </c>
    </row>
    <row r="878" ht="20.25" customHeight="1">
      <c r="A878" s="233" t="str">
        <f>'Raw Data'!R877</f>
        <v>Taiwan</v>
      </c>
      <c r="B878" s="234">
        <f>'Raw Data'!S877</f>
        <v>1</v>
      </c>
      <c r="C878" s="235">
        <f>'Raw Data'!W877</f>
        <v>1</v>
      </c>
      <c r="D878" s="236">
        <f t="shared" si="1"/>
        <v>4</v>
      </c>
      <c r="E878" s="237"/>
      <c r="F878" s="238">
        <f>'Raw Data'!X877</f>
        <v>2</v>
      </c>
      <c r="G878" s="239">
        <f>(F878*'Power Usage Consumption'!$B$2)*D878</f>
        <v>0.48</v>
      </c>
      <c r="H878" s="235">
        <f>'Raw Data'!Y877</f>
        <v>0</v>
      </c>
      <c r="I878" s="239">
        <f>(H878*'Power Usage Consumption'!$B$3)*D878</f>
        <v>0</v>
      </c>
      <c r="J878" s="235">
        <f>'Raw Data'!Z877</f>
        <v>1</v>
      </c>
      <c r="K878" s="240">
        <f>(J878*'Power Usage Consumption'!$B$4)*D878</f>
        <v>0.228</v>
      </c>
      <c r="L878" s="241">
        <f>'Raw Data'!AA877</f>
        <v>1</v>
      </c>
      <c r="M878" s="241">
        <f>(L878*'Power Usage Consumption'!$B$5)*D878</f>
        <v>0.8</v>
      </c>
      <c r="N878" s="241">
        <f>'Raw Data'!AB877</f>
        <v>2</v>
      </c>
      <c r="O878" s="241">
        <f>(N878*'Power Usage Consumption'!$B$7)*D878</f>
        <v>0.016</v>
      </c>
      <c r="P878" s="241">
        <f>'Raw Data'!AC877</f>
        <v>0</v>
      </c>
      <c r="Q878" s="241">
        <f>(P878*'Power Usage Consumption'!$B$8)*D878</f>
        <v>0</v>
      </c>
      <c r="R878" s="241">
        <f>'Raw Data'!AD877</f>
        <v>3</v>
      </c>
      <c r="S878" s="241">
        <f>(R878*'Power Usage Consumption'!$B$9)*D878</f>
        <v>0.072</v>
      </c>
      <c r="T878" s="235">
        <f>'Raw Data'!AE877</f>
        <v>3</v>
      </c>
      <c r="U878" s="241">
        <f>(T878*'Power Usage Consumption'!$B$6)*D878</f>
        <v>0.06</v>
      </c>
      <c r="V878" s="235">
        <f>'Raw Data'!AF877</f>
        <v>0</v>
      </c>
      <c r="W878" s="241">
        <f>(V878*'Power Usage Consumption'!$B$11)*D878</f>
        <v>0</v>
      </c>
      <c r="X878" s="235">
        <f>'Raw Data'!AG877</f>
        <v>1</v>
      </c>
      <c r="Y878" s="241">
        <f>(X878*'Power Usage Consumption'!$B$12)*D878</f>
        <v>0.048</v>
      </c>
      <c r="Z878" s="235">
        <f>'Raw Data'!AH877</f>
        <v>1</v>
      </c>
      <c r="AA878" s="241">
        <f>(Z878*'Power Usage Consumption'!$B$12)*D878</f>
        <v>0.048</v>
      </c>
      <c r="AB878" s="242">
        <f t="shared" si="2"/>
        <v>1.752</v>
      </c>
      <c r="AC878" s="243" t="str">
        <f>'Raw Data'!AI877</f>
        <v>Non-renewable Energy (Grid electricity, Gasoline, etc.)</v>
      </c>
      <c r="AD878" s="244">
        <f t="shared" si="3"/>
        <v>1.752</v>
      </c>
      <c r="AE878" s="245">
        <f t="shared" si="4"/>
        <v>0</v>
      </c>
      <c r="AF878" s="238">
        <f>'Raw Data'!U877</f>
        <v>0</v>
      </c>
      <c r="AG878" s="235">
        <f>'Raw Data'!T877</f>
        <v>1</v>
      </c>
      <c r="AH878" s="235"/>
      <c r="AI878" s="235">
        <f>IF('Raw Data'!AJ877="YES", 1, 0)</f>
        <v>0</v>
      </c>
      <c r="AJ878" s="239">
        <f>'Power Usage Consumption'!$B$15</f>
        <v>3.87</v>
      </c>
      <c r="AK878" s="235">
        <f>IF('Raw Data'!AK877="YES", 1, 0)</f>
        <v>0</v>
      </c>
      <c r="AL878" s="239">
        <f>'Power Usage Consumption'!$B$16</f>
        <v>18</v>
      </c>
      <c r="AM878" s="235">
        <f>IF('Raw Data'!AL877="YES", 1, 0)</f>
        <v>0</v>
      </c>
      <c r="AN878" s="239">
        <f>'Power Usage Consumption'!$B$17</f>
        <v>1.5</v>
      </c>
      <c r="AO878" s="235">
        <f>IF('Raw Data'!AM877="YES", 1, 0)</f>
        <v>0</v>
      </c>
      <c r="AP878" s="239">
        <f>'Power Usage Consumption'!$B$18</f>
        <v>1.2</v>
      </c>
      <c r="AQ878" s="235">
        <f>IF('Raw Data'!AN877="YES", 1, 0)</f>
        <v>1</v>
      </c>
      <c r="AR878" s="239">
        <f>'Power Usage Consumption'!$B$19</f>
        <v>2</v>
      </c>
      <c r="AS878" s="239">
        <f t="shared" si="5"/>
        <v>26.57</v>
      </c>
      <c r="AT878" s="241">
        <f t="shared" si="6"/>
        <v>1</v>
      </c>
      <c r="AU878" s="241"/>
      <c r="AV878" s="235">
        <f>IF('Raw Data'!AO877="YES", 1, 0)</f>
        <v>1</v>
      </c>
      <c r="AW878" s="241">
        <f>('Power Usage Consumption'!$B$22)*D878*AV878</f>
        <v>9.1</v>
      </c>
      <c r="AX878" s="235">
        <f>IF('Raw Data'!AP877="YES", 1, 0)</f>
        <v>0</v>
      </c>
      <c r="AY878" s="241">
        <f>('Power Usage Consumption'!$B$23)*D878*AX878</f>
        <v>0</v>
      </c>
      <c r="AZ878" s="235">
        <f>IF('Raw Data'!AQ877="YES", 1, 0)</f>
        <v>0</v>
      </c>
      <c r="BA878" s="241">
        <f>('Power Usage Consumption'!$B$24)*D878*AZ878</f>
        <v>0</v>
      </c>
      <c r="BB878" s="235">
        <f>IF('Raw Data'!AR877="YES", 1, 0)</f>
        <v>0</v>
      </c>
      <c r="BC878" s="241">
        <f>('Power Usage Consumption'!$B$25)*D878*BB878</f>
        <v>0</v>
      </c>
      <c r="BD878" s="235">
        <f>IF('Raw Data'!AS877="YES", 1, 0)</f>
        <v>1</v>
      </c>
      <c r="BE878" s="235">
        <f>('Power Usage Consumption'!$B$26)*D878*BD878</f>
        <v>1.12</v>
      </c>
      <c r="BF878" s="241">
        <f t="shared" si="7"/>
        <v>10.22</v>
      </c>
    </row>
    <row r="879" ht="20.25" customHeight="1">
      <c r="A879" s="233" t="str">
        <f>'Raw Data'!R878</f>
        <v>United States of America</v>
      </c>
      <c r="B879" s="234">
        <f>'Raw Data'!S878</f>
        <v>7</v>
      </c>
      <c r="C879" s="235">
        <f>'Raw Data'!W878</f>
        <v>27</v>
      </c>
      <c r="D879" s="236">
        <f t="shared" si="1"/>
        <v>756</v>
      </c>
      <c r="E879" s="237"/>
      <c r="F879" s="238">
        <f>'Raw Data'!X878</f>
        <v>0</v>
      </c>
      <c r="G879" s="239">
        <f>(F879*'Power Usage Consumption'!$B$2)*D879</f>
        <v>0</v>
      </c>
      <c r="H879" s="235">
        <f>'Raw Data'!Y878</f>
        <v>2</v>
      </c>
      <c r="I879" s="239">
        <f>(H879*'Power Usage Consumption'!$B$3)*D879</f>
        <v>105.2352</v>
      </c>
      <c r="J879" s="235">
        <f>'Raw Data'!Z878</f>
        <v>0</v>
      </c>
      <c r="K879" s="240">
        <f>(J879*'Power Usage Consumption'!$B$4)*D879</f>
        <v>0</v>
      </c>
      <c r="L879" s="241">
        <f>'Raw Data'!AA878</f>
        <v>2</v>
      </c>
      <c r="M879" s="241">
        <f>(L879*'Power Usage Consumption'!$B$5)*D879</f>
        <v>302.4</v>
      </c>
      <c r="N879" s="241">
        <f>'Raw Data'!AB878</f>
        <v>2</v>
      </c>
      <c r="O879" s="241">
        <f>(N879*'Power Usage Consumption'!$B$7)*D879</f>
        <v>3.024</v>
      </c>
      <c r="P879" s="241">
        <f>'Raw Data'!AC878</f>
        <v>3</v>
      </c>
      <c r="Q879" s="241">
        <f>(P879*'Power Usage Consumption'!$B$8)*D879</f>
        <v>90.72</v>
      </c>
      <c r="R879" s="241">
        <f>'Raw Data'!AD878</f>
        <v>2</v>
      </c>
      <c r="S879" s="241">
        <f>(R879*'Power Usage Consumption'!$B$9)*D879</f>
        <v>9.072</v>
      </c>
      <c r="T879" s="235">
        <f>'Raw Data'!AE878</f>
        <v>2</v>
      </c>
      <c r="U879" s="241">
        <f>(T879*'Power Usage Consumption'!$B$6)*D879</f>
        <v>7.56</v>
      </c>
      <c r="V879" s="235">
        <f>'Raw Data'!AF878</f>
        <v>3</v>
      </c>
      <c r="W879" s="241">
        <f>(V879*'Power Usage Consumption'!$B$11)*D879</f>
        <v>27.216</v>
      </c>
      <c r="X879" s="235">
        <f>'Raw Data'!AG878</f>
        <v>3</v>
      </c>
      <c r="Y879" s="241">
        <f>(X879*'Power Usage Consumption'!$B$12)*D879</f>
        <v>27.216</v>
      </c>
      <c r="Z879" s="235">
        <f>'Raw Data'!AH878</f>
        <v>0</v>
      </c>
      <c r="AA879" s="241">
        <f>(Z879*'Power Usage Consumption'!$B$12)*D879</f>
        <v>0</v>
      </c>
      <c r="AB879" s="242">
        <f t="shared" si="2"/>
        <v>572.4432</v>
      </c>
      <c r="AC879" s="243" t="str">
        <f>'Raw Data'!AI878</f>
        <v>Non-renewable Energy (Grid electricity, Gasoline, etc.)</v>
      </c>
      <c r="AD879" s="244">
        <f t="shared" si="3"/>
        <v>572.4432</v>
      </c>
      <c r="AE879" s="245">
        <f t="shared" si="4"/>
        <v>0</v>
      </c>
      <c r="AF879" s="238">
        <f>'Raw Data'!U878</f>
        <v>3</v>
      </c>
      <c r="AG879" s="235">
        <f>'Raw Data'!T878</f>
        <v>4</v>
      </c>
      <c r="AH879" s="235"/>
      <c r="AI879" s="235">
        <f>IF('Raw Data'!AJ878="YES", 1, 0)</f>
        <v>1</v>
      </c>
      <c r="AJ879" s="239">
        <f>'Power Usage Consumption'!$B$15</f>
        <v>3.87</v>
      </c>
      <c r="AK879" s="235">
        <f>IF('Raw Data'!AK878="YES", 1, 0)</f>
        <v>1</v>
      </c>
      <c r="AL879" s="239">
        <f>'Power Usage Consumption'!$B$16</f>
        <v>18</v>
      </c>
      <c r="AM879" s="235">
        <f>IF('Raw Data'!AL878="YES", 1, 0)</f>
        <v>0</v>
      </c>
      <c r="AN879" s="239">
        <f>'Power Usage Consumption'!$B$17</f>
        <v>1.5</v>
      </c>
      <c r="AO879" s="235">
        <f>IF('Raw Data'!AM878="YES", 1, 0)</f>
        <v>0</v>
      </c>
      <c r="AP879" s="239">
        <f>'Power Usage Consumption'!$B$18</f>
        <v>1.2</v>
      </c>
      <c r="AQ879" s="235">
        <f>IF('Raw Data'!AN878="YES", 1, 0)</f>
        <v>0</v>
      </c>
      <c r="AR879" s="239">
        <f>'Power Usage Consumption'!$B$19</f>
        <v>2</v>
      </c>
      <c r="AS879" s="239">
        <f t="shared" si="5"/>
        <v>26.57</v>
      </c>
      <c r="AT879" s="241">
        <f t="shared" si="6"/>
        <v>4</v>
      </c>
      <c r="AU879" s="241"/>
      <c r="AV879" s="235">
        <f>IF('Raw Data'!AO878="YES", 1, 0)</f>
        <v>0</v>
      </c>
      <c r="AW879" s="241">
        <f>('Power Usage Consumption'!$B$22)*D879*AV879</f>
        <v>0</v>
      </c>
      <c r="AX879" s="235">
        <f>IF('Raw Data'!AP878="YES", 1, 0)</f>
        <v>0</v>
      </c>
      <c r="AY879" s="241">
        <f>('Power Usage Consumption'!$B$23)*D879*AX879</f>
        <v>0</v>
      </c>
      <c r="AZ879" s="235">
        <f>IF('Raw Data'!AQ878="YES", 1, 0)</f>
        <v>0</v>
      </c>
      <c r="BA879" s="241">
        <f>('Power Usage Consumption'!$B$24)*D879*AZ879</f>
        <v>0</v>
      </c>
      <c r="BB879" s="235">
        <f>IF('Raw Data'!AR878="YES", 1, 0)</f>
        <v>0</v>
      </c>
      <c r="BC879" s="241">
        <f>('Power Usage Consumption'!$B$25)*D879*BB879</f>
        <v>0</v>
      </c>
      <c r="BD879" s="235">
        <f>IF('Raw Data'!AS878="YES", 1, 0)</f>
        <v>1</v>
      </c>
      <c r="BE879" s="235">
        <f>('Power Usage Consumption'!$B$26)*D879*BD879</f>
        <v>211.68</v>
      </c>
      <c r="BF879" s="241">
        <f t="shared" si="7"/>
        <v>211.68</v>
      </c>
    </row>
    <row r="880" ht="20.25" customHeight="1">
      <c r="A880" s="233" t="str">
        <f>'Raw Data'!R879</f>
        <v>Ecuador</v>
      </c>
      <c r="B880" s="234">
        <f>'Raw Data'!S879</f>
        <v>3</v>
      </c>
      <c r="C880" s="235">
        <f>'Raw Data'!W879</f>
        <v>37</v>
      </c>
      <c r="D880" s="236">
        <f t="shared" si="1"/>
        <v>444</v>
      </c>
      <c r="E880" s="237"/>
      <c r="F880" s="238">
        <f>'Raw Data'!X879</f>
        <v>0</v>
      </c>
      <c r="G880" s="239">
        <f>(F880*'Power Usage Consumption'!$B$2)*D880</f>
        <v>0</v>
      </c>
      <c r="H880" s="235">
        <f>'Raw Data'!Y879</f>
        <v>3</v>
      </c>
      <c r="I880" s="239">
        <f>(H880*'Power Usage Consumption'!$B$3)*D880</f>
        <v>92.7072</v>
      </c>
      <c r="J880" s="235">
        <f>'Raw Data'!Z879</f>
        <v>2</v>
      </c>
      <c r="K880" s="240">
        <f>(J880*'Power Usage Consumption'!$B$4)*D880</f>
        <v>50.616</v>
      </c>
      <c r="L880" s="241">
        <f>'Raw Data'!AA879</f>
        <v>1</v>
      </c>
      <c r="M880" s="241">
        <f>(L880*'Power Usage Consumption'!$B$5)*D880</f>
        <v>88.8</v>
      </c>
      <c r="N880" s="241">
        <f>'Raw Data'!AB879</f>
        <v>3</v>
      </c>
      <c r="O880" s="241">
        <f>(N880*'Power Usage Consumption'!$B$7)*D880</f>
        <v>2.664</v>
      </c>
      <c r="P880" s="241">
        <f>'Raw Data'!AC879</f>
        <v>0</v>
      </c>
      <c r="Q880" s="241">
        <f>(P880*'Power Usage Consumption'!$B$8)*D880</f>
        <v>0</v>
      </c>
      <c r="R880" s="241">
        <f>'Raw Data'!AD879</f>
        <v>3</v>
      </c>
      <c r="S880" s="241">
        <f>(R880*'Power Usage Consumption'!$B$9)*D880</f>
        <v>7.992</v>
      </c>
      <c r="T880" s="235">
        <f>'Raw Data'!AE879</f>
        <v>1</v>
      </c>
      <c r="U880" s="241">
        <f>(T880*'Power Usage Consumption'!$B$6)*D880</f>
        <v>2.22</v>
      </c>
      <c r="V880" s="235">
        <f>'Raw Data'!AF879</f>
        <v>1</v>
      </c>
      <c r="W880" s="241">
        <f>(V880*'Power Usage Consumption'!$B$11)*D880</f>
        <v>5.328</v>
      </c>
      <c r="X880" s="235">
        <f>'Raw Data'!AG879</f>
        <v>1</v>
      </c>
      <c r="Y880" s="241">
        <f>(X880*'Power Usage Consumption'!$B$12)*D880</f>
        <v>5.328</v>
      </c>
      <c r="Z880" s="235">
        <f>'Raw Data'!AH879</f>
        <v>1</v>
      </c>
      <c r="AA880" s="241">
        <f>(Z880*'Power Usage Consumption'!$B$12)*D880</f>
        <v>5.328</v>
      </c>
      <c r="AB880" s="242">
        <f t="shared" si="2"/>
        <v>260.9832</v>
      </c>
      <c r="AC880" s="243" t="str">
        <f>'Raw Data'!AI879</f>
        <v>Renewable Energy (Solar, Wind, etc.)</v>
      </c>
      <c r="AD880" s="244">
        <f t="shared" si="3"/>
        <v>0</v>
      </c>
      <c r="AE880" s="245">
        <f t="shared" si="4"/>
        <v>260.9832</v>
      </c>
      <c r="AF880" s="238">
        <f>'Raw Data'!U879</f>
        <v>1</v>
      </c>
      <c r="AG880" s="235">
        <f>'Raw Data'!T879</f>
        <v>2</v>
      </c>
      <c r="AH880" s="235"/>
      <c r="AI880" s="235">
        <f>IF('Raw Data'!AJ879="YES", 1, 0)</f>
        <v>1</v>
      </c>
      <c r="AJ880" s="239">
        <f>'Power Usage Consumption'!$B$15</f>
        <v>3.87</v>
      </c>
      <c r="AK880" s="235">
        <f>IF('Raw Data'!AK879="YES", 1, 0)</f>
        <v>0</v>
      </c>
      <c r="AL880" s="239">
        <f>'Power Usage Consumption'!$B$16</f>
        <v>18</v>
      </c>
      <c r="AM880" s="235">
        <f>IF('Raw Data'!AL879="YES", 1, 0)</f>
        <v>1</v>
      </c>
      <c r="AN880" s="239">
        <f>'Power Usage Consumption'!$B$17</f>
        <v>1.5</v>
      </c>
      <c r="AO880" s="235">
        <f>IF('Raw Data'!AM879="YES", 1, 0)</f>
        <v>1</v>
      </c>
      <c r="AP880" s="239">
        <f>'Power Usage Consumption'!$B$18</f>
        <v>1.2</v>
      </c>
      <c r="AQ880" s="235">
        <f>IF('Raw Data'!AN879="YES", 1, 0)</f>
        <v>1</v>
      </c>
      <c r="AR880" s="239">
        <f>'Power Usage Consumption'!$B$19</f>
        <v>2</v>
      </c>
      <c r="AS880" s="239">
        <f t="shared" si="5"/>
        <v>26.57</v>
      </c>
      <c r="AT880" s="241">
        <f t="shared" si="6"/>
        <v>2</v>
      </c>
      <c r="AU880" s="241"/>
      <c r="AV880" s="235">
        <f>IF('Raw Data'!AO879="YES", 1, 0)</f>
        <v>0</v>
      </c>
      <c r="AW880" s="241">
        <f>('Power Usage Consumption'!$B$22)*D880*AV880</f>
        <v>0</v>
      </c>
      <c r="AX880" s="235">
        <f>IF('Raw Data'!AP879="YES", 1, 0)</f>
        <v>0</v>
      </c>
      <c r="AY880" s="241">
        <f>('Power Usage Consumption'!$B$23)*D880*AX880</f>
        <v>0</v>
      </c>
      <c r="AZ880" s="235">
        <f>IF('Raw Data'!AQ879="YES", 1, 0)</f>
        <v>0</v>
      </c>
      <c r="BA880" s="241">
        <f>('Power Usage Consumption'!$B$24)*D880*AZ880</f>
        <v>0</v>
      </c>
      <c r="BB880" s="235">
        <f>IF('Raw Data'!AR879="YES", 1, 0)</f>
        <v>1</v>
      </c>
      <c r="BC880" s="241">
        <f>('Power Usage Consumption'!$B$25)*D880*BB880</f>
        <v>7.7034</v>
      </c>
      <c r="BD880" s="235">
        <f>IF('Raw Data'!AS879="YES", 1, 0)</f>
        <v>1</v>
      </c>
      <c r="BE880" s="235">
        <f>('Power Usage Consumption'!$B$26)*D880*BD880</f>
        <v>124.32</v>
      </c>
      <c r="BF880" s="241">
        <f t="shared" si="7"/>
        <v>132.0234</v>
      </c>
    </row>
    <row r="881" ht="20.25" customHeight="1">
      <c r="A881" s="233" t="str">
        <f>'Raw Data'!R880</f>
        <v>Brazil</v>
      </c>
      <c r="B881" s="234">
        <f>'Raw Data'!S880</f>
        <v>10</v>
      </c>
      <c r="C881" s="235">
        <f>'Raw Data'!W880</f>
        <v>35</v>
      </c>
      <c r="D881" s="236">
        <f t="shared" si="1"/>
        <v>1400</v>
      </c>
      <c r="E881" s="237"/>
      <c r="F881" s="238">
        <f>'Raw Data'!X880</f>
        <v>0</v>
      </c>
      <c r="G881" s="239">
        <f>(F881*'Power Usage Consumption'!$B$2)*D881</f>
        <v>0</v>
      </c>
      <c r="H881" s="235">
        <f>'Raw Data'!Y880</f>
        <v>3</v>
      </c>
      <c r="I881" s="239">
        <f>(H881*'Power Usage Consumption'!$B$3)*D881</f>
        <v>292.32</v>
      </c>
      <c r="J881" s="235">
        <f>'Raw Data'!Z880</f>
        <v>1</v>
      </c>
      <c r="K881" s="240">
        <f>(J881*'Power Usage Consumption'!$B$4)*D881</f>
        <v>79.8</v>
      </c>
      <c r="L881" s="241">
        <f>'Raw Data'!AA880</f>
        <v>1</v>
      </c>
      <c r="M881" s="241">
        <f>(L881*'Power Usage Consumption'!$B$5)*D881</f>
        <v>280</v>
      </c>
      <c r="N881" s="241">
        <f>'Raw Data'!AB880</f>
        <v>3</v>
      </c>
      <c r="O881" s="241">
        <f>(N881*'Power Usage Consumption'!$B$7)*D881</f>
        <v>8.4</v>
      </c>
      <c r="P881" s="241">
        <f>'Raw Data'!AC880</f>
        <v>2</v>
      </c>
      <c r="Q881" s="241">
        <f>(P881*'Power Usage Consumption'!$B$8)*D881</f>
        <v>112</v>
      </c>
      <c r="R881" s="241">
        <f>'Raw Data'!AD880</f>
        <v>1</v>
      </c>
      <c r="S881" s="241">
        <f>(R881*'Power Usage Consumption'!$B$9)*D881</f>
        <v>8.4</v>
      </c>
      <c r="T881" s="235">
        <f>'Raw Data'!AE880</f>
        <v>2</v>
      </c>
      <c r="U881" s="241">
        <f>(T881*'Power Usage Consumption'!$B$6)*D881</f>
        <v>14</v>
      </c>
      <c r="V881" s="235">
        <f>'Raw Data'!AF880</f>
        <v>2</v>
      </c>
      <c r="W881" s="241">
        <f>(V881*'Power Usage Consumption'!$B$11)*D881</f>
        <v>33.6</v>
      </c>
      <c r="X881" s="235">
        <f>'Raw Data'!AG880</f>
        <v>3</v>
      </c>
      <c r="Y881" s="241">
        <f>(X881*'Power Usage Consumption'!$B$12)*D881</f>
        <v>50.4</v>
      </c>
      <c r="Z881" s="235">
        <f>'Raw Data'!AH880</f>
        <v>2</v>
      </c>
      <c r="AA881" s="241">
        <f>(Z881*'Power Usage Consumption'!$B$12)*D881</f>
        <v>33.6</v>
      </c>
      <c r="AB881" s="242">
        <f t="shared" si="2"/>
        <v>912.52</v>
      </c>
      <c r="AC881" s="243" t="str">
        <f>'Raw Data'!AI880</f>
        <v>Non-renewable Energy (Grid electricity, Gasoline, etc.)</v>
      </c>
      <c r="AD881" s="244">
        <f t="shared" si="3"/>
        <v>912.52</v>
      </c>
      <c r="AE881" s="245">
        <f t="shared" si="4"/>
        <v>0</v>
      </c>
      <c r="AF881" s="238">
        <f>'Raw Data'!U880</f>
        <v>1</v>
      </c>
      <c r="AG881" s="235">
        <f>'Raw Data'!T880</f>
        <v>9</v>
      </c>
      <c r="AH881" s="235"/>
      <c r="AI881" s="235">
        <f>IF('Raw Data'!AJ880="YES", 1, 0)</f>
        <v>1</v>
      </c>
      <c r="AJ881" s="239">
        <f>'Power Usage Consumption'!$B$15</f>
        <v>3.87</v>
      </c>
      <c r="AK881" s="235">
        <f>IF('Raw Data'!AK880="YES", 1, 0)</f>
        <v>0</v>
      </c>
      <c r="AL881" s="239">
        <f>'Power Usage Consumption'!$B$16</f>
        <v>18</v>
      </c>
      <c r="AM881" s="235">
        <f>IF('Raw Data'!AL880="YES", 1, 0)</f>
        <v>0</v>
      </c>
      <c r="AN881" s="239">
        <f>'Power Usage Consumption'!$B$17</f>
        <v>1.5</v>
      </c>
      <c r="AO881" s="235">
        <f>IF('Raw Data'!AM880="YES", 1, 0)</f>
        <v>1</v>
      </c>
      <c r="AP881" s="239">
        <f>'Power Usage Consumption'!$B$18</f>
        <v>1.2</v>
      </c>
      <c r="AQ881" s="235">
        <f>IF('Raw Data'!AN880="YES", 1, 0)</f>
        <v>1</v>
      </c>
      <c r="AR881" s="239">
        <f>'Power Usage Consumption'!$B$19</f>
        <v>2</v>
      </c>
      <c r="AS881" s="239">
        <f t="shared" si="5"/>
        <v>26.57</v>
      </c>
      <c r="AT881" s="241">
        <f t="shared" si="6"/>
        <v>9</v>
      </c>
      <c r="AU881" s="241"/>
      <c r="AV881" s="235">
        <f>IF('Raw Data'!AO880="YES", 1, 0)</f>
        <v>1</v>
      </c>
      <c r="AW881" s="241">
        <f>('Power Usage Consumption'!$B$22)*D881*AV881</f>
        <v>3185</v>
      </c>
      <c r="AX881" s="235">
        <f>IF('Raw Data'!AP880="YES", 1, 0)</f>
        <v>1</v>
      </c>
      <c r="AY881" s="241">
        <f>('Power Usage Consumption'!$B$23)*D881*AX881</f>
        <v>910</v>
      </c>
      <c r="AZ881" s="235">
        <f>IF('Raw Data'!AQ880="YES", 1, 0)</f>
        <v>1</v>
      </c>
      <c r="BA881" s="241">
        <f>('Power Usage Consumption'!$B$24)*D881*AZ881</f>
        <v>75.6</v>
      </c>
      <c r="BB881" s="235">
        <f>IF('Raw Data'!AR880="YES", 1, 0)</f>
        <v>1</v>
      </c>
      <c r="BC881" s="241">
        <f>('Power Usage Consumption'!$B$25)*D881*BB881</f>
        <v>24.29</v>
      </c>
      <c r="BD881" s="235">
        <f>IF('Raw Data'!AS880="YES", 1, 0)</f>
        <v>1</v>
      </c>
      <c r="BE881" s="235">
        <f>('Power Usage Consumption'!$B$26)*D881*BD881</f>
        <v>392</v>
      </c>
      <c r="BF881" s="241">
        <f t="shared" si="7"/>
        <v>4586.89</v>
      </c>
    </row>
    <row r="882" ht="20.25" customHeight="1">
      <c r="A882" s="233" t="str">
        <f>'Raw Data'!R881</f>
        <v>Chile</v>
      </c>
      <c r="B882" s="234">
        <f>'Raw Data'!S881</f>
        <v>3</v>
      </c>
      <c r="C882" s="235">
        <f>'Raw Data'!W881</f>
        <v>23</v>
      </c>
      <c r="D882" s="236">
        <f t="shared" si="1"/>
        <v>276</v>
      </c>
      <c r="E882" s="237"/>
      <c r="F882" s="238">
        <f>'Raw Data'!X881</f>
        <v>3</v>
      </c>
      <c r="G882" s="239">
        <f>(F882*'Power Usage Consumption'!$B$2)*D882</f>
        <v>49.68</v>
      </c>
      <c r="H882" s="235">
        <f>'Raw Data'!Y881</f>
        <v>3</v>
      </c>
      <c r="I882" s="239">
        <f>(H882*'Power Usage Consumption'!$B$3)*D882</f>
        <v>57.6288</v>
      </c>
      <c r="J882" s="235">
        <f>'Raw Data'!Z881</f>
        <v>0</v>
      </c>
      <c r="K882" s="240">
        <f>(J882*'Power Usage Consumption'!$B$4)*D882</f>
        <v>0</v>
      </c>
      <c r="L882" s="241">
        <f>'Raw Data'!AA881</f>
        <v>2</v>
      </c>
      <c r="M882" s="241">
        <f>(L882*'Power Usage Consumption'!$B$5)*D882</f>
        <v>110.4</v>
      </c>
      <c r="N882" s="241">
        <f>'Raw Data'!AB881</f>
        <v>0</v>
      </c>
      <c r="O882" s="241">
        <f>(N882*'Power Usage Consumption'!$B$7)*D882</f>
        <v>0</v>
      </c>
      <c r="P882" s="241">
        <f>'Raw Data'!AC881</f>
        <v>3</v>
      </c>
      <c r="Q882" s="241">
        <f>(P882*'Power Usage Consumption'!$B$8)*D882</f>
        <v>33.12</v>
      </c>
      <c r="R882" s="241">
        <f>'Raw Data'!AD881</f>
        <v>1</v>
      </c>
      <c r="S882" s="241">
        <f>(R882*'Power Usage Consumption'!$B$9)*D882</f>
        <v>1.656</v>
      </c>
      <c r="T882" s="235">
        <f>'Raw Data'!AE881</f>
        <v>3</v>
      </c>
      <c r="U882" s="241">
        <f>(T882*'Power Usage Consumption'!$B$6)*D882</f>
        <v>4.14</v>
      </c>
      <c r="V882" s="235">
        <f>'Raw Data'!AF881</f>
        <v>2</v>
      </c>
      <c r="W882" s="241">
        <f>(V882*'Power Usage Consumption'!$B$11)*D882</f>
        <v>6.624</v>
      </c>
      <c r="X882" s="235">
        <f>'Raw Data'!AG881</f>
        <v>3</v>
      </c>
      <c r="Y882" s="241">
        <f>(X882*'Power Usage Consumption'!$B$12)*D882</f>
        <v>9.936</v>
      </c>
      <c r="Z882" s="235">
        <f>'Raw Data'!AH881</f>
        <v>0</v>
      </c>
      <c r="AA882" s="241">
        <f>(Z882*'Power Usage Consumption'!$B$12)*D882</f>
        <v>0</v>
      </c>
      <c r="AB882" s="242">
        <f t="shared" si="2"/>
        <v>273.1848</v>
      </c>
      <c r="AC882" s="243" t="str">
        <f>'Raw Data'!AI881</f>
        <v>Renewable Energy (Solar, Wind, etc.)</v>
      </c>
      <c r="AD882" s="244">
        <f t="shared" si="3"/>
        <v>0</v>
      </c>
      <c r="AE882" s="245">
        <f t="shared" si="4"/>
        <v>273.1848</v>
      </c>
      <c r="AF882" s="238">
        <f>'Raw Data'!U881</f>
        <v>0</v>
      </c>
      <c r="AG882" s="235">
        <f>'Raw Data'!T881</f>
        <v>3</v>
      </c>
      <c r="AH882" s="235"/>
      <c r="AI882" s="235">
        <f>IF('Raw Data'!AJ881="YES", 1, 0)</f>
        <v>1</v>
      </c>
      <c r="AJ882" s="239">
        <f>'Power Usage Consumption'!$B$15</f>
        <v>3.87</v>
      </c>
      <c r="AK882" s="235">
        <f>IF('Raw Data'!AK881="YES", 1, 0)</f>
        <v>1</v>
      </c>
      <c r="AL882" s="239">
        <f>'Power Usage Consumption'!$B$16</f>
        <v>18</v>
      </c>
      <c r="AM882" s="235">
        <f>IF('Raw Data'!AL881="YES", 1, 0)</f>
        <v>1</v>
      </c>
      <c r="AN882" s="239">
        <f>'Power Usage Consumption'!$B$17</f>
        <v>1.5</v>
      </c>
      <c r="AO882" s="235">
        <f>IF('Raw Data'!AM881="YES", 1, 0)</f>
        <v>1</v>
      </c>
      <c r="AP882" s="239">
        <f>'Power Usage Consumption'!$B$18</f>
        <v>1.2</v>
      </c>
      <c r="AQ882" s="235">
        <f>IF('Raw Data'!AN881="YES", 1, 0)</f>
        <v>1</v>
      </c>
      <c r="AR882" s="239">
        <f>'Power Usage Consumption'!$B$19</f>
        <v>2</v>
      </c>
      <c r="AS882" s="239">
        <f t="shared" si="5"/>
        <v>26.57</v>
      </c>
      <c r="AT882" s="241">
        <f t="shared" si="6"/>
        <v>3</v>
      </c>
      <c r="AU882" s="241"/>
      <c r="AV882" s="235">
        <f>IF('Raw Data'!AO881="YES", 1, 0)</f>
        <v>1</v>
      </c>
      <c r="AW882" s="241">
        <f>('Power Usage Consumption'!$B$22)*D882*AV882</f>
        <v>627.9</v>
      </c>
      <c r="AX882" s="235">
        <f>IF('Raw Data'!AP881="YES", 1, 0)</f>
        <v>0</v>
      </c>
      <c r="AY882" s="241">
        <f>('Power Usage Consumption'!$B$23)*D882*AX882</f>
        <v>0</v>
      </c>
      <c r="AZ882" s="235">
        <f>IF('Raw Data'!AQ881="YES", 1, 0)</f>
        <v>1</v>
      </c>
      <c r="BA882" s="241">
        <f>('Power Usage Consumption'!$B$24)*D882*AZ882</f>
        <v>14.904</v>
      </c>
      <c r="BB882" s="235">
        <f>IF('Raw Data'!AR881="YES", 1, 0)</f>
        <v>1</v>
      </c>
      <c r="BC882" s="241">
        <f>('Power Usage Consumption'!$B$25)*D882*BB882</f>
        <v>4.7886</v>
      </c>
      <c r="BD882" s="235">
        <f>IF('Raw Data'!AS881="YES", 1, 0)</f>
        <v>0</v>
      </c>
      <c r="BE882" s="235">
        <f>('Power Usage Consumption'!$B$26)*D882*BD882</f>
        <v>0</v>
      </c>
      <c r="BF882" s="241">
        <f t="shared" si="7"/>
        <v>647.5926</v>
      </c>
    </row>
    <row r="883" ht="20.25" customHeight="1">
      <c r="A883" s="233" t="str">
        <f>'Raw Data'!R882</f>
        <v>United States of America</v>
      </c>
      <c r="B883" s="234">
        <f>'Raw Data'!S882</f>
        <v>5</v>
      </c>
      <c r="C883" s="235">
        <f>'Raw Data'!W882</f>
        <v>4</v>
      </c>
      <c r="D883" s="236">
        <f t="shared" si="1"/>
        <v>80</v>
      </c>
      <c r="E883" s="237"/>
      <c r="F883" s="238">
        <f>'Raw Data'!X882</f>
        <v>2</v>
      </c>
      <c r="G883" s="239">
        <f>(F883*'Power Usage Consumption'!$B$2)*D883</f>
        <v>9.6</v>
      </c>
      <c r="H883" s="235">
        <f>'Raw Data'!Y882</f>
        <v>1</v>
      </c>
      <c r="I883" s="239">
        <f>(H883*'Power Usage Consumption'!$B$3)*D883</f>
        <v>5.568</v>
      </c>
      <c r="J883" s="235">
        <f>'Raw Data'!Z882</f>
        <v>2</v>
      </c>
      <c r="K883" s="240">
        <f>(J883*'Power Usage Consumption'!$B$4)*D883</f>
        <v>9.12</v>
      </c>
      <c r="L883" s="241">
        <f>'Raw Data'!AA882</f>
        <v>1</v>
      </c>
      <c r="M883" s="241">
        <f>(L883*'Power Usage Consumption'!$B$5)*D883</f>
        <v>16</v>
      </c>
      <c r="N883" s="241">
        <f>'Raw Data'!AB882</f>
        <v>2</v>
      </c>
      <c r="O883" s="241">
        <f>(N883*'Power Usage Consumption'!$B$7)*D883</f>
        <v>0.32</v>
      </c>
      <c r="P883" s="241">
        <f>'Raw Data'!AC882</f>
        <v>0</v>
      </c>
      <c r="Q883" s="241">
        <f>(P883*'Power Usage Consumption'!$B$8)*D883</f>
        <v>0</v>
      </c>
      <c r="R883" s="241">
        <f>'Raw Data'!AD882</f>
        <v>3</v>
      </c>
      <c r="S883" s="241">
        <f>(R883*'Power Usage Consumption'!$B$9)*D883</f>
        <v>1.44</v>
      </c>
      <c r="T883" s="235">
        <f>'Raw Data'!AE882</f>
        <v>1</v>
      </c>
      <c r="U883" s="241">
        <f>(T883*'Power Usage Consumption'!$B$6)*D883</f>
        <v>0.4</v>
      </c>
      <c r="V883" s="235">
        <f>'Raw Data'!AF882</f>
        <v>2</v>
      </c>
      <c r="W883" s="241">
        <f>(V883*'Power Usage Consumption'!$B$11)*D883</f>
        <v>1.92</v>
      </c>
      <c r="X883" s="235">
        <f>'Raw Data'!AG882</f>
        <v>0</v>
      </c>
      <c r="Y883" s="241">
        <f>(X883*'Power Usage Consumption'!$B$12)*D883</f>
        <v>0</v>
      </c>
      <c r="Z883" s="235">
        <f>'Raw Data'!AH882</f>
        <v>3</v>
      </c>
      <c r="AA883" s="241">
        <f>(Z883*'Power Usage Consumption'!$B$12)*D883</f>
        <v>2.88</v>
      </c>
      <c r="AB883" s="242">
        <f t="shared" si="2"/>
        <v>47.248</v>
      </c>
      <c r="AC883" s="243" t="str">
        <f>'Raw Data'!AI882</f>
        <v>Non-renewable Energy (Grid electricity, Gasoline, etc.)</v>
      </c>
      <c r="AD883" s="244">
        <f t="shared" si="3"/>
        <v>47.248</v>
      </c>
      <c r="AE883" s="245">
        <f t="shared" si="4"/>
        <v>0</v>
      </c>
      <c r="AF883" s="238">
        <f>'Raw Data'!U882</f>
        <v>1</v>
      </c>
      <c r="AG883" s="235">
        <f>'Raw Data'!T882</f>
        <v>4</v>
      </c>
      <c r="AH883" s="235"/>
      <c r="AI883" s="235">
        <f>IF('Raw Data'!AJ882="YES", 1, 0)</f>
        <v>1</v>
      </c>
      <c r="AJ883" s="239">
        <f>'Power Usage Consumption'!$B$15</f>
        <v>3.87</v>
      </c>
      <c r="AK883" s="235">
        <f>IF('Raw Data'!AK882="YES", 1, 0)</f>
        <v>0</v>
      </c>
      <c r="AL883" s="239">
        <f>'Power Usage Consumption'!$B$16</f>
        <v>18</v>
      </c>
      <c r="AM883" s="235">
        <f>IF('Raw Data'!AL882="YES", 1, 0)</f>
        <v>1</v>
      </c>
      <c r="AN883" s="239">
        <f>'Power Usage Consumption'!$B$17</f>
        <v>1.5</v>
      </c>
      <c r="AO883" s="235">
        <f>IF('Raw Data'!AM882="YES", 1, 0)</f>
        <v>0</v>
      </c>
      <c r="AP883" s="239">
        <f>'Power Usage Consumption'!$B$18</f>
        <v>1.2</v>
      </c>
      <c r="AQ883" s="235">
        <f>IF('Raw Data'!AN882="YES", 1, 0)</f>
        <v>1</v>
      </c>
      <c r="AR883" s="239">
        <f>'Power Usage Consumption'!$B$19</f>
        <v>2</v>
      </c>
      <c r="AS883" s="239">
        <f t="shared" si="5"/>
        <v>26.57</v>
      </c>
      <c r="AT883" s="241">
        <f t="shared" si="6"/>
        <v>4</v>
      </c>
      <c r="AU883" s="241"/>
      <c r="AV883" s="235">
        <f>IF('Raw Data'!AO882="YES", 1, 0)</f>
        <v>1</v>
      </c>
      <c r="AW883" s="241">
        <f>('Power Usage Consumption'!$B$22)*D883*AV883</f>
        <v>182</v>
      </c>
      <c r="AX883" s="235">
        <f>IF('Raw Data'!AP882="YES", 1, 0)</f>
        <v>0</v>
      </c>
      <c r="AY883" s="241">
        <f>('Power Usage Consumption'!$B$23)*D883*AX883</f>
        <v>0</v>
      </c>
      <c r="AZ883" s="235">
        <f>IF('Raw Data'!AQ882="YES", 1, 0)</f>
        <v>1</v>
      </c>
      <c r="BA883" s="241">
        <f>('Power Usage Consumption'!$B$24)*D883*AZ883</f>
        <v>4.32</v>
      </c>
      <c r="BB883" s="235">
        <f>IF('Raw Data'!AR882="YES", 1, 0)</f>
        <v>0</v>
      </c>
      <c r="BC883" s="241">
        <f>('Power Usage Consumption'!$B$25)*D883*BB883</f>
        <v>0</v>
      </c>
      <c r="BD883" s="235">
        <f>IF('Raw Data'!AS882="YES", 1, 0)</f>
        <v>0</v>
      </c>
      <c r="BE883" s="235">
        <f>('Power Usage Consumption'!$B$26)*D883*BD883</f>
        <v>0</v>
      </c>
      <c r="BF883" s="241">
        <f t="shared" si="7"/>
        <v>186.32</v>
      </c>
    </row>
    <row r="884" ht="20.25" customHeight="1">
      <c r="A884" s="233" t="str">
        <f>'Raw Data'!R883</f>
        <v>North Macedonia</v>
      </c>
      <c r="B884" s="234">
        <f>'Raw Data'!S883</f>
        <v>4</v>
      </c>
      <c r="C884" s="235">
        <f>'Raw Data'!W883</f>
        <v>23</v>
      </c>
      <c r="D884" s="236">
        <f t="shared" si="1"/>
        <v>368</v>
      </c>
      <c r="E884" s="237"/>
      <c r="F884" s="238">
        <f>'Raw Data'!X883</f>
        <v>3</v>
      </c>
      <c r="G884" s="239">
        <f>(F884*'Power Usage Consumption'!$B$2)*D884</f>
        <v>66.24</v>
      </c>
      <c r="H884" s="235">
        <f>'Raw Data'!Y883</f>
        <v>3</v>
      </c>
      <c r="I884" s="239">
        <f>(H884*'Power Usage Consumption'!$B$3)*D884</f>
        <v>76.8384</v>
      </c>
      <c r="J884" s="235">
        <f>'Raw Data'!Z883</f>
        <v>0</v>
      </c>
      <c r="K884" s="240">
        <f>(J884*'Power Usage Consumption'!$B$4)*D884</f>
        <v>0</v>
      </c>
      <c r="L884" s="241">
        <f>'Raw Data'!AA883</f>
        <v>3</v>
      </c>
      <c r="M884" s="241">
        <f>(L884*'Power Usage Consumption'!$B$5)*D884</f>
        <v>220.8</v>
      </c>
      <c r="N884" s="241">
        <f>'Raw Data'!AB883</f>
        <v>0</v>
      </c>
      <c r="O884" s="241">
        <f>(N884*'Power Usage Consumption'!$B$7)*D884</f>
        <v>0</v>
      </c>
      <c r="P884" s="241">
        <f>'Raw Data'!AC883</f>
        <v>1</v>
      </c>
      <c r="Q884" s="241">
        <f>(P884*'Power Usage Consumption'!$B$8)*D884</f>
        <v>14.72</v>
      </c>
      <c r="R884" s="241">
        <f>'Raw Data'!AD883</f>
        <v>0</v>
      </c>
      <c r="S884" s="241">
        <f>(R884*'Power Usage Consumption'!$B$9)*D884</f>
        <v>0</v>
      </c>
      <c r="T884" s="235">
        <f>'Raw Data'!AE883</f>
        <v>3</v>
      </c>
      <c r="U884" s="241">
        <f>(T884*'Power Usage Consumption'!$B$6)*D884</f>
        <v>5.52</v>
      </c>
      <c r="V884" s="235">
        <f>'Raw Data'!AF883</f>
        <v>0</v>
      </c>
      <c r="W884" s="241">
        <f>(V884*'Power Usage Consumption'!$B$11)*D884</f>
        <v>0</v>
      </c>
      <c r="X884" s="235">
        <f>'Raw Data'!AG883</f>
        <v>0</v>
      </c>
      <c r="Y884" s="241">
        <f>(X884*'Power Usage Consumption'!$B$12)*D884</f>
        <v>0</v>
      </c>
      <c r="Z884" s="235">
        <f>'Raw Data'!AH883</f>
        <v>0</v>
      </c>
      <c r="AA884" s="241">
        <f>(Z884*'Power Usage Consumption'!$B$12)*D884</f>
        <v>0</v>
      </c>
      <c r="AB884" s="242">
        <f t="shared" si="2"/>
        <v>384.1184</v>
      </c>
      <c r="AC884" s="243" t="str">
        <f>'Raw Data'!AI883</f>
        <v>Non-renewable Energy (Grid electricity, Gasoline, etc.)</v>
      </c>
      <c r="AD884" s="244">
        <f t="shared" si="3"/>
        <v>384.1184</v>
      </c>
      <c r="AE884" s="245">
        <f t="shared" si="4"/>
        <v>0</v>
      </c>
      <c r="AF884" s="238">
        <f>'Raw Data'!U883</f>
        <v>3</v>
      </c>
      <c r="AG884" s="235">
        <f>'Raw Data'!T883</f>
        <v>1</v>
      </c>
      <c r="AH884" s="235"/>
      <c r="AI884" s="235">
        <f>IF('Raw Data'!AJ883="YES", 1, 0)</f>
        <v>0</v>
      </c>
      <c r="AJ884" s="239">
        <f>'Power Usage Consumption'!$B$15</f>
        <v>3.87</v>
      </c>
      <c r="AK884" s="235">
        <f>IF('Raw Data'!AK883="YES", 1, 0)</f>
        <v>0</v>
      </c>
      <c r="AL884" s="239">
        <f>'Power Usage Consumption'!$B$16</f>
        <v>18</v>
      </c>
      <c r="AM884" s="235">
        <f>IF('Raw Data'!AL883="YES", 1, 0)</f>
        <v>0</v>
      </c>
      <c r="AN884" s="239">
        <f>'Power Usage Consumption'!$B$17</f>
        <v>1.5</v>
      </c>
      <c r="AO884" s="235">
        <f>IF('Raw Data'!AM883="YES", 1, 0)</f>
        <v>1</v>
      </c>
      <c r="AP884" s="239">
        <f>'Power Usage Consumption'!$B$18</f>
        <v>1.2</v>
      </c>
      <c r="AQ884" s="235">
        <f>IF('Raw Data'!AN883="YES", 1, 0)</f>
        <v>0</v>
      </c>
      <c r="AR884" s="239">
        <f>'Power Usage Consumption'!$B$19</f>
        <v>2</v>
      </c>
      <c r="AS884" s="239">
        <f t="shared" si="5"/>
        <v>26.57</v>
      </c>
      <c r="AT884" s="241">
        <f t="shared" si="6"/>
        <v>1</v>
      </c>
      <c r="AU884" s="241"/>
      <c r="AV884" s="235">
        <f>IF('Raw Data'!AO883="YES", 1, 0)</f>
        <v>0</v>
      </c>
      <c r="AW884" s="241">
        <f>('Power Usage Consumption'!$B$22)*D884*AV884</f>
        <v>0</v>
      </c>
      <c r="AX884" s="235">
        <f>IF('Raw Data'!AP883="YES", 1, 0)</f>
        <v>0</v>
      </c>
      <c r="AY884" s="241">
        <f>('Power Usage Consumption'!$B$23)*D884*AX884</f>
        <v>0</v>
      </c>
      <c r="AZ884" s="235">
        <f>IF('Raw Data'!AQ883="YES", 1, 0)</f>
        <v>1</v>
      </c>
      <c r="BA884" s="241">
        <f>('Power Usage Consumption'!$B$24)*D884*AZ884</f>
        <v>19.872</v>
      </c>
      <c r="BB884" s="235">
        <f>IF('Raw Data'!AR883="YES", 1, 0)</f>
        <v>1</v>
      </c>
      <c r="BC884" s="241">
        <f>('Power Usage Consumption'!$B$25)*D884*BB884</f>
        <v>6.3848</v>
      </c>
      <c r="BD884" s="235">
        <f>IF('Raw Data'!AS883="YES", 1, 0)</f>
        <v>1</v>
      </c>
      <c r="BE884" s="235">
        <f>('Power Usage Consumption'!$B$26)*D884*BD884</f>
        <v>103.04</v>
      </c>
      <c r="BF884" s="241">
        <f t="shared" si="7"/>
        <v>129.2968</v>
      </c>
    </row>
    <row r="885" ht="20.25" customHeight="1">
      <c r="A885" s="233" t="str">
        <f>'Raw Data'!R884</f>
        <v>Malaysia</v>
      </c>
      <c r="B885" s="234">
        <f>'Raw Data'!S884</f>
        <v>12</v>
      </c>
      <c r="C885" s="235">
        <f>'Raw Data'!W884</f>
        <v>12</v>
      </c>
      <c r="D885" s="236">
        <f t="shared" si="1"/>
        <v>576</v>
      </c>
      <c r="E885" s="237"/>
      <c r="F885" s="238">
        <f>'Raw Data'!X884</f>
        <v>2</v>
      </c>
      <c r="G885" s="239">
        <f>(F885*'Power Usage Consumption'!$B$2)*D885</f>
        <v>69.12</v>
      </c>
      <c r="H885" s="235">
        <f>'Raw Data'!Y884</f>
        <v>1</v>
      </c>
      <c r="I885" s="239">
        <f>(H885*'Power Usage Consumption'!$B$3)*D885</f>
        <v>40.0896</v>
      </c>
      <c r="J885" s="235">
        <f>'Raw Data'!Z884</f>
        <v>1</v>
      </c>
      <c r="K885" s="240">
        <f>(J885*'Power Usage Consumption'!$B$4)*D885</f>
        <v>32.832</v>
      </c>
      <c r="L885" s="241">
        <f>'Raw Data'!AA884</f>
        <v>3</v>
      </c>
      <c r="M885" s="241">
        <f>(L885*'Power Usage Consumption'!$B$5)*D885</f>
        <v>345.6</v>
      </c>
      <c r="N885" s="241">
        <f>'Raw Data'!AB884</f>
        <v>2</v>
      </c>
      <c r="O885" s="241">
        <f>(N885*'Power Usage Consumption'!$B$7)*D885</f>
        <v>2.304</v>
      </c>
      <c r="P885" s="241">
        <f>'Raw Data'!AC884</f>
        <v>3</v>
      </c>
      <c r="Q885" s="241">
        <f>(P885*'Power Usage Consumption'!$B$8)*D885</f>
        <v>69.12</v>
      </c>
      <c r="R885" s="241">
        <f>'Raw Data'!AD884</f>
        <v>1</v>
      </c>
      <c r="S885" s="241">
        <f>(R885*'Power Usage Consumption'!$B$9)*D885</f>
        <v>3.456</v>
      </c>
      <c r="T885" s="235">
        <f>'Raw Data'!AE884</f>
        <v>3</v>
      </c>
      <c r="U885" s="241">
        <f>(T885*'Power Usage Consumption'!$B$6)*D885</f>
        <v>8.64</v>
      </c>
      <c r="V885" s="235">
        <f>'Raw Data'!AF884</f>
        <v>2</v>
      </c>
      <c r="W885" s="241">
        <f>(V885*'Power Usage Consumption'!$B$11)*D885</f>
        <v>13.824</v>
      </c>
      <c r="X885" s="235">
        <f>'Raw Data'!AG884</f>
        <v>2</v>
      </c>
      <c r="Y885" s="241">
        <f>(X885*'Power Usage Consumption'!$B$12)*D885</f>
        <v>13.824</v>
      </c>
      <c r="Z885" s="235">
        <f>'Raw Data'!AH884</f>
        <v>0</v>
      </c>
      <c r="AA885" s="241">
        <f>(Z885*'Power Usage Consumption'!$B$12)*D885</f>
        <v>0</v>
      </c>
      <c r="AB885" s="242">
        <f t="shared" si="2"/>
        <v>598.8096</v>
      </c>
      <c r="AC885" s="243" t="str">
        <f>'Raw Data'!AI884</f>
        <v>Renewable Energy (Solar, Wind, etc.)</v>
      </c>
      <c r="AD885" s="244">
        <f t="shared" si="3"/>
        <v>0</v>
      </c>
      <c r="AE885" s="245">
        <f t="shared" si="4"/>
        <v>598.8096</v>
      </c>
      <c r="AF885" s="238">
        <f>'Raw Data'!U884</f>
        <v>3</v>
      </c>
      <c r="AG885" s="235">
        <f>'Raw Data'!T884</f>
        <v>9</v>
      </c>
      <c r="AH885" s="235"/>
      <c r="AI885" s="235">
        <f>IF('Raw Data'!AJ884="YES", 1, 0)</f>
        <v>0</v>
      </c>
      <c r="AJ885" s="239">
        <f>'Power Usage Consumption'!$B$15</f>
        <v>3.87</v>
      </c>
      <c r="AK885" s="235">
        <f>IF('Raw Data'!AK884="YES", 1, 0)</f>
        <v>0</v>
      </c>
      <c r="AL885" s="239">
        <f>'Power Usage Consumption'!$B$16</f>
        <v>18</v>
      </c>
      <c r="AM885" s="235">
        <f>IF('Raw Data'!AL884="YES", 1, 0)</f>
        <v>0</v>
      </c>
      <c r="AN885" s="239">
        <f>'Power Usage Consumption'!$B$17</f>
        <v>1.5</v>
      </c>
      <c r="AO885" s="235">
        <f>IF('Raw Data'!AM884="YES", 1, 0)</f>
        <v>0</v>
      </c>
      <c r="AP885" s="239">
        <f>'Power Usage Consumption'!$B$18</f>
        <v>1.2</v>
      </c>
      <c r="AQ885" s="235">
        <f>IF('Raw Data'!AN884="YES", 1, 0)</f>
        <v>1</v>
      </c>
      <c r="AR885" s="239">
        <f>'Power Usage Consumption'!$B$19</f>
        <v>2</v>
      </c>
      <c r="AS885" s="239">
        <f t="shared" si="5"/>
        <v>26.57</v>
      </c>
      <c r="AT885" s="241">
        <f t="shared" si="6"/>
        <v>9</v>
      </c>
      <c r="AU885" s="241"/>
      <c r="AV885" s="235">
        <f>IF('Raw Data'!AO884="YES", 1, 0)</f>
        <v>1</v>
      </c>
      <c r="AW885" s="241">
        <f>('Power Usage Consumption'!$B$22)*D885*AV885</f>
        <v>1310.4</v>
      </c>
      <c r="AX885" s="235">
        <f>IF('Raw Data'!AP884="YES", 1, 0)</f>
        <v>1</v>
      </c>
      <c r="AY885" s="241">
        <f>('Power Usage Consumption'!$B$23)*D885*AX885</f>
        <v>374.4</v>
      </c>
      <c r="AZ885" s="235">
        <f>IF('Raw Data'!AQ884="YES", 1, 0)</f>
        <v>0</v>
      </c>
      <c r="BA885" s="241">
        <f>('Power Usage Consumption'!$B$24)*D885*AZ885</f>
        <v>0</v>
      </c>
      <c r="BB885" s="235">
        <f>IF('Raw Data'!AR884="YES", 1, 0)</f>
        <v>0</v>
      </c>
      <c r="BC885" s="241">
        <f>('Power Usage Consumption'!$B$25)*D885*BB885</f>
        <v>0</v>
      </c>
      <c r="BD885" s="235">
        <f>IF('Raw Data'!AS884="YES", 1, 0)</f>
        <v>0</v>
      </c>
      <c r="BE885" s="235">
        <f>('Power Usage Consumption'!$B$26)*D885*BD885</f>
        <v>0</v>
      </c>
      <c r="BF885" s="241">
        <f t="shared" si="7"/>
        <v>1684.8</v>
      </c>
    </row>
    <row r="886" ht="20.25" customHeight="1">
      <c r="A886" s="233" t="str">
        <f>'Raw Data'!R885</f>
        <v>United States of America</v>
      </c>
      <c r="B886" s="234">
        <f>'Raw Data'!S885</f>
        <v>1</v>
      </c>
      <c r="C886" s="235">
        <f>'Raw Data'!W885</f>
        <v>7</v>
      </c>
      <c r="D886" s="236">
        <f t="shared" si="1"/>
        <v>28</v>
      </c>
      <c r="E886" s="237"/>
      <c r="F886" s="238">
        <f>'Raw Data'!X885</f>
        <v>0</v>
      </c>
      <c r="G886" s="239">
        <f>(F886*'Power Usage Consumption'!$B$2)*D886</f>
        <v>0</v>
      </c>
      <c r="H886" s="235">
        <f>'Raw Data'!Y885</f>
        <v>3</v>
      </c>
      <c r="I886" s="239">
        <f>(H886*'Power Usage Consumption'!$B$3)*D886</f>
        <v>5.8464</v>
      </c>
      <c r="J886" s="235">
        <f>'Raw Data'!Z885</f>
        <v>3</v>
      </c>
      <c r="K886" s="240">
        <f>(J886*'Power Usage Consumption'!$B$4)*D886</f>
        <v>4.788</v>
      </c>
      <c r="L886" s="241">
        <f>'Raw Data'!AA885</f>
        <v>1</v>
      </c>
      <c r="M886" s="241">
        <f>(L886*'Power Usage Consumption'!$B$5)*D886</f>
        <v>5.6</v>
      </c>
      <c r="N886" s="241">
        <f>'Raw Data'!AB885</f>
        <v>2</v>
      </c>
      <c r="O886" s="241">
        <f>(N886*'Power Usage Consumption'!$B$7)*D886</f>
        <v>0.112</v>
      </c>
      <c r="P886" s="241">
        <f>'Raw Data'!AC885</f>
        <v>3</v>
      </c>
      <c r="Q886" s="241">
        <f>(P886*'Power Usage Consumption'!$B$8)*D886</f>
        <v>3.36</v>
      </c>
      <c r="R886" s="241">
        <f>'Raw Data'!AD885</f>
        <v>1</v>
      </c>
      <c r="S886" s="241">
        <f>(R886*'Power Usage Consumption'!$B$9)*D886</f>
        <v>0.168</v>
      </c>
      <c r="T886" s="235">
        <f>'Raw Data'!AE885</f>
        <v>0</v>
      </c>
      <c r="U886" s="241">
        <f>(T886*'Power Usage Consumption'!$B$6)*D886</f>
        <v>0</v>
      </c>
      <c r="V886" s="235">
        <f>'Raw Data'!AF885</f>
        <v>2</v>
      </c>
      <c r="W886" s="241">
        <f>(V886*'Power Usage Consumption'!$B$11)*D886</f>
        <v>0.672</v>
      </c>
      <c r="X886" s="235">
        <f>'Raw Data'!AG885</f>
        <v>2</v>
      </c>
      <c r="Y886" s="241">
        <f>(X886*'Power Usage Consumption'!$B$12)*D886</f>
        <v>0.672</v>
      </c>
      <c r="Z886" s="235">
        <f>'Raw Data'!AH885</f>
        <v>1</v>
      </c>
      <c r="AA886" s="241">
        <f>(Z886*'Power Usage Consumption'!$B$12)*D886</f>
        <v>0.336</v>
      </c>
      <c r="AB886" s="242">
        <f t="shared" si="2"/>
        <v>21.5544</v>
      </c>
      <c r="AC886" s="243" t="str">
        <f>'Raw Data'!AI885</f>
        <v>Non-renewable Energy (Grid electricity, Gasoline, etc.)</v>
      </c>
      <c r="AD886" s="244">
        <f t="shared" si="3"/>
        <v>21.5544</v>
      </c>
      <c r="AE886" s="245">
        <f t="shared" si="4"/>
        <v>0</v>
      </c>
      <c r="AF886" s="238">
        <f>'Raw Data'!U885</f>
        <v>0</v>
      </c>
      <c r="AG886" s="235">
        <f>'Raw Data'!T885</f>
        <v>1</v>
      </c>
      <c r="AH886" s="235"/>
      <c r="AI886" s="235">
        <f>IF('Raw Data'!AJ885="YES", 1, 0)</f>
        <v>0</v>
      </c>
      <c r="AJ886" s="239">
        <f>'Power Usage Consumption'!$B$15</f>
        <v>3.87</v>
      </c>
      <c r="AK886" s="235">
        <f>IF('Raw Data'!AK885="YES", 1, 0)</f>
        <v>1</v>
      </c>
      <c r="AL886" s="239">
        <f>'Power Usage Consumption'!$B$16</f>
        <v>18</v>
      </c>
      <c r="AM886" s="235">
        <f>IF('Raw Data'!AL885="YES", 1, 0)</f>
        <v>1</v>
      </c>
      <c r="AN886" s="239">
        <f>'Power Usage Consumption'!$B$17</f>
        <v>1.5</v>
      </c>
      <c r="AO886" s="235">
        <f>IF('Raw Data'!AM885="YES", 1, 0)</f>
        <v>0</v>
      </c>
      <c r="AP886" s="239">
        <f>'Power Usage Consumption'!$B$18</f>
        <v>1.2</v>
      </c>
      <c r="AQ886" s="235">
        <f>IF('Raw Data'!AN885="YES", 1, 0)</f>
        <v>1</v>
      </c>
      <c r="AR886" s="239">
        <f>'Power Usage Consumption'!$B$19</f>
        <v>2</v>
      </c>
      <c r="AS886" s="239">
        <f t="shared" si="5"/>
        <v>26.57</v>
      </c>
      <c r="AT886" s="241">
        <f t="shared" si="6"/>
        <v>1</v>
      </c>
      <c r="AU886" s="241"/>
      <c r="AV886" s="235">
        <f>IF('Raw Data'!AO885="YES", 1, 0)</f>
        <v>0</v>
      </c>
      <c r="AW886" s="241">
        <f>('Power Usage Consumption'!$B$22)*D886*AV886</f>
        <v>0</v>
      </c>
      <c r="AX886" s="235">
        <f>IF('Raw Data'!AP885="YES", 1, 0)</f>
        <v>0</v>
      </c>
      <c r="AY886" s="241">
        <f>('Power Usage Consumption'!$B$23)*D886*AX886</f>
        <v>0</v>
      </c>
      <c r="AZ886" s="235">
        <f>IF('Raw Data'!AQ885="YES", 1, 0)</f>
        <v>1</v>
      </c>
      <c r="BA886" s="241">
        <f>('Power Usage Consumption'!$B$24)*D886*AZ886</f>
        <v>1.512</v>
      </c>
      <c r="BB886" s="235">
        <f>IF('Raw Data'!AR885="YES", 1, 0)</f>
        <v>1</v>
      </c>
      <c r="BC886" s="241">
        <f>('Power Usage Consumption'!$B$25)*D886*BB886</f>
        <v>0.4858</v>
      </c>
      <c r="BD886" s="235">
        <f>IF('Raw Data'!AS885="YES", 1, 0)</f>
        <v>0</v>
      </c>
      <c r="BE886" s="235">
        <f>('Power Usage Consumption'!$B$26)*D886*BD886</f>
        <v>0</v>
      </c>
      <c r="BF886" s="241">
        <f t="shared" si="7"/>
        <v>1.9978</v>
      </c>
    </row>
    <row r="887" ht="20.25" customHeight="1">
      <c r="A887" s="233" t="str">
        <f>'Raw Data'!R886</f>
        <v>India</v>
      </c>
      <c r="B887" s="234">
        <f>'Raw Data'!S886</f>
        <v>4</v>
      </c>
      <c r="C887" s="235">
        <f>'Raw Data'!W886</f>
        <v>19</v>
      </c>
      <c r="D887" s="236">
        <f t="shared" si="1"/>
        <v>304</v>
      </c>
      <c r="E887" s="237"/>
      <c r="F887" s="238">
        <f>'Raw Data'!X886</f>
        <v>0</v>
      </c>
      <c r="G887" s="239">
        <f>(F887*'Power Usage Consumption'!$B$2)*D887</f>
        <v>0</v>
      </c>
      <c r="H887" s="235">
        <f>'Raw Data'!Y886</f>
        <v>3</v>
      </c>
      <c r="I887" s="239">
        <f>(H887*'Power Usage Consumption'!$B$3)*D887</f>
        <v>63.4752</v>
      </c>
      <c r="J887" s="235">
        <f>'Raw Data'!Z886</f>
        <v>3</v>
      </c>
      <c r="K887" s="240">
        <f>(J887*'Power Usage Consumption'!$B$4)*D887</f>
        <v>51.984</v>
      </c>
      <c r="L887" s="241">
        <f>'Raw Data'!AA886</f>
        <v>3</v>
      </c>
      <c r="M887" s="241">
        <f>(L887*'Power Usage Consumption'!$B$5)*D887</f>
        <v>182.4</v>
      </c>
      <c r="N887" s="241">
        <f>'Raw Data'!AB886</f>
        <v>3</v>
      </c>
      <c r="O887" s="241">
        <f>(N887*'Power Usage Consumption'!$B$7)*D887</f>
        <v>1.824</v>
      </c>
      <c r="P887" s="241">
        <f>'Raw Data'!AC886</f>
        <v>3</v>
      </c>
      <c r="Q887" s="241">
        <f>(P887*'Power Usage Consumption'!$B$8)*D887</f>
        <v>36.48</v>
      </c>
      <c r="R887" s="241">
        <f>'Raw Data'!AD886</f>
        <v>1</v>
      </c>
      <c r="S887" s="241">
        <f>(R887*'Power Usage Consumption'!$B$9)*D887</f>
        <v>1.824</v>
      </c>
      <c r="T887" s="235">
        <f>'Raw Data'!AE886</f>
        <v>1</v>
      </c>
      <c r="U887" s="241">
        <f>(T887*'Power Usage Consumption'!$B$6)*D887</f>
        <v>1.52</v>
      </c>
      <c r="V887" s="235">
        <f>'Raw Data'!AF886</f>
        <v>0</v>
      </c>
      <c r="W887" s="241">
        <f>(V887*'Power Usage Consumption'!$B$11)*D887</f>
        <v>0</v>
      </c>
      <c r="X887" s="235">
        <f>'Raw Data'!AG886</f>
        <v>3</v>
      </c>
      <c r="Y887" s="241">
        <f>(X887*'Power Usage Consumption'!$B$12)*D887</f>
        <v>10.944</v>
      </c>
      <c r="Z887" s="235">
        <f>'Raw Data'!AH886</f>
        <v>1</v>
      </c>
      <c r="AA887" s="241">
        <f>(Z887*'Power Usage Consumption'!$B$12)*D887</f>
        <v>3.648</v>
      </c>
      <c r="AB887" s="242">
        <f t="shared" si="2"/>
        <v>354.0992</v>
      </c>
      <c r="AC887" s="243" t="str">
        <f>'Raw Data'!AI886</f>
        <v>Renewable Energy (Solar, Wind, etc.)</v>
      </c>
      <c r="AD887" s="244">
        <f t="shared" si="3"/>
        <v>0</v>
      </c>
      <c r="AE887" s="245">
        <f t="shared" si="4"/>
        <v>354.0992</v>
      </c>
      <c r="AF887" s="238">
        <f>'Raw Data'!U886</f>
        <v>2</v>
      </c>
      <c r="AG887" s="235">
        <f>'Raw Data'!T886</f>
        <v>2</v>
      </c>
      <c r="AH887" s="235"/>
      <c r="AI887" s="235">
        <f>IF('Raw Data'!AJ886="YES", 1, 0)</f>
        <v>1</v>
      </c>
      <c r="AJ887" s="239">
        <f>'Power Usage Consumption'!$B$15</f>
        <v>3.87</v>
      </c>
      <c r="AK887" s="235">
        <f>IF('Raw Data'!AK886="YES", 1, 0)</f>
        <v>1</v>
      </c>
      <c r="AL887" s="239">
        <f>'Power Usage Consumption'!$B$16</f>
        <v>18</v>
      </c>
      <c r="AM887" s="235">
        <f>IF('Raw Data'!AL886="YES", 1, 0)</f>
        <v>0</v>
      </c>
      <c r="AN887" s="239">
        <f>'Power Usage Consumption'!$B$17</f>
        <v>1.5</v>
      </c>
      <c r="AO887" s="235">
        <f>IF('Raw Data'!AM886="YES", 1, 0)</f>
        <v>0</v>
      </c>
      <c r="AP887" s="239">
        <f>'Power Usage Consumption'!$B$18</f>
        <v>1.2</v>
      </c>
      <c r="AQ887" s="235">
        <f>IF('Raw Data'!AN886="YES", 1, 0)</f>
        <v>1</v>
      </c>
      <c r="AR887" s="239">
        <f>'Power Usage Consumption'!$B$19</f>
        <v>2</v>
      </c>
      <c r="AS887" s="239">
        <f t="shared" si="5"/>
        <v>26.57</v>
      </c>
      <c r="AT887" s="241">
        <f t="shared" si="6"/>
        <v>2</v>
      </c>
      <c r="AU887" s="241"/>
      <c r="AV887" s="235">
        <f>IF('Raw Data'!AO886="YES", 1, 0)</f>
        <v>0</v>
      </c>
      <c r="AW887" s="241">
        <f>('Power Usage Consumption'!$B$22)*D887*AV887</f>
        <v>0</v>
      </c>
      <c r="AX887" s="235">
        <f>IF('Raw Data'!AP886="YES", 1, 0)</f>
        <v>1</v>
      </c>
      <c r="AY887" s="241">
        <f>('Power Usage Consumption'!$B$23)*D887*AX887</f>
        <v>197.6</v>
      </c>
      <c r="AZ887" s="235">
        <f>IF('Raw Data'!AQ886="YES", 1, 0)</f>
        <v>1</v>
      </c>
      <c r="BA887" s="241">
        <f>('Power Usage Consumption'!$B$24)*D887*AZ887</f>
        <v>16.416</v>
      </c>
      <c r="BB887" s="235">
        <f>IF('Raw Data'!AR886="YES", 1, 0)</f>
        <v>1</v>
      </c>
      <c r="BC887" s="241">
        <f>('Power Usage Consumption'!$B$25)*D887*BB887</f>
        <v>5.2744</v>
      </c>
      <c r="BD887" s="235">
        <f>IF('Raw Data'!AS886="YES", 1, 0)</f>
        <v>1</v>
      </c>
      <c r="BE887" s="235">
        <f>('Power Usage Consumption'!$B$26)*D887*BD887</f>
        <v>85.12</v>
      </c>
      <c r="BF887" s="241">
        <f t="shared" si="7"/>
        <v>304.4104</v>
      </c>
    </row>
    <row r="888" ht="20.25" customHeight="1">
      <c r="A888" s="233" t="str">
        <f>'Raw Data'!R887</f>
        <v>Nigeria</v>
      </c>
      <c r="B888" s="234">
        <f>'Raw Data'!S887</f>
        <v>11</v>
      </c>
      <c r="C888" s="235">
        <f>'Raw Data'!W887</f>
        <v>37</v>
      </c>
      <c r="D888" s="236">
        <f t="shared" si="1"/>
        <v>1628</v>
      </c>
      <c r="E888" s="237"/>
      <c r="F888" s="238">
        <f>'Raw Data'!X887</f>
        <v>2</v>
      </c>
      <c r="G888" s="239">
        <f>(F888*'Power Usage Consumption'!$B$2)*D888</f>
        <v>195.36</v>
      </c>
      <c r="H888" s="235">
        <f>'Raw Data'!Y887</f>
        <v>2</v>
      </c>
      <c r="I888" s="239">
        <f>(H888*'Power Usage Consumption'!$B$3)*D888</f>
        <v>226.6176</v>
      </c>
      <c r="J888" s="235">
        <f>'Raw Data'!Z887</f>
        <v>1</v>
      </c>
      <c r="K888" s="240">
        <f>(J888*'Power Usage Consumption'!$B$4)*D888</f>
        <v>92.796</v>
      </c>
      <c r="L888" s="241">
        <f>'Raw Data'!AA887</f>
        <v>1</v>
      </c>
      <c r="M888" s="241">
        <f>(L888*'Power Usage Consumption'!$B$5)*D888</f>
        <v>325.6</v>
      </c>
      <c r="N888" s="241">
        <f>'Raw Data'!AB887</f>
        <v>2</v>
      </c>
      <c r="O888" s="241">
        <f>(N888*'Power Usage Consumption'!$B$7)*D888</f>
        <v>6.512</v>
      </c>
      <c r="P888" s="241">
        <f>'Raw Data'!AC887</f>
        <v>3</v>
      </c>
      <c r="Q888" s="241">
        <f>(P888*'Power Usage Consumption'!$B$8)*D888</f>
        <v>195.36</v>
      </c>
      <c r="R888" s="241">
        <f>'Raw Data'!AD887</f>
        <v>3</v>
      </c>
      <c r="S888" s="241">
        <f>(R888*'Power Usage Consumption'!$B$9)*D888</f>
        <v>29.304</v>
      </c>
      <c r="T888" s="235">
        <f>'Raw Data'!AE887</f>
        <v>1</v>
      </c>
      <c r="U888" s="241">
        <f>(T888*'Power Usage Consumption'!$B$6)*D888</f>
        <v>8.14</v>
      </c>
      <c r="V888" s="235">
        <f>'Raw Data'!AF887</f>
        <v>3</v>
      </c>
      <c r="W888" s="241">
        <f>(V888*'Power Usage Consumption'!$B$11)*D888</f>
        <v>58.608</v>
      </c>
      <c r="X888" s="235">
        <f>'Raw Data'!AG887</f>
        <v>3</v>
      </c>
      <c r="Y888" s="241">
        <f>(X888*'Power Usage Consumption'!$B$12)*D888</f>
        <v>58.608</v>
      </c>
      <c r="Z888" s="235">
        <f>'Raw Data'!AH887</f>
        <v>0</v>
      </c>
      <c r="AA888" s="241">
        <f>(Z888*'Power Usage Consumption'!$B$12)*D888</f>
        <v>0</v>
      </c>
      <c r="AB888" s="242">
        <f t="shared" si="2"/>
        <v>1196.9056</v>
      </c>
      <c r="AC888" s="243" t="str">
        <f>'Raw Data'!AI887</f>
        <v>Renewable Energy (Solar, Wind, etc.)</v>
      </c>
      <c r="AD888" s="244">
        <f t="shared" si="3"/>
        <v>0</v>
      </c>
      <c r="AE888" s="245">
        <f t="shared" si="4"/>
        <v>1196.9056</v>
      </c>
      <c r="AF888" s="238">
        <f>'Raw Data'!U887</f>
        <v>2</v>
      </c>
      <c r="AG888" s="235">
        <f>'Raw Data'!T887</f>
        <v>9</v>
      </c>
      <c r="AH888" s="235"/>
      <c r="AI888" s="235">
        <f>IF('Raw Data'!AJ887="YES", 1, 0)</f>
        <v>1</v>
      </c>
      <c r="AJ888" s="239">
        <f>'Power Usage Consumption'!$B$15</f>
        <v>3.87</v>
      </c>
      <c r="AK888" s="235">
        <f>IF('Raw Data'!AK887="YES", 1, 0)</f>
        <v>1</v>
      </c>
      <c r="AL888" s="239">
        <f>'Power Usage Consumption'!$B$16</f>
        <v>18</v>
      </c>
      <c r="AM888" s="235">
        <f>IF('Raw Data'!AL887="YES", 1, 0)</f>
        <v>1</v>
      </c>
      <c r="AN888" s="239">
        <f>'Power Usage Consumption'!$B$17</f>
        <v>1.5</v>
      </c>
      <c r="AO888" s="235">
        <f>IF('Raw Data'!AM887="YES", 1, 0)</f>
        <v>1</v>
      </c>
      <c r="AP888" s="239">
        <f>'Power Usage Consumption'!$B$18</f>
        <v>1.2</v>
      </c>
      <c r="AQ888" s="235">
        <f>IF('Raw Data'!AN887="YES", 1, 0)</f>
        <v>0</v>
      </c>
      <c r="AR888" s="239">
        <f>'Power Usage Consumption'!$B$19</f>
        <v>2</v>
      </c>
      <c r="AS888" s="239">
        <f t="shared" si="5"/>
        <v>26.57</v>
      </c>
      <c r="AT888" s="241">
        <f t="shared" si="6"/>
        <v>9</v>
      </c>
      <c r="AU888" s="241"/>
      <c r="AV888" s="235">
        <f>IF('Raw Data'!AO887="YES", 1, 0)</f>
        <v>0</v>
      </c>
      <c r="AW888" s="241">
        <f>('Power Usage Consumption'!$B$22)*D888*AV888</f>
        <v>0</v>
      </c>
      <c r="AX888" s="235">
        <f>IF('Raw Data'!AP887="YES", 1, 0)</f>
        <v>1</v>
      </c>
      <c r="AY888" s="241">
        <f>('Power Usage Consumption'!$B$23)*D888*AX888</f>
        <v>1058.2</v>
      </c>
      <c r="AZ888" s="235">
        <f>IF('Raw Data'!AQ887="YES", 1, 0)</f>
        <v>0</v>
      </c>
      <c r="BA888" s="241">
        <f>('Power Usage Consumption'!$B$24)*D888*AZ888</f>
        <v>0</v>
      </c>
      <c r="BB888" s="235">
        <f>IF('Raw Data'!AR887="YES", 1, 0)</f>
        <v>0</v>
      </c>
      <c r="BC888" s="241">
        <f>('Power Usage Consumption'!$B$25)*D888*BB888</f>
        <v>0</v>
      </c>
      <c r="BD888" s="235">
        <f>IF('Raw Data'!AS887="YES", 1, 0)</f>
        <v>1</v>
      </c>
      <c r="BE888" s="235">
        <f>('Power Usage Consumption'!$B$26)*D888*BD888</f>
        <v>455.84</v>
      </c>
      <c r="BF888" s="241">
        <f t="shared" si="7"/>
        <v>1514.04</v>
      </c>
    </row>
    <row r="889" ht="20.25" customHeight="1">
      <c r="A889" s="233" t="str">
        <f>'Raw Data'!R888</f>
        <v>Bulgaria</v>
      </c>
      <c r="B889" s="234">
        <f>'Raw Data'!S888</f>
        <v>1</v>
      </c>
      <c r="C889" s="235">
        <f>'Raw Data'!W888</f>
        <v>4</v>
      </c>
      <c r="D889" s="236">
        <f t="shared" si="1"/>
        <v>16</v>
      </c>
      <c r="E889" s="237"/>
      <c r="F889" s="238">
        <f>'Raw Data'!X888</f>
        <v>3</v>
      </c>
      <c r="G889" s="239">
        <f>(F889*'Power Usage Consumption'!$B$2)*D889</f>
        <v>2.88</v>
      </c>
      <c r="H889" s="235">
        <f>'Raw Data'!Y888</f>
        <v>2</v>
      </c>
      <c r="I889" s="239">
        <f>(H889*'Power Usage Consumption'!$B$3)*D889</f>
        <v>2.2272</v>
      </c>
      <c r="J889" s="235">
        <f>'Raw Data'!Z888</f>
        <v>2</v>
      </c>
      <c r="K889" s="240">
        <f>(J889*'Power Usage Consumption'!$B$4)*D889</f>
        <v>1.824</v>
      </c>
      <c r="L889" s="241">
        <f>'Raw Data'!AA888</f>
        <v>1</v>
      </c>
      <c r="M889" s="241">
        <f>(L889*'Power Usage Consumption'!$B$5)*D889</f>
        <v>3.2</v>
      </c>
      <c r="N889" s="241">
        <f>'Raw Data'!AB888</f>
        <v>1</v>
      </c>
      <c r="O889" s="241">
        <f>(N889*'Power Usage Consumption'!$B$7)*D889</f>
        <v>0.032</v>
      </c>
      <c r="P889" s="241">
        <f>'Raw Data'!AC888</f>
        <v>1</v>
      </c>
      <c r="Q889" s="241">
        <f>(P889*'Power Usage Consumption'!$B$8)*D889</f>
        <v>0.64</v>
      </c>
      <c r="R889" s="241">
        <f>'Raw Data'!AD888</f>
        <v>2</v>
      </c>
      <c r="S889" s="241">
        <f>(R889*'Power Usage Consumption'!$B$9)*D889</f>
        <v>0.192</v>
      </c>
      <c r="T889" s="235">
        <f>'Raw Data'!AE888</f>
        <v>2</v>
      </c>
      <c r="U889" s="241">
        <f>(T889*'Power Usage Consumption'!$B$6)*D889</f>
        <v>0.16</v>
      </c>
      <c r="V889" s="235">
        <f>'Raw Data'!AF888</f>
        <v>1</v>
      </c>
      <c r="W889" s="241">
        <f>(V889*'Power Usage Consumption'!$B$11)*D889</f>
        <v>0.192</v>
      </c>
      <c r="X889" s="235">
        <f>'Raw Data'!AG888</f>
        <v>2</v>
      </c>
      <c r="Y889" s="241">
        <f>(X889*'Power Usage Consumption'!$B$12)*D889</f>
        <v>0.384</v>
      </c>
      <c r="Z889" s="235">
        <f>'Raw Data'!AH888</f>
        <v>2</v>
      </c>
      <c r="AA889" s="241">
        <f>(Z889*'Power Usage Consumption'!$B$12)*D889</f>
        <v>0.384</v>
      </c>
      <c r="AB889" s="242">
        <f t="shared" si="2"/>
        <v>12.1152</v>
      </c>
      <c r="AC889" s="243" t="str">
        <f>'Raw Data'!AI888</f>
        <v>Non-renewable Energy (Grid electricity, Gasoline, etc.)</v>
      </c>
      <c r="AD889" s="244">
        <f t="shared" si="3"/>
        <v>12.1152</v>
      </c>
      <c r="AE889" s="245">
        <f t="shared" si="4"/>
        <v>0</v>
      </c>
      <c r="AF889" s="238">
        <f>'Raw Data'!U888</f>
        <v>0</v>
      </c>
      <c r="AG889" s="235">
        <f>'Raw Data'!T888</f>
        <v>1</v>
      </c>
      <c r="AH889" s="235"/>
      <c r="AI889" s="235">
        <f>IF('Raw Data'!AJ888="YES", 1, 0)</f>
        <v>0</v>
      </c>
      <c r="AJ889" s="239">
        <f>'Power Usage Consumption'!$B$15</f>
        <v>3.87</v>
      </c>
      <c r="AK889" s="235">
        <f>IF('Raw Data'!AK888="YES", 1, 0)</f>
        <v>1</v>
      </c>
      <c r="AL889" s="239">
        <f>'Power Usage Consumption'!$B$16</f>
        <v>18</v>
      </c>
      <c r="AM889" s="235">
        <f>IF('Raw Data'!AL888="YES", 1, 0)</f>
        <v>1</v>
      </c>
      <c r="AN889" s="239">
        <f>'Power Usage Consumption'!$B$17</f>
        <v>1.5</v>
      </c>
      <c r="AO889" s="235">
        <f>IF('Raw Data'!AM888="YES", 1, 0)</f>
        <v>0</v>
      </c>
      <c r="AP889" s="239">
        <f>'Power Usage Consumption'!$B$18</f>
        <v>1.2</v>
      </c>
      <c r="AQ889" s="235">
        <f>IF('Raw Data'!AN888="YES", 1, 0)</f>
        <v>1</v>
      </c>
      <c r="AR889" s="239">
        <f>'Power Usage Consumption'!$B$19</f>
        <v>2</v>
      </c>
      <c r="AS889" s="239">
        <f t="shared" si="5"/>
        <v>26.57</v>
      </c>
      <c r="AT889" s="241">
        <f t="shared" si="6"/>
        <v>1</v>
      </c>
      <c r="AU889" s="241"/>
      <c r="AV889" s="235">
        <f>IF('Raw Data'!AO888="YES", 1, 0)</f>
        <v>1</v>
      </c>
      <c r="AW889" s="241">
        <f>('Power Usage Consumption'!$B$22)*D889*AV889</f>
        <v>36.4</v>
      </c>
      <c r="AX889" s="235">
        <f>IF('Raw Data'!AP888="YES", 1, 0)</f>
        <v>1</v>
      </c>
      <c r="AY889" s="241">
        <f>('Power Usage Consumption'!$B$23)*D889*AX889</f>
        <v>10.4</v>
      </c>
      <c r="AZ889" s="235">
        <f>IF('Raw Data'!AQ888="YES", 1, 0)</f>
        <v>0</v>
      </c>
      <c r="BA889" s="241">
        <f>('Power Usage Consumption'!$B$24)*D889*AZ889</f>
        <v>0</v>
      </c>
      <c r="BB889" s="235">
        <f>IF('Raw Data'!AR888="YES", 1, 0)</f>
        <v>1</v>
      </c>
      <c r="BC889" s="241">
        <f>('Power Usage Consumption'!$B$25)*D889*BB889</f>
        <v>0.2776</v>
      </c>
      <c r="BD889" s="235">
        <f>IF('Raw Data'!AS888="YES", 1, 0)</f>
        <v>0</v>
      </c>
      <c r="BE889" s="235">
        <f>('Power Usage Consumption'!$B$26)*D889*BD889</f>
        <v>0</v>
      </c>
      <c r="BF889" s="241">
        <f t="shared" si="7"/>
        <v>47.0776</v>
      </c>
    </row>
    <row r="890" ht="20.25" customHeight="1">
      <c r="A890" s="233" t="str">
        <f>'Raw Data'!R889</f>
        <v>Slovakia</v>
      </c>
      <c r="B890" s="234">
        <f>'Raw Data'!S889</f>
        <v>10</v>
      </c>
      <c r="C890" s="235">
        <f>'Raw Data'!W889</f>
        <v>9</v>
      </c>
      <c r="D890" s="236">
        <f t="shared" si="1"/>
        <v>360</v>
      </c>
      <c r="E890" s="237"/>
      <c r="F890" s="238">
        <f>'Raw Data'!X889</f>
        <v>3</v>
      </c>
      <c r="G890" s="239">
        <f>(F890*'Power Usage Consumption'!$B$2)*D890</f>
        <v>64.8</v>
      </c>
      <c r="H890" s="235">
        <f>'Raw Data'!Y889</f>
        <v>0</v>
      </c>
      <c r="I890" s="239">
        <f>(H890*'Power Usage Consumption'!$B$3)*D890</f>
        <v>0</v>
      </c>
      <c r="J890" s="235">
        <f>'Raw Data'!Z889</f>
        <v>3</v>
      </c>
      <c r="K890" s="240">
        <f>(J890*'Power Usage Consumption'!$B$4)*D890</f>
        <v>61.56</v>
      </c>
      <c r="L890" s="241">
        <f>'Raw Data'!AA889</f>
        <v>3</v>
      </c>
      <c r="M890" s="241">
        <f>(L890*'Power Usage Consumption'!$B$5)*D890</f>
        <v>216</v>
      </c>
      <c r="N890" s="241">
        <f>'Raw Data'!AB889</f>
        <v>0</v>
      </c>
      <c r="O890" s="241">
        <f>(N890*'Power Usage Consumption'!$B$7)*D890</f>
        <v>0</v>
      </c>
      <c r="P890" s="241">
        <f>'Raw Data'!AC889</f>
        <v>2</v>
      </c>
      <c r="Q890" s="241">
        <f>(P890*'Power Usage Consumption'!$B$8)*D890</f>
        <v>28.8</v>
      </c>
      <c r="R890" s="241">
        <f>'Raw Data'!AD889</f>
        <v>0</v>
      </c>
      <c r="S890" s="241">
        <f>(R890*'Power Usage Consumption'!$B$9)*D890</f>
        <v>0</v>
      </c>
      <c r="T890" s="235">
        <f>'Raw Data'!AE889</f>
        <v>3</v>
      </c>
      <c r="U890" s="241">
        <f>(T890*'Power Usage Consumption'!$B$6)*D890</f>
        <v>5.4</v>
      </c>
      <c r="V890" s="235">
        <f>'Raw Data'!AF889</f>
        <v>3</v>
      </c>
      <c r="W890" s="241">
        <f>(V890*'Power Usage Consumption'!$B$11)*D890</f>
        <v>12.96</v>
      </c>
      <c r="X890" s="235">
        <f>'Raw Data'!AG889</f>
        <v>1</v>
      </c>
      <c r="Y890" s="241">
        <f>(X890*'Power Usage Consumption'!$B$12)*D890</f>
        <v>4.32</v>
      </c>
      <c r="Z890" s="235">
        <f>'Raw Data'!AH889</f>
        <v>1</v>
      </c>
      <c r="AA890" s="241">
        <f>(Z890*'Power Usage Consumption'!$B$12)*D890</f>
        <v>4.32</v>
      </c>
      <c r="AB890" s="242">
        <f t="shared" si="2"/>
        <v>398.16</v>
      </c>
      <c r="AC890" s="243" t="str">
        <f>'Raw Data'!AI889</f>
        <v>Renewable Energy (Solar, Wind, etc.)</v>
      </c>
      <c r="AD890" s="244">
        <f t="shared" si="3"/>
        <v>0</v>
      </c>
      <c r="AE890" s="245">
        <f t="shared" si="4"/>
        <v>398.16</v>
      </c>
      <c r="AF890" s="238">
        <f>'Raw Data'!U889</f>
        <v>3</v>
      </c>
      <c r="AG890" s="235">
        <f>'Raw Data'!T889</f>
        <v>7</v>
      </c>
      <c r="AH890" s="235"/>
      <c r="AI890" s="235">
        <f>IF('Raw Data'!AJ889="YES", 1, 0)</f>
        <v>1</v>
      </c>
      <c r="AJ890" s="239">
        <f>'Power Usage Consumption'!$B$15</f>
        <v>3.87</v>
      </c>
      <c r="AK890" s="235">
        <f>IF('Raw Data'!AK889="YES", 1, 0)</f>
        <v>0</v>
      </c>
      <c r="AL890" s="239">
        <f>'Power Usage Consumption'!$B$16</f>
        <v>18</v>
      </c>
      <c r="AM890" s="235">
        <f>IF('Raw Data'!AL889="YES", 1, 0)</f>
        <v>1</v>
      </c>
      <c r="AN890" s="239">
        <f>'Power Usage Consumption'!$B$17</f>
        <v>1.5</v>
      </c>
      <c r="AO890" s="235">
        <f>IF('Raw Data'!AM889="YES", 1, 0)</f>
        <v>0</v>
      </c>
      <c r="AP890" s="239">
        <f>'Power Usage Consumption'!$B$18</f>
        <v>1.2</v>
      </c>
      <c r="AQ890" s="235">
        <f>IF('Raw Data'!AN889="YES", 1, 0)</f>
        <v>0</v>
      </c>
      <c r="AR890" s="239">
        <f>'Power Usage Consumption'!$B$19</f>
        <v>2</v>
      </c>
      <c r="AS890" s="239">
        <f t="shared" si="5"/>
        <v>26.57</v>
      </c>
      <c r="AT890" s="241">
        <f t="shared" si="6"/>
        <v>7</v>
      </c>
      <c r="AU890" s="241"/>
      <c r="AV890" s="235">
        <f>IF('Raw Data'!AO889="YES", 1, 0)</f>
        <v>1</v>
      </c>
      <c r="AW890" s="241">
        <f>('Power Usage Consumption'!$B$22)*D890*AV890</f>
        <v>819</v>
      </c>
      <c r="AX890" s="235">
        <f>IF('Raw Data'!AP889="YES", 1, 0)</f>
        <v>0</v>
      </c>
      <c r="AY890" s="241">
        <f>('Power Usage Consumption'!$B$23)*D890*AX890</f>
        <v>0</v>
      </c>
      <c r="AZ890" s="235">
        <f>IF('Raw Data'!AQ889="YES", 1, 0)</f>
        <v>0</v>
      </c>
      <c r="BA890" s="241">
        <f>('Power Usage Consumption'!$B$24)*D890*AZ890</f>
        <v>0</v>
      </c>
      <c r="BB890" s="235">
        <f>IF('Raw Data'!AR889="YES", 1, 0)</f>
        <v>1</v>
      </c>
      <c r="BC890" s="241">
        <f>('Power Usage Consumption'!$B$25)*D890*BB890</f>
        <v>6.246</v>
      </c>
      <c r="BD890" s="235">
        <f>IF('Raw Data'!AS889="YES", 1, 0)</f>
        <v>0</v>
      </c>
      <c r="BE890" s="235">
        <f>('Power Usage Consumption'!$B$26)*D890*BD890</f>
        <v>0</v>
      </c>
      <c r="BF890" s="241">
        <f t="shared" si="7"/>
        <v>825.246</v>
      </c>
    </row>
    <row r="891" ht="20.25" customHeight="1">
      <c r="A891" s="233" t="str">
        <f>'Raw Data'!R890</f>
        <v>Tunisia</v>
      </c>
      <c r="B891" s="234">
        <f>'Raw Data'!S890</f>
        <v>3</v>
      </c>
      <c r="C891" s="235" t="str">
        <f>'Raw Data'!W890</f>
        <v/>
      </c>
      <c r="D891" s="236">
        <f t="shared" si="1"/>
        <v>0</v>
      </c>
      <c r="E891" s="237"/>
      <c r="F891" s="238">
        <f>'Raw Data'!X890</f>
        <v>2</v>
      </c>
      <c r="G891" s="239">
        <f>(F891*'Power Usage Consumption'!$B$2)*D891</f>
        <v>0</v>
      </c>
      <c r="H891" s="235">
        <f>'Raw Data'!Y890</f>
        <v>1</v>
      </c>
      <c r="I891" s="239">
        <f>(H891*'Power Usage Consumption'!$B$3)*D891</f>
        <v>0</v>
      </c>
      <c r="J891" s="235">
        <f>'Raw Data'!Z890</f>
        <v>1</v>
      </c>
      <c r="K891" s="240">
        <f>(J891*'Power Usage Consumption'!$B$4)*D891</f>
        <v>0</v>
      </c>
      <c r="L891" s="241">
        <f>'Raw Data'!AA890</f>
        <v>2</v>
      </c>
      <c r="M891" s="241">
        <f>(L891*'Power Usage Consumption'!$B$5)*D891</f>
        <v>0</v>
      </c>
      <c r="N891" s="241">
        <f>'Raw Data'!AB890</f>
        <v>1</v>
      </c>
      <c r="O891" s="241">
        <f>(N891*'Power Usage Consumption'!$B$7)*D891</f>
        <v>0</v>
      </c>
      <c r="P891" s="241">
        <f>'Raw Data'!AC890</f>
        <v>3</v>
      </c>
      <c r="Q891" s="241">
        <f>(P891*'Power Usage Consumption'!$B$8)*D891</f>
        <v>0</v>
      </c>
      <c r="R891" s="241">
        <f>'Raw Data'!AD890</f>
        <v>2</v>
      </c>
      <c r="S891" s="241">
        <f>(R891*'Power Usage Consumption'!$B$9)*D891</f>
        <v>0</v>
      </c>
      <c r="T891" s="235">
        <f>'Raw Data'!AE890</f>
        <v>3</v>
      </c>
      <c r="U891" s="241">
        <f>(T891*'Power Usage Consumption'!$B$6)*D891</f>
        <v>0</v>
      </c>
      <c r="V891" s="235">
        <f>'Raw Data'!AF890</f>
        <v>0</v>
      </c>
      <c r="W891" s="241">
        <f>(V891*'Power Usage Consumption'!$B$11)*D891</f>
        <v>0</v>
      </c>
      <c r="X891" s="235">
        <f>'Raw Data'!AG890</f>
        <v>1</v>
      </c>
      <c r="Y891" s="241">
        <f>(X891*'Power Usage Consumption'!$B$12)*D891</f>
        <v>0</v>
      </c>
      <c r="Z891" s="235">
        <f>'Raw Data'!AH890</f>
        <v>3</v>
      </c>
      <c r="AA891" s="241">
        <f>(Z891*'Power Usage Consumption'!$B$12)*D891</f>
        <v>0</v>
      </c>
      <c r="AB891" s="242">
        <f t="shared" si="2"/>
        <v>0</v>
      </c>
      <c r="AC891" s="243" t="str">
        <f>'Raw Data'!AI890</f>
        <v>Renewable Energy (Solar, Wind, etc.)</v>
      </c>
      <c r="AD891" s="244">
        <f t="shared" si="3"/>
        <v>0</v>
      </c>
      <c r="AE891" s="245">
        <f t="shared" si="4"/>
        <v>0</v>
      </c>
      <c r="AF891" s="238">
        <f>'Raw Data'!U890</f>
        <v>2</v>
      </c>
      <c r="AG891" s="235">
        <f>'Raw Data'!T890</f>
        <v>1</v>
      </c>
      <c r="AH891" s="235"/>
      <c r="AI891" s="235">
        <f>IF('Raw Data'!AJ890="YES", 1, 0)</f>
        <v>0</v>
      </c>
      <c r="AJ891" s="239">
        <f>'Power Usage Consumption'!$B$15</f>
        <v>3.87</v>
      </c>
      <c r="AK891" s="235">
        <f>IF('Raw Data'!AK890="YES", 1, 0)</f>
        <v>0</v>
      </c>
      <c r="AL891" s="239">
        <f>'Power Usage Consumption'!$B$16</f>
        <v>18</v>
      </c>
      <c r="AM891" s="235">
        <f>IF('Raw Data'!AL890="YES", 1, 0)</f>
        <v>0</v>
      </c>
      <c r="AN891" s="239">
        <f>'Power Usage Consumption'!$B$17</f>
        <v>1.5</v>
      </c>
      <c r="AO891" s="235">
        <f>IF('Raw Data'!AM890="YES", 1, 0)</f>
        <v>1</v>
      </c>
      <c r="AP891" s="239">
        <f>'Power Usage Consumption'!$B$18</f>
        <v>1.2</v>
      </c>
      <c r="AQ891" s="235">
        <f>IF('Raw Data'!AN890="YES", 1, 0)</f>
        <v>0</v>
      </c>
      <c r="AR891" s="239">
        <f>'Power Usage Consumption'!$B$19</f>
        <v>2</v>
      </c>
      <c r="AS891" s="239">
        <f t="shared" si="5"/>
        <v>26.57</v>
      </c>
      <c r="AT891" s="241">
        <f t="shared" si="6"/>
        <v>1</v>
      </c>
      <c r="AU891" s="241"/>
      <c r="AV891" s="235">
        <f>IF('Raw Data'!AO890="YES", 1, 0)</f>
        <v>1</v>
      </c>
      <c r="AW891" s="241">
        <f>('Power Usage Consumption'!$B$22)*D891*AV891</f>
        <v>0</v>
      </c>
      <c r="AX891" s="235">
        <f>IF('Raw Data'!AP890="YES", 1, 0)</f>
        <v>1</v>
      </c>
      <c r="AY891" s="241">
        <f>('Power Usage Consumption'!$B$23)*D891*AX891</f>
        <v>0</v>
      </c>
      <c r="AZ891" s="235">
        <f>IF('Raw Data'!AQ890="YES", 1, 0)</f>
        <v>0</v>
      </c>
      <c r="BA891" s="241">
        <f>('Power Usage Consumption'!$B$24)*D891*AZ891</f>
        <v>0</v>
      </c>
      <c r="BB891" s="235">
        <f>IF('Raw Data'!AR890="YES", 1, 0)</f>
        <v>0</v>
      </c>
      <c r="BC891" s="241">
        <f>('Power Usage Consumption'!$B$25)*D891*BB891</f>
        <v>0</v>
      </c>
      <c r="BD891" s="235">
        <f>IF('Raw Data'!AS890="YES", 1, 0)</f>
        <v>1</v>
      </c>
      <c r="BE891" s="235">
        <f>('Power Usage Consumption'!$B$26)*D891*BD891</f>
        <v>0</v>
      </c>
      <c r="BF891" s="241">
        <f t="shared" si="7"/>
        <v>0</v>
      </c>
    </row>
    <row r="892" ht="20.25" customHeight="1">
      <c r="A892" s="233" t="str">
        <f>'Raw Data'!R891</f>
        <v>Norway</v>
      </c>
      <c r="B892" s="234">
        <f>'Raw Data'!S891</f>
        <v>5</v>
      </c>
      <c r="C892" s="235">
        <f>'Raw Data'!W891</f>
        <v>15</v>
      </c>
      <c r="D892" s="236">
        <f t="shared" si="1"/>
        <v>300</v>
      </c>
      <c r="E892" s="237"/>
      <c r="F892" s="238">
        <f>'Raw Data'!X891</f>
        <v>2</v>
      </c>
      <c r="G892" s="239">
        <f>(F892*'Power Usage Consumption'!$B$2)*D892</f>
        <v>36</v>
      </c>
      <c r="H892" s="235">
        <f>'Raw Data'!Y891</f>
        <v>0</v>
      </c>
      <c r="I892" s="239">
        <f>(H892*'Power Usage Consumption'!$B$3)*D892</f>
        <v>0</v>
      </c>
      <c r="J892" s="235">
        <f>'Raw Data'!Z891</f>
        <v>1</v>
      </c>
      <c r="K892" s="240">
        <f>(J892*'Power Usage Consumption'!$B$4)*D892</f>
        <v>17.1</v>
      </c>
      <c r="L892" s="241">
        <f>'Raw Data'!AA891</f>
        <v>0</v>
      </c>
      <c r="M892" s="241">
        <f>(L892*'Power Usage Consumption'!$B$5)*D892</f>
        <v>0</v>
      </c>
      <c r="N892" s="241">
        <f>'Raw Data'!AB891</f>
        <v>0</v>
      </c>
      <c r="O892" s="241">
        <f>(N892*'Power Usage Consumption'!$B$7)*D892</f>
        <v>0</v>
      </c>
      <c r="P892" s="241">
        <f>'Raw Data'!AC891</f>
        <v>3</v>
      </c>
      <c r="Q892" s="241">
        <f>(P892*'Power Usage Consumption'!$B$8)*D892</f>
        <v>36</v>
      </c>
      <c r="R892" s="241">
        <f>'Raw Data'!AD891</f>
        <v>3</v>
      </c>
      <c r="S892" s="241">
        <f>(R892*'Power Usage Consumption'!$B$9)*D892</f>
        <v>5.4</v>
      </c>
      <c r="T892" s="235">
        <f>'Raw Data'!AE891</f>
        <v>2</v>
      </c>
      <c r="U892" s="241">
        <f>(T892*'Power Usage Consumption'!$B$6)*D892</f>
        <v>3</v>
      </c>
      <c r="V892" s="235">
        <f>'Raw Data'!AF891</f>
        <v>2</v>
      </c>
      <c r="W892" s="241">
        <f>(V892*'Power Usage Consumption'!$B$11)*D892</f>
        <v>7.2</v>
      </c>
      <c r="X892" s="235">
        <f>'Raw Data'!AG891</f>
        <v>3</v>
      </c>
      <c r="Y892" s="241">
        <f>(X892*'Power Usage Consumption'!$B$12)*D892</f>
        <v>10.8</v>
      </c>
      <c r="Z892" s="235">
        <f>'Raw Data'!AH891</f>
        <v>3</v>
      </c>
      <c r="AA892" s="241">
        <f>(Z892*'Power Usage Consumption'!$B$12)*D892</f>
        <v>10.8</v>
      </c>
      <c r="AB892" s="242">
        <f t="shared" si="2"/>
        <v>126.3</v>
      </c>
      <c r="AC892" s="243" t="str">
        <f>'Raw Data'!AI891</f>
        <v>Renewable Energy (Solar, Wind, etc.)</v>
      </c>
      <c r="AD892" s="244">
        <f t="shared" si="3"/>
        <v>0</v>
      </c>
      <c r="AE892" s="245">
        <f t="shared" si="4"/>
        <v>126.3</v>
      </c>
      <c r="AF892" s="238">
        <f>'Raw Data'!U891</f>
        <v>3</v>
      </c>
      <c r="AG892" s="235">
        <f>'Raw Data'!T891</f>
        <v>2</v>
      </c>
      <c r="AH892" s="235"/>
      <c r="AI892" s="235">
        <f>IF('Raw Data'!AJ891="YES", 1, 0)</f>
        <v>1</v>
      </c>
      <c r="AJ892" s="239">
        <f>'Power Usage Consumption'!$B$15</f>
        <v>3.87</v>
      </c>
      <c r="AK892" s="235">
        <f>IF('Raw Data'!AK891="YES", 1, 0)</f>
        <v>0</v>
      </c>
      <c r="AL892" s="239">
        <f>'Power Usage Consumption'!$B$16</f>
        <v>18</v>
      </c>
      <c r="AM892" s="235">
        <f>IF('Raw Data'!AL891="YES", 1, 0)</f>
        <v>0</v>
      </c>
      <c r="AN892" s="239">
        <f>'Power Usage Consumption'!$B$17</f>
        <v>1.5</v>
      </c>
      <c r="AO892" s="235">
        <f>IF('Raw Data'!AM891="YES", 1, 0)</f>
        <v>0</v>
      </c>
      <c r="AP892" s="239">
        <f>'Power Usage Consumption'!$B$18</f>
        <v>1.2</v>
      </c>
      <c r="AQ892" s="235">
        <f>IF('Raw Data'!AN891="YES", 1, 0)</f>
        <v>0</v>
      </c>
      <c r="AR892" s="239">
        <f>'Power Usage Consumption'!$B$19</f>
        <v>2</v>
      </c>
      <c r="AS892" s="239">
        <f t="shared" si="5"/>
        <v>26.57</v>
      </c>
      <c r="AT892" s="241">
        <f t="shared" si="6"/>
        <v>2</v>
      </c>
      <c r="AU892" s="241"/>
      <c r="AV892" s="235">
        <f>IF('Raw Data'!AO891="YES", 1, 0)</f>
        <v>1</v>
      </c>
      <c r="AW892" s="241">
        <f>('Power Usage Consumption'!$B$22)*D892*AV892</f>
        <v>682.5</v>
      </c>
      <c r="AX892" s="235">
        <f>IF('Raw Data'!AP891="YES", 1, 0)</f>
        <v>0</v>
      </c>
      <c r="AY892" s="241">
        <f>('Power Usage Consumption'!$B$23)*D892*AX892</f>
        <v>0</v>
      </c>
      <c r="AZ892" s="235">
        <f>IF('Raw Data'!AQ891="YES", 1, 0)</f>
        <v>1</v>
      </c>
      <c r="BA892" s="241">
        <f>('Power Usage Consumption'!$B$24)*D892*AZ892</f>
        <v>16.2</v>
      </c>
      <c r="BB892" s="235">
        <f>IF('Raw Data'!AR891="YES", 1, 0)</f>
        <v>1</v>
      </c>
      <c r="BC892" s="241">
        <f>('Power Usage Consumption'!$B$25)*D892*BB892</f>
        <v>5.205</v>
      </c>
      <c r="BD892" s="235">
        <f>IF('Raw Data'!AS891="YES", 1, 0)</f>
        <v>0</v>
      </c>
      <c r="BE892" s="235">
        <f>('Power Usage Consumption'!$B$26)*D892*BD892</f>
        <v>0</v>
      </c>
      <c r="BF892" s="241">
        <f t="shared" si="7"/>
        <v>703.905</v>
      </c>
    </row>
    <row r="893" ht="20.25" customHeight="1">
      <c r="A893" s="233" t="str">
        <f>'Raw Data'!R892</f>
        <v>Portugal</v>
      </c>
      <c r="B893" s="234">
        <f>'Raw Data'!S892</f>
        <v>6</v>
      </c>
      <c r="C893" s="235">
        <f>'Raw Data'!W892</f>
        <v>18</v>
      </c>
      <c r="D893" s="236">
        <f t="shared" si="1"/>
        <v>432</v>
      </c>
      <c r="E893" s="237"/>
      <c r="F893" s="238">
        <f>'Raw Data'!X892</f>
        <v>2</v>
      </c>
      <c r="G893" s="239">
        <f>(F893*'Power Usage Consumption'!$B$2)*D893</f>
        <v>51.84</v>
      </c>
      <c r="H893" s="235">
        <f>'Raw Data'!Y892</f>
        <v>0</v>
      </c>
      <c r="I893" s="239">
        <f>(H893*'Power Usage Consumption'!$B$3)*D893</f>
        <v>0</v>
      </c>
      <c r="J893" s="235">
        <f>'Raw Data'!Z892</f>
        <v>1</v>
      </c>
      <c r="K893" s="240">
        <f>(J893*'Power Usage Consumption'!$B$4)*D893</f>
        <v>24.624</v>
      </c>
      <c r="L893" s="241">
        <f>'Raw Data'!AA892</f>
        <v>3</v>
      </c>
      <c r="M893" s="241">
        <f>(L893*'Power Usage Consumption'!$B$5)*D893</f>
        <v>259.2</v>
      </c>
      <c r="N893" s="241">
        <f>'Raw Data'!AB892</f>
        <v>0</v>
      </c>
      <c r="O893" s="241">
        <f>(N893*'Power Usage Consumption'!$B$7)*D893</f>
        <v>0</v>
      </c>
      <c r="P893" s="241">
        <f>'Raw Data'!AC892</f>
        <v>3</v>
      </c>
      <c r="Q893" s="241">
        <f>(P893*'Power Usage Consumption'!$B$8)*D893</f>
        <v>51.84</v>
      </c>
      <c r="R893" s="241">
        <f>'Raw Data'!AD892</f>
        <v>0</v>
      </c>
      <c r="S893" s="241">
        <f>(R893*'Power Usage Consumption'!$B$9)*D893</f>
        <v>0</v>
      </c>
      <c r="T893" s="235">
        <f>'Raw Data'!AE892</f>
        <v>2</v>
      </c>
      <c r="U893" s="241">
        <f>(T893*'Power Usage Consumption'!$B$6)*D893</f>
        <v>4.32</v>
      </c>
      <c r="V893" s="235">
        <f>'Raw Data'!AF892</f>
        <v>2</v>
      </c>
      <c r="W893" s="241">
        <f>(V893*'Power Usage Consumption'!$B$11)*D893</f>
        <v>10.368</v>
      </c>
      <c r="X893" s="235">
        <f>'Raw Data'!AG892</f>
        <v>0</v>
      </c>
      <c r="Y893" s="241">
        <f>(X893*'Power Usage Consumption'!$B$12)*D893</f>
        <v>0</v>
      </c>
      <c r="Z893" s="235">
        <f>'Raw Data'!AH892</f>
        <v>0</v>
      </c>
      <c r="AA893" s="241">
        <f>(Z893*'Power Usage Consumption'!$B$12)*D893</f>
        <v>0</v>
      </c>
      <c r="AB893" s="242">
        <f t="shared" si="2"/>
        <v>402.192</v>
      </c>
      <c r="AC893" s="243" t="str">
        <f>'Raw Data'!AI892</f>
        <v>Renewable Energy (Solar, Wind, etc.)</v>
      </c>
      <c r="AD893" s="244">
        <f t="shared" si="3"/>
        <v>0</v>
      </c>
      <c r="AE893" s="245">
        <f t="shared" si="4"/>
        <v>402.192</v>
      </c>
      <c r="AF893" s="238">
        <f>'Raw Data'!U892</f>
        <v>2</v>
      </c>
      <c r="AG893" s="235">
        <f>'Raw Data'!T892</f>
        <v>4</v>
      </c>
      <c r="AH893" s="235"/>
      <c r="AI893" s="235">
        <f>IF('Raw Data'!AJ892="YES", 1, 0)</f>
        <v>1</v>
      </c>
      <c r="AJ893" s="239">
        <f>'Power Usage Consumption'!$B$15</f>
        <v>3.87</v>
      </c>
      <c r="AK893" s="235">
        <f>IF('Raw Data'!AK892="YES", 1, 0)</f>
        <v>0</v>
      </c>
      <c r="AL893" s="239">
        <f>'Power Usage Consumption'!$B$16</f>
        <v>18</v>
      </c>
      <c r="AM893" s="235">
        <f>IF('Raw Data'!AL892="YES", 1, 0)</f>
        <v>1</v>
      </c>
      <c r="AN893" s="239">
        <f>'Power Usage Consumption'!$B$17</f>
        <v>1.5</v>
      </c>
      <c r="AO893" s="235">
        <f>IF('Raw Data'!AM892="YES", 1, 0)</f>
        <v>0</v>
      </c>
      <c r="AP893" s="239">
        <f>'Power Usage Consumption'!$B$18</f>
        <v>1.2</v>
      </c>
      <c r="AQ893" s="235">
        <f>IF('Raw Data'!AN892="YES", 1, 0)</f>
        <v>1</v>
      </c>
      <c r="AR893" s="239">
        <f>'Power Usage Consumption'!$B$19</f>
        <v>2</v>
      </c>
      <c r="AS893" s="239">
        <f t="shared" si="5"/>
        <v>26.57</v>
      </c>
      <c r="AT893" s="241">
        <f t="shared" si="6"/>
        <v>4</v>
      </c>
      <c r="AU893" s="241"/>
      <c r="AV893" s="235">
        <f>IF('Raw Data'!AO892="YES", 1, 0)</f>
        <v>1</v>
      </c>
      <c r="AW893" s="241">
        <f>('Power Usage Consumption'!$B$22)*D893*AV893</f>
        <v>982.8</v>
      </c>
      <c r="AX893" s="235">
        <f>IF('Raw Data'!AP892="YES", 1, 0)</f>
        <v>1</v>
      </c>
      <c r="AY893" s="241">
        <f>('Power Usage Consumption'!$B$23)*D893*AX893</f>
        <v>280.8</v>
      </c>
      <c r="AZ893" s="235">
        <f>IF('Raw Data'!AQ892="YES", 1, 0)</f>
        <v>0</v>
      </c>
      <c r="BA893" s="241">
        <f>('Power Usage Consumption'!$B$24)*D893*AZ893</f>
        <v>0</v>
      </c>
      <c r="BB893" s="235">
        <f>IF('Raw Data'!AR892="YES", 1, 0)</f>
        <v>0</v>
      </c>
      <c r="BC893" s="241">
        <f>('Power Usage Consumption'!$B$25)*D893*BB893</f>
        <v>0</v>
      </c>
      <c r="BD893" s="235">
        <f>IF('Raw Data'!AS892="YES", 1, 0)</f>
        <v>0</v>
      </c>
      <c r="BE893" s="235">
        <f>('Power Usage Consumption'!$B$26)*D893*BD893</f>
        <v>0</v>
      </c>
      <c r="BF893" s="241">
        <f t="shared" si="7"/>
        <v>1263.6</v>
      </c>
    </row>
    <row r="894" ht="20.25" customHeight="1">
      <c r="A894" s="233" t="str">
        <f>'Raw Data'!R893</f>
        <v>Korea, Republic of</v>
      </c>
      <c r="B894" s="234">
        <f>'Raw Data'!S893</f>
        <v>12</v>
      </c>
      <c r="C894" s="235">
        <f>'Raw Data'!W893</f>
        <v>5</v>
      </c>
      <c r="D894" s="236">
        <f t="shared" si="1"/>
        <v>240</v>
      </c>
      <c r="E894" s="237"/>
      <c r="F894" s="238">
        <f>'Raw Data'!X893</f>
        <v>0</v>
      </c>
      <c r="G894" s="239">
        <f>(F894*'Power Usage Consumption'!$B$2)*D894</f>
        <v>0</v>
      </c>
      <c r="H894" s="235">
        <f>'Raw Data'!Y893</f>
        <v>0</v>
      </c>
      <c r="I894" s="239">
        <f>(H894*'Power Usage Consumption'!$B$3)*D894</f>
        <v>0</v>
      </c>
      <c r="J894" s="235">
        <f>'Raw Data'!Z893</f>
        <v>2</v>
      </c>
      <c r="K894" s="240">
        <f>(J894*'Power Usage Consumption'!$B$4)*D894</f>
        <v>27.36</v>
      </c>
      <c r="L894" s="241">
        <f>'Raw Data'!AA893</f>
        <v>2</v>
      </c>
      <c r="M894" s="241">
        <f>(L894*'Power Usage Consumption'!$B$5)*D894</f>
        <v>96</v>
      </c>
      <c r="N894" s="241">
        <f>'Raw Data'!AB893</f>
        <v>2</v>
      </c>
      <c r="O894" s="241">
        <f>(N894*'Power Usage Consumption'!$B$7)*D894</f>
        <v>0.96</v>
      </c>
      <c r="P894" s="241">
        <f>'Raw Data'!AC893</f>
        <v>2</v>
      </c>
      <c r="Q894" s="241">
        <f>(P894*'Power Usage Consumption'!$B$8)*D894</f>
        <v>19.2</v>
      </c>
      <c r="R894" s="241">
        <f>'Raw Data'!AD893</f>
        <v>3</v>
      </c>
      <c r="S894" s="241">
        <f>(R894*'Power Usage Consumption'!$B$9)*D894</f>
        <v>4.32</v>
      </c>
      <c r="T894" s="235">
        <f>'Raw Data'!AE893</f>
        <v>1</v>
      </c>
      <c r="U894" s="241">
        <f>(T894*'Power Usage Consumption'!$B$6)*D894</f>
        <v>1.2</v>
      </c>
      <c r="V894" s="235">
        <f>'Raw Data'!AF893</f>
        <v>1</v>
      </c>
      <c r="W894" s="241">
        <f>(V894*'Power Usage Consumption'!$B$11)*D894</f>
        <v>2.88</v>
      </c>
      <c r="X894" s="235">
        <f>'Raw Data'!AG893</f>
        <v>3</v>
      </c>
      <c r="Y894" s="241">
        <f>(X894*'Power Usage Consumption'!$B$12)*D894</f>
        <v>8.64</v>
      </c>
      <c r="Z894" s="235">
        <f>'Raw Data'!AH893</f>
        <v>0</v>
      </c>
      <c r="AA894" s="241">
        <f>(Z894*'Power Usage Consumption'!$B$12)*D894</f>
        <v>0</v>
      </c>
      <c r="AB894" s="242">
        <f t="shared" si="2"/>
        <v>160.56</v>
      </c>
      <c r="AC894" s="243" t="str">
        <f>'Raw Data'!AI893</f>
        <v>Renewable Energy (Solar, Wind, etc.)</v>
      </c>
      <c r="AD894" s="244">
        <f t="shared" si="3"/>
        <v>0</v>
      </c>
      <c r="AE894" s="245">
        <f t="shared" si="4"/>
        <v>160.56</v>
      </c>
      <c r="AF894" s="238">
        <f>'Raw Data'!U893</f>
        <v>10</v>
      </c>
      <c r="AG894" s="235">
        <f>'Raw Data'!T893</f>
        <v>2</v>
      </c>
      <c r="AH894" s="235"/>
      <c r="AI894" s="235">
        <f>IF('Raw Data'!AJ893="YES", 1, 0)</f>
        <v>1</v>
      </c>
      <c r="AJ894" s="239">
        <f>'Power Usage Consumption'!$B$15</f>
        <v>3.87</v>
      </c>
      <c r="AK894" s="235">
        <f>IF('Raw Data'!AK893="YES", 1, 0)</f>
        <v>0</v>
      </c>
      <c r="AL894" s="239">
        <f>'Power Usage Consumption'!$B$16</f>
        <v>18</v>
      </c>
      <c r="AM894" s="235">
        <f>IF('Raw Data'!AL893="YES", 1, 0)</f>
        <v>1</v>
      </c>
      <c r="AN894" s="239">
        <f>'Power Usage Consumption'!$B$17</f>
        <v>1.5</v>
      </c>
      <c r="AO894" s="235">
        <f>IF('Raw Data'!AM893="YES", 1, 0)</f>
        <v>0</v>
      </c>
      <c r="AP894" s="239">
        <f>'Power Usage Consumption'!$B$18</f>
        <v>1.2</v>
      </c>
      <c r="AQ894" s="235">
        <f>IF('Raw Data'!AN893="YES", 1, 0)</f>
        <v>0</v>
      </c>
      <c r="AR894" s="239">
        <f>'Power Usage Consumption'!$B$19</f>
        <v>2</v>
      </c>
      <c r="AS894" s="239">
        <f t="shared" si="5"/>
        <v>26.57</v>
      </c>
      <c r="AT894" s="241">
        <f t="shared" si="6"/>
        <v>2</v>
      </c>
      <c r="AU894" s="241"/>
      <c r="AV894" s="235">
        <f>IF('Raw Data'!AO893="YES", 1, 0)</f>
        <v>1</v>
      </c>
      <c r="AW894" s="241">
        <f>('Power Usage Consumption'!$B$22)*D894*AV894</f>
        <v>546</v>
      </c>
      <c r="AX894" s="235">
        <f>IF('Raw Data'!AP893="YES", 1, 0)</f>
        <v>0</v>
      </c>
      <c r="AY894" s="241">
        <f>('Power Usage Consumption'!$B$23)*D894*AX894</f>
        <v>0</v>
      </c>
      <c r="AZ894" s="235">
        <f>IF('Raw Data'!AQ893="YES", 1, 0)</f>
        <v>1</v>
      </c>
      <c r="BA894" s="241">
        <f>('Power Usage Consumption'!$B$24)*D894*AZ894</f>
        <v>12.96</v>
      </c>
      <c r="BB894" s="235">
        <f>IF('Raw Data'!AR893="YES", 1, 0)</f>
        <v>1</v>
      </c>
      <c r="BC894" s="241">
        <f>('Power Usage Consumption'!$B$25)*D894*BB894</f>
        <v>4.164</v>
      </c>
      <c r="BD894" s="235">
        <f>IF('Raw Data'!AS893="YES", 1, 0)</f>
        <v>0</v>
      </c>
      <c r="BE894" s="235">
        <f>('Power Usage Consumption'!$B$26)*D894*BD894</f>
        <v>0</v>
      </c>
      <c r="BF894" s="241">
        <f t="shared" si="7"/>
        <v>563.124</v>
      </c>
    </row>
    <row r="895" ht="20.25" customHeight="1">
      <c r="A895" s="233" t="str">
        <f>'Raw Data'!R894</f>
        <v>United Arab Emirates</v>
      </c>
      <c r="B895" s="234">
        <f>'Raw Data'!S894</f>
        <v>8</v>
      </c>
      <c r="C895" s="235">
        <f>'Raw Data'!W894</f>
        <v>5</v>
      </c>
      <c r="D895" s="236">
        <f t="shared" si="1"/>
        <v>160</v>
      </c>
      <c r="E895" s="237"/>
      <c r="F895" s="238">
        <f>'Raw Data'!X894</f>
        <v>0</v>
      </c>
      <c r="G895" s="239">
        <f>(F895*'Power Usage Consumption'!$B$2)*D895</f>
        <v>0</v>
      </c>
      <c r="H895" s="235">
        <f>'Raw Data'!Y894</f>
        <v>2</v>
      </c>
      <c r="I895" s="239">
        <f>(H895*'Power Usage Consumption'!$B$3)*D895</f>
        <v>22.272</v>
      </c>
      <c r="J895" s="235">
        <f>'Raw Data'!Z894</f>
        <v>2</v>
      </c>
      <c r="K895" s="240">
        <f>(J895*'Power Usage Consumption'!$B$4)*D895</f>
        <v>18.24</v>
      </c>
      <c r="L895" s="241">
        <f>'Raw Data'!AA894</f>
        <v>1</v>
      </c>
      <c r="M895" s="241">
        <f>(L895*'Power Usage Consumption'!$B$5)*D895</f>
        <v>32</v>
      </c>
      <c r="N895" s="241">
        <f>'Raw Data'!AB894</f>
        <v>0</v>
      </c>
      <c r="O895" s="241">
        <f>(N895*'Power Usage Consumption'!$B$7)*D895</f>
        <v>0</v>
      </c>
      <c r="P895" s="241">
        <f>'Raw Data'!AC894</f>
        <v>1</v>
      </c>
      <c r="Q895" s="241">
        <f>(P895*'Power Usage Consumption'!$B$8)*D895</f>
        <v>6.4</v>
      </c>
      <c r="R895" s="241">
        <f>'Raw Data'!AD894</f>
        <v>0</v>
      </c>
      <c r="S895" s="241">
        <f>(R895*'Power Usage Consumption'!$B$9)*D895</f>
        <v>0</v>
      </c>
      <c r="T895" s="235">
        <f>'Raw Data'!AE894</f>
        <v>1</v>
      </c>
      <c r="U895" s="241">
        <f>(T895*'Power Usage Consumption'!$B$6)*D895</f>
        <v>0.8</v>
      </c>
      <c r="V895" s="235">
        <f>'Raw Data'!AF894</f>
        <v>1</v>
      </c>
      <c r="W895" s="241">
        <f>(V895*'Power Usage Consumption'!$B$11)*D895</f>
        <v>1.92</v>
      </c>
      <c r="X895" s="235">
        <f>'Raw Data'!AG894</f>
        <v>1</v>
      </c>
      <c r="Y895" s="241">
        <f>(X895*'Power Usage Consumption'!$B$12)*D895</f>
        <v>1.92</v>
      </c>
      <c r="Z895" s="235">
        <f>'Raw Data'!AH894</f>
        <v>2</v>
      </c>
      <c r="AA895" s="241">
        <f>(Z895*'Power Usage Consumption'!$B$12)*D895</f>
        <v>3.84</v>
      </c>
      <c r="AB895" s="242">
        <f t="shared" si="2"/>
        <v>87.392</v>
      </c>
      <c r="AC895" s="243" t="str">
        <f>'Raw Data'!AI894</f>
        <v>Non-renewable Energy (Grid electricity, Gasoline, etc.)</v>
      </c>
      <c r="AD895" s="244">
        <f t="shared" si="3"/>
        <v>87.392</v>
      </c>
      <c r="AE895" s="245">
        <f t="shared" si="4"/>
        <v>0</v>
      </c>
      <c r="AF895" s="238">
        <f>'Raw Data'!U894</f>
        <v>5</v>
      </c>
      <c r="AG895" s="235">
        <f>'Raw Data'!T894</f>
        <v>3</v>
      </c>
      <c r="AH895" s="235"/>
      <c r="AI895" s="235">
        <f>IF('Raw Data'!AJ894="YES", 1, 0)</f>
        <v>0</v>
      </c>
      <c r="AJ895" s="239">
        <f>'Power Usage Consumption'!$B$15</f>
        <v>3.87</v>
      </c>
      <c r="AK895" s="235">
        <f>IF('Raw Data'!AK894="YES", 1, 0)</f>
        <v>0</v>
      </c>
      <c r="AL895" s="239">
        <f>'Power Usage Consumption'!$B$16</f>
        <v>18</v>
      </c>
      <c r="AM895" s="235">
        <f>IF('Raw Data'!AL894="YES", 1, 0)</f>
        <v>1</v>
      </c>
      <c r="AN895" s="239">
        <f>'Power Usage Consumption'!$B$17</f>
        <v>1.5</v>
      </c>
      <c r="AO895" s="235">
        <f>IF('Raw Data'!AM894="YES", 1, 0)</f>
        <v>1</v>
      </c>
      <c r="AP895" s="239">
        <f>'Power Usage Consumption'!$B$18</f>
        <v>1.2</v>
      </c>
      <c r="AQ895" s="235">
        <f>IF('Raw Data'!AN894="YES", 1, 0)</f>
        <v>0</v>
      </c>
      <c r="AR895" s="239">
        <f>'Power Usage Consumption'!$B$19</f>
        <v>2</v>
      </c>
      <c r="AS895" s="239">
        <f t="shared" si="5"/>
        <v>26.57</v>
      </c>
      <c r="AT895" s="241">
        <f t="shared" si="6"/>
        <v>3</v>
      </c>
      <c r="AU895" s="241"/>
      <c r="AV895" s="235">
        <f>IF('Raw Data'!AO894="YES", 1, 0)</f>
        <v>1</v>
      </c>
      <c r="AW895" s="241">
        <f>('Power Usage Consumption'!$B$22)*D895*AV895</f>
        <v>364</v>
      </c>
      <c r="AX895" s="235">
        <f>IF('Raw Data'!AP894="YES", 1, 0)</f>
        <v>1</v>
      </c>
      <c r="AY895" s="241">
        <f>('Power Usage Consumption'!$B$23)*D895*AX895</f>
        <v>104</v>
      </c>
      <c r="AZ895" s="235">
        <f>IF('Raw Data'!AQ894="YES", 1, 0)</f>
        <v>1</v>
      </c>
      <c r="BA895" s="241">
        <f>('Power Usage Consumption'!$B$24)*D895*AZ895</f>
        <v>8.64</v>
      </c>
      <c r="BB895" s="235">
        <f>IF('Raw Data'!AR894="YES", 1, 0)</f>
        <v>1</v>
      </c>
      <c r="BC895" s="241">
        <f>('Power Usage Consumption'!$B$25)*D895*BB895</f>
        <v>2.776</v>
      </c>
      <c r="BD895" s="235">
        <f>IF('Raw Data'!AS894="YES", 1, 0)</f>
        <v>1</v>
      </c>
      <c r="BE895" s="235">
        <f>('Power Usage Consumption'!$B$26)*D895*BD895</f>
        <v>44.8</v>
      </c>
      <c r="BF895" s="241">
        <f t="shared" si="7"/>
        <v>524.216</v>
      </c>
    </row>
    <row r="896" ht="20.25" customHeight="1">
      <c r="A896" s="233" t="str">
        <f>'Raw Data'!R895</f>
        <v>Serbia</v>
      </c>
      <c r="B896" s="234">
        <f>'Raw Data'!S895</f>
        <v>1</v>
      </c>
      <c r="C896" s="235">
        <f>'Raw Data'!W895</f>
        <v>26</v>
      </c>
      <c r="D896" s="236">
        <f t="shared" si="1"/>
        <v>104</v>
      </c>
      <c r="E896" s="237"/>
      <c r="F896" s="238">
        <f>'Raw Data'!X895</f>
        <v>0</v>
      </c>
      <c r="G896" s="239">
        <f>(F896*'Power Usage Consumption'!$B$2)*D896</f>
        <v>0</v>
      </c>
      <c r="H896" s="235">
        <f>'Raw Data'!Y895</f>
        <v>3</v>
      </c>
      <c r="I896" s="239">
        <f>(H896*'Power Usage Consumption'!$B$3)*D896</f>
        <v>21.7152</v>
      </c>
      <c r="J896" s="235">
        <f>'Raw Data'!Z895</f>
        <v>0</v>
      </c>
      <c r="K896" s="240">
        <f>(J896*'Power Usage Consumption'!$B$4)*D896</f>
        <v>0</v>
      </c>
      <c r="L896" s="241">
        <f>'Raw Data'!AA895</f>
        <v>0</v>
      </c>
      <c r="M896" s="241">
        <f>(L896*'Power Usage Consumption'!$B$5)*D896</f>
        <v>0</v>
      </c>
      <c r="N896" s="241">
        <f>'Raw Data'!AB895</f>
        <v>2</v>
      </c>
      <c r="O896" s="241">
        <f>(N896*'Power Usage Consumption'!$B$7)*D896</f>
        <v>0.416</v>
      </c>
      <c r="P896" s="241">
        <f>'Raw Data'!AC895</f>
        <v>3</v>
      </c>
      <c r="Q896" s="241">
        <f>(P896*'Power Usage Consumption'!$B$8)*D896</f>
        <v>12.48</v>
      </c>
      <c r="R896" s="241">
        <f>'Raw Data'!AD895</f>
        <v>1</v>
      </c>
      <c r="S896" s="241">
        <f>(R896*'Power Usage Consumption'!$B$9)*D896</f>
        <v>0.624</v>
      </c>
      <c r="T896" s="235">
        <f>'Raw Data'!AE895</f>
        <v>3</v>
      </c>
      <c r="U896" s="241">
        <f>(T896*'Power Usage Consumption'!$B$6)*D896</f>
        <v>1.56</v>
      </c>
      <c r="V896" s="235">
        <f>'Raw Data'!AF895</f>
        <v>0</v>
      </c>
      <c r="W896" s="241">
        <f>(V896*'Power Usage Consumption'!$B$11)*D896</f>
        <v>0</v>
      </c>
      <c r="X896" s="235">
        <f>'Raw Data'!AG895</f>
        <v>3</v>
      </c>
      <c r="Y896" s="241">
        <f>(X896*'Power Usage Consumption'!$B$12)*D896</f>
        <v>3.744</v>
      </c>
      <c r="Z896" s="235">
        <f>'Raw Data'!AH895</f>
        <v>1</v>
      </c>
      <c r="AA896" s="241">
        <f>(Z896*'Power Usage Consumption'!$B$12)*D896</f>
        <v>1.248</v>
      </c>
      <c r="AB896" s="242">
        <f t="shared" si="2"/>
        <v>41.7872</v>
      </c>
      <c r="AC896" s="243" t="str">
        <f>'Raw Data'!AI895</f>
        <v>Non-renewable Energy (Grid electricity, Gasoline, etc.)</v>
      </c>
      <c r="AD896" s="244">
        <f t="shared" si="3"/>
        <v>41.7872</v>
      </c>
      <c r="AE896" s="245">
        <f t="shared" si="4"/>
        <v>0</v>
      </c>
      <c r="AF896" s="238">
        <f>'Raw Data'!U895</f>
        <v>0</v>
      </c>
      <c r="AG896" s="235">
        <f>'Raw Data'!T895</f>
        <v>1</v>
      </c>
      <c r="AH896" s="235"/>
      <c r="AI896" s="235">
        <f>IF('Raw Data'!AJ895="YES", 1, 0)</f>
        <v>1</v>
      </c>
      <c r="AJ896" s="239">
        <f>'Power Usage Consumption'!$B$15</f>
        <v>3.87</v>
      </c>
      <c r="AK896" s="235">
        <f>IF('Raw Data'!AK895="YES", 1, 0)</f>
        <v>1</v>
      </c>
      <c r="AL896" s="239">
        <f>'Power Usage Consumption'!$B$16</f>
        <v>18</v>
      </c>
      <c r="AM896" s="235">
        <f>IF('Raw Data'!AL895="YES", 1, 0)</f>
        <v>0</v>
      </c>
      <c r="AN896" s="239">
        <f>'Power Usage Consumption'!$B$17</f>
        <v>1.5</v>
      </c>
      <c r="AO896" s="235">
        <f>IF('Raw Data'!AM895="YES", 1, 0)</f>
        <v>0</v>
      </c>
      <c r="AP896" s="239">
        <f>'Power Usage Consumption'!$B$18</f>
        <v>1.2</v>
      </c>
      <c r="AQ896" s="235">
        <f>IF('Raw Data'!AN895="YES", 1, 0)</f>
        <v>0</v>
      </c>
      <c r="AR896" s="239">
        <f>'Power Usage Consumption'!$B$19</f>
        <v>2</v>
      </c>
      <c r="AS896" s="239">
        <f t="shared" si="5"/>
        <v>26.57</v>
      </c>
      <c r="AT896" s="241">
        <f t="shared" si="6"/>
        <v>1</v>
      </c>
      <c r="AU896" s="241"/>
      <c r="AV896" s="235">
        <f>IF('Raw Data'!AO895="YES", 1, 0)</f>
        <v>1</v>
      </c>
      <c r="AW896" s="241">
        <f>('Power Usage Consumption'!$B$22)*D896*AV896</f>
        <v>236.6</v>
      </c>
      <c r="AX896" s="235">
        <f>IF('Raw Data'!AP895="YES", 1, 0)</f>
        <v>0</v>
      </c>
      <c r="AY896" s="241">
        <f>('Power Usage Consumption'!$B$23)*D896*AX896</f>
        <v>0</v>
      </c>
      <c r="AZ896" s="235">
        <f>IF('Raw Data'!AQ895="YES", 1, 0)</f>
        <v>1</v>
      </c>
      <c r="BA896" s="241">
        <f>('Power Usage Consumption'!$B$24)*D896*AZ896</f>
        <v>5.616</v>
      </c>
      <c r="BB896" s="235">
        <f>IF('Raw Data'!AR895="YES", 1, 0)</f>
        <v>0</v>
      </c>
      <c r="BC896" s="241">
        <f>('Power Usage Consumption'!$B$25)*D896*BB896</f>
        <v>0</v>
      </c>
      <c r="BD896" s="235">
        <f>IF('Raw Data'!AS895="YES", 1, 0)</f>
        <v>1</v>
      </c>
      <c r="BE896" s="235">
        <f>('Power Usage Consumption'!$B$26)*D896*BD896</f>
        <v>29.12</v>
      </c>
      <c r="BF896" s="241">
        <f t="shared" si="7"/>
        <v>271.336</v>
      </c>
    </row>
    <row r="897" ht="20.25" customHeight="1">
      <c r="A897" s="233" t="str">
        <f>'Raw Data'!R896</f>
        <v>Morocco</v>
      </c>
      <c r="B897" s="234">
        <f>'Raw Data'!S896</f>
        <v>7</v>
      </c>
      <c r="C897" s="235">
        <f>'Raw Data'!W896</f>
        <v>25</v>
      </c>
      <c r="D897" s="236">
        <f t="shared" si="1"/>
        <v>700</v>
      </c>
      <c r="E897" s="237"/>
      <c r="F897" s="238">
        <f>'Raw Data'!X896</f>
        <v>3</v>
      </c>
      <c r="G897" s="239">
        <f>(F897*'Power Usage Consumption'!$B$2)*D897</f>
        <v>126</v>
      </c>
      <c r="H897" s="235">
        <f>'Raw Data'!Y896</f>
        <v>1</v>
      </c>
      <c r="I897" s="239">
        <f>(H897*'Power Usage Consumption'!$B$3)*D897</f>
        <v>48.72</v>
      </c>
      <c r="J897" s="235">
        <f>'Raw Data'!Z896</f>
        <v>2</v>
      </c>
      <c r="K897" s="240">
        <f>(J897*'Power Usage Consumption'!$B$4)*D897</f>
        <v>79.8</v>
      </c>
      <c r="L897" s="241">
        <f>'Raw Data'!AA896</f>
        <v>3</v>
      </c>
      <c r="M897" s="241">
        <f>(L897*'Power Usage Consumption'!$B$5)*D897</f>
        <v>420</v>
      </c>
      <c r="N897" s="241">
        <f>'Raw Data'!AB896</f>
        <v>1</v>
      </c>
      <c r="O897" s="241">
        <f>(N897*'Power Usage Consumption'!$B$7)*D897</f>
        <v>1.4</v>
      </c>
      <c r="P897" s="241">
        <f>'Raw Data'!AC896</f>
        <v>1</v>
      </c>
      <c r="Q897" s="241">
        <f>(P897*'Power Usage Consumption'!$B$8)*D897</f>
        <v>28</v>
      </c>
      <c r="R897" s="241">
        <f>'Raw Data'!AD896</f>
        <v>2</v>
      </c>
      <c r="S897" s="241">
        <f>(R897*'Power Usage Consumption'!$B$9)*D897</f>
        <v>8.4</v>
      </c>
      <c r="T897" s="235">
        <f>'Raw Data'!AE896</f>
        <v>0</v>
      </c>
      <c r="U897" s="241">
        <f>(T897*'Power Usage Consumption'!$B$6)*D897</f>
        <v>0</v>
      </c>
      <c r="V897" s="235">
        <f>'Raw Data'!AF896</f>
        <v>2</v>
      </c>
      <c r="W897" s="241">
        <f>(V897*'Power Usage Consumption'!$B$11)*D897</f>
        <v>16.8</v>
      </c>
      <c r="X897" s="235">
        <f>'Raw Data'!AG896</f>
        <v>0</v>
      </c>
      <c r="Y897" s="241">
        <f>(X897*'Power Usage Consumption'!$B$12)*D897</f>
        <v>0</v>
      </c>
      <c r="Z897" s="235">
        <f>'Raw Data'!AH896</f>
        <v>2</v>
      </c>
      <c r="AA897" s="241">
        <f>(Z897*'Power Usage Consumption'!$B$12)*D897</f>
        <v>16.8</v>
      </c>
      <c r="AB897" s="242">
        <f t="shared" si="2"/>
        <v>745.92</v>
      </c>
      <c r="AC897" s="243" t="str">
        <f>'Raw Data'!AI896</f>
        <v>Renewable Energy (Solar, Wind, etc.)</v>
      </c>
      <c r="AD897" s="244">
        <f t="shared" si="3"/>
        <v>0</v>
      </c>
      <c r="AE897" s="245">
        <f t="shared" si="4"/>
        <v>745.92</v>
      </c>
      <c r="AF897" s="238">
        <f>'Raw Data'!U896</f>
        <v>6</v>
      </c>
      <c r="AG897" s="235">
        <f>'Raw Data'!T896</f>
        <v>1</v>
      </c>
      <c r="AH897" s="235"/>
      <c r="AI897" s="235">
        <f>IF('Raw Data'!AJ896="YES", 1, 0)</f>
        <v>1</v>
      </c>
      <c r="AJ897" s="239">
        <f>'Power Usage Consumption'!$B$15</f>
        <v>3.87</v>
      </c>
      <c r="AK897" s="235">
        <f>IF('Raw Data'!AK896="YES", 1, 0)</f>
        <v>0</v>
      </c>
      <c r="AL897" s="239">
        <f>'Power Usage Consumption'!$B$16</f>
        <v>18</v>
      </c>
      <c r="AM897" s="235">
        <f>IF('Raw Data'!AL896="YES", 1, 0)</f>
        <v>1</v>
      </c>
      <c r="AN897" s="239">
        <f>'Power Usage Consumption'!$B$17</f>
        <v>1.5</v>
      </c>
      <c r="AO897" s="235">
        <f>IF('Raw Data'!AM896="YES", 1, 0)</f>
        <v>1</v>
      </c>
      <c r="AP897" s="239">
        <f>'Power Usage Consumption'!$B$18</f>
        <v>1.2</v>
      </c>
      <c r="AQ897" s="235">
        <f>IF('Raw Data'!AN896="YES", 1, 0)</f>
        <v>0</v>
      </c>
      <c r="AR897" s="239">
        <f>'Power Usage Consumption'!$B$19</f>
        <v>2</v>
      </c>
      <c r="AS897" s="239">
        <f t="shared" si="5"/>
        <v>26.57</v>
      </c>
      <c r="AT897" s="241">
        <f t="shared" si="6"/>
        <v>1</v>
      </c>
      <c r="AU897" s="241"/>
      <c r="AV897" s="235">
        <f>IF('Raw Data'!AO896="YES", 1, 0)</f>
        <v>0</v>
      </c>
      <c r="AW897" s="241">
        <f>('Power Usage Consumption'!$B$22)*D897*AV897</f>
        <v>0</v>
      </c>
      <c r="AX897" s="235">
        <f>IF('Raw Data'!AP896="YES", 1, 0)</f>
        <v>0</v>
      </c>
      <c r="AY897" s="241">
        <f>('Power Usage Consumption'!$B$23)*D897*AX897</f>
        <v>0</v>
      </c>
      <c r="AZ897" s="235">
        <f>IF('Raw Data'!AQ896="YES", 1, 0)</f>
        <v>1</v>
      </c>
      <c r="BA897" s="241">
        <f>('Power Usage Consumption'!$B$24)*D897*AZ897</f>
        <v>37.8</v>
      </c>
      <c r="BB897" s="235">
        <f>IF('Raw Data'!AR896="YES", 1, 0)</f>
        <v>0</v>
      </c>
      <c r="BC897" s="241">
        <f>('Power Usage Consumption'!$B$25)*D897*BB897</f>
        <v>0</v>
      </c>
      <c r="BD897" s="235">
        <f>IF('Raw Data'!AS896="YES", 1, 0)</f>
        <v>0</v>
      </c>
      <c r="BE897" s="235">
        <f>('Power Usage Consumption'!$B$26)*D897*BD897</f>
        <v>0</v>
      </c>
      <c r="BF897" s="241">
        <f t="shared" si="7"/>
        <v>37.8</v>
      </c>
    </row>
    <row r="898" ht="20.25" customHeight="1">
      <c r="A898" s="233" t="str">
        <f>'Raw Data'!R897</f>
        <v>Slovakia</v>
      </c>
      <c r="B898" s="234">
        <f>'Raw Data'!S897</f>
        <v>7</v>
      </c>
      <c r="C898" s="235">
        <f>'Raw Data'!W897</f>
        <v>10</v>
      </c>
      <c r="D898" s="236">
        <f t="shared" si="1"/>
        <v>280</v>
      </c>
      <c r="E898" s="237"/>
      <c r="F898" s="238">
        <f>'Raw Data'!X897</f>
        <v>2</v>
      </c>
      <c r="G898" s="239">
        <f>(F898*'Power Usage Consumption'!$B$2)*D898</f>
        <v>33.6</v>
      </c>
      <c r="H898" s="235">
        <f>'Raw Data'!Y897</f>
        <v>3</v>
      </c>
      <c r="I898" s="239">
        <f>(H898*'Power Usage Consumption'!$B$3)*D898</f>
        <v>58.464</v>
      </c>
      <c r="J898" s="235">
        <f>'Raw Data'!Z897</f>
        <v>3</v>
      </c>
      <c r="K898" s="240">
        <f>(J898*'Power Usage Consumption'!$B$4)*D898</f>
        <v>47.88</v>
      </c>
      <c r="L898" s="241">
        <f>'Raw Data'!AA897</f>
        <v>3</v>
      </c>
      <c r="M898" s="241">
        <f>(L898*'Power Usage Consumption'!$B$5)*D898</f>
        <v>168</v>
      </c>
      <c r="N898" s="241">
        <f>'Raw Data'!AB897</f>
        <v>3</v>
      </c>
      <c r="O898" s="241">
        <f>(N898*'Power Usage Consumption'!$B$7)*D898</f>
        <v>1.68</v>
      </c>
      <c r="P898" s="241">
        <f>'Raw Data'!AC897</f>
        <v>3</v>
      </c>
      <c r="Q898" s="241">
        <f>(P898*'Power Usage Consumption'!$B$8)*D898</f>
        <v>33.6</v>
      </c>
      <c r="R898" s="241">
        <f>'Raw Data'!AD897</f>
        <v>0</v>
      </c>
      <c r="S898" s="241">
        <f>(R898*'Power Usage Consumption'!$B$9)*D898</f>
        <v>0</v>
      </c>
      <c r="T898" s="235">
        <f>'Raw Data'!AE897</f>
        <v>1</v>
      </c>
      <c r="U898" s="241">
        <f>(T898*'Power Usage Consumption'!$B$6)*D898</f>
        <v>1.4</v>
      </c>
      <c r="V898" s="235">
        <f>'Raw Data'!AF897</f>
        <v>1</v>
      </c>
      <c r="W898" s="241">
        <f>(V898*'Power Usage Consumption'!$B$11)*D898</f>
        <v>3.36</v>
      </c>
      <c r="X898" s="235">
        <f>'Raw Data'!AG897</f>
        <v>0</v>
      </c>
      <c r="Y898" s="241">
        <f>(X898*'Power Usage Consumption'!$B$12)*D898</f>
        <v>0</v>
      </c>
      <c r="Z898" s="235">
        <f>'Raw Data'!AH897</f>
        <v>1</v>
      </c>
      <c r="AA898" s="241">
        <f>(Z898*'Power Usage Consumption'!$B$12)*D898</f>
        <v>3.36</v>
      </c>
      <c r="AB898" s="242">
        <f t="shared" si="2"/>
        <v>351.344</v>
      </c>
      <c r="AC898" s="243" t="str">
        <f>'Raw Data'!AI897</f>
        <v>Renewable Energy (Solar, Wind, etc.)</v>
      </c>
      <c r="AD898" s="244">
        <f t="shared" si="3"/>
        <v>0</v>
      </c>
      <c r="AE898" s="245">
        <f t="shared" si="4"/>
        <v>351.344</v>
      </c>
      <c r="AF898" s="238">
        <f>'Raw Data'!U897</f>
        <v>4</v>
      </c>
      <c r="AG898" s="235">
        <f>'Raw Data'!T897</f>
        <v>3</v>
      </c>
      <c r="AH898" s="235"/>
      <c r="AI898" s="235">
        <f>IF('Raw Data'!AJ897="YES", 1, 0)</f>
        <v>0</v>
      </c>
      <c r="AJ898" s="239">
        <f>'Power Usage Consumption'!$B$15</f>
        <v>3.87</v>
      </c>
      <c r="AK898" s="235">
        <f>IF('Raw Data'!AK897="YES", 1, 0)</f>
        <v>0</v>
      </c>
      <c r="AL898" s="239">
        <f>'Power Usage Consumption'!$B$16</f>
        <v>18</v>
      </c>
      <c r="AM898" s="235">
        <f>IF('Raw Data'!AL897="YES", 1, 0)</f>
        <v>0</v>
      </c>
      <c r="AN898" s="239">
        <f>'Power Usage Consumption'!$B$17</f>
        <v>1.5</v>
      </c>
      <c r="AO898" s="235">
        <f>IF('Raw Data'!AM897="YES", 1, 0)</f>
        <v>0</v>
      </c>
      <c r="AP898" s="239">
        <f>'Power Usage Consumption'!$B$18</f>
        <v>1.2</v>
      </c>
      <c r="AQ898" s="235">
        <f>IF('Raw Data'!AN897="YES", 1, 0)</f>
        <v>0</v>
      </c>
      <c r="AR898" s="239">
        <f>'Power Usage Consumption'!$B$19</f>
        <v>2</v>
      </c>
      <c r="AS898" s="239">
        <f t="shared" si="5"/>
        <v>26.57</v>
      </c>
      <c r="AT898" s="241">
        <f t="shared" si="6"/>
        <v>3</v>
      </c>
      <c r="AU898" s="241"/>
      <c r="AV898" s="235">
        <f>IF('Raw Data'!AO897="YES", 1, 0)</f>
        <v>0</v>
      </c>
      <c r="AW898" s="241">
        <f>('Power Usage Consumption'!$B$22)*D898*AV898</f>
        <v>0</v>
      </c>
      <c r="AX898" s="235">
        <f>IF('Raw Data'!AP897="YES", 1, 0)</f>
        <v>0</v>
      </c>
      <c r="AY898" s="241">
        <f>('Power Usage Consumption'!$B$23)*D898*AX898</f>
        <v>0</v>
      </c>
      <c r="AZ898" s="235">
        <f>IF('Raw Data'!AQ897="YES", 1, 0)</f>
        <v>0</v>
      </c>
      <c r="BA898" s="241">
        <f>('Power Usage Consumption'!$B$24)*D898*AZ898</f>
        <v>0</v>
      </c>
      <c r="BB898" s="235">
        <f>IF('Raw Data'!AR897="YES", 1, 0)</f>
        <v>0</v>
      </c>
      <c r="BC898" s="241">
        <f>('Power Usage Consumption'!$B$25)*D898*BB898</f>
        <v>0</v>
      </c>
      <c r="BD898" s="235">
        <f>IF('Raw Data'!AS897="YES", 1, 0)</f>
        <v>0</v>
      </c>
      <c r="BE898" s="235">
        <f>('Power Usage Consumption'!$B$26)*D898*BD898</f>
        <v>0</v>
      </c>
      <c r="BF898" s="241">
        <f t="shared" si="7"/>
        <v>0</v>
      </c>
    </row>
    <row r="899" ht="20.25" customHeight="1">
      <c r="A899" s="233" t="str">
        <f>'Raw Data'!R898</f>
        <v>Macao</v>
      </c>
      <c r="B899" s="234">
        <f>'Raw Data'!S898</f>
        <v>11</v>
      </c>
      <c r="C899" s="235">
        <f>'Raw Data'!W898</f>
        <v>21</v>
      </c>
      <c r="D899" s="236">
        <f t="shared" si="1"/>
        <v>924</v>
      </c>
      <c r="E899" s="237"/>
      <c r="F899" s="238">
        <f>'Raw Data'!X898</f>
        <v>1</v>
      </c>
      <c r="G899" s="239">
        <f>(F899*'Power Usage Consumption'!$B$2)*D899</f>
        <v>55.44</v>
      </c>
      <c r="H899" s="235">
        <f>'Raw Data'!Y898</f>
        <v>0</v>
      </c>
      <c r="I899" s="239">
        <f>(H899*'Power Usage Consumption'!$B$3)*D899</f>
        <v>0</v>
      </c>
      <c r="J899" s="235">
        <f>'Raw Data'!Z898</f>
        <v>1</v>
      </c>
      <c r="K899" s="240">
        <f>(J899*'Power Usage Consumption'!$B$4)*D899</f>
        <v>52.668</v>
      </c>
      <c r="L899" s="241">
        <f>'Raw Data'!AA898</f>
        <v>1</v>
      </c>
      <c r="M899" s="241">
        <f>(L899*'Power Usage Consumption'!$B$5)*D899</f>
        <v>184.8</v>
      </c>
      <c r="N899" s="241">
        <f>'Raw Data'!AB898</f>
        <v>3</v>
      </c>
      <c r="O899" s="241">
        <f>(N899*'Power Usage Consumption'!$B$7)*D899</f>
        <v>5.544</v>
      </c>
      <c r="P899" s="241">
        <f>'Raw Data'!AC898</f>
        <v>1</v>
      </c>
      <c r="Q899" s="241">
        <f>(P899*'Power Usage Consumption'!$B$8)*D899</f>
        <v>36.96</v>
      </c>
      <c r="R899" s="241">
        <f>'Raw Data'!AD898</f>
        <v>2</v>
      </c>
      <c r="S899" s="241">
        <f>(R899*'Power Usage Consumption'!$B$9)*D899</f>
        <v>11.088</v>
      </c>
      <c r="T899" s="235">
        <f>'Raw Data'!AE898</f>
        <v>1</v>
      </c>
      <c r="U899" s="241">
        <f>(T899*'Power Usage Consumption'!$B$6)*D899</f>
        <v>4.62</v>
      </c>
      <c r="V899" s="235">
        <f>'Raw Data'!AF898</f>
        <v>1</v>
      </c>
      <c r="W899" s="241">
        <f>(V899*'Power Usage Consumption'!$B$11)*D899</f>
        <v>11.088</v>
      </c>
      <c r="X899" s="235">
        <f>'Raw Data'!AG898</f>
        <v>3</v>
      </c>
      <c r="Y899" s="241">
        <f>(X899*'Power Usage Consumption'!$B$12)*D899</f>
        <v>33.264</v>
      </c>
      <c r="Z899" s="235">
        <f>'Raw Data'!AH898</f>
        <v>3</v>
      </c>
      <c r="AA899" s="241">
        <f>(Z899*'Power Usage Consumption'!$B$12)*D899</f>
        <v>33.264</v>
      </c>
      <c r="AB899" s="242">
        <f t="shared" si="2"/>
        <v>428.736</v>
      </c>
      <c r="AC899" s="243" t="str">
        <f>'Raw Data'!AI898</f>
        <v>Non-renewable Energy (Grid electricity, Gasoline, etc.)</v>
      </c>
      <c r="AD899" s="244">
        <f t="shared" si="3"/>
        <v>428.736</v>
      </c>
      <c r="AE899" s="245">
        <f t="shared" si="4"/>
        <v>0</v>
      </c>
      <c r="AF899" s="238">
        <f>'Raw Data'!U898</f>
        <v>0</v>
      </c>
      <c r="AG899" s="235">
        <f>'Raw Data'!T898</f>
        <v>11</v>
      </c>
      <c r="AH899" s="235"/>
      <c r="AI899" s="235">
        <f>IF('Raw Data'!AJ898="YES", 1, 0)</f>
        <v>0</v>
      </c>
      <c r="AJ899" s="239">
        <f>'Power Usage Consumption'!$B$15</f>
        <v>3.87</v>
      </c>
      <c r="AK899" s="235">
        <f>IF('Raw Data'!AK898="YES", 1, 0)</f>
        <v>1</v>
      </c>
      <c r="AL899" s="239">
        <f>'Power Usage Consumption'!$B$16</f>
        <v>18</v>
      </c>
      <c r="AM899" s="235">
        <f>IF('Raw Data'!AL898="YES", 1, 0)</f>
        <v>0</v>
      </c>
      <c r="AN899" s="239">
        <f>'Power Usage Consumption'!$B$17</f>
        <v>1.5</v>
      </c>
      <c r="AO899" s="235">
        <f>IF('Raw Data'!AM898="YES", 1, 0)</f>
        <v>0</v>
      </c>
      <c r="AP899" s="239">
        <f>'Power Usage Consumption'!$B$18</f>
        <v>1.2</v>
      </c>
      <c r="AQ899" s="235">
        <f>IF('Raw Data'!AN898="YES", 1, 0)</f>
        <v>1</v>
      </c>
      <c r="AR899" s="239">
        <f>'Power Usage Consumption'!$B$19</f>
        <v>2</v>
      </c>
      <c r="AS899" s="239">
        <f t="shared" si="5"/>
        <v>26.57</v>
      </c>
      <c r="AT899" s="241">
        <f t="shared" si="6"/>
        <v>11</v>
      </c>
      <c r="AU899" s="241"/>
      <c r="AV899" s="235">
        <f>IF('Raw Data'!AO898="YES", 1, 0)</f>
        <v>0</v>
      </c>
      <c r="AW899" s="241">
        <f>('Power Usage Consumption'!$B$22)*D899*AV899</f>
        <v>0</v>
      </c>
      <c r="AX899" s="235">
        <f>IF('Raw Data'!AP898="YES", 1, 0)</f>
        <v>1</v>
      </c>
      <c r="AY899" s="241">
        <f>('Power Usage Consumption'!$B$23)*D899*AX899</f>
        <v>600.6</v>
      </c>
      <c r="AZ899" s="235">
        <f>IF('Raw Data'!AQ898="YES", 1, 0)</f>
        <v>1</v>
      </c>
      <c r="BA899" s="241">
        <f>('Power Usage Consumption'!$B$24)*D899*AZ899</f>
        <v>49.896</v>
      </c>
      <c r="BB899" s="235">
        <f>IF('Raw Data'!AR898="YES", 1, 0)</f>
        <v>1</v>
      </c>
      <c r="BC899" s="241">
        <f>('Power Usage Consumption'!$B$25)*D899*BB899</f>
        <v>16.0314</v>
      </c>
      <c r="BD899" s="235">
        <f>IF('Raw Data'!AS898="YES", 1, 0)</f>
        <v>1</v>
      </c>
      <c r="BE899" s="235">
        <f>('Power Usage Consumption'!$B$26)*D899*BD899</f>
        <v>258.72</v>
      </c>
      <c r="BF899" s="241">
        <f t="shared" si="7"/>
        <v>925.2474</v>
      </c>
    </row>
    <row r="900" ht="20.25" customHeight="1">
      <c r="A900" s="233" t="str">
        <f>'Raw Data'!R899</f>
        <v>Australia</v>
      </c>
      <c r="B900" s="234">
        <f>'Raw Data'!S899</f>
        <v>12</v>
      </c>
      <c r="C900" s="235">
        <f>'Raw Data'!W899</f>
        <v>29</v>
      </c>
      <c r="D900" s="236">
        <f t="shared" si="1"/>
        <v>1392</v>
      </c>
      <c r="E900" s="237"/>
      <c r="F900" s="238">
        <f>'Raw Data'!X899</f>
        <v>0</v>
      </c>
      <c r="G900" s="239">
        <f>(F900*'Power Usage Consumption'!$B$2)*D900</f>
        <v>0</v>
      </c>
      <c r="H900" s="235">
        <f>'Raw Data'!Y899</f>
        <v>1</v>
      </c>
      <c r="I900" s="239">
        <f>(H900*'Power Usage Consumption'!$B$3)*D900</f>
        <v>96.8832</v>
      </c>
      <c r="J900" s="235">
        <f>'Raw Data'!Z899</f>
        <v>1</v>
      </c>
      <c r="K900" s="240">
        <f>(J900*'Power Usage Consumption'!$B$4)*D900</f>
        <v>79.344</v>
      </c>
      <c r="L900" s="241">
        <f>'Raw Data'!AA899</f>
        <v>2</v>
      </c>
      <c r="M900" s="241">
        <f>(L900*'Power Usage Consumption'!$B$5)*D900</f>
        <v>556.8</v>
      </c>
      <c r="N900" s="241">
        <f>'Raw Data'!AB899</f>
        <v>1</v>
      </c>
      <c r="O900" s="241">
        <f>(N900*'Power Usage Consumption'!$B$7)*D900</f>
        <v>2.784</v>
      </c>
      <c r="P900" s="241">
        <f>'Raw Data'!AC899</f>
        <v>3</v>
      </c>
      <c r="Q900" s="241">
        <f>(P900*'Power Usage Consumption'!$B$8)*D900</f>
        <v>167.04</v>
      </c>
      <c r="R900" s="241">
        <f>'Raw Data'!AD899</f>
        <v>1</v>
      </c>
      <c r="S900" s="241">
        <f>(R900*'Power Usage Consumption'!$B$9)*D900</f>
        <v>8.352</v>
      </c>
      <c r="T900" s="235">
        <f>'Raw Data'!AE899</f>
        <v>1</v>
      </c>
      <c r="U900" s="241">
        <f>(T900*'Power Usage Consumption'!$B$6)*D900</f>
        <v>6.96</v>
      </c>
      <c r="V900" s="235">
        <f>'Raw Data'!AF899</f>
        <v>2</v>
      </c>
      <c r="W900" s="241">
        <f>(V900*'Power Usage Consumption'!$B$11)*D900</f>
        <v>33.408</v>
      </c>
      <c r="X900" s="235">
        <f>'Raw Data'!AG899</f>
        <v>1</v>
      </c>
      <c r="Y900" s="241">
        <f>(X900*'Power Usage Consumption'!$B$12)*D900</f>
        <v>16.704</v>
      </c>
      <c r="Z900" s="235">
        <f>'Raw Data'!AH899</f>
        <v>3</v>
      </c>
      <c r="AA900" s="241">
        <f>(Z900*'Power Usage Consumption'!$B$12)*D900</f>
        <v>50.112</v>
      </c>
      <c r="AB900" s="242">
        <f t="shared" si="2"/>
        <v>1018.3872</v>
      </c>
      <c r="AC900" s="243" t="str">
        <f>'Raw Data'!AI899</f>
        <v>Non-renewable Energy (Grid electricity, Gasoline, etc.)</v>
      </c>
      <c r="AD900" s="244">
        <f t="shared" si="3"/>
        <v>1018.3872</v>
      </c>
      <c r="AE900" s="245">
        <f t="shared" si="4"/>
        <v>0</v>
      </c>
      <c r="AF900" s="238">
        <f>'Raw Data'!U899</f>
        <v>1</v>
      </c>
      <c r="AG900" s="235">
        <f>'Raw Data'!T899</f>
        <v>11</v>
      </c>
      <c r="AH900" s="235"/>
      <c r="AI900" s="235">
        <f>IF('Raw Data'!AJ899="YES", 1, 0)</f>
        <v>0</v>
      </c>
      <c r="AJ900" s="239">
        <f>'Power Usage Consumption'!$B$15</f>
        <v>3.87</v>
      </c>
      <c r="AK900" s="235">
        <f>IF('Raw Data'!AK899="YES", 1, 0)</f>
        <v>0</v>
      </c>
      <c r="AL900" s="239">
        <f>'Power Usage Consumption'!$B$16</f>
        <v>18</v>
      </c>
      <c r="AM900" s="235">
        <f>IF('Raw Data'!AL899="YES", 1, 0)</f>
        <v>1</v>
      </c>
      <c r="AN900" s="239">
        <f>'Power Usage Consumption'!$B$17</f>
        <v>1.5</v>
      </c>
      <c r="AO900" s="235">
        <f>IF('Raw Data'!AM899="YES", 1, 0)</f>
        <v>1</v>
      </c>
      <c r="AP900" s="239">
        <f>'Power Usage Consumption'!$B$18</f>
        <v>1.2</v>
      </c>
      <c r="AQ900" s="235">
        <f>IF('Raw Data'!AN899="YES", 1, 0)</f>
        <v>1</v>
      </c>
      <c r="AR900" s="239">
        <f>'Power Usage Consumption'!$B$19</f>
        <v>2</v>
      </c>
      <c r="AS900" s="239">
        <f t="shared" si="5"/>
        <v>26.57</v>
      </c>
      <c r="AT900" s="241">
        <f t="shared" si="6"/>
        <v>11</v>
      </c>
      <c r="AU900" s="241"/>
      <c r="AV900" s="235">
        <f>IF('Raw Data'!AO899="YES", 1, 0)</f>
        <v>1</v>
      </c>
      <c r="AW900" s="241">
        <f>('Power Usage Consumption'!$B$22)*D900*AV900</f>
        <v>3166.8</v>
      </c>
      <c r="AX900" s="235">
        <f>IF('Raw Data'!AP899="YES", 1, 0)</f>
        <v>1</v>
      </c>
      <c r="AY900" s="241">
        <f>('Power Usage Consumption'!$B$23)*D900*AX900</f>
        <v>904.8</v>
      </c>
      <c r="AZ900" s="235">
        <f>IF('Raw Data'!AQ899="YES", 1, 0)</f>
        <v>0</v>
      </c>
      <c r="BA900" s="241">
        <f>('Power Usage Consumption'!$B$24)*D900*AZ900</f>
        <v>0</v>
      </c>
      <c r="BB900" s="235">
        <f>IF('Raw Data'!AR899="YES", 1, 0)</f>
        <v>1</v>
      </c>
      <c r="BC900" s="241">
        <f>('Power Usage Consumption'!$B$25)*D900*BB900</f>
        <v>24.1512</v>
      </c>
      <c r="BD900" s="235">
        <f>IF('Raw Data'!AS899="YES", 1, 0)</f>
        <v>0</v>
      </c>
      <c r="BE900" s="235">
        <f>('Power Usage Consumption'!$B$26)*D900*BD900</f>
        <v>0</v>
      </c>
      <c r="BF900" s="241">
        <f t="shared" si="7"/>
        <v>4095.7512</v>
      </c>
    </row>
    <row r="901" ht="20.25" customHeight="1">
      <c r="A901" s="233" t="str">
        <f>'Raw Data'!R900</f>
        <v>Ecuador</v>
      </c>
      <c r="B901" s="234">
        <f>'Raw Data'!S900</f>
        <v>9</v>
      </c>
      <c r="C901" s="235">
        <f>'Raw Data'!W900</f>
        <v>18</v>
      </c>
      <c r="D901" s="236">
        <f t="shared" si="1"/>
        <v>648</v>
      </c>
      <c r="E901" s="237"/>
      <c r="F901" s="238">
        <f>'Raw Data'!X900</f>
        <v>0</v>
      </c>
      <c r="G901" s="239">
        <f>(F901*'Power Usage Consumption'!$B$2)*D901</f>
        <v>0</v>
      </c>
      <c r="H901" s="235">
        <f>'Raw Data'!Y900</f>
        <v>3</v>
      </c>
      <c r="I901" s="239">
        <f>(H901*'Power Usage Consumption'!$B$3)*D901</f>
        <v>135.3024</v>
      </c>
      <c r="J901" s="235">
        <f>'Raw Data'!Z900</f>
        <v>3</v>
      </c>
      <c r="K901" s="240">
        <f>(J901*'Power Usage Consumption'!$B$4)*D901</f>
        <v>110.808</v>
      </c>
      <c r="L901" s="241">
        <f>'Raw Data'!AA900</f>
        <v>2</v>
      </c>
      <c r="M901" s="241">
        <f>(L901*'Power Usage Consumption'!$B$5)*D901</f>
        <v>259.2</v>
      </c>
      <c r="N901" s="241">
        <f>'Raw Data'!AB900</f>
        <v>0</v>
      </c>
      <c r="O901" s="241">
        <f>(N901*'Power Usage Consumption'!$B$7)*D901</f>
        <v>0</v>
      </c>
      <c r="P901" s="241">
        <f>'Raw Data'!AC900</f>
        <v>2</v>
      </c>
      <c r="Q901" s="241">
        <f>(P901*'Power Usage Consumption'!$B$8)*D901</f>
        <v>51.84</v>
      </c>
      <c r="R901" s="241">
        <f>'Raw Data'!AD900</f>
        <v>2</v>
      </c>
      <c r="S901" s="241">
        <f>(R901*'Power Usage Consumption'!$B$9)*D901</f>
        <v>7.776</v>
      </c>
      <c r="T901" s="235">
        <f>'Raw Data'!AE900</f>
        <v>3</v>
      </c>
      <c r="U901" s="241">
        <f>(T901*'Power Usage Consumption'!$B$6)*D901</f>
        <v>9.72</v>
      </c>
      <c r="V901" s="235">
        <f>'Raw Data'!AF900</f>
        <v>3</v>
      </c>
      <c r="W901" s="241">
        <f>(V901*'Power Usage Consumption'!$B$11)*D901</f>
        <v>23.328</v>
      </c>
      <c r="X901" s="235">
        <f>'Raw Data'!AG900</f>
        <v>1</v>
      </c>
      <c r="Y901" s="241">
        <f>(X901*'Power Usage Consumption'!$B$12)*D901</f>
        <v>7.776</v>
      </c>
      <c r="Z901" s="235">
        <f>'Raw Data'!AH900</f>
        <v>1</v>
      </c>
      <c r="AA901" s="241">
        <f>(Z901*'Power Usage Consumption'!$B$12)*D901</f>
        <v>7.776</v>
      </c>
      <c r="AB901" s="242">
        <f t="shared" si="2"/>
        <v>613.5264</v>
      </c>
      <c r="AC901" s="243" t="str">
        <f>'Raw Data'!AI900</f>
        <v>Non-renewable Energy (Grid electricity, Gasoline, etc.)</v>
      </c>
      <c r="AD901" s="244">
        <f t="shared" si="3"/>
        <v>613.5264</v>
      </c>
      <c r="AE901" s="245">
        <f t="shared" si="4"/>
        <v>0</v>
      </c>
      <c r="AF901" s="238">
        <f>'Raw Data'!U900</f>
        <v>8</v>
      </c>
      <c r="AG901" s="235">
        <f>'Raw Data'!T900</f>
        <v>1</v>
      </c>
      <c r="AH901" s="235"/>
      <c r="AI901" s="235">
        <f>IF('Raw Data'!AJ900="YES", 1, 0)</f>
        <v>1</v>
      </c>
      <c r="AJ901" s="239">
        <f>'Power Usage Consumption'!$B$15</f>
        <v>3.87</v>
      </c>
      <c r="AK901" s="235">
        <f>IF('Raw Data'!AK900="YES", 1, 0)</f>
        <v>1</v>
      </c>
      <c r="AL901" s="239">
        <f>'Power Usage Consumption'!$B$16</f>
        <v>18</v>
      </c>
      <c r="AM901" s="235">
        <f>IF('Raw Data'!AL900="YES", 1, 0)</f>
        <v>0</v>
      </c>
      <c r="AN901" s="239">
        <f>'Power Usage Consumption'!$B$17</f>
        <v>1.5</v>
      </c>
      <c r="AO901" s="235">
        <f>IF('Raw Data'!AM900="YES", 1, 0)</f>
        <v>1</v>
      </c>
      <c r="AP901" s="239">
        <f>'Power Usage Consumption'!$B$18</f>
        <v>1.2</v>
      </c>
      <c r="AQ901" s="235">
        <f>IF('Raw Data'!AN900="YES", 1, 0)</f>
        <v>1</v>
      </c>
      <c r="AR901" s="239">
        <f>'Power Usage Consumption'!$B$19</f>
        <v>2</v>
      </c>
      <c r="AS901" s="239">
        <f t="shared" si="5"/>
        <v>26.57</v>
      </c>
      <c r="AT901" s="241">
        <f t="shared" si="6"/>
        <v>1</v>
      </c>
      <c r="AU901" s="241"/>
      <c r="AV901" s="235">
        <f>IF('Raw Data'!AO900="YES", 1, 0)</f>
        <v>1</v>
      </c>
      <c r="AW901" s="241">
        <f>('Power Usage Consumption'!$B$22)*D901*AV901</f>
        <v>1474.2</v>
      </c>
      <c r="AX901" s="235">
        <f>IF('Raw Data'!AP900="YES", 1, 0)</f>
        <v>0</v>
      </c>
      <c r="AY901" s="241">
        <f>('Power Usage Consumption'!$B$23)*D901*AX901</f>
        <v>0</v>
      </c>
      <c r="AZ901" s="235">
        <f>IF('Raw Data'!AQ900="YES", 1, 0)</f>
        <v>1</v>
      </c>
      <c r="BA901" s="241">
        <f>('Power Usage Consumption'!$B$24)*D901*AZ901</f>
        <v>34.992</v>
      </c>
      <c r="BB901" s="235">
        <f>IF('Raw Data'!AR900="YES", 1, 0)</f>
        <v>1</v>
      </c>
      <c r="BC901" s="241">
        <f>('Power Usage Consumption'!$B$25)*D901*BB901</f>
        <v>11.2428</v>
      </c>
      <c r="BD901" s="235">
        <f>IF('Raw Data'!AS900="YES", 1, 0)</f>
        <v>1</v>
      </c>
      <c r="BE901" s="235">
        <f>('Power Usage Consumption'!$B$26)*D901*BD901</f>
        <v>181.44</v>
      </c>
      <c r="BF901" s="241">
        <f t="shared" si="7"/>
        <v>1701.8748</v>
      </c>
    </row>
    <row r="902" ht="20.25" customHeight="1">
      <c r="A902" s="233" t="str">
        <f>'Raw Data'!R901</f>
        <v>Slovakia</v>
      </c>
      <c r="B902" s="234">
        <f>'Raw Data'!S901</f>
        <v>10</v>
      </c>
      <c r="C902" s="235">
        <f>'Raw Data'!W901</f>
        <v>8</v>
      </c>
      <c r="D902" s="236">
        <f t="shared" si="1"/>
        <v>320</v>
      </c>
      <c r="E902" s="246"/>
      <c r="F902" s="238">
        <f>'Raw Data'!X901</f>
        <v>0</v>
      </c>
      <c r="G902" s="239">
        <f>(F902*'Power Usage Consumption'!$B$2)*D902</f>
        <v>0</v>
      </c>
      <c r="H902" s="235">
        <f>'Raw Data'!Y901</f>
        <v>0</v>
      </c>
      <c r="I902" s="239">
        <f>(H902*'Power Usage Consumption'!$B$3)*D902</f>
        <v>0</v>
      </c>
      <c r="J902" s="235">
        <f>'Raw Data'!Z901</f>
        <v>1</v>
      </c>
      <c r="K902" s="240">
        <f>(J902*'Power Usage Consumption'!$B$4)*D902</f>
        <v>18.24</v>
      </c>
      <c r="L902" s="241">
        <f>'Raw Data'!AA901</f>
        <v>2</v>
      </c>
      <c r="M902" s="241">
        <f>(L902*'Power Usage Consumption'!$B$5)*D902</f>
        <v>128</v>
      </c>
      <c r="N902" s="241">
        <f>'Raw Data'!AB901</f>
        <v>0</v>
      </c>
      <c r="O902" s="241">
        <f>(N902*'Power Usage Consumption'!$B$7)*D902</f>
        <v>0</v>
      </c>
      <c r="P902" s="241">
        <f>'Raw Data'!AC901</f>
        <v>0</v>
      </c>
      <c r="Q902" s="241">
        <f>(P902*'Power Usage Consumption'!$B$8)*D902</f>
        <v>0</v>
      </c>
      <c r="R902" s="241">
        <f>'Raw Data'!AD901</f>
        <v>2</v>
      </c>
      <c r="S902" s="241">
        <f>(R902*'Power Usage Consumption'!$B$9)*D902</f>
        <v>3.84</v>
      </c>
      <c r="T902" s="235">
        <f>'Raw Data'!AE901</f>
        <v>3</v>
      </c>
      <c r="U902" s="241">
        <f>(T902*'Power Usage Consumption'!$B$6)*D902</f>
        <v>4.8</v>
      </c>
      <c r="V902" s="235">
        <f>'Raw Data'!AF901</f>
        <v>1</v>
      </c>
      <c r="W902" s="241">
        <f>(V902*'Power Usage Consumption'!$B$11)*D902</f>
        <v>3.84</v>
      </c>
      <c r="X902" s="235">
        <f>'Raw Data'!AG901</f>
        <v>0</v>
      </c>
      <c r="Y902" s="241">
        <f>(X902*'Power Usage Consumption'!$B$12)*D902</f>
        <v>0</v>
      </c>
      <c r="Z902" s="235">
        <f>'Raw Data'!AH901</f>
        <v>3</v>
      </c>
      <c r="AA902" s="241">
        <f>(Z902*'Power Usage Consumption'!$B$12)*D902</f>
        <v>11.52</v>
      </c>
      <c r="AB902" s="242">
        <f t="shared" si="2"/>
        <v>170.24</v>
      </c>
      <c r="AC902" s="243" t="str">
        <f>'Raw Data'!AI901</f>
        <v>Renewable Energy (Solar, Wind, etc.)</v>
      </c>
      <c r="AD902" s="244">
        <f t="shared" si="3"/>
        <v>0</v>
      </c>
      <c r="AE902" s="245">
        <f t="shared" si="4"/>
        <v>170.24</v>
      </c>
      <c r="AF902" s="238">
        <f>'Raw Data'!U901</f>
        <v>5</v>
      </c>
      <c r="AG902" s="235">
        <f>'Raw Data'!T901</f>
        <v>5</v>
      </c>
      <c r="AH902" s="235"/>
      <c r="AI902" s="235">
        <f>IF('Raw Data'!AJ901="YES", 1, 0)</f>
        <v>0</v>
      </c>
      <c r="AJ902" s="239">
        <f>'Power Usage Consumption'!$B$15</f>
        <v>3.87</v>
      </c>
      <c r="AK902" s="235">
        <f>IF('Raw Data'!AK901="YES", 1, 0)</f>
        <v>1</v>
      </c>
      <c r="AL902" s="239">
        <f>'Power Usage Consumption'!$B$16</f>
        <v>18</v>
      </c>
      <c r="AM902" s="235">
        <f>IF('Raw Data'!AL901="YES", 1, 0)</f>
        <v>1</v>
      </c>
      <c r="AN902" s="239">
        <f>'Power Usage Consumption'!$B$17</f>
        <v>1.5</v>
      </c>
      <c r="AO902" s="235">
        <f>IF('Raw Data'!AM901="YES", 1, 0)</f>
        <v>1</v>
      </c>
      <c r="AP902" s="239">
        <f>'Power Usage Consumption'!$B$18</f>
        <v>1.2</v>
      </c>
      <c r="AQ902" s="235">
        <f>IF('Raw Data'!AN901="YES", 1, 0)</f>
        <v>1</v>
      </c>
      <c r="AR902" s="239">
        <f>'Power Usage Consumption'!$B$19</f>
        <v>2</v>
      </c>
      <c r="AS902" s="239">
        <f t="shared" si="5"/>
        <v>26.57</v>
      </c>
      <c r="AT902" s="241">
        <f t="shared" si="6"/>
        <v>5</v>
      </c>
      <c r="AU902" s="241"/>
      <c r="AV902" s="235">
        <f>IF('Raw Data'!AO901="YES", 1, 0)</f>
        <v>1</v>
      </c>
      <c r="AW902" s="241">
        <f>('Power Usage Consumption'!$B$22)*D902*AV902</f>
        <v>728</v>
      </c>
      <c r="AX902" s="235">
        <f>IF('Raw Data'!AP901="YES", 1, 0)</f>
        <v>0</v>
      </c>
      <c r="AY902" s="241">
        <f>('Power Usage Consumption'!$B$23)*D902*AX902</f>
        <v>0</v>
      </c>
      <c r="AZ902" s="235">
        <f>IF('Raw Data'!AQ901="YES", 1, 0)</f>
        <v>1</v>
      </c>
      <c r="BA902" s="241">
        <f>('Power Usage Consumption'!$B$24)*D902*AZ902</f>
        <v>17.28</v>
      </c>
      <c r="BB902" s="235">
        <f>IF('Raw Data'!AR901="YES", 1, 0)</f>
        <v>1</v>
      </c>
      <c r="BC902" s="241">
        <f>('Power Usage Consumption'!$B$25)*D902*BB902</f>
        <v>5.552</v>
      </c>
      <c r="BD902" s="235">
        <f>IF('Raw Data'!AS901="YES", 1, 0)</f>
        <v>1</v>
      </c>
      <c r="BE902" s="235">
        <f>('Power Usage Consumption'!$B$26)*D902*BD902</f>
        <v>89.6</v>
      </c>
      <c r="BF902" s="241">
        <f t="shared" si="7"/>
        <v>840.432</v>
      </c>
    </row>
    <row r="903" ht="20.25" customHeight="1">
      <c r="A903" s="233" t="str">
        <f>'Raw Data'!R902</f>
        <v>Morocco</v>
      </c>
      <c r="B903" s="234">
        <f>'Raw Data'!S902</f>
        <v>10</v>
      </c>
      <c r="C903" s="235">
        <f>'Raw Data'!W902</f>
        <v>7</v>
      </c>
      <c r="D903" s="236">
        <f t="shared" si="1"/>
        <v>280</v>
      </c>
      <c r="E903" s="246"/>
      <c r="F903" s="238">
        <f>'Raw Data'!X902</f>
        <v>3</v>
      </c>
      <c r="G903" s="239">
        <f>(F903*'Power Usage Consumption'!$B$2)*D903</f>
        <v>50.4</v>
      </c>
      <c r="H903" s="235">
        <f>'Raw Data'!Y902</f>
        <v>1</v>
      </c>
      <c r="I903" s="239">
        <f>(H903*'Power Usage Consumption'!$B$3)*D903</f>
        <v>19.488</v>
      </c>
      <c r="J903" s="235">
        <f>'Raw Data'!Z902</f>
        <v>0</v>
      </c>
      <c r="K903" s="240">
        <f>(J903*'Power Usage Consumption'!$B$4)*D903</f>
        <v>0</v>
      </c>
      <c r="L903" s="241">
        <f>'Raw Data'!AA902</f>
        <v>1</v>
      </c>
      <c r="M903" s="241">
        <f>(L903*'Power Usage Consumption'!$B$5)*D903</f>
        <v>56</v>
      </c>
      <c r="N903" s="241">
        <f>'Raw Data'!AB902</f>
        <v>0</v>
      </c>
      <c r="O903" s="241">
        <f>(N903*'Power Usage Consumption'!$B$7)*D903</f>
        <v>0</v>
      </c>
      <c r="P903" s="241">
        <f>'Raw Data'!AC902</f>
        <v>2</v>
      </c>
      <c r="Q903" s="241">
        <f>(P903*'Power Usage Consumption'!$B$8)*D903</f>
        <v>22.4</v>
      </c>
      <c r="R903" s="241">
        <f>'Raw Data'!AD902</f>
        <v>3</v>
      </c>
      <c r="S903" s="241">
        <f>(R903*'Power Usage Consumption'!$B$9)*D903</f>
        <v>5.04</v>
      </c>
      <c r="T903" s="235">
        <f>'Raw Data'!AE902</f>
        <v>1</v>
      </c>
      <c r="U903" s="241">
        <f>(T903*'Power Usage Consumption'!$B$6)*D903</f>
        <v>1.4</v>
      </c>
      <c r="V903" s="235">
        <f>'Raw Data'!AF902</f>
        <v>3</v>
      </c>
      <c r="W903" s="241">
        <f>(V903*'Power Usage Consumption'!$B$11)*D903</f>
        <v>10.08</v>
      </c>
      <c r="X903" s="235">
        <f>'Raw Data'!AG902</f>
        <v>0</v>
      </c>
      <c r="Y903" s="241">
        <f>(X903*'Power Usage Consumption'!$B$12)*D903</f>
        <v>0</v>
      </c>
      <c r="Z903" s="235">
        <f>'Raw Data'!AH902</f>
        <v>2</v>
      </c>
      <c r="AA903" s="241">
        <f>(Z903*'Power Usage Consumption'!$B$12)*D903</f>
        <v>6.72</v>
      </c>
      <c r="AB903" s="242">
        <f t="shared" si="2"/>
        <v>171.528</v>
      </c>
      <c r="AC903" s="243" t="str">
        <f>'Raw Data'!AI902</f>
        <v>Non-renewable Energy (Grid electricity, Gasoline, etc.)</v>
      </c>
      <c r="AD903" s="244">
        <f t="shared" si="3"/>
        <v>171.528</v>
      </c>
      <c r="AE903" s="245">
        <f t="shared" si="4"/>
        <v>0</v>
      </c>
      <c r="AF903" s="238">
        <f>'Raw Data'!U902</f>
        <v>7</v>
      </c>
      <c r="AG903" s="235">
        <f>'Raw Data'!T902</f>
        <v>3</v>
      </c>
      <c r="AH903" s="235"/>
      <c r="AI903" s="235">
        <f>IF('Raw Data'!AJ902="YES", 1, 0)</f>
        <v>1</v>
      </c>
      <c r="AJ903" s="239">
        <f>'Power Usage Consumption'!$B$15</f>
        <v>3.87</v>
      </c>
      <c r="AK903" s="235">
        <f>IF('Raw Data'!AK902="YES", 1, 0)</f>
        <v>0</v>
      </c>
      <c r="AL903" s="239">
        <f>'Power Usage Consumption'!$B$16</f>
        <v>18</v>
      </c>
      <c r="AM903" s="235">
        <f>IF('Raw Data'!AL902="YES", 1, 0)</f>
        <v>1</v>
      </c>
      <c r="AN903" s="239">
        <f>'Power Usage Consumption'!$B$17</f>
        <v>1.5</v>
      </c>
      <c r="AO903" s="235">
        <f>IF('Raw Data'!AM902="YES", 1, 0)</f>
        <v>0</v>
      </c>
      <c r="AP903" s="239">
        <f>'Power Usage Consumption'!$B$18</f>
        <v>1.2</v>
      </c>
      <c r="AQ903" s="235">
        <f>IF('Raw Data'!AN902="YES", 1, 0)</f>
        <v>0</v>
      </c>
      <c r="AR903" s="239">
        <f>'Power Usage Consumption'!$B$19</f>
        <v>2</v>
      </c>
      <c r="AS903" s="239">
        <f t="shared" si="5"/>
        <v>26.57</v>
      </c>
      <c r="AT903" s="241">
        <f t="shared" si="6"/>
        <v>3</v>
      </c>
      <c r="AU903" s="241"/>
      <c r="AV903" s="235">
        <f>IF('Raw Data'!AO902="YES", 1, 0)</f>
        <v>1</v>
      </c>
      <c r="AW903" s="241">
        <f>('Power Usage Consumption'!$B$22)*D903*AV903</f>
        <v>637</v>
      </c>
      <c r="AX903" s="235">
        <f>IF('Raw Data'!AP902="YES", 1, 0)</f>
        <v>1</v>
      </c>
      <c r="AY903" s="241">
        <f>('Power Usage Consumption'!$B$23)*D903*AX903</f>
        <v>182</v>
      </c>
      <c r="AZ903" s="235">
        <f>IF('Raw Data'!AQ902="YES", 1, 0)</f>
        <v>1</v>
      </c>
      <c r="BA903" s="241">
        <f>('Power Usage Consumption'!$B$24)*D903*AZ903</f>
        <v>15.12</v>
      </c>
      <c r="BB903" s="235">
        <f>IF('Raw Data'!AR902="YES", 1, 0)</f>
        <v>1</v>
      </c>
      <c r="BC903" s="241">
        <f>('Power Usage Consumption'!$B$25)*D903*BB903</f>
        <v>4.858</v>
      </c>
      <c r="BD903" s="235">
        <f>IF('Raw Data'!AS902="YES", 1, 0)</f>
        <v>1</v>
      </c>
      <c r="BE903" s="235">
        <f>('Power Usage Consumption'!$B$26)*D903*BD903</f>
        <v>78.4</v>
      </c>
      <c r="BF903" s="241">
        <f t="shared" si="7"/>
        <v>917.378</v>
      </c>
    </row>
    <row r="904" ht="20.25" customHeight="1">
      <c r="A904" s="233" t="str">
        <f>'Raw Data'!R903</f>
        <v>United Arab Emirates</v>
      </c>
      <c r="B904" s="234">
        <f>'Raw Data'!S903</f>
        <v>5</v>
      </c>
      <c r="C904" s="235">
        <f>'Raw Data'!W903</f>
        <v>20</v>
      </c>
      <c r="D904" s="236">
        <f t="shared" si="1"/>
        <v>400</v>
      </c>
      <c r="E904" s="246"/>
      <c r="F904" s="238">
        <f>'Raw Data'!X903</f>
        <v>3</v>
      </c>
      <c r="G904" s="239">
        <f>(F904*'Power Usage Consumption'!$B$2)*D904</f>
        <v>72</v>
      </c>
      <c r="H904" s="235">
        <f>'Raw Data'!Y903</f>
        <v>1</v>
      </c>
      <c r="I904" s="239">
        <f>(H904*'Power Usage Consumption'!$B$3)*D904</f>
        <v>27.84</v>
      </c>
      <c r="J904" s="235">
        <f>'Raw Data'!Z903</f>
        <v>2</v>
      </c>
      <c r="K904" s="240">
        <f>(J904*'Power Usage Consumption'!$B$4)*D904</f>
        <v>45.6</v>
      </c>
      <c r="L904" s="241">
        <f>'Raw Data'!AA903</f>
        <v>1</v>
      </c>
      <c r="M904" s="241">
        <f>(L904*'Power Usage Consumption'!$B$5)*D904</f>
        <v>80</v>
      </c>
      <c r="N904" s="241">
        <f>'Raw Data'!AB903</f>
        <v>1</v>
      </c>
      <c r="O904" s="241">
        <f>(N904*'Power Usage Consumption'!$B$7)*D904</f>
        <v>0.8</v>
      </c>
      <c r="P904" s="241">
        <f>'Raw Data'!AC903</f>
        <v>0</v>
      </c>
      <c r="Q904" s="241">
        <f>(P904*'Power Usage Consumption'!$B$8)*D904</f>
        <v>0</v>
      </c>
      <c r="R904" s="241">
        <f>'Raw Data'!AD903</f>
        <v>2</v>
      </c>
      <c r="S904" s="241">
        <f>(R904*'Power Usage Consumption'!$B$9)*D904</f>
        <v>4.8</v>
      </c>
      <c r="T904" s="235">
        <f>'Raw Data'!AE903</f>
        <v>1</v>
      </c>
      <c r="U904" s="241">
        <f>(T904*'Power Usage Consumption'!$B$6)*D904</f>
        <v>2</v>
      </c>
      <c r="V904" s="235">
        <f>'Raw Data'!AF903</f>
        <v>3</v>
      </c>
      <c r="W904" s="241">
        <f>(V904*'Power Usage Consumption'!$B$11)*D904</f>
        <v>14.4</v>
      </c>
      <c r="X904" s="235">
        <f>'Raw Data'!AG903</f>
        <v>3</v>
      </c>
      <c r="Y904" s="241">
        <f>(X904*'Power Usage Consumption'!$B$12)*D904</f>
        <v>14.4</v>
      </c>
      <c r="Z904" s="235">
        <f>'Raw Data'!AH903</f>
        <v>0</v>
      </c>
      <c r="AA904" s="241">
        <f>(Z904*'Power Usage Consumption'!$B$12)*D904</f>
        <v>0</v>
      </c>
      <c r="AB904" s="242">
        <f t="shared" si="2"/>
        <v>261.84</v>
      </c>
      <c r="AC904" s="243" t="str">
        <f>'Raw Data'!AI903</f>
        <v>Non-renewable Energy (Grid electricity, Gasoline, etc.)</v>
      </c>
      <c r="AD904" s="244">
        <f t="shared" si="3"/>
        <v>261.84</v>
      </c>
      <c r="AE904" s="245">
        <f t="shared" si="4"/>
        <v>0</v>
      </c>
      <c r="AF904" s="238">
        <f>'Raw Data'!U903</f>
        <v>2</v>
      </c>
      <c r="AG904" s="235">
        <f>'Raw Data'!T903</f>
        <v>3</v>
      </c>
      <c r="AH904" s="235"/>
      <c r="AI904" s="235">
        <f>IF('Raw Data'!AJ903="YES", 1, 0)</f>
        <v>0</v>
      </c>
      <c r="AJ904" s="239">
        <f>'Power Usage Consumption'!$B$15</f>
        <v>3.87</v>
      </c>
      <c r="AK904" s="235">
        <f>IF('Raw Data'!AK903="YES", 1, 0)</f>
        <v>0</v>
      </c>
      <c r="AL904" s="239">
        <f>'Power Usage Consumption'!$B$16</f>
        <v>18</v>
      </c>
      <c r="AM904" s="235">
        <f>IF('Raw Data'!AL903="YES", 1, 0)</f>
        <v>0</v>
      </c>
      <c r="AN904" s="239">
        <f>'Power Usage Consumption'!$B$17</f>
        <v>1.5</v>
      </c>
      <c r="AO904" s="235">
        <f>IF('Raw Data'!AM903="YES", 1, 0)</f>
        <v>1</v>
      </c>
      <c r="AP904" s="239">
        <f>'Power Usage Consumption'!$B$18</f>
        <v>1.2</v>
      </c>
      <c r="AQ904" s="235">
        <f>IF('Raw Data'!AN903="YES", 1, 0)</f>
        <v>1</v>
      </c>
      <c r="AR904" s="239">
        <f>'Power Usage Consumption'!$B$19</f>
        <v>2</v>
      </c>
      <c r="AS904" s="239">
        <f t="shared" si="5"/>
        <v>26.57</v>
      </c>
      <c r="AT904" s="241">
        <f t="shared" si="6"/>
        <v>3</v>
      </c>
      <c r="AU904" s="241"/>
      <c r="AV904" s="235">
        <f>IF('Raw Data'!AO903="YES", 1, 0)</f>
        <v>1</v>
      </c>
      <c r="AW904" s="241">
        <f>('Power Usage Consumption'!$B$22)*D904*AV904</f>
        <v>910</v>
      </c>
      <c r="AX904" s="235">
        <f>IF('Raw Data'!AP903="YES", 1, 0)</f>
        <v>1</v>
      </c>
      <c r="AY904" s="241">
        <f>('Power Usage Consumption'!$B$23)*D904*AX904</f>
        <v>260</v>
      </c>
      <c r="AZ904" s="235">
        <f>IF('Raw Data'!AQ903="YES", 1, 0)</f>
        <v>0</v>
      </c>
      <c r="BA904" s="241">
        <f>('Power Usage Consumption'!$B$24)*D904*AZ904</f>
        <v>0</v>
      </c>
      <c r="BB904" s="235">
        <f>IF('Raw Data'!AR903="YES", 1, 0)</f>
        <v>0</v>
      </c>
      <c r="BC904" s="241">
        <f>('Power Usage Consumption'!$B$25)*D904*BB904</f>
        <v>0</v>
      </c>
      <c r="BD904" s="235">
        <f>IF('Raw Data'!AS903="YES", 1, 0)</f>
        <v>0</v>
      </c>
      <c r="BE904" s="235">
        <f>('Power Usage Consumption'!$B$26)*D904*BD904</f>
        <v>0</v>
      </c>
      <c r="BF904" s="241">
        <f t="shared" si="7"/>
        <v>1170</v>
      </c>
    </row>
    <row r="905" ht="20.25" customHeight="1">
      <c r="A905" s="233" t="str">
        <f>'Raw Data'!R904</f>
        <v>Türkiye</v>
      </c>
      <c r="B905" s="234">
        <f>'Raw Data'!S904</f>
        <v>6</v>
      </c>
      <c r="C905" s="235">
        <f>'Raw Data'!W904</f>
        <v>23</v>
      </c>
      <c r="D905" s="236">
        <f t="shared" si="1"/>
        <v>552</v>
      </c>
      <c r="E905" s="246"/>
      <c r="F905" s="238">
        <f>'Raw Data'!X904</f>
        <v>0</v>
      </c>
      <c r="G905" s="239">
        <f>(F905*'Power Usage Consumption'!$B$2)*D905</f>
        <v>0</v>
      </c>
      <c r="H905" s="235">
        <f>'Raw Data'!Y904</f>
        <v>0</v>
      </c>
      <c r="I905" s="239">
        <f>(H905*'Power Usage Consumption'!$B$3)*D905</f>
        <v>0</v>
      </c>
      <c r="J905" s="235">
        <f>'Raw Data'!Z904</f>
        <v>1</v>
      </c>
      <c r="K905" s="240">
        <f>(J905*'Power Usage Consumption'!$B$4)*D905</f>
        <v>31.464</v>
      </c>
      <c r="L905" s="241">
        <f>'Raw Data'!AA904</f>
        <v>3</v>
      </c>
      <c r="M905" s="241">
        <f>(L905*'Power Usage Consumption'!$B$5)*D905</f>
        <v>331.2</v>
      </c>
      <c r="N905" s="241">
        <f>'Raw Data'!AB904</f>
        <v>0</v>
      </c>
      <c r="O905" s="241">
        <f>(N905*'Power Usage Consumption'!$B$7)*D905</f>
        <v>0</v>
      </c>
      <c r="P905" s="241">
        <f>'Raw Data'!AC904</f>
        <v>0</v>
      </c>
      <c r="Q905" s="241">
        <f>(P905*'Power Usage Consumption'!$B$8)*D905</f>
        <v>0</v>
      </c>
      <c r="R905" s="241">
        <f>'Raw Data'!AD904</f>
        <v>0</v>
      </c>
      <c r="S905" s="241">
        <f>(R905*'Power Usage Consumption'!$B$9)*D905</f>
        <v>0</v>
      </c>
      <c r="T905" s="235">
        <f>'Raw Data'!AE904</f>
        <v>0</v>
      </c>
      <c r="U905" s="241">
        <f>(T905*'Power Usage Consumption'!$B$6)*D905</f>
        <v>0</v>
      </c>
      <c r="V905" s="235">
        <f>'Raw Data'!AF904</f>
        <v>3</v>
      </c>
      <c r="W905" s="241">
        <f>(V905*'Power Usage Consumption'!$B$11)*D905</f>
        <v>19.872</v>
      </c>
      <c r="X905" s="235">
        <f>'Raw Data'!AG904</f>
        <v>0</v>
      </c>
      <c r="Y905" s="241">
        <f>(X905*'Power Usage Consumption'!$B$12)*D905</f>
        <v>0</v>
      </c>
      <c r="Z905" s="235">
        <f>'Raw Data'!AH904</f>
        <v>2</v>
      </c>
      <c r="AA905" s="241">
        <f>(Z905*'Power Usage Consumption'!$B$12)*D905</f>
        <v>13.248</v>
      </c>
      <c r="AB905" s="242">
        <f t="shared" si="2"/>
        <v>395.784</v>
      </c>
      <c r="AC905" s="243" t="str">
        <f>'Raw Data'!AI904</f>
        <v>Non-renewable Energy (Grid electricity, Gasoline, etc.)</v>
      </c>
      <c r="AD905" s="244">
        <f t="shared" si="3"/>
        <v>395.784</v>
      </c>
      <c r="AE905" s="245">
        <f t="shared" si="4"/>
        <v>0</v>
      </c>
      <c r="AF905" s="238">
        <f>'Raw Data'!U904</f>
        <v>2</v>
      </c>
      <c r="AG905" s="235">
        <f>'Raw Data'!T904</f>
        <v>4</v>
      </c>
      <c r="AH905" s="235"/>
      <c r="AI905" s="235">
        <f>IF('Raw Data'!AJ904="YES", 1, 0)</f>
        <v>0</v>
      </c>
      <c r="AJ905" s="239">
        <f>'Power Usage Consumption'!$B$15</f>
        <v>3.87</v>
      </c>
      <c r="AK905" s="235">
        <f>IF('Raw Data'!AK904="YES", 1, 0)</f>
        <v>0</v>
      </c>
      <c r="AL905" s="239">
        <f>'Power Usage Consumption'!$B$16</f>
        <v>18</v>
      </c>
      <c r="AM905" s="235">
        <f>IF('Raw Data'!AL904="YES", 1, 0)</f>
        <v>0</v>
      </c>
      <c r="AN905" s="239">
        <f>'Power Usage Consumption'!$B$17</f>
        <v>1.5</v>
      </c>
      <c r="AO905" s="235">
        <f>IF('Raw Data'!AM904="YES", 1, 0)</f>
        <v>0</v>
      </c>
      <c r="AP905" s="239">
        <f>'Power Usage Consumption'!$B$18</f>
        <v>1.2</v>
      </c>
      <c r="AQ905" s="235">
        <f>IF('Raw Data'!AN904="YES", 1, 0)</f>
        <v>1</v>
      </c>
      <c r="AR905" s="239">
        <f>'Power Usage Consumption'!$B$19</f>
        <v>2</v>
      </c>
      <c r="AS905" s="239">
        <f t="shared" si="5"/>
        <v>26.57</v>
      </c>
      <c r="AT905" s="241">
        <f t="shared" si="6"/>
        <v>4</v>
      </c>
      <c r="AU905" s="241"/>
      <c r="AV905" s="235">
        <f>IF('Raw Data'!AO904="YES", 1, 0)</f>
        <v>1</v>
      </c>
      <c r="AW905" s="241">
        <f>('Power Usage Consumption'!$B$22)*D905*AV905</f>
        <v>1255.8</v>
      </c>
      <c r="AX905" s="235">
        <f>IF('Raw Data'!AP904="YES", 1, 0)</f>
        <v>1</v>
      </c>
      <c r="AY905" s="241">
        <f>('Power Usage Consumption'!$B$23)*D905*AX905</f>
        <v>358.8</v>
      </c>
      <c r="AZ905" s="235">
        <f>IF('Raw Data'!AQ904="YES", 1, 0)</f>
        <v>0</v>
      </c>
      <c r="BA905" s="241">
        <f>('Power Usage Consumption'!$B$24)*D905*AZ905</f>
        <v>0</v>
      </c>
      <c r="BB905" s="235">
        <f>IF('Raw Data'!AR904="YES", 1, 0)</f>
        <v>0</v>
      </c>
      <c r="BC905" s="241">
        <f>('Power Usage Consumption'!$B$25)*D905*BB905</f>
        <v>0</v>
      </c>
      <c r="BD905" s="235">
        <f>IF('Raw Data'!AS904="YES", 1, 0)</f>
        <v>0</v>
      </c>
      <c r="BE905" s="235">
        <f>('Power Usage Consumption'!$B$26)*D905*BD905</f>
        <v>0</v>
      </c>
      <c r="BF905" s="241">
        <f t="shared" si="7"/>
        <v>1614.6</v>
      </c>
    </row>
    <row r="906" ht="20.25" customHeight="1">
      <c r="A906" s="233" t="str">
        <f>'Raw Data'!R905</f>
        <v>Poland</v>
      </c>
      <c r="B906" s="234">
        <f>'Raw Data'!S905</f>
        <v>2</v>
      </c>
      <c r="C906" s="235">
        <f>'Raw Data'!W905</f>
        <v>20</v>
      </c>
      <c r="D906" s="236">
        <f t="shared" si="1"/>
        <v>160</v>
      </c>
      <c r="E906" s="246"/>
      <c r="F906" s="238">
        <f>'Raw Data'!X905</f>
        <v>1</v>
      </c>
      <c r="G906" s="239">
        <f>(F906*'Power Usage Consumption'!$B$2)*D906</f>
        <v>9.6</v>
      </c>
      <c r="H906" s="235">
        <f>'Raw Data'!Y905</f>
        <v>2</v>
      </c>
      <c r="I906" s="239">
        <f>(H906*'Power Usage Consumption'!$B$3)*D906</f>
        <v>22.272</v>
      </c>
      <c r="J906" s="235">
        <f>'Raw Data'!Z905</f>
        <v>3</v>
      </c>
      <c r="K906" s="240">
        <f>(J906*'Power Usage Consumption'!$B$4)*D906</f>
        <v>27.36</v>
      </c>
      <c r="L906" s="241">
        <f>'Raw Data'!AA905</f>
        <v>1</v>
      </c>
      <c r="M906" s="241">
        <f>(L906*'Power Usage Consumption'!$B$5)*D906</f>
        <v>32</v>
      </c>
      <c r="N906" s="241">
        <f>'Raw Data'!AB905</f>
        <v>1</v>
      </c>
      <c r="O906" s="241">
        <f>(N906*'Power Usage Consumption'!$B$7)*D906</f>
        <v>0.32</v>
      </c>
      <c r="P906" s="241">
        <f>'Raw Data'!AC905</f>
        <v>0</v>
      </c>
      <c r="Q906" s="241">
        <f>(P906*'Power Usage Consumption'!$B$8)*D906</f>
        <v>0</v>
      </c>
      <c r="R906" s="241">
        <f>'Raw Data'!AD905</f>
        <v>2</v>
      </c>
      <c r="S906" s="241">
        <f>(R906*'Power Usage Consumption'!$B$9)*D906</f>
        <v>1.92</v>
      </c>
      <c r="T906" s="235">
        <f>'Raw Data'!AE905</f>
        <v>0</v>
      </c>
      <c r="U906" s="241">
        <f>(T906*'Power Usage Consumption'!$B$6)*D906</f>
        <v>0</v>
      </c>
      <c r="V906" s="235">
        <f>'Raw Data'!AF905</f>
        <v>1</v>
      </c>
      <c r="W906" s="241">
        <f>(V906*'Power Usage Consumption'!$B$11)*D906</f>
        <v>1.92</v>
      </c>
      <c r="X906" s="235">
        <f>'Raw Data'!AG905</f>
        <v>3</v>
      </c>
      <c r="Y906" s="241">
        <f>(X906*'Power Usage Consumption'!$B$12)*D906</f>
        <v>5.76</v>
      </c>
      <c r="Z906" s="235">
        <f>'Raw Data'!AH905</f>
        <v>0</v>
      </c>
      <c r="AA906" s="241">
        <f>(Z906*'Power Usage Consumption'!$B$12)*D906</f>
        <v>0</v>
      </c>
      <c r="AB906" s="242">
        <f t="shared" si="2"/>
        <v>101.152</v>
      </c>
      <c r="AC906" s="243" t="str">
        <f>'Raw Data'!AI905</f>
        <v>Non-renewable Energy (Grid electricity, Gasoline, etc.)</v>
      </c>
      <c r="AD906" s="244">
        <f t="shared" si="3"/>
        <v>101.152</v>
      </c>
      <c r="AE906" s="245">
        <f t="shared" si="4"/>
        <v>0</v>
      </c>
      <c r="AF906" s="238">
        <f>'Raw Data'!U905</f>
        <v>1</v>
      </c>
      <c r="AG906" s="235">
        <f>'Raw Data'!T905</f>
        <v>1</v>
      </c>
      <c r="AH906" s="235"/>
      <c r="AI906" s="235">
        <f>IF('Raw Data'!AJ905="YES", 1, 0)</f>
        <v>1</v>
      </c>
      <c r="AJ906" s="239">
        <f>'Power Usage Consumption'!$B$15</f>
        <v>3.87</v>
      </c>
      <c r="AK906" s="235">
        <f>IF('Raw Data'!AK905="YES", 1, 0)</f>
        <v>1</v>
      </c>
      <c r="AL906" s="239">
        <f>'Power Usage Consumption'!$B$16</f>
        <v>18</v>
      </c>
      <c r="AM906" s="235">
        <f>IF('Raw Data'!AL905="YES", 1, 0)</f>
        <v>1</v>
      </c>
      <c r="AN906" s="239">
        <f>'Power Usage Consumption'!$B$17</f>
        <v>1.5</v>
      </c>
      <c r="AO906" s="235">
        <f>IF('Raw Data'!AM905="YES", 1, 0)</f>
        <v>1</v>
      </c>
      <c r="AP906" s="239">
        <f>'Power Usage Consumption'!$B$18</f>
        <v>1.2</v>
      </c>
      <c r="AQ906" s="235">
        <f>IF('Raw Data'!AN905="YES", 1, 0)</f>
        <v>1</v>
      </c>
      <c r="AR906" s="239">
        <f>'Power Usage Consumption'!$B$19</f>
        <v>2</v>
      </c>
      <c r="AS906" s="239">
        <f t="shared" si="5"/>
        <v>26.57</v>
      </c>
      <c r="AT906" s="241">
        <f t="shared" si="6"/>
        <v>1</v>
      </c>
      <c r="AU906" s="241"/>
      <c r="AV906" s="235">
        <f>IF('Raw Data'!AO905="YES", 1, 0)</f>
        <v>0</v>
      </c>
      <c r="AW906" s="241">
        <f>('Power Usage Consumption'!$B$22)*D906*AV906</f>
        <v>0</v>
      </c>
      <c r="AX906" s="235">
        <f>IF('Raw Data'!AP905="YES", 1, 0)</f>
        <v>1</v>
      </c>
      <c r="AY906" s="241">
        <f>('Power Usage Consumption'!$B$23)*D906*AX906</f>
        <v>104</v>
      </c>
      <c r="AZ906" s="235">
        <f>IF('Raw Data'!AQ905="YES", 1, 0)</f>
        <v>1</v>
      </c>
      <c r="BA906" s="241">
        <f>('Power Usage Consumption'!$B$24)*D906*AZ906</f>
        <v>8.64</v>
      </c>
      <c r="BB906" s="235">
        <f>IF('Raw Data'!AR905="YES", 1, 0)</f>
        <v>0</v>
      </c>
      <c r="BC906" s="241">
        <f>('Power Usage Consumption'!$B$25)*D906*BB906</f>
        <v>0</v>
      </c>
      <c r="BD906" s="235">
        <f>IF('Raw Data'!AS905="YES", 1, 0)</f>
        <v>0</v>
      </c>
      <c r="BE906" s="235">
        <f>('Power Usage Consumption'!$B$26)*D906*BD906</f>
        <v>0</v>
      </c>
      <c r="BF906" s="241">
        <f t="shared" si="7"/>
        <v>112.64</v>
      </c>
    </row>
    <row r="907" ht="20.25" customHeight="1">
      <c r="A907" s="233" t="str">
        <f>'Raw Data'!R906</f>
        <v>Mexico</v>
      </c>
      <c r="B907" s="234">
        <f>'Raw Data'!S906</f>
        <v>4</v>
      </c>
      <c r="C907" s="235">
        <f>'Raw Data'!W906</f>
        <v>14</v>
      </c>
      <c r="D907" s="236">
        <f t="shared" si="1"/>
        <v>224</v>
      </c>
      <c r="E907" s="246"/>
      <c r="F907" s="238">
        <f>'Raw Data'!X906</f>
        <v>3</v>
      </c>
      <c r="G907" s="239">
        <f>(F907*'Power Usage Consumption'!$B$2)*D907</f>
        <v>40.32</v>
      </c>
      <c r="H907" s="235">
        <f>'Raw Data'!Y906</f>
        <v>3</v>
      </c>
      <c r="I907" s="239">
        <f>(H907*'Power Usage Consumption'!$B$3)*D907</f>
        <v>46.7712</v>
      </c>
      <c r="J907" s="235">
        <f>'Raw Data'!Z906</f>
        <v>2</v>
      </c>
      <c r="K907" s="240">
        <f>(J907*'Power Usage Consumption'!$B$4)*D907</f>
        <v>25.536</v>
      </c>
      <c r="L907" s="241">
        <f>'Raw Data'!AA906</f>
        <v>0</v>
      </c>
      <c r="M907" s="241">
        <f>(L907*'Power Usage Consumption'!$B$5)*D907</f>
        <v>0</v>
      </c>
      <c r="N907" s="241">
        <f>'Raw Data'!AB906</f>
        <v>2</v>
      </c>
      <c r="O907" s="241">
        <f>(N907*'Power Usage Consumption'!$B$7)*D907</f>
        <v>0.896</v>
      </c>
      <c r="P907" s="241">
        <f>'Raw Data'!AC906</f>
        <v>0</v>
      </c>
      <c r="Q907" s="241">
        <f>(P907*'Power Usage Consumption'!$B$8)*D907</f>
        <v>0</v>
      </c>
      <c r="R907" s="241">
        <f>'Raw Data'!AD906</f>
        <v>2</v>
      </c>
      <c r="S907" s="241">
        <f>(R907*'Power Usage Consumption'!$B$9)*D907</f>
        <v>2.688</v>
      </c>
      <c r="T907" s="235">
        <f>'Raw Data'!AE906</f>
        <v>2</v>
      </c>
      <c r="U907" s="241">
        <f>(T907*'Power Usage Consumption'!$B$6)*D907</f>
        <v>2.24</v>
      </c>
      <c r="V907" s="235">
        <f>'Raw Data'!AF906</f>
        <v>0</v>
      </c>
      <c r="W907" s="241">
        <f>(V907*'Power Usage Consumption'!$B$11)*D907</f>
        <v>0</v>
      </c>
      <c r="X907" s="235">
        <f>'Raw Data'!AG906</f>
        <v>2</v>
      </c>
      <c r="Y907" s="241">
        <f>(X907*'Power Usage Consumption'!$B$12)*D907</f>
        <v>5.376</v>
      </c>
      <c r="Z907" s="235">
        <f>'Raw Data'!AH906</f>
        <v>0</v>
      </c>
      <c r="AA907" s="241">
        <f>(Z907*'Power Usage Consumption'!$B$12)*D907</f>
        <v>0</v>
      </c>
      <c r="AB907" s="242">
        <f t="shared" si="2"/>
        <v>123.8272</v>
      </c>
      <c r="AC907" s="243" t="str">
        <f>'Raw Data'!AI906</f>
        <v>Renewable Energy (Solar, Wind, etc.)</v>
      </c>
      <c r="AD907" s="244">
        <f t="shared" si="3"/>
        <v>0</v>
      </c>
      <c r="AE907" s="245">
        <f t="shared" si="4"/>
        <v>123.8272</v>
      </c>
      <c r="AF907" s="238">
        <f>'Raw Data'!U906</f>
        <v>1</v>
      </c>
      <c r="AG907" s="235">
        <f>'Raw Data'!T906</f>
        <v>3</v>
      </c>
      <c r="AH907" s="235"/>
      <c r="AI907" s="235">
        <f>IF('Raw Data'!AJ906="YES", 1, 0)</f>
        <v>0</v>
      </c>
      <c r="AJ907" s="239">
        <f>'Power Usage Consumption'!$B$15</f>
        <v>3.87</v>
      </c>
      <c r="AK907" s="235">
        <f>IF('Raw Data'!AK906="YES", 1, 0)</f>
        <v>0</v>
      </c>
      <c r="AL907" s="239">
        <f>'Power Usage Consumption'!$B$16</f>
        <v>18</v>
      </c>
      <c r="AM907" s="235">
        <f>IF('Raw Data'!AL906="YES", 1, 0)</f>
        <v>1</v>
      </c>
      <c r="AN907" s="239">
        <f>'Power Usage Consumption'!$B$17</f>
        <v>1.5</v>
      </c>
      <c r="AO907" s="235">
        <f>IF('Raw Data'!AM906="YES", 1, 0)</f>
        <v>1</v>
      </c>
      <c r="AP907" s="239">
        <f>'Power Usage Consumption'!$B$18</f>
        <v>1.2</v>
      </c>
      <c r="AQ907" s="235">
        <f>IF('Raw Data'!AN906="YES", 1, 0)</f>
        <v>1</v>
      </c>
      <c r="AR907" s="239">
        <f>'Power Usage Consumption'!$B$19</f>
        <v>2</v>
      </c>
      <c r="AS907" s="239">
        <f t="shared" si="5"/>
        <v>26.57</v>
      </c>
      <c r="AT907" s="241">
        <f t="shared" si="6"/>
        <v>3</v>
      </c>
      <c r="AU907" s="241"/>
      <c r="AV907" s="235">
        <f>IF('Raw Data'!AO906="YES", 1, 0)</f>
        <v>1</v>
      </c>
      <c r="AW907" s="241">
        <f>('Power Usage Consumption'!$B$22)*D907*AV907</f>
        <v>509.6</v>
      </c>
      <c r="AX907" s="235">
        <f>IF('Raw Data'!AP906="YES", 1, 0)</f>
        <v>1</v>
      </c>
      <c r="AY907" s="241">
        <f>('Power Usage Consumption'!$B$23)*D907*AX907</f>
        <v>145.6</v>
      </c>
      <c r="AZ907" s="235">
        <f>IF('Raw Data'!AQ906="YES", 1, 0)</f>
        <v>0</v>
      </c>
      <c r="BA907" s="241">
        <f>('Power Usage Consumption'!$B$24)*D907*AZ907</f>
        <v>0</v>
      </c>
      <c r="BB907" s="235">
        <f>IF('Raw Data'!AR906="YES", 1, 0)</f>
        <v>1</v>
      </c>
      <c r="BC907" s="241">
        <f>('Power Usage Consumption'!$B$25)*D907*BB907</f>
        <v>3.8864</v>
      </c>
      <c r="BD907" s="235">
        <f>IF('Raw Data'!AS906="YES", 1, 0)</f>
        <v>1</v>
      </c>
      <c r="BE907" s="235">
        <f>('Power Usage Consumption'!$B$26)*D907*BD907</f>
        <v>62.72</v>
      </c>
      <c r="BF907" s="241">
        <f t="shared" si="7"/>
        <v>721.8064</v>
      </c>
    </row>
    <row r="908" ht="20.25" customHeight="1">
      <c r="A908" s="233" t="str">
        <f>'Raw Data'!R907</f>
        <v>Romania</v>
      </c>
      <c r="B908" s="234">
        <f>'Raw Data'!S907</f>
        <v>7</v>
      </c>
      <c r="C908" s="235">
        <f>'Raw Data'!W907</f>
        <v>24</v>
      </c>
      <c r="D908" s="236">
        <f t="shared" si="1"/>
        <v>672</v>
      </c>
      <c r="E908" s="246"/>
      <c r="F908" s="238">
        <f>'Raw Data'!X907</f>
        <v>3</v>
      </c>
      <c r="G908" s="239">
        <f>(F908*'Power Usage Consumption'!$B$2)*D908</f>
        <v>120.96</v>
      </c>
      <c r="H908" s="235">
        <f>'Raw Data'!Y907</f>
        <v>0</v>
      </c>
      <c r="I908" s="239">
        <f>(H908*'Power Usage Consumption'!$B$3)*D908</f>
        <v>0</v>
      </c>
      <c r="J908" s="235">
        <f>'Raw Data'!Z907</f>
        <v>3</v>
      </c>
      <c r="K908" s="240">
        <f>(J908*'Power Usage Consumption'!$B$4)*D908</f>
        <v>114.912</v>
      </c>
      <c r="L908" s="241">
        <f>'Raw Data'!AA907</f>
        <v>0</v>
      </c>
      <c r="M908" s="241">
        <f>(L908*'Power Usage Consumption'!$B$5)*D908</f>
        <v>0</v>
      </c>
      <c r="N908" s="241">
        <f>'Raw Data'!AB907</f>
        <v>3</v>
      </c>
      <c r="O908" s="241">
        <f>(N908*'Power Usage Consumption'!$B$7)*D908</f>
        <v>4.032</v>
      </c>
      <c r="P908" s="241">
        <f>'Raw Data'!AC907</f>
        <v>1</v>
      </c>
      <c r="Q908" s="241">
        <f>(P908*'Power Usage Consumption'!$B$8)*D908</f>
        <v>26.88</v>
      </c>
      <c r="R908" s="241">
        <f>'Raw Data'!AD907</f>
        <v>3</v>
      </c>
      <c r="S908" s="241">
        <f>(R908*'Power Usage Consumption'!$B$9)*D908</f>
        <v>12.096</v>
      </c>
      <c r="T908" s="235">
        <f>'Raw Data'!AE907</f>
        <v>2</v>
      </c>
      <c r="U908" s="241">
        <f>(T908*'Power Usage Consumption'!$B$6)*D908</f>
        <v>6.72</v>
      </c>
      <c r="V908" s="235">
        <f>'Raw Data'!AF907</f>
        <v>1</v>
      </c>
      <c r="W908" s="241">
        <f>(V908*'Power Usage Consumption'!$B$11)*D908</f>
        <v>8.064</v>
      </c>
      <c r="X908" s="235">
        <f>'Raw Data'!AG907</f>
        <v>2</v>
      </c>
      <c r="Y908" s="241">
        <f>(X908*'Power Usage Consumption'!$B$12)*D908</f>
        <v>16.128</v>
      </c>
      <c r="Z908" s="235">
        <f>'Raw Data'!AH907</f>
        <v>2</v>
      </c>
      <c r="AA908" s="241">
        <f>(Z908*'Power Usage Consumption'!$B$12)*D908</f>
        <v>16.128</v>
      </c>
      <c r="AB908" s="242">
        <f t="shared" si="2"/>
        <v>325.92</v>
      </c>
      <c r="AC908" s="243" t="str">
        <f>'Raw Data'!AI907</f>
        <v>Renewable Energy (Solar, Wind, etc.)</v>
      </c>
      <c r="AD908" s="244">
        <f t="shared" si="3"/>
        <v>0</v>
      </c>
      <c r="AE908" s="245">
        <f t="shared" si="4"/>
        <v>325.92</v>
      </c>
      <c r="AF908" s="238">
        <f>'Raw Data'!U907</f>
        <v>5</v>
      </c>
      <c r="AG908" s="235">
        <f>'Raw Data'!T907</f>
        <v>2</v>
      </c>
      <c r="AH908" s="235"/>
      <c r="AI908" s="235">
        <f>IF('Raw Data'!AJ907="YES", 1, 0)</f>
        <v>1</v>
      </c>
      <c r="AJ908" s="239">
        <f>'Power Usage Consumption'!$B$15</f>
        <v>3.87</v>
      </c>
      <c r="AK908" s="235">
        <f>IF('Raw Data'!AK907="YES", 1, 0)</f>
        <v>0</v>
      </c>
      <c r="AL908" s="239">
        <f>'Power Usage Consumption'!$B$16</f>
        <v>18</v>
      </c>
      <c r="AM908" s="235">
        <f>IF('Raw Data'!AL907="YES", 1, 0)</f>
        <v>1</v>
      </c>
      <c r="AN908" s="239">
        <f>'Power Usage Consumption'!$B$17</f>
        <v>1.5</v>
      </c>
      <c r="AO908" s="235">
        <f>IF('Raw Data'!AM907="YES", 1, 0)</f>
        <v>0</v>
      </c>
      <c r="AP908" s="239">
        <f>'Power Usage Consumption'!$B$18</f>
        <v>1.2</v>
      </c>
      <c r="AQ908" s="235">
        <f>IF('Raw Data'!AN907="YES", 1, 0)</f>
        <v>0</v>
      </c>
      <c r="AR908" s="239">
        <f>'Power Usage Consumption'!$B$19</f>
        <v>2</v>
      </c>
      <c r="AS908" s="239">
        <f t="shared" si="5"/>
        <v>26.57</v>
      </c>
      <c r="AT908" s="241">
        <f t="shared" si="6"/>
        <v>2</v>
      </c>
      <c r="AU908" s="241"/>
      <c r="AV908" s="235">
        <f>IF('Raw Data'!AO907="YES", 1, 0)</f>
        <v>1</v>
      </c>
      <c r="AW908" s="241">
        <f>('Power Usage Consumption'!$B$22)*D908*AV908</f>
        <v>1528.8</v>
      </c>
      <c r="AX908" s="235">
        <f>IF('Raw Data'!AP907="YES", 1, 0)</f>
        <v>1</v>
      </c>
      <c r="AY908" s="241">
        <f>('Power Usage Consumption'!$B$23)*D908*AX908</f>
        <v>436.8</v>
      </c>
      <c r="AZ908" s="235">
        <f>IF('Raw Data'!AQ907="YES", 1, 0)</f>
        <v>1</v>
      </c>
      <c r="BA908" s="241">
        <f>('Power Usage Consumption'!$B$24)*D908*AZ908</f>
        <v>36.288</v>
      </c>
      <c r="BB908" s="235">
        <f>IF('Raw Data'!AR907="YES", 1, 0)</f>
        <v>1</v>
      </c>
      <c r="BC908" s="241">
        <f>('Power Usage Consumption'!$B$25)*D908*BB908</f>
        <v>11.6592</v>
      </c>
      <c r="BD908" s="235">
        <f>IF('Raw Data'!AS907="YES", 1, 0)</f>
        <v>1</v>
      </c>
      <c r="BE908" s="235">
        <f>('Power Usage Consumption'!$B$26)*D908*BD908</f>
        <v>188.16</v>
      </c>
      <c r="BF908" s="241">
        <f t="shared" si="7"/>
        <v>2201.7072</v>
      </c>
    </row>
    <row r="909" ht="20.25" customHeight="1">
      <c r="A909" s="233" t="str">
        <f>'Raw Data'!R908</f>
        <v>Bahrain</v>
      </c>
      <c r="B909" s="234">
        <f>'Raw Data'!S908</f>
        <v>8</v>
      </c>
      <c r="C909" s="235">
        <f>'Raw Data'!W908</f>
        <v>14</v>
      </c>
      <c r="D909" s="236">
        <f t="shared" si="1"/>
        <v>448</v>
      </c>
      <c r="E909" s="246"/>
      <c r="F909" s="238">
        <f>'Raw Data'!X908</f>
        <v>2</v>
      </c>
      <c r="G909" s="239">
        <f>(F909*'Power Usage Consumption'!$B$2)*D909</f>
        <v>53.76</v>
      </c>
      <c r="H909" s="235">
        <f>'Raw Data'!Y908</f>
        <v>2</v>
      </c>
      <c r="I909" s="239">
        <f>(H909*'Power Usage Consumption'!$B$3)*D909</f>
        <v>62.3616</v>
      </c>
      <c r="J909" s="235">
        <f>'Raw Data'!Z908</f>
        <v>1</v>
      </c>
      <c r="K909" s="240">
        <f>(J909*'Power Usage Consumption'!$B$4)*D909</f>
        <v>25.536</v>
      </c>
      <c r="L909" s="241">
        <f>'Raw Data'!AA908</f>
        <v>0</v>
      </c>
      <c r="M909" s="241">
        <f>(L909*'Power Usage Consumption'!$B$5)*D909</f>
        <v>0</v>
      </c>
      <c r="N909" s="241">
        <f>'Raw Data'!AB908</f>
        <v>0</v>
      </c>
      <c r="O909" s="241">
        <f>(N909*'Power Usage Consumption'!$B$7)*D909</f>
        <v>0</v>
      </c>
      <c r="P909" s="241">
        <f>'Raw Data'!AC908</f>
        <v>0</v>
      </c>
      <c r="Q909" s="241">
        <f>(P909*'Power Usage Consumption'!$B$8)*D909</f>
        <v>0</v>
      </c>
      <c r="R909" s="241">
        <f>'Raw Data'!AD908</f>
        <v>1</v>
      </c>
      <c r="S909" s="241">
        <f>(R909*'Power Usage Consumption'!$B$9)*D909</f>
        <v>2.688</v>
      </c>
      <c r="T909" s="235">
        <f>'Raw Data'!AE908</f>
        <v>3</v>
      </c>
      <c r="U909" s="241">
        <f>(T909*'Power Usage Consumption'!$B$6)*D909</f>
        <v>6.72</v>
      </c>
      <c r="V909" s="235">
        <f>'Raw Data'!AF908</f>
        <v>2</v>
      </c>
      <c r="W909" s="241">
        <f>(V909*'Power Usage Consumption'!$B$11)*D909</f>
        <v>10.752</v>
      </c>
      <c r="X909" s="235">
        <f>'Raw Data'!AG908</f>
        <v>0</v>
      </c>
      <c r="Y909" s="241">
        <f>(X909*'Power Usage Consumption'!$B$12)*D909</f>
        <v>0</v>
      </c>
      <c r="Z909" s="235">
        <f>'Raw Data'!AH908</f>
        <v>2</v>
      </c>
      <c r="AA909" s="241">
        <f>(Z909*'Power Usage Consumption'!$B$12)*D909</f>
        <v>10.752</v>
      </c>
      <c r="AB909" s="242">
        <f t="shared" si="2"/>
        <v>172.5696</v>
      </c>
      <c r="AC909" s="243" t="str">
        <f>'Raw Data'!AI908</f>
        <v>Non-renewable Energy (Grid electricity, Gasoline, etc.)</v>
      </c>
      <c r="AD909" s="244">
        <f t="shared" si="3"/>
        <v>172.5696</v>
      </c>
      <c r="AE909" s="245">
        <f t="shared" si="4"/>
        <v>0</v>
      </c>
      <c r="AF909" s="238">
        <f>'Raw Data'!U908</f>
        <v>3</v>
      </c>
      <c r="AG909" s="235">
        <f>'Raw Data'!T908</f>
        <v>5</v>
      </c>
      <c r="AH909" s="235"/>
      <c r="AI909" s="235">
        <f>IF('Raw Data'!AJ908="YES", 1, 0)</f>
        <v>0</v>
      </c>
      <c r="AJ909" s="239">
        <f>'Power Usage Consumption'!$B$15</f>
        <v>3.87</v>
      </c>
      <c r="AK909" s="235">
        <f>IF('Raw Data'!AK908="YES", 1, 0)</f>
        <v>0</v>
      </c>
      <c r="AL909" s="239">
        <f>'Power Usage Consumption'!$B$16</f>
        <v>18</v>
      </c>
      <c r="AM909" s="235">
        <f>IF('Raw Data'!AL908="YES", 1, 0)</f>
        <v>0</v>
      </c>
      <c r="AN909" s="239">
        <f>'Power Usage Consumption'!$B$17</f>
        <v>1.5</v>
      </c>
      <c r="AO909" s="235">
        <f>IF('Raw Data'!AM908="YES", 1, 0)</f>
        <v>1</v>
      </c>
      <c r="AP909" s="239">
        <f>'Power Usage Consumption'!$B$18</f>
        <v>1.2</v>
      </c>
      <c r="AQ909" s="235">
        <f>IF('Raw Data'!AN908="YES", 1, 0)</f>
        <v>0</v>
      </c>
      <c r="AR909" s="239">
        <f>'Power Usage Consumption'!$B$19</f>
        <v>2</v>
      </c>
      <c r="AS909" s="239">
        <f t="shared" si="5"/>
        <v>26.57</v>
      </c>
      <c r="AT909" s="241">
        <f t="shared" si="6"/>
        <v>5</v>
      </c>
      <c r="AU909" s="241"/>
      <c r="AV909" s="235">
        <f>IF('Raw Data'!AO908="YES", 1, 0)</f>
        <v>1</v>
      </c>
      <c r="AW909" s="241">
        <f>('Power Usage Consumption'!$B$22)*D909*AV909</f>
        <v>1019.2</v>
      </c>
      <c r="AX909" s="235">
        <f>IF('Raw Data'!AP908="YES", 1, 0)</f>
        <v>0</v>
      </c>
      <c r="AY909" s="241">
        <f>('Power Usage Consumption'!$B$23)*D909*AX909</f>
        <v>0</v>
      </c>
      <c r="AZ909" s="235">
        <f>IF('Raw Data'!AQ908="YES", 1, 0)</f>
        <v>0</v>
      </c>
      <c r="BA909" s="241">
        <f>('Power Usage Consumption'!$B$24)*D909*AZ909</f>
        <v>0</v>
      </c>
      <c r="BB909" s="235">
        <f>IF('Raw Data'!AR908="YES", 1, 0)</f>
        <v>1</v>
      </c>
      <c r="BC909" s="241">
        <f>('Power Usage Consumption'!$B$25)*D909*BB909</f>
        <v>7.7728</v>
      </c>
      <c r="BD909" s="235">
        <f>IF('Raw Data'!AS908="YES", 1, 0)</f>
        <v>0</v>
      </c>
      <c r="BE909" s="235">
        <f>('Power Usage Consumption'!$B$26)*D909*BD909</f>
        <v>0</v>
      </c>
      <c r="BF909" s="241">
        <f t="shared" si="7"/>
        <v>1026.9728</v>
      </c>
    </row>
    <row r="910" ht="20.25" customHeight="1">
      <c r="A910" s="233" t="str">
        <f>'Raw Data'!R909</f>
        <v>Sweden</v>
      </c>
      <c r="B910" s="234">
        <f>'Raw Data'!S909</f>
        <v>3</v>
      </c>
      <c r="C910" s="235">
        <f>'Raw Data'!W909</f>
        <v>14</v>
      </c>
      <c r="D910" s="236">
        <f t="shared" si="1"/>
        <v>168</v>
      </c>
      <c r="E910" s="246"/>
      <c r="F910" s="238">
        <f>'Raw Data'!X909</f>
        <v>3</v>
      </c>
      <c r="G910" s="239">
        <f>(F910*'Power Usage Consumption'!$B$2)*D910</f>
        <v>30.24</v>
      </c>
      <c r="H910" s="235">
        <f>'Raw Data'!Y909</f>
        <v>1</v>
      </c>
      <c r="I910" s="239">
        <f>(H910*'Power Usage Consumption'!$B$3)*D910</f>
        <v>11.6928</v>
      </c>
      <c r="J910" s="235">
        <f>'Raw Data'!Z909</f>
        <v>2</v>
      </c>
      <c r="K910" s="240">
        <f>(J910*'Power Usage Consumption'!$B$4)*D910</f>
        <v>19.152</v>
      </c>
      <c r="L910" s="241">
        <f>'Raw Data'!AA909</f>
        <v>3</v>
      </c>
      <c r="M910" s="241">
        <f>(L910*'Power Usage Consumption'!$B$5)*D910</f>
        <v>100.8</v>
      </c>
      <c r="N910" s="241">
        <f>'Raw Data'!AB909</f>
        <v>2</v>
      </c>
      <c r="O910" s="241">
        <f>(N910*'Power Usage Consumption'!$B$7)*D910</f>
        <v>0.672</v>
      </c>
      <c r="P910" s="241">
        <f>'Raw Data'!AC909</f>
        <v>0</v>
      </c>
      <c r="Q910" s="241">
        <f>(P910*'Power Usage Consumption'!$B$8)*D910</f>
        <v>0</v>
      </c>
      <c r="R910" s="241">
        <f>'Raw Data'!AD909</f>
        <v>1</v>
      </c>
      <c r="S910" s="241">
        <f>(R910*'Power Usage Consumption'!$B$9)*D910</f>
        <v>1.008</v>
      </c>
      <c r="T910" s="235">
        <f>'Raw Data'!AE909</f>
        <v>2</v>
      </c>
      <c r="U910" s="241">
        <f>(T910*'Power Usage Consumption'!$B$6)*D910</f>
        <v>1.68</v>
      </c>
      <c r="V910" s="235">
        <f>'Raw Data'!AF909</f>
        <v>1</v>
      </c>
      <c r="W910" s="241">
        <f>(V910*'Power Usage Consumption'!$B$11)*D910</f>
        <v>2.016</v>
      </c>
      <c r="X910" s="235">
        <f>'Raw Data'!AG909</f>
        <v>2</v>
      </c>
      <c r="Y910" s="241">
        <f>(X910*'Power Usage Consumption'!$B$12)*D910</f>
        <v>4.032</v>
      </c>
      <c r="Z910" s="235">
        <f>'Raw Data'!AH909</f>
        <v>3</v>
      </c>
      <c r="AA910" s="241">
        <f>(Z910*'Power Usage Consumption'!$B$12)*D910</f>
        <v>6.048</v>
      </c>
      <c r="AB910" s="242">
        <f t="shared" si="2"/>
        <v>177.3408</v>
      </c>
      <c r="AC910" s="243" t="str">
        <f>'Raw Data'!AI909</f>
        <v>Non-renewable Energy (Grid electricity, Gasoline, etc.)</v>
      </c>
      <c r="AD910" s="244">
        <f t="shared" si="3"/>
        <v>177.3408</v>
      </c>
      <c r="AE910" s="245">
        <f t="shared" si="4"/>
        <v>0</v>
      </c>
      <c r="AF910" s="238">
        <f>'Raw Data'!U909</f>
        <v>1</v>
      </c>
      <c r="AG910" s="235">
        <f>'Raw Data'!T909</f>
        <v>2</v>
      </c>
      <c r="AH910" s="235"/>
      <c r="AI910" s="235">
        <f>IF('Raw Data'!AJ909="YES", 1, 0)</f>
        <v>0</v>
      </c>
      <c r="AJ910" s="239">
        <f>'Power Usage Consumption'!$B$15</f>
        <v>3.87</v>
      </c>
      <c r="AK910" s="235">
        <f>IF('Raw Data'!AK909="YES", 1, 0)</f>
        <v>1</v>
      </c>
      <c r="AL910" s="239">
        <f>'Power Usage Consumption'!$B$16</f>
        <v>18</v>
      </c>
      <c r="AM910" s="235">
        <f>IF('Raw Data'!AL909="YES", 1, 0)</f>
        <v>1</v>
      </c>
      <c r="AN910" s="239">
        <f>'Power Usage Consumption'!$B$17</f>
        <v>1.5</v>
      </c>
      <c r="AO910" s="235">
        <f>IF('Raw Data'!AM909="YES", 1, 0)</f>
        <v>0</v>
      </c>
      <c r="AP910" s="239">
        <f>'Power Usage Consumption'!$B$18</f>
        <v>1.2</v>
      </c>
      <c r="AQ910" s="235">
        <f>IF('Raw Data'!AN909="YES", 1, 0)</f>
        <v>0</v>
      </c>
      <c r="AR910" s="239">
        <f>'Power Usage Consumption'!$B$19</f>
        <v>2</v>
      </c>
      <c r="AS910" s="239">
        <f t="shared" si="5"/>
        <v>26.57</v>
      </c>
      <c r="AT910" s="241">
        <f t="shared" si="6"/>
        <v>2</v>
      </c>
      <c r="AU910" s="241"/>
      <c r="AV910" s="235">
        <f>IF('Raw Data'!AO909="YES", 1, 0)</f>
        <v>0</v>
      </c>
      <c r="AW910" s="241">
        <f>('Power Usage Consumption'!$B$22)*D910*AV910</f>
        <v>0</v>
      </c>
      <c r="AX910" s="235">
        <f>IF('Raw Data'!AP909="YES", 1, 0)</f>
        <v>1</v>
      </c>
      <c r="AY910" s="241">
        <f>('Power Usage Consumption'!$B$23)*D910*AX910</f>
        <v>109.2</v>
      </c>
      <c r="AZ910" s="235">
        <f>IF('Raw Data'!AQ909="YES", 1, 0)</f>
        <v>0</v>
      </c>
      <c r="BA910" s="241">
        <f>('Power Usage Consumption'!$B$24)*D910*AZ910</f>
        <v>0</v>
      </c>
      <c r="BB910" s="235">
        <f>IF('Raw Data'!AR909="YES", 1, 0)</f>
        <v>0</v>
      </c>
      <c r="BC910" s="241">
        <f>('Power Usage Consumption'!$B$25)*D910*BB910</f>
        <v>0</v>
      </c>
      <c r="BD910" s="235">
        <f>IF('Raw Data'!AS909="YES", 1, 0)</f>
        <v>1</v>
      </c>
      <c r="BE910" s="235">
        <f>('Power Usage Consumption'!$B$26)*D910*BD910</f>
        <v>47.04</v>
      </c>
      <c r="BF910" s="241">
        <f t="shared" si="7"/>
        <v>156.24</v>
      </c>
    </row>
    <row r="911" ht="20.25" customHeight="1">
      <c r="A911" s="233" t="str">
        <f>'Raw Data'!R910</f>
        <v>Bulgaria</v>
      </c>
      <c r="B911" s="234">
        <f>'Raw Data'!S910</f>
        <v>4</v>
      </c>
      <c r="C911" s="235">
        <f>'Raw Data'!W910</f>
        <v>20</v>
      </c>
      <c r="D911" s="236">
        <f t="shared" si="1"/>
        <v>320</v>
      </c>
      <c r="E911" s="246"/>
      <c r="F911" s="238">
        <f>'Raw Data'!X910</f>
        <v>2</v>
      </c>
      <c r="G911" s="239">
        <f>(F911*'Power Usage Consumption'!$B$2)*D911</f>
        <v>38.4</v>
      </c>
      <c r="H911" s="235">
        <f>'Raw Data'!Y910</f>
        <v>1</v>
      </c>
      <c r="I911" s="239">
        <f>(H911*'Power Usage Consumption'!$B$3)*D911</f>
        <v>22.272</v>
      </c>
      <c r="J911" s="235">
        <f>'Raw Data'!Z910</f>
        <v>1</v>
      </c>
      <c r="K911" s="240">
        <f>(J911*'Power Usage Consumption'!$B$4)*D911</f>
        <v>18.24</v>
      </c>
      <c r="L911" s="241">
        <f>'Raw Data'!AA910</f>
        <v>0</v>
      </c>
      <c r="M911" s="241">
        <f>(L911*'Power Usage Consumption'!$B$5)*D911</f>
        <v>0</v>
      </c>
      <c r="N911" s="241">
        <f>'Raw Data'!AB910</f>
        <v>1</v>
      </c>
      <c r="O911" s="241">
        <f>(N911*'Power Usage Consumption'!$B$7)*D911</f>
        <v>0.64</v>
      </c>
      <c r="P911" s="241">
        <f>'Raw Data'!AC910</f>
        <v>1</v>
      </c>
      <c r="Q911" s="241">
        <f>(P911*'Power Usage Consumption'!$B$8)*D911</f>
        <v>12.8</v>
      </c>
      <c r="R911" s="241">
        <f>'Raw Data'!AD910</f>
        <v>2</v>
      </c>
      <c r="S911" s="241">
        <f>(R911*'Power Usage Consumption'!$B$9)*D911</f>
        <v>3.84</v>
      </c>
      <c r="T911" s="235">
        <f>'Raw Data'!AE910</f>
        <v>2</v>
      </c>
      <c r="U911" s="241">
        <f>(T911*'Power Usage Consumption'!$B$6)*D911</f>
        <v>3.2</v>
      </c>
      <c r="V911" s="235">
        <f>'Raw Data'!AF910</f>
        <v>3</v>
      </c>
      <c r="W911" s="241">
        <f>(V911*'Power Usage Consumption'!$B$11)*D911</f>
        <v>11.52</v>
      </c>
      <c r="X911" s="235">
        <f>'Raw Data'!AG910</f>
        <v>1</v>
      </c>
      <c r="Y911" s="241">
        <f>(X911*'Power Usage Consumption'!$B$12)*D911</f>
        <v>3.84</v>
      </c>
      <c r="Z911" s="235">
        <f>'Raw Data'!AH910</f>
        <v>0</v>
      </c>
      <c r="AA911" s="241">
        <f>(Z911*'Power Usage Consumption'!$B$12)*D911</f>
        <v>0</v>
      </c>
      <c r="AB911" s="242">
        <f t="shared" si="2"/>
        <v>114.752</v>
      </c>
      <c r="AC911" s="243" t="str">
        <f>'Raw Data'!AI910</f>
        <v>Renewable Energy (Solar, Wind, etc.)</v>
      </c>
      <c r="AD911" s="244">
        <f t="shared" si="3"/>
        <v>0</v>
      </c>
      <c r="AE911" s="245">
        <f t="shared" si="4"/>
        <v>114.752</v>
      </c>
      <c r="AF911" s="238">
        <f>'Raw Data'!U910</f>
        <v>2</v>
      </c>
      <c r="AG911" s="235">
        <f>'Raw Data'!T910</f>
        <v>2</v>
      </c>
      <c r="AH911" s="235"/>
      <c r="AI911" s="235">
        <f>IF('Raw Data'!AJ910="YES", 1, 0)</f>
        <v>1</v>
      </c>
      <c r="AJ911" s="239">
        <f>'Power Usage Consumption'!$B$15</f>
        <v>3.87</v>
      </c>
      <c r="AK911" s="235">
        <f>IF('Raw Data'!AK910="YES", 1, 0)</f>
        <v>0</v>
      </c>
      <c r="AL911" s="239">
        <f>'Power Usage Consumption'!$B$16</f>
        <v>18</v>
      </c>
      <c r="AM911" s="235">
        <f>IF('Raw Data'!AL910="YES", 1, 0)</f>
        <v>0</v>
      </c>
      <c r="AN911" s="239">
        <f>'Power Usage Consumption'!$B$17</f>
        <v>1.5</v>
      </c>
      <c r="AO911" s="235">
        <f>IF('Raw Data'!AM910="YES", 1, 0)</f>
        <v>1</v>
      </c>
      <c r="AP911" s="239">
        <f>'Power Usage Consumption'!$B$18</f>
        <v>1.2</v>
      </c>
      <c r="AQ911" s="235">
        <f>IF('Raw Data'!AN910="YES", 1, 0)</f>
        <v>0</v>
      </c>
      <c r="AR911" s="239">
        <f>'Power Usage Consumption'!$B$19</f>
        <v>2</v>
      </c>
      <c r="AS911" s="239">
        <f t="shared" si="5"/>
        <v>26.57</v>
      </c>
      <c r="AT911" s="241">
        <f t="shared" si="6"/>
        <v>2</v>
      </c>
      <c r="AU911" s="241"/>
      <c r="AV911" s="235">
        <f>IF('Raw Data'!AO910="YES", 1, 0)</f>
        <v>1</v>
      </c>
      <c r="AW911" s="241">
        <f>('Power Usage Consumption'!$B$22)*D911*AV911</f>
        <v>728</v>
      </c>
      <c r="AX911" s="235">
        <f>IF('Raw Data'!AP910="YES", 1, 0)</f>
        <v>1</v>
      </c>
      <c r="AY911" s="241">
        <f>('Power Usage Consumption'!$B$23)*D911*AX911</f>
        <v>208</v>
      </c>
      <c r="AZ911" s="235">
        <f>IF('Raw Data'!AQ910="YES", 1, 0)</f>
        <v>1</v>
      </c>
      <c r="BA911" s="241">
        <f>('Power Usage Consumption'!$B$24)*D911*AZ911</f>
        <v>17.28</v>
      </c>
      <c r="BB911" s="235">
        <f>IF('Raw Data'!AR910="YES", 1, 0)</f>
        <v>1</v>
      </c>
      <c r="BC911" s="241">
        <f>('Power Usage Consumption'!$B$25)*D911*BB911</f>
        <v>5.552</v>
      </c>
      <c r="BD911" s="235">
        <f>IF('Raw Data'!AS910="YES", 1, 0)</f>
        <v>0</v>
      </c>
      <c r="BE911" s="235">
        <f>('Power Usage Consumption'!$B$26)*D911*BD911</f>
        <v>0</v>
      </c>
      <c r="BF911" s="241">
        <f t="shared" si="7"/>
        <v>958.832</v>
      </c>
    </row>
    <row r="912" ht="20.25" customHeight="1">
      <c r="A912" s="233" t="str">
        <f>'Raw Data'!R911</f>
        <v>Romania</v>
      </c>
      <c r="B912" s="234">
        <f>'Raw Data'!S911</f>
        <v>4</v>
      </c>
      <c r="C912" s="235">
        <f>'Raw Data'!W911</f>
        <v>21</v>
      </c>
      <c r="D912" s="236">
        <f t="shared" si="1"/>
        <v>336</v>
      </c>
      <c r="E912" s="246"/>
      <c r="F912" s="238">
        <f>'Raw Data'!X911</f>
        <v>1</v>
      </c>
      <c r="G912" s="239">
        <f>(F912*'Power Usage Consumption'!$B$2)*D912</f>
        <v>20.16</v>
      </c>
      <c r="H912" s="235">
        <f>'Raw Data'!Y911</f>
        <v>3</v>
      </c>
      <c r="I912" s="239">
        <f>(H912*'Power Usage Consumption'!$B$3)*D912</f>
        <v>70.1568</v>
      </c>
      <c r="J912" s="235">
        <f>'Raw Data'!Z911</f>
        <v>2</v>
      </c>
      <c r="K912" s="240">
        <f>(J912*'Power Usage Consumption'!$B$4)*D912</f>
        <v>38.304</v>
      </c>
      <c r="L912" s="241">
        <f>'Raw Data'!AA911</f>
        <v>3</v>
      </c>
      <c r="M912" s="241">
        <f>(L912*'Power Usage Consumption'!$B$5)*D912</f>
        <v>201.6</v>
      </c>
      <c r="N912" s="241">
        <f>'Raw Data'!AB911</f>
        <v>2</v>
      </c>
      <c r="O912" s="241">
        <f>(N912*'Power Usage Consumption'!$B$7)*D912</f>
        <v>1.344</v>
      </c>
      <c r="P912" s="241">
        <f>'Raw Data'!AC911</f>
        <v>2</v>
      </c>
      <c r="Q912" s="241">
        <f>(P912*'Power Usage Consumption'!$B$8)*D912</f>
        <v>26.88</v>
      </c>
      <c r="R912" s="241">
        <f>'Raw Data'!AD911</f>
        <v>3</v>
      </c>
      <c r="S912" s="241">
        <f>(R912*'Power Usage Consumption'!$B$9)*D912</f>
        <v>6.048</v>
      </c>
      <c r="T912" s="235">
        <f>'Raw Data'!AE911</f>
        <v>1</v>
      </c>
      <c r="U912" s="241">
        <f>(T912*'Power Usage Consumption'!$B$6)*D912</f>
        <v>1.68</v>
      </c>
      <c r="V912" s="235">
        <f>'Raw Data'!AF911</f>
        <v>2</v>
      </c>
      <c r="W912" s="241">
        <f>(V912*'Power Usage Consumption'!$B$11)*D912</f>
        <v>8.064</v>
      </c>
      <c r="X912" s="235">
        <f>'Raw Data'!AG911</f>
        <v>3</v>
      </c>
      <c r="Y912" s="241">
        <f>(X912*'Power Usage Consumption'!$B$12)*D912</f>
        <v>12.096</v>
      </c>
      <c r="Z912" s="235">
        <f>'Raw Data'!AH911</f>
        <v>3</v>
      </c>
      <c r="AA912" s="241">
        <f>(Z912*'Power Usage Consumption'!$B$12)*D912</f>
        <v>12.096</v>
      </c>
      <c r="AB912" s="242">
        <f t="shared" si="2"/>
        <v>398.4288</v>
      </c>
      <c r="AC912" s="243" t="str">
        <f>'Raw Data'!AI911</f>
        <v>Non-renewable Energy (Grid electricity, Gasoline, etc.)</v>
      </c>
      <c r="AD912" s="244">
        <f t="shared" si="3"/>
        <v>398.4288</v>
      </c>
      <c r="AE912" s="245">
        <f t="shared" si="4"/>
        <v>0</v>
      </c>
      <c r="AF912" s="238">
        <f>'Raw Data'!U911</f>
        <v>0</v>
      </c>
      <c r="AG912" s="235">
        <f>'Raw Data'!T911</f>
        <v>4</v>
      </c>
      <c r="AH912" s="235"/>
      <c r="AI912" s="235">
        <f>IF('Raw Data'!AJ911="YES", 1, 0)</f>
        <v>0</v>
      </c>
      <c r="AJ912" s="239">
        <f>'Power Usage Consumption'!$B$15</f>
        <v>3.87</v>
      </c>
      <c r="AK912" s="235">
        <f>IF('Raw Data'!AK911="YES", 1, 0)</f>
        <v>0</v>
      </c>
      <c r="AL912" s="239">
        <f>'Power Usage Consumption'!$B$16</f>
        <v>18</v>
      </c>
      <c r="AM912" s="235">
        <f>IF('Raw Data'!AL911="YES", 1, 0)</f>
        <v>1</v>
      </c>
      <c r="AN912" s="239">
        <f>'Power Usage Consumption'!$B$17</f>
        <v>1.5</v>
      </c>
      <c r="AO912" s="235">
        <f>IF('Raw Data'!AM911="YES", 1, 0)</f>
        <v>1</v>
      </c>
      <c r="AP912" s="239">
        <f>'Power Usage Consumption'!$B$18</f>
        <v>1.2</v>
      </c>
      <c r="AQ912" s="235">
        <f>IF('Raw Data'!AN911="YES", 1, 0)</f>
        <v>1</v>
      </c>
      <c r="AR912" s="239">
        <f>'Power Usage Consumption'!$B$19</f>
        <v>2</v>
      </c>
      <c r="AS912" s="239">
        <f t="shared" si="5"/>
        <v>26.57</v>
      </c>
      <c r="AT912" s="241">
        <f t="shared" si="6"/>
        <v>4</v>
      </c>
      <c r="AU912" s="241"/>
      <c r="AV912" s="235">
        <f>IF('Raw Data'!AO911="YES", 1, 0)</f>
        <v>1</v>
      </c>
      <c r="AW912" s="241">
        <f>('Power Usage Consumption'!$B$22)*D912*AV912</f>
        <v>764.4</v>
      </c>
      <c r="AX912" s="235">
        <f>IF('Raw Data'!AP911="YES", 1, 0)</f>
        <v>0</v>
      </c>
      <c r="AY912" s="241">
        <f>('Power Usage Consumption'!$B$23)*D912*AX912</f>
        <v>0</v>
      </c>
      <c r="AZ912" s="235">
        <f>IF('Raw Data'!AQ911="YES", 1, 0)</f>
        <v>0</v>
      </c>
      <c r="BA912" s="241">
        <f>('Power Usage Consumption'!$B$24)*D912*AZ912</f>
        <v>0</v>
      </c>
      <c r="BB912" s="235">
        <f>IF('Raw Data'!AR911="YES", 1, 0)</f>
        <v>0</v>
      </c>
      <c r="BC912" s="241">
        <f>('Power Usage Consumption'!$B$25)*D912*BB912</f>
        <v>0</v>
      </c>
      <c r="BD912" s="235">
        <f>IF('Raw Data'!AS911="YES", 1, 0)</f>
        <v>0</v>
      </c>
      <c r="BE912" s="235">
        <f>('Power Usage Consumption'!$B$26)*D912*BD912</f>
        <v>0</v>
      </c>
      <c r="BF912" s="241">
        <f t="shared" si="7"/>
        <v>764.4</v>
      </c>
    </row>
    <row r="913" ht="20.25" customHeight="1">
      <c r="A913" s="233" t="str">
        <f>'Raw Data'!R912</f>
        <v>Armenia</v>
      </c>
      <c r="B913" s="234">
        <f>'Raw Data'!S912</f>
        <v>9</v>
      </c>
      <c r="C913" s="235">
        <f>'Raw Data'!W912</f>
        <v>7</v>
      </c>
      <c r="D913" s="236">
        <f t="shared" si="1"/>
        <v>252</v>
      </c>
      <c r="E913" s="246"/>
      <c r="F913" s="238">
        <f>'Raw Data'!X912</f>
        <v>0</v>
      </c>
      <c r="G913" s="239">
        <f>(F913*'Power Usage Consumption'!$B$2)*D913</f>
        <v>0</v>
      </c>
      <c r="H913" s="235">
        <f>'Raw Data'!Y912</f>
        <v>2</v>
      </c>
      <c r="I913" s="239">
        <f>(H913*'Power Usage Consumption'!$B$3)*D913</f>
        <v>35.0784</v>
      </c>
      <c r="J913" s="235">
        <f>'Raw Data'!Z912</f>
        <v>0</v>
      </c>
      <c r="K913" s="240">
        <f>(J913*'Power Usage Consumption'!$B$4)*D913</f>
        <v>0</v>
      </c>
      <c r="L913" s="241">
        <f>'Raw Data'!AA912</f>
        <v>3</v>
      </c>
      <c r="M913" s="241">
        <f>(L913*'Power Usage Consumption'!$B$5)*D913</f>
        <v>151.2</v>
      </c>
      <c r="N913" s="241">
        <f>'Raw Data'!AB912</f>
        <v>0</v>
      </c>
      <c r="O913" s="241">
        <f>(N913*'Power Usage Consumption'!$B$7)*D913</f>
        <v>0</v>
      </c>
      <c r="P913" s="241">
        <f>'Raw Data'!AC912</f>
        <v>1</v>
      </c>
      <c r="Q913" s="241">
        <f>(P913*'Power Usage Consumption'!$B$8)*D913</f>
        <v>10.08</v>
      </c>
      <c r="R913" s="241">
        <f>'Raw Data'!AD912</f>
        <v>2</v>
      </c>
      <c r="S913" s="241">
        <f>(R913*'Power Usage Consumption'!$B$9)*D913</f>
        <v>3.024</v>
      </c>
      <c r="T913" s="235">
        <f>'Raw Data'!AE912</f>
        <v>1</v>
      </c>
      <c r="U913" s="241">
        <f>(T913*'Power Usage Consumption'!$B$6)*D913</f>
        <v>1.26</v>
      </c>
      <c r="V913" s="235">
        <f>'Raw Data'!AF912</f>
        <v>3</v>
      </c>
      <c r="W913" s="241">
        <f>(V913*'Power Usage Consumption'!$B$11)*D913</f>
        <v>9.072</v>
      </c>
      <c r="X913" s="235">
        <f>'Raw Data'!AG912</f>
        <v>0</v>
      </c>
      <c r="Y913" s="241">
        <f>(X913*'Power Usage Consumption'!$B$12)*D913</f>
        <v>0</v>
      </c>
      <c r="Z913" s="235">
        <f>'Raw Data'!AH912</f>
        <v>3</v>
      </c>
      <c r="AA913" s="241">
        <f>(Z913*'Power Usage Consumption'!$B$12)*D913</f>
        <v>9.072</v>
      </c>
      <c r="AB913" s="242">
        <f t="shared" si="2"/>
        <v>218.7864</v>
      </c>
      <c r="AC913" s="243" t="str">
        <f>'Raw Data'!AI912</f>
        <v>Renewable Energy (Solar, Wind, etc.)</v>
      </c>
      <c r="AD913" s="244">
        <f t="shared" si="3"/>
        <v>0</v>
      </c>
      <c r="AE913" s="245">
        <f t="shared" si="4"/>
        <v>218.7864</v>
      </c>
      <c r="AF913" s="238">
        <f>'Raw Data'!U912</f>
        <v>5</v>
      </c>
      <c r="AG913" s="235">
        <f>'Raw Data'!T912</f>
        <v>4</v>
      </c>
      <c r="AH913" s="235"/>
      <c r="AI913" s="235">
        <f>IF('Raw Data'!AJ912="YES", 1, 0)</f>
        <v>0</v>
      </c>
      <c r="AJ913" s="239">
        <f>'Power Usage Consumption'!$B$15</f>
        <v>3.87</v>
      </c>
      <c r="AK913" s="235">
        <f>IF('Raw Data'!AK912="YES", 1, 0)</f>
        <v>1</v>
      </c>
      <c r="AL913" s="239">
        <f>'Power Usage Consumption'!$B$16</f>
        <v>18</v>
      </c>
      <c r="AM913" s="235">
        <f>IF('Raw Data'!AL912="YES", 1, 0)</f>
        <v>1</v>
      </c>
      <c r="AN913" s="239">
        <f>'Power Usage Consumption'!$B$17</f>
        <v>1.5</v>
      </c>
      <c r="AO913" s="235">
        <f>IF('Raw Data'!AM912="YES", 1, 0)</f>
        <v>0</v>
      </c>
      <c r="AP913" s="239">
        <f>'Power Usage Consumption'!$B$18</f>
        <v>1.2</v>
      </c>
      <c r="AQ913" s="235">
        <f>IF('Raw Data'!AN912="YES", 1, 0)</f>
        <v>1</v>
      </c>
      <c r="AR913" s="239">
        <f>'Power Usage Consumption'!$B$19</f>
        <v>2</v>
      </c>
      <c r="AS913" s="239">
        <f t="shared" si="5"/>
        <v>26.57</v>
      </c>
      <c r="AT913" s="241">
        <f t="shared" si="6"/>
        <v>4</v>
      </c>
      <c r="AU913" s="241"/>
      <c r="AV913" s="235">
        <f>IF('Raw Data'!AO912="YES", 1, 0)</f>
        <v>1</v>
      </c>
      <c r="AW913" s="241">
        <f>('Power Usage Consumption'!$B$22)*D913*AV913</f>
        <v>573.3</v>
      </c>
      <c r="AX913" s="235">
        <f>IF('Raw Data'!AP912="YES", 1, 0)</f>
        <v>1</v>
      </c>
      <c r="AY913" s="241">
        <f>('Power Usage Consumption'!$B$23)*D913*AX913</f>
        <v>163.8</v>
      </c>
      <c r="AZ913" s="235">
        <f>IF('Raw Data'!AQ912="YES", 1, 0)</f>
        <v>1</v>
      </c>
      <c r="BA913" s="241">
        <f>('Power Usage Consumption'!$B$24)*D913*AZ913</f>
        <v>13.608</v>
      </c>
      <c r="BB913" s="235">
        <f>IF('Raw Data'!AR912="YES", 1, 0)</f>
        <v>1</v>
      </c>
      <c r="BC913" s="241">
        <f>('Power Usage Consumption'!$B$25)*D913*BB913</f>
        <v>4.3722</v>
      </c>
      <c r="BD913" s="235">
        <f>IF('Raw Data'!AS912="YES", 1, 0)</f>
        <v>0</v>
      </c>
      <c r="BE913" s="235">
        <f>('Power Usage Consumption'!$B$26)*D913*BD913</f>
        <v>0</v>
      </c>
      <c r="BF913" s="241">
        <f t="shared" si="7"/>
        <v>755.0802</v>
      </c>
    </row>
    <row r="914" ht="20.25" customHeight="1">
      <c r="A914" s="233" t="str">
        <f>'Raw Data'!R913</f>
        <v>Israel</v>
      </c>
      <c r="B914" s="234">
        <f>'Raw Data'!S913</f>
        <v>6</v>
      </c>
      <c r="C914" s="235">
        <f>'Raw Data'!W913</f>
        <v>12</v>
      </c>
      <c r="D914" s="236">
        <f t="shared" si="1"/>
        <v>288</v>
      </c>
      <c r="E914" s="246"/>
      <c r="F914" s="238">
        <f>'Raw Data'!X913</f>
        <v>1</v>
      </c>
      <c r="G914" s="239">
        <f>(F914*'Power Usage Consumption'!$B$2)*D914</f>
        <v>17.28</v>
      </c>
      <c r="H914" s="235">
        <f>'Raw Data'!Y913</f>
        <v>3</v>
      </c>
      <c r="I914" s="239">
        <f>(H914*'Power Usage Consumption'!$B$3)*D914</f>
        <v>60.1344</v>
      </c>
      <c r="J914" s="235">
        <f>'Raw Data'!Z913</f>
        <v>1</v>
      </c>
      <c r="K914" s="240">
        <f>(J914*'Power Usage Consumption'!$B$4)*D914</f>
        <v>16.416</v>
      </c>
      <c r="L914" s="241">
        <f>'Raw Data'!AA913</f>
        <v>0</v>
      </c>
      <c r="M914" s="241">
        <f>(L914*'Power Usage Consumption'!$B$5)*D914</f>
        <v>0</v>
      </c>
      <c r="N914" s="241">
        <f>'Raw Data'!AB913</f>
        <v>0</v>
      </c>
      <c r="O914" s="241">
        <f>(N914*'Power Usage Consumption'!$B$7)*D914</f>
        <v>0</v>
      </c>
      <c r="P914" s="241">
        <f>'Raw Data'!AC913</f>
        <v>0</v>
      </c>
      <c r="Q914" s="241">
        <f>(P914*'Power Usage Consumption'!$B$8)*D914</f>
        <v>0</v>
      </c>
      <c r="R914" s="241">
        <f>'Raw Data'!AD913</f>
        <v>3</v>
      </c>
      <c r="S914" s="241">
        <f>(R914*'Power Usage Consumption'!$B$9)*D914</f>
        <v>5.184</v>
      </c>
      <c r="T914" s="235">
        <f>'Raw Data'!AE913</f>
        <v>2</v>
      </c>
      <c r="U914" s="241">
        <f>(T914*'Power Usage Consumption'!$B$6)*D914</f>
        <v>2.88</v>
      </c>
      <c r="V914" s="235">
        <f>'Raw Data'!AF913</f>
        <v>1</v>
      </c>
      <c r="W914" s="241">
        <f>(V914*'Power Usage Consumption'!$B$11)*D914</f>
        <v>3.456</v>
      </c>
      <c r="X914" s="235">
        <f>'Raw Data'!AG913</f>
        <v>0</v>
      </c>
      <c r="Y914" s="241">
        <f>(X914*'Power Usage Consumption'!$B$12)*D914</f>
        <v>0</v>
      </c>
      <c r="Z914" s="235">
        <f>'Raw Data'!AH913</f>
        <v>1</v>
      </c>
      <c r="AA914" s="241">
        <f>(Z914*'Power Usage Consumption'!$B$12)*D914</f>
        <v>3.456</v>
      </c>
      <c r="AB914" s="242">
        <f t="shared" si="2"/>
        <v>108.8064</v>
      </c>
      <c r="AC914" s="243" t="str">
        <f>'Raw Data'!AI913</f>
        <v>Renewable Energy (Solar, Wind, etc.)</v>
      </c>
      <c r="AD914" s="244">
        <f t="shared" si="3"/>
        <v>0</v>
      </c>
      <c r="AE914" s="245">
        <f t="shared" si="4"/>
        <v>108.8064</v>
      </c>
      <c r="AF914" s="238">
        <f>'Raw Data'!U913</f>
        <v>4</v>
      </c>
      <c r="AG914" s="235">
        <f>'Raw Data'!T913</f>
        <v>2</v>
      </c>
      <c r="AH914" s="235"/>
      <c r="AI914" s="235">
        <f>IF('Raw Data'!AJ913="YES", 1, 0)</f>
        <v>0</v>
      </c>
      <c r="AJ914" s="239">
        <f>'Power Usage Consumption'!$B$15</f>
        <v>3.87</v>
      </c>
      <c r="AK914" s="235">
        <f>IF('Raw Data'!AK913="YES", 1, 0)</f>
        <v>0</v>
      </c>
      <c r="AL914" s="239">
        <f>'Power Usage Consumption'!$B$16</f>
        <v>18</v>
      </c>
      <c r="AM914" s="235">
        <f>IF('Raw Data'!AL913="YES", 1, 0)</f>
        <v>0</v>
      </c>
      <c r="AN914" s="239">
        <f>'Power Usage Consumption'!$B$17</f>
        <v>1.5</v>
      </c>
      <c r="AO914" s="235">
        <f>IF('Raw Data'!AM913="YES", 1, 0)</f>
        <v>1</v>
      </c>
      <c r="AP914" s="239">
        <f>'Power Usage Consumption'!$B$18</f>
        <v>1.2</v>
      </c>
      <c r="AQ914" s="235">
        <f>IF('Raw Data'!AN913="YES", 1, 0)</f>
        <v>0</v>
      </c>
      <c r="AR914" s="239">
        <f>'Power Usage Consumption'!$B$19</f>
        <v>2</v>
      </c>
      <c r="AS914" s="239">
        <f t="shared" si="5"/>
        <v>26.57</v>
      </c>
      <c r="AT914" s="241">
        <f t="shared" si="6"/>
        <v>2</v>
      </c>
      <c r="AU914" s="241"/>
      <c r="AV914" s="235">
        <f>IF('Raw Data'!AO913="YES", 1, 0)</f>
        <v>1</v>
      </c>
      <c r="AW914" s="241">
        <f>('Power Usage Consumption'!$B$22)*D914*AV914</f>
        <v>655.2</v>
      </c>
      <c r="AX914" s="235">
        <f>IF('Raw Data'!AP913="YES", 1, 0)</f>
        <v>1</v>
      </c>
      <c r="AY914" s="241">
        <f>('Power Usage Consumption'!$B$23)*D914*AX914</f>
        <v>187.2</v>
      </c>
      <c r="AZ914" s="235">
        <f>IF('Raw Data'!AQ913="YES", 1, 0)</f>
        <v>1</v>
      </c>
      <c r="BA914" s="241">
        <f>('Power Usage Consumption'!$B$24)*D914*AZ914</f>
        <v>15.552</v>
      </c>
      <c r="BB914" s="235">
        <f>IF('Raw Data'!AR913="YES", 1, 0)</f>
        <v>1</v>
      </c>
      <c r="BC914" s="241">
        <f>('Power Usage Consumption'!$B$25)*D914*BB914</f>
        <v>4.9968</v>
      </c>
      <c r="BD914" s="235">
        <f>IF('Raw Data'!AS913="YES", 1, 0)</f>
        <v>0</v>
      </c>
      <c r="BE914" s="235">
        <f>('Power Usage Consumption'!$B$26)*D914*BD914</f>
        <v>0</v>
      </c>
      <c r="BF914" s="241">
        <f t="shared" si="7"/>
        <v>862.9488</v>
      </c>
    </row>
    <row r="915" ht="20.25" customHeight="1">
      <c r="A915" s="233" t="str">
        <f>'Raw Data'!R914</f>
        <v>United States of America</v>
      </c>
      <c r="B915" s="234">
        <f>'Raw Data'!S914</f>
        <v>7</v>
      </c>
      <c r="C915" s="235">
        <f>'Raw Data'!W914</f>
        <v>36</v>
      </c>
      <c r="D915" s="236">
        <f t="shared" si="1"/>
        <v>1008</v>
      </c>
      <c r="E915" s="246"/>
      <c r="F915" s="238">
        <f>'Raw Data'!X914</f>
        <v>1</v>
      </c>
      <c r="G915" s="239">
        <f>(F915*'Power Usage Consumption'!$B$2)*D915</f>
        <v>60.48</v>
      </c>
      <c r="H915" s="235">
        <f>'Raw Data'!Y914</f>
        <v>0</v>
      </c>
      <c r="I915" s="239">
        <f>(H915*'Power Usage Consumption'!$B$3)*D915</f>
        <v>0</v>
      </c>
      <c r="J915" s="235">
        <f>'Raw Data'!Z914</f>
        <v>3</v>
      </c>
      <c r="K915" s="240">
        <f>(J915*'Power Usage Consumption'!$B$4)*D915</f>
        <v>172.368</v>
      </c>
      <c r="L915" s="241">
        <f>'Raw Data'!AA914</f>
        <v>0</v>
      </c>
      <c r="M915" s="241">
        <f>(L915*'Power Usage Consumption'!$B$5)*D915</f>
        <v>0</v>
      </c>
      <c r="N915" s="241">
        <f>'Raw Data'!AB914</f>
        <v>2</v>
      </c>
      <c r="O915" s="241">
        <f>(N915*'Power Usage Consumption'!$B$7)*D915</f>
        <v>4.032</v>
      </c>
      <c r="P915" s="241">
        <f>'Raw Data'!AC914</f>
        <v>1</v>
      </c>
      <c r="Q915" s="241">
        <f>(P915*'Power Usage Consumption'!$B$8)*D915</f>
        <v>40.32</v>
      </c>
      <c r="R915" s="241">
        <f>'Raw Data'!AD914</f>
        <v>1</v>
      </c>
      <c r="S915" s="241">
        <f>(R915*'Power Usage Consumption'!$B$9)*D915</f>
        <v>6.048</v>
      </c>
      <c r="T915" s="235">
        <f>'Raw Data'!AE914</f>
        <v>2</v>
      </c>
      <c r="U915" s="241">
        <f>(T915*'Power Usage Consumption'!$B$6)*D915</f>
        <v>10.08</v>
      </c>
      <c r="V915" s="235">
        <f>'Raw Data'!AF914</f>
        <v>1</v>
      </c>
      <c r="W915" s="241">
        <f>(V915*'Power Usage Consumption'!$B$11)*D915</f>
        <v>12.096</v>
      </c>
      <c r="X915" s="235">
        <f>'Raw Data'!AG914</f>
        <v>3</v>
      </c>
      <c r="Y915" s="241">
        <f>(X915*'Power Usage Consumption'!$B$12)*D915</f>
        <v>36.288</v>
      </c>
      <c r="Z915" s="235">
        <f>'Raw Data'!AH914</f>
        <v>2</v>
      </c>
      <c r="AA915" s="241">
        <f>(Z915*'Power Usage Consumption'!$B$12)*D915</f>
        <v>24.192</v>
      </c>
      <c r="AB915" s="242">
        <f t="shared" si="2"/>
        <v>365.904</v>
      </c>
      <c r="AC915" s="243" t="str">
        <f>'Raw Data'!AI914</f>
        <v>Non-renewable Energy (Grid electricity, Gasoline, etc.)</v>
      </c>
      <c r="AD915" s="244">
        <f t="shared" si="3"/>
        <v>365.904</v>
      </c>
      <c r="AE915" s="245">
        <f t="shared" si="4"/>
        <v>0</v>
      </c>
      <c r="AF915" s="238">
        <f>'Raw Data'!U914</f>
        <v>0</v>
      </c>
      <c r="AG915" s="235">
        <f>'Raw Data'!T914</f>
        <v>7</v>
      </c>
      <c r="AH915" s="235"/>
      <c r="AI915" s="235">
        <f>IF('Raw Data'!AJ914="YES", 1, 0)</f>
        <v>0</v>
      </c>
      <c r="AJ915" s="239">
        <f>'Power Usage Consumption'!$B$15</f>
        <v>3.87</v>
      </c>
      <c r="AK915" s="235">
        <f>IF('Raw Data'!AK914="YES", 1, 0)</f>
        <v>1</v>
      </c>
      <c r="AL915" s="239">
        <f>'Power Usage Consumption'!$B$16</f>
        <v>18</v>
      </c>
      <c r="AM915" s="235">
        <f>IF('Raw Data'!AL914="YES", 1, 0)</f>
        <v>1</v>
      </c>
      <c r="AN915" s="239">
        <f>'Power Usage Consumption'!$B$17</f>
        <v>1.5</v>
      </c>
      <c r="AO915" s="235">
        <f>IF('Raw Data'!AM914="YES", 1, 0)</f>
        <v>1</v>
      </c>
      <c r="AP915" s="239">
        <f>'Power Usage Consumption'!$B$18</f>
        <v>1.2</v>
      </c>
      <c r="AQ915" s="235">
        <f>IF('Raw Data'!AN914="YES", 1, 0)</f>
        <v>0</v>
      </c>
      <c r="AR915" s="239">
        <f>'Power Usage Consumption'!$B$19</f>
        <v>2</v>
      </c>
      <c r="AS915" s="239">
        <f t="shared" si="5"/>
        <v>26.57</v>
      </c>
      <c r="AT915" s="241">
        <f t="shared" si="6"/>
        <v>7</v>
      </c>
      <c r="AU915" s="241"/>
      <c r="AV915" s="235">
        <f>IF('Raw Data'!AO914="YES", 1, 0)</f>
        <v>1</v>
      </c>
      <c r="AW915" s="241">
        <f>('Power Usage Consumption'!$B$22)*D915*AV915</f>
        <v>2293.2</v>
      </c>
      <c r="AX915" s="235">
        <f>IF('Raw Data'!AP914="YES", 1, 0)</f>
        <v>1</v>
      </c>
      <c r="AY915" s="241">
        <f>('Power Usage Consumption'!$B$23)*D915*AX915</f>
        <v>655.2</v>
      </c>
      <c r="AZ915" s="235">
        <f>IF('Raw Data'!AQ914="YES", 1, 0)</f>
        <v>0</v>
      </c>
      <c r="BA915" s="241">
        <f>('Power Usage Consumption'!$B$24)*D915*AZ915</f>
        <v>0</v>
      </c>
      <c r="BB915" s="235">
        <f>IF('Raw Data'!AR914="YES", 1, 0)</f>
        <v>0</v>
      </c>
      <c r="BC915" s="241">
        <f>('Power Usage Consumption'!$B$25)*D915*BB915</f>
        <v>0</v>
      </c>
      <c r="BD915" s="235">
        <f>IF('Raw Data'!AS914="YES", 1, 0)</f>
        <v>0</v>
      </c>
      <c r="BE915" s="235">
        <f>('Power Usage Consumption'!$B$26)*D915*BD915</f>
        <v>0</v>
      </c>
      <c r="BF915" s="241">
        <f t="shared" si="7"/>
        <v>2948.4</v>
      </c>
    </row>
    <row r="916" ht="20.25" customHeight="1">
      <c r="A916" s="233" t="str">
        <f>'Raw Data'!R915</f>
        <v>Singapore</v>
      </c>
      <c r="B916" s="234">
        <f>'Raw Data'!S915</f>
        <v>3</v>
      </c>
      <c r="C916" s="235">
        <f>'Raw Data'!W915</f>
        <v>34</v>
      </c>
      <c r="D916" s="236">
        <f t="shared" si="1"/>
        <v>408</v>
      </c>
      <c r="E916" s="246"/>
      <c r="F916" s="238">
        <f>'Raw Data'!X915</f>
        <v>2</v>
      </c>
      <c r="G916" s="239">
        <f>(F916*'Power Usage Consumption'!$B$2)*D916</f>
        <v>48.96</v>
      </c>
      <c r="H916" s="235">
        <f>'Raw Data'!Y915</f>
        <v>2</v>
      </c>
      <c r="I916" s="239">
        <f>(H916*'Power Usage Consumption'!$B$3)*D916</f>
        <v>56.7936</v>
      </c>
      <c r="J916" s="235">
        <f>'Raw Data'!Z915</f>
        <v>1</v>
      </c>
      <c r="K916" s="240">
        <f>(J916*'Power Usage Consumption'!$B$4)*D916</f>
        <v>23.256</v>
      </c>
      <c r="L916" s="241">
        <f>'Raw Data'!AA915</f>
        <v>3</v>
      </c>
      <c r="M916" s="241">
        <f>(L916*'Power Usage Consumption'!$B$5)*D916</f>
        <v>244.8</v>
      </c>
      <c r="N916" s="241">
        <f>'Raw Data'!AB915</f>
        <v>2</v>
      </c>
      <c r="O916" s="241">
        <f>(N916*'Power Usage Consumption'!$B$7)*D916</f>
        <v>1.632</v>
      </c>
      <c r="P916" s="241">
        <f>'Raw Data'!AC915</f>
        <v>3</v>
      </c>
      <c r="Q916" s="241">
        <f>(P916*'Power Usage Consumption'!$B$8)*D916</f>
        <v>48.96</v>
      </c>
      <c r="R916" s="241">
        <f>'Raw Data'!AD915</f>
        <v>2</v>
      </c>
      <c r="S916" s="241">
        <f>(R916*'Power Usage Consumption'!$B$9)*D916</f>
        <v>4.896</v>
      </c>
      <c r="T916" s="235">
        <f>'Raw Data'!AE915</f>
        <v>3</v>
      </c>
      <c r="U916" s="241">
        <f>(T916*'Power Usage Consumption'!$B$6)*D916</f>
        <v>6.12</v>
      </c>
      <c r="V916" s="235">
        <f>'Raw Data'!AF915</f>
        <v>0</v>
      </c>
      <c r="W916" s="241">
        <f>(V916*'Power Usage Consumption'!$B$11)*D916</f>
        <v>0</v>
      </c>
      <c r="X916" s="235">
        <f>'Raw Data'!AG915</f>
        <v>1</v>
      </c>
      <c r="Y916" s="241">
        <f>(X916*'Power Usage Consumption'!$B$12)*D916</f>
        <v>4.896</v>
      </c>
      <c r="Z916" s="235">
        <f>'Raw Data'!AH915</f>
        <v>1</v>
      </c>
      <c r="AA916" s="241">
        <f>(Z916*'Power Usage Consumption'!$B$12)*D916</f>
        <v>4.896</v>
      </c>
      <c r="AB916" s="242">
        <f t="shared" si="2"/>
        <v>445.2096</v>
      </c>
      <c r="AC916" s="243" t="str">
        <f>'Raw Data'!AI915</f>
        <v>Renewable Energy (Solar, Wind, etc.)</v>
      </c>
      <c r="AD916" s="244">
        <f t="shared" si="3"/>
        <v>0</v>
      </c>
      <c r="AE916" s="245">
        <f t="shared" si="4"/>
        <v>445.2096</v>
      </c>
      <c r="AF916" s="238">
        <f>'Raw Data'!U915</f>
        <v>2</v>
      </c>
      <c r="AG916" s="235">
        <f>'Raw Data'!T915</f>
        <v>1</v>
      </c>
      <c r="AH916" s="235"/>
      <c r="AI916" s="235">
        <f>IF('Raw Data'!AJ915="YES", 1, 0)</f>
        <v>0</v>
      </c>
      <c r="AJ916" s="239">
        <f>'Power Usage Consumption'!$B$15</f>
        <v>3.87</v>
      </c>
      <c r="AK916" s="235">
        <f>IF('Raw Data'!AK915="YES", 1, 0)</f>
        <v>0</v>
      </c>
      <c r="AL916" s="239">
        <f>'Power Usage Consumption'!$B$16</f>
        <v>18</v>
      </c>
      <c r="AM916" s="235">
        <f>IF('Raw Data'!AL915="YES", 1, 0)</f>
        <v>0</v>
      </c>
      <c r="AN916" s="239">
        <f>'Power Usage Consumption'!$B$17</f>
        <v>1.5</v>
      </c>
      <c r="AO916" s="235">
        <f>IF('Raw Data'!AM915="YES", 1, 0)</f>
        <v>0</v>
      </c>
      <c r="AP916" s="239">
        <f>'Power Usage Consumption'!$B$18</f>
        <v>1.2</v>
      </c>
      <c r="AQ916" s="235">
        <f>IF('Raw Data'!AN915="YES", 1, 0)</f>
        <v>0</v>
      </c>
      <c r="AR916" s="239">
        <f>'Power Usage Consumption'!$B$19</f>
        <v>2</v>
      </c>
      <c r="AS916" s="239">
        <f t="shared" si="5"/>
        <v>26.57</v>
      </c>
      <c r="AT916" s="241">
        <f t="shared" si="6"/>
        <v>1</v>
      </c>
      <c r="AU916" s="241"/>
      <c r="AV916" s="235">
        <f>IF('Raw Data'!AO915="YES", 1, 0)</f>
        <v>0</v>
      </c>
      <c r="AW916" s="241">
        <f>('Power Usage Consumption'!$B$22)*D916*AV916</f>
        <v>0</v>
      </c>
      <c r="AX916" s="235">
        <f>IF('Raw Data'!AP915="YES", 1, 0)</f>
        <v>0</v>
      </c>
      <c r="AY916" s="241">
        <f>('Power Usage Consumption'!$B$23)*D916*AX916</f>
        <v>0</v>
      </c>
      <c r="AZ916" s="235">
        <f>IF('Raw Data'!AQ915="YES", 1, 0)</f>
        <v>1</v>
      </c>
      <c r="BA916" s="241">
        <f>('Power Usage Consumption'!$B$24)*D916*AZ916</f>
        <v>22.032</v>
      </c>
      <c r="BB916" s="235">
        <f>IF('Raw Data'!AR915="YES", 1, 0)</f>
        <v>0</v>
      </c>
      <c r="BC916" s="241">
        <f>('Power Usage Consumption'!$B$25)*D916*BB916</f>
        <v>0</v>
      </c>
      <c r="BD916" s="235">
        <f>IF('Raw Data'!AS915="YES", 1, 0)</f>
        <v>0</v>
      </c>
      <c r="BE916" s="235">
        <f>('Power Usage Consumption'!$B$26)*D916*BD916</f>
        <v>0</v>
      </c>
      <c r="BF916" s="241">
        <f t="shared" si="7"/>
        <v>22.032</v>
      </c>
    </row>
    <row r="917" ht="20.25" customHeight="1">
      <c r="A917" s="233" t="str">
        <f>'Raw Data'!R916</f>
        <v>Oman</v>
      </c>
      <c r="B917" s="234">
        <f>'Raw Data'!S916</f>
        <v>4</v>
      </c>
      <c r="C917" s="235">
        <f>'Raw Data'!W916</f>
        <v>27</v>
      </c>
      <c r="D917" s="236">
        <f t="shared" si="1"/>
        <v>432</v>
      </c>
      <c r="E917" s="246"/>
      <c r="F917" s="238">
        <f>'Raw Data'!X916</f>
        <v>2</v>
      </c>
      <c r="G917" s="239">
        <f>(F917*'Power Usage Consumption'!$B$2)*D917</f>
        <v>51.84</v>
      </c>
      <c r="H917" s="235">
        <f>'Raw Data'!Y916</f>
        <v>0</v>
      </c>
      <c r="I917" s="239">
        <f>(H917*'Power Usage Consumption'!$B$3)*D917</f>
        <v>0</v>
      </c>
      <c r="J917" s="235">
        <f>'Raw Data'!Z916</f>
        <v>0</v>
      </c>
      <c r="K917" s="240">
        <f>(J917*'Power Usage Consumption'!$B$4)*D917</f>
        <v>0</v>
      </c>
      <c r="L917" s="241">
        <f>'Raw Data'!AA916</f>
        <v>3</v>
      </c>
      <c r="M917" s="241">
        <f>(L917*'Power Usage Consumption'!$B$5)*D917</f>
        <v>259.2</v>
      </c>
      <c r="N917" s="241">
        <f>'Raw Data'!AB916</f>
        <v>0</v>
      </c>
      <c r="O917" s="241">
        <f>(N917*'Power Usage Consumption'!$B$7)*D917</f>
        <v>0</v>
      </c>
      <c r="P917" s="241">
        <f>'Raw Data'!AC916</f>
        <v>0</v>
      </c>
      <c r="Q917" s="241">
        <f>(P917*'Power Usage Consumption'!$B$8)*D917</f>
        <v>0</v>
      </c>
      <c r="R917" s="241">
        <f>'Raw Data'!AD916</f>
        <v>3</v>
      </c>
      <c r="S917" s="241">
        <f>(R917*'Power Usage Consumption'!$B$9)*D917</f>
        <v>7.776</v>
      </c>
      <c r="T917" s="235">
        <f>'Raw Data'!AE916</f>
        <v>3</v>
      </c>
      <c r="U917" s="241">
        <f>(T917*'Power Usage Consumption'!$B$6)*D917</f>
        <v>6.48</v>
      </c>
      <c r="V917" s="235">
        <f>'Raw Data'!AF916</f>
        <v>2</v>
      </c>
      <c r="W917" s="241">
        <f>(V917*'Power Usage Consumption'!$B$11)*D917</f>
        <v>10.368</v>
      </c>
      <c r="X917" s="235">
        <f>'Raw Data'!AG916</f>
        <v>0</v>
      </c>
      <c r="Y917" s="241">
        <f>(X917*'Power Usage Consumption'!$B$12)*D917</f>
        <v>0</v>
      </c>
      <c r="Z917" s="235">
        <f>'Raw Data'!AH916</f>
        <v>2</v>
      </c>
      <c r="AA917" s="241">
        <f>(Z917*'Power Usage Consumption'!$B$12)*D917</f>
        <v>10.368</v>
      </c>
      <c r="AB917" s="242">
        <f t="shared" si="2"/>
        <v>346.032</v>
      </c>
      <c r="AC917" s="243" t="str">
        <f>'Raw Data'!AI916</f>
        <v>Renewable Energy (Solar, Wind, etc.)</v>
      </c>
      <c r="AD917" s="244">
        <f t="shared" si="3"/>
        <v>0</v>
      </c>
      <c r="AE917" s="245">
        <f t="shared" si="4"/>
        <v>346.032</v>
      </c>
      <c r="AF917" s="238">
        <f>'Raw Data'!U916</f>
        <v>2</v>
      </c>
      <c r="AG917" s="235">
        <f>'Raw Data'!T916</f>
        <v>2</v>
      </c>
      <c r="AH917" s="235"/>
      <c r="AI917" s="235">
        <f>IF('Raw Data'!AJ916="YES", 1, 0)</f>
        <v>1</v>
      </c>
      <c r="AJ917" s="239">
        <f>'Power Usage Consumption'!$B$15</f>
        <v>3.87</v>
      </c>
      <c r="AK917" s="235">
        <f>IF('Raw Data'!AK916="YES", 1, 0)</f>
        <v>1</v>
      </c>
      <c r="AL917" s="239">
        <f>'Power Usage Consumption'!$B$16</f>
        <v>18</v>
      </c>
      <c r="AM917" s="235">
        <f>IF('Raw Data'!AL916="YES", 1, 0)</f>
        <v>0</v>
      </c>
      <c r="AN917" s="239">
        <f>'Power Usage Consumption'!$B$17</f>
        <v>1.5</v>
      </c>
      <c r="AO917" s="235">
        <f>IF('Raw Data'!AM916="YES", 1, 0)</f>
        <v>1</v>
      </c>
      <c r="AP917" s="239">
        <f>'Power Usage Consumption'!$B$18</f>
        <v>1.2</v>
      </c>
      <c r="AQ917" s="235">
        <f>IF('Raw Data'!AN916="YES", 1, 0)</f>
        <v>1</v>
      </c>
      <c r="AR917" s="239">
        <f>'Power Usage Consumption'!$B$19</f>
        <v>2</v>
      </c>
      <c r="AS917" s="239">
        <f t="shared" si="5"/>
        <v>26.57</v>
      </c>
      <c r="AT917" s="241">
        <f t="shared" si="6"/>
        <v>2</v>
      </c>
      <c r="AU917" s="241"/>
      <c r="AV917" s="235">
        <f>IF('Raw Data'!AO916="YES", 1, 0)</f>
        <v>0</v>
      </c>
      <c r="AW917" s="241">
        <f>('Power Usage Consumption'!$B$22)*D917*AV917</f>
        <v>0</v>
      </c>
      <c r="AX917" s="235">
        <f>IF('Raw Data'!AP916="YES", 1, 0)</f>
        <v>1</v>
      </c>
      <c r="AY917" s="241">
        <f>('Power Usage Consumption'!$B$23)*D917*AX917</f>
        <v>280.8</v>
      </c>
      <c r="AZ917" s="235">
        <f>IF('Raw Data'!AQ916="YES", 1, 0)</f>
        <v>0</v>
      </c>
      <c r="BA917" s="241">
        <f>('Power Usage Consumption'!$B$24)*D917*AZ917</f>
        <v>0</v>
      </c>
      <c r="BB917" s="235">
        <f>IF('Raw Data'!AR916="YES", 1, 0)</f>
        <v>0</v>
      </c>
      <c r="BC917" s="241">
        <f>('Power Usage Consumption'!$B$25)*D917*BB917</f>
        <v>0</v>
      </c>
      <c r="BD917" s="235">
        <f>IF('Raw Data'!AS916="YES", 1, 0)</f>
        <v>0</v>
      </c>
      <c r="BE917" s="235">
        <f>('Power Usage Consumption'!$B$26)*D917*BD917</f>
        <v>0</v>
      </c>
      <c r="BF917" s="241">
        <f t="shared" si="7"/>
        <v>280.8</v>
      </c>
    </row>
    <row r="918" ht="20.25" customHeight="1">
      <c r="A918" s="233" t="str">
        <f>'Raw Data'!R917</f>
        <v>Morocco</v>
      </c>
      <c r="B918" s="234">
        <f>'Raw Data'!S917</f>
        <v>5</v>
      </c>
      <c r="C918" s="235">
        <f>'Raw Data'!W917</f>
        <v>23</v>
      </c>
      <c r="D918" s="236">
        <f t="shared" si="1"/>
        <v>460</v>
      </c>
      <c r="E918" s="246"/>
      <c r="F918" s="238">
        <f>'Raw Data'!X917</f>
        <v>3</v>
      </c>
      <c r="G918" s="239">
        <f>(F918*'Power Usage Consumption'!$B$2)*D918</f>
        <v>82.8</v>
      </c>
      <c r="H918" s="235">
        <f>'Raw Data'!Y917</f>
        <v>2</v>
      </c>
      <c r="I918" s="239">
        <f>(H918*'Power Usage Consumption'!$B$3)*D918</f>
        <v>64.032</v>
      </c>
      <c r="J918" s="235">
        <f>'Raw Data'!Z917</f>
        <v>1</v>
      </c>
      <c r="K918" s="240">
        <f>(J918*'Power Usage Consumption'!$B$4)*D918</f>
        <v>26.22</v>
      </c>
      <c r="L918" s="241">
        <f>'Raw Data'!AA917</f>
        <v>0</v>
      </c>
      <c r="M918" s="241">
        <f>(L918*'Power Usage Consumption'!$B$5)*D918</f>
        <v>0</v>
      </c>
      <c r="N918" s="241">
        <f>'Raw Data'!AB917</f>
        <v>0</v>
      </c>
      <c r="O918" s="241">
        <f>(N918*'Power Usage Consumption'!$B$7)*D918</f>
        <v>0</v>
      </c>
      <c r="P918" s="241">
        <f>'Raw Data'!AC917</f>
        <v>2</v>
      </c>
      <c r="Q918" s="241">
        <f>(P918*'Power Usage Consumption'!$B$8)*D918</f>
        <v>36.8</v>
      </c>
      <c r="R918" s="241">
        <f>'Raw Data'!AD917</f>
        <v>2</v>
      </c>
      <c r="S918" s="241">
        <f>(R918*'Power Usage Consumption'!$B$9)*D918</f>
        <v>5.52</v>
      </c>
      <c r="T918" s="235">
        <f>'Raw Data'!AE917</f>
        <v>3</v>
      </c>
      <c r="U918" s="241">
        <f>(T918*'Power Usage Consumption'!$B$6)*D918</f>
        <v>6.9</v>
      </c>
      <c r="V918" s="235">
        <f>'Raw Data'!AF917</f>
        <v>2</v>
      </c>
      <c r="W918" s="241">
        <f>(V918*'Power Usage Consumption'!$B$11)*D918</f>
        <v>11.04</v>
      </c>
      <c r="X918" s="235">
        <f>'Raw Data'!AG917</f>
        <v>1</v>
      </c>
      <c r="Y918" s="241">
        <f>(X918*'Power Usage Consumption'!$B$12)*D918</f>
        <v>5.52</v>
      </c>
      <c r="Z918" s="235">
        <f>'Raw Data'!AH917</f>
        <v>0</v>
      </c>
      <c r="AA918" s="241">
        <f>(Z918*'Power Usage Consumption'!$B$12)*D918</f>
        <v>0</v>
      </c>
      <c r="AB918" s="242">
        <f t="shared" si="2"/>
        <v>238.832</v>
      </c>
      <c r="AC918" s="243" t="str">
        <f>'Raw Data'!AI917</f>
        <v>Non-renewable Energy (Grid electricity, Gasoline, etc.)</v>
      </c>
      <c r="AD918" s="244">
        <f t="shared" si="3"/>
        <v>238.832</v>
      </c>
      <c r="AE918" s="245">
        <f t="shared" si="4"/>
        <v>0</v>
      </c>
      <c r="AF918" s="238">
        <f>'Raw Data'!U917</f>
        <v>4</v>
      </c>
      <c r="AG918" s="235">
        <f>'Raw Data'!T917</f>
        <v>1</v>
      </c>
      <c r="AH918" s="235"/>
      <c r="AI918" s="235">
        <f>IF('Raw Data'!AJ917="YES", 1, 0)</f>
        <v>0</v>
      </c>
      <c r="AJ918" s="239">
        <f>'Power Usage Consumption'!$B$15</f>
        <v>3.87</v>
      </c>
      <c r="AK918" s="235">
        <f>IF('Raw Data'!AK917="YES", 1, 0)</f>
        <v>0</v>
      </c>
      <c r="AL918" s="239">
        <f>'Power Usage Consumption'!$B$16</f>
        <v>18</v>
      </c>
      <c r="AM918" s="235">
        <f>IF('Raw Data'!AL917="YES", 1, 0)</f>
        <v>1</v>
      </c>
      <c r="AN918" s="239">
        <f>'Power Usage Consumption'!$B$17</f>
        <v>1.5</v>
      </c>
      <c r="AO918" s="235">
        <f>IF('Raw Data'!AM917="YES", 1, 0)</f>
        <v>1</v>
      </c>
      <c r="AP918" s="239">
        <f>'Power Usage Consumption'!$B$18</f>
        <v>1.2</v>
      </c>
      <c r="AQ918" s="235">
        <f>IF('Raw Data'!AN917="YES", 1, 0)</f>
        <v>0</v>
      </c>
      <c r="AR918" s="239">
        <f>'Power Usage Consumption'!$B$19</f>
        <v>2</v>
      </c>
      <c r="AS918" s="239">
        <f t="shared" si="5"/>
        <v>26.57</v>
      </c>
      <c r="AT918" s="241">
        <f t="shared" si="6"/>
        <v>1</v>
      </c>
      <c r="AU918" s="241"/>
      <c r="AV918" s="235">
        <f>IF('Raw Data'!AO917="YES", 1, 0)</f>
        <v>1</v>
      </c>
      <c r="AW918" s="241">
        <f>('Power Usage Consumption'!$B$22)*D918*AV918</f>
        <v>1046.5</v>
      </c>
      <c r="AX918" s="235">
        <f>IF('Raw Data'!AP917="YES", 1, 0)</f>
        <v>1</v>
      </c>
      <c r="AY918" s="241">
        <f>('Power Usage Consumption'!$B$23)*D918*AX918</f>
        <v>299</v>
      </c>
      <c r="AZ918" s="235">
        <f>IF('Raw Data'!AQ917="YES", 1, 0)</f>
        <v>1</v>
      </c>
      <c r="BA918" s="241">
        <f>('Power Usage Consumption'!$B$24)*D918*AZ918</f>
        <v>24.84</v>
      </c>
      <c r="BB918" s="235">
        <f>IF('Raw Data'!AR917="YES", 1, 0)</f>
        <v>0</v>
      </c>
      <c r="BC918" s="241">
        <f>('Power Usage Consumption'!$B$25)*D918*BB918</f>
        <v>0</v>
      </c>
      <c r="BD918" s="235">
        <f>IF('Raw Data'!AS917="YES", 1, 0)</f>
        <v>0</v>
      </c>
      <c r="BE918" s="235">
        <f>('Power Usage Consumption'!$B$26)*D918*BD918</f>
        <v>0</v>
      </c>
      <c r="BF918" s="241">
        <f t="shared" si="7"/>
        <v>1370.34</v>
      </c>
    </row>
    <row r="919" ht="20.25" customHeight="1">
      <c r="A919" s="233" t="str">
        <f>'Raw Data'!R918</f>
        <v>Azerbaijan</v>
      </c>
      <c r="B919" s="234">
        <f>'Raw Data'!S918</f>
        <v>8</v>
      </c>
      <c r="C919" s="235">
        <f>'Raw Data'!W918</f>
        <v>27</v>
      </c>
      <c r="D919" s="236">
        <f t="shared" si="1"/>
        <v>864</v>
      </c>
      <c r="E919" s="246"/>
      <c r="F919" s="238">
        <f>'Raw Data'!X918</f>
        <v>0</v>
      </c>
      <c r="G919" s="239">
        <f>(F919*'Power Usage Consumption'!$B$2)*D919</f>
        <v>0</v>
      </c>
      <c r="H919" s="235">
        <f>'Raw Data'!Y918</f>
        <v>1</v>
      </c>
      <c r="I919" s="239">
        <f>(H919*'Power Usage Consumption'!$B$3)*D919</f>
        <v>60.1344</v>
      </c>
      <c r="J919" s="235">
        <f>'Raw Data'!Z918</f>
        <v>2</v>
      </c>
      <c r="K919" s="240">
        <f>(J919*'Power Usage Consumption'!$B$4)*D919</f>
        <v>98.496</v>
      </c>
      <c r="L919" s="241">
        <f>'Raw Data'!AA918</f>
        <v>0</v>
      </c>
      <c r="M919" s="241">
        <f>(L919*'Power Usage Consumption'!$B$5)*D919</f>
        <v>0</v>
      </c>
      <c r="N919" s="241">
        <f>'Raw Data'!AB918</f>
        <v>3</v>
      </c>
      <c r="O919" s="241">
        <f>(N919*'Power Usage Consumption'!$B$7)*D919</f>
        <v>5.184</v>
      </c>
      <c r="P919" s="241">
        <f>'Raw Data'!AC918</f>
        <v>1</v>
      </c>
      <c r="Q919" s="241">
        <f>(P919*'Power Usage Consumption'!$B$8)*D919</f>
        <v>34.56</v>
      </c>
      <c r="R919" s="241">
        <f>'Raw Data'!AD918</f>
        <v>3</v>
      </c>
      <c r="S919" s="241">
        <f>(R919*'Power Usage Consumption'!$B$9)*D919</f>
        <v>15.552</v>
      </c>
      <c r="T919" s="235">
        <f>'Raw Data'!AE918</f>
        <v>2</v>
      </c>
      <c r="U919" s="241">
        <f>(T919*'Power Usage Consumption'!$B$6)*D919</f>
        <v>8.64</v>
      </c>
      <c r="V919" s="235">
        <f>'Raw Data'!AF918</f>
        <v>2</v>
      </c>
      <c r="W919" s="241">
        <f>(V919*'Power Usage Consumption'!$B$11)*D919</f>
        <v>20.736</v>
      </c>
      <c r="X919" s="235">
        <f>'Raw Data'!AG918</f>
        <v>2</v>
      </c>
      <c r="Y919" s="241">
        <f>(X919*'Power Usage Consumption'!$B$12)*D919</f>
        <v>20.736</v>
      </c>
      <c r="Z919" s="235">
        <f>'Raw Data'!AH918</f>
        <v>2</v>
      </c>
      <c r="AA919" s="241">
        <f>(Z919*'Power Usage Consumption'!$B$12)*D919</f>
        <v>20.736</v>
      </c>
      <c r="AB919" s="242">
        <f t="shared" si="2"/>
        <v>284.7744</v>
      </c>
      <c r="AC919" s="243" t="str">
        <f>'Raw Data'!AI918</f>
        <v>Non-renewable Energy (Grid electricity, Gasoline, etc.)</v>
      </c>
      <c r="AD919" s="244">
        <f t="shared" si="3"/>
        <v>284.7744</v>
      </c>
      <c r="AE919" s="245">
        <f t="shared" si="4"/>
        <v>0</v>
      </c>
      <c r="AF919" s="238">
        <f>'Raw Data'!U918</f>
        <v>7</v>
      </c>
      <c r="AG919" s="235">
        <f>'Raw Data'!T918</f>
        <v>1</v>
      </c>
      <c r="AH919" s="235"/>
      <c r="AI919" s="235">
        <f>IF('Raw Data'!AJ918="YES", 1, 0)</f>
        <v>0</v>
      </c>
      <c r="AJ919" s="239">
        <f>'Power Usage Consumption'!$B$15</f>
        <v>3.87</v>
      </c>
      <c r="AK919" s="235">
        <f>IF('Raw Data'!AK918="YES", 1, 0)</f>
        <v>0</v>
      </c>
      <c r="AL919" s="239">
        <f>'Power Usage Consumption'!$B$16</f>
        <v>18</v>
      </c>
      <c r="AM919" s="235">
        <f>IF('Raw Data'!AL918="YES", 1, 0)</f>
        <v>1</v>
      </c>
      <c r="AN919" s="239">
        <f>'Power Usage Consumption'!$B$17</f>
        <v>1.5</v>
      </c>
      <c r="AO919" s="235">
        <f>IF('Raw Data'!AM918="YES", 1, 0)</f>
        <v>1</v>
      </c>
      <c r="AP919" s="239">
        <f>'Power Usage Consumption'!$B$18</f>
        <v>1.2</v>
      </c>
      <c r="AQ919" s="235">
        <f>IF('Raw Data'!AN918="YES", 1, 0)</f>
        <v>1</v>
      </c>
      <c r="AR919" s="239">
        <f>'Power Usage Consumption'!$B$19</f>
        <v>2</v>
      </c>
      <c r="AS919" s="239">
        <f t="shared" si="5"/>
        <v>26.57</v>
      </c>
      <c r="AT919" s="241">
        <f t="shared" si="6"/>
        <v>1</v>
      </c>
      <c r="AU919" s="241"/>
      <c r="AV919" s="235">
        <f>IF('Raw Data'!AO918="YES", 1, 0)</f>
        <v>1</v>
      </c>
      <c r="AW919" s="241">
        <f>('Power Usage Consumption'!$B$22)*D919*AV919</f>
        <v>1965.6</v>
      </c>
      <c r="AX919" s="235">
        <f>IF('Raw Data'!AP918="YES", 1, 0)</f>
        <v>1</v>
      </c>
      <c r="AY919" s="241">
        <f>('Power Usage Consumption'!$B$23)*D919*AX919</f>
        <v>561.6</v>
      </c>
      <c r="AZ919" s="235">
        <f>IF('Raw Data'!AQ918="YES", 1, 0)</f>
        <v>0</v>
      </c>
      <c r="BA919" s="241">
        <f>('Power Usage Consumption'!$B$24)*D919*AZ919</f>
        <v>0</v>
      </c>
      <c r="BB919" s="235">
        <f>IF('Raw Data'!AR918="YES", 1, 0)</f>
        <v>1</v>
      </c>
      <c r="BC919" s="241">
        <f>('Power Usage Consumption'!$B$25)*D919*BB919</f>
        <v>14.9904</v>
      </c>
      <c r="BD919" s="235">
        <f>IF('Raw Data'!AS918="YES", 1, 0)</f>
        <v>1</v>
      </c>
      <c r="BE919" s="235">
        <f>('Power Usage Consumption'!$B$26)*D919*BD919</f>
        <v>241.92</v>
      </c>
      <c r="BF919" s="241">
        <f t="shared" si="7"/>
        <v>2784.1104</v>
      </c>
    </row>
    <row r="920" ht="20.25" customHeight="1">
      <c r="A920" s="233" t="str">
        <f>'Raw Data'!R919</f>
        <v>Czech Republic</v>
      </c>
      <c r="B920" s="234">
        <f>'Raw Data'!S919</f>
        <v>12</v>
      </c>
      <c r="C920" s="235">
        <f>'Raw Data'!W919</f>
        <v>24</v>
      </c>
      <c r="D920" s="236">
        <f t="shared" si="1"/>
        <v>1152</v>
      </c>
      <c r="E920" s="246"/>
      <c r="F920" s="238">
        <f>'Raw Data'!X919</f>
        <v>3</v>
      </c>
      <c r="G920" s="239">
        <f>(F920*'Power Usage Consumption'!$B$2)*D920</f>
        <v>207.36</v>
      </c>
      <c r="H920" s="235">
        <f>'Raw Data'!Y919</f>
        <v>1</v>
      </c>
      <c r="I920" s="239">
        <f>(H920*'Power Usage Consumption'!$B$3)*D920</f>
        <v>80.1792</v>
      </c>
      <c r="J920" s="235">
        <f>'Raw Data'!Z919</f>
        <v>2</v>
      </c>
      <c r="K920" s="240">
        <f>(J920*'Power Usage Consumption'!$B$4)*D920</f>
        <v>131.328</v>
      </c>
      <c r="L920" s="241">
        <f>'Raw Data'!AA919</f>
        <v>2</v>
      </c>
      <c r="M920" s="241">
        <f>(L920*'Power Usage Consumption'!$B$5)*D920</f>
        <v>460.8</v>
      </c>
      <c r="N920" s="241">
        <f>'Raw Data'!AB919</f>
        <v>0</v>
      </c>
      <c r="O920" s="241">
        <f>(N920*'Power Usage Consumption'!$B$7)*D920</f>
        <v>0</v>
      </c>
      <c r="P920" s="241">
        <f>'Raw Data'!AC919</f>
        <v>1</v>
      </c>
      <c r="Q920" s="241">
        <f>(P920*'Power Usage Consumption'!$B$8)*D920</f>
        <v>46.08</v>
      </c>
      <c r="R920" s="241">
        <f>'Raw Data'!AD919</f>
        <v>1</v>
      </c>
      <c r="S920" s="241">
        <f>(R920*'Power Usage Consumption'!$B$9)*D920</f>
        <v>6.912</v>
      </c>
      <c r="T920" s="235">
        <f>'Raw Data'!AE919</f>
        <v>2</v>
      </c>
      <c r="U920" s="241">
        <f>(T920*'Power Usage Consumption'!$B$6)*D920</f>
        <v>11.52</v>
      </c>
      <c r="V920" s="235">
        <f>'Raw Data'!AF919</f>
        <v>0</v>
      </c>
      <c r="W920" s="241">
        <f>(V920*'Power Usage Consumption'!$B$11)*D920</f>
        <v>0</v>
      </c>
      <c r="X920" s="235">
        <f>'Raw Data'!AG919</f>
        <v>3</v>
      </c>
      <c r="Y920" s="241">
        <f>(X920*'Power Usage Consumption'!$B$12)*D920</f>
        <v>41.472</v>
      </c>
      <c r="Z920" s="235">
        <f>'Raw Data'!AH919</f>
        <v>0</v>
      </c>
      <c r="AA920" s="241">
        <f>(Z920*'Power Usage Consumption'!$B$12)*D920</f>
        <v>0</v>
      </c>
      <c r="AB920" s="242">
        <f t="shared" si="2"/>
        <v>985.6512</v>
      </c>
      <c r="AC920" s="243" t="str">
        <f>'Raw Data'!AI919</f>
        <v>Non-renewable Energy (Grid electricity, Gasoline, etc.)</v>
      </c>
      <c r="AD920" s="244">
        <f t="shared" si="3"/>
        <v>985.6512</v>
      </c>
      <c r="AE920" s="245">
        <f t="shared" si="4"/>
        <v>0</v>
      </c>
      <c r="AF920" s="238">
        <f>'Raw Data'!U919</f>
        <v>1</v>
      </c>
      <c r="AG920" s="235">
        <f>'Raw Data'!T919</f>
        <v>11</v>
      </c>
      <c r="AH920" s="235"/>
      <c r="AI920" s="235">
        <f>IF('Raw Data'!AJ919="YES", 1, 0)</f>
        <v>1</v>
      </c>
      <c r="AJ920" s="239">
        <f>'Power Usage Consumption'!$B$15</f>
        <v>3.87</v>
      </c>
      <c r="AK920" s="235">
        <f>IF('Raw Data'!AK919="YES", 1, 0)</f>
        <v>0</v>
      </c>
      <c r="AL920" s="239">
        <f>'Power Usage Consumption'!$B$16</f>
        <v>18</v>
      </c>
      <c r="AM920" s="235">
        <f>IF('Raw Data'!AL919="YES", 1, 0)</f>
        <v>1</v>
      </c>
      <c r="AN920" s="239">
        <f>'Power Usage Consumption'!$B$17</f>
        <v>1.5</v>
      </c>
      <c r="AO920" s="235">
        <f>IF('Raw Data'!AM919="YES", 1, 0)</f>
        <v>1</v>
      </c>
      <c r="AP920" s="239">
        <f>'Power Usage Consumption'!$B$18</f>
        <v>1.2</v>
      </c>
      <c r="AQ920" s="235">
        <f>IF('Raw Data'!AN919="YES", 1, 0)</f>
        <v>1</v>
      </c>
      <c r="AR920" s="239">
        <f>'Power Usage Consumption'!$B$19</f>
        <v>2</v>
      </c>
      <c r="AS920" s="239">
        <f t="shared" si="5"/>
        <v>26.57</v>
      </c>
      <c r="AT920" s="241">
        <f t="shared" si="6"/>
        <v>11</v>
      </c>
      <c r="AU920" s="241"/>
      <c r="AV920" s="235">
        <f>IF('Raw Data'!AO919="YES", 1, 0)</f>
        <v>0</v>
      </c>
      <c r="AW920" s="241">
        <f>('Power Usage Consumption'!$B$22)*D920*AV920</f>
        <v>0</v>
      </c>
      <c r="AX920" s="235">
        <f>IF('Raw Data'!AP919="YES", 1, 0)</f>
        <v>0</v>
      </c>
      <c r="AY920" s="241">
        <f>('Power Usage Consumption'!$B$23)*D920*AX920</f>
        <v>0</v>
      </c>
      <c r="AZ920" s="235">
        <f>IF('Raw Data'!AQ919="YES", 1, 0)</f>
        <v>0</v>
      </c>
      <c r="BA920" s="241">
        <f>('Power Usage Consumption'!$B$24)*D920*AZ920</f>
        <v>0</v>
      </c>
      <c r="BB920" s="235">
        <f>IF('Raw Data'!AR919="YES", 1, 0)</f>
        <v>0</v>
      </c>
      <c r="BC920" s="241">
        <f>('Power Usage Consumption'!$B$25)*D920*BB920</f>
        <v>0</v>
      </c>
      <c r="BD920" s="235">
        <f>IF('Raw Data'!AS919="YES", 1, 0)</f>
        <v>0</v>
      </c>
      <c r="BE920" s="235">
        <f>('Power Usage Consumption'!$B$26)*D920*BD920</f>
        <v>0</v>
      </c>
      <c r="BF920" s="241">
        <f t="shared" si="7"/>
        <v>0</v>
      </c>
    </row>
    <row r="921" ht="20.25" customHeight="1">
      <c r="A921" s="233" t="str">
        <f>'Raw Data'!R920</f>
        <v>Morocco</v>
      </c>
      <c r="B921" s="234">
        <f>'Raw Data'!S920</f>
        <v>10</v>
      </c>
      <c r="C921" s="235">
        <f>'Raw Data'!W920</f>
        <v>1</v>
      </c>
      <c r="D921" s="236">
        <f t="shared" si="1"/>
        <v>40</v>
      </c>
      <c r="E921" s="246"/>
      <c r="F921" s="238">
        <f>'Raw Data'!X920</f>
        <v>3</v>
      </c>
      <c r="G921" s="239">
        <f>(F921*'Power Usage Consumption'!$B$2)*D921</f>
        <v>7.2</v>
      </c>
      <c r="H921" s="235">
        <f>'Raw Data'!Y920</f>
        <v>0</v>
      </c>
      <c r="I921" s="239">
        <f>(H921*'Power Usage Consumption'!$B$3)*D921</f>
        <v>0</v>
      </c>
      <c r="J921" s="235">
        <f>'Raw Data'!Z920</f>
        <v>1</v>
      </c>
      <c r="K921" s="240">
        <f>(J921*'Power Usage Consumption'!$B$4)*D921</f>
        <v>2.28</v>
      </c>
      <c r="L921" s="241">
        <f>'Raw Data'!AA920</f>
        <v>1</v>
      </c>
      <c r="M921" s="241">
        <f>(L921*'Power Usage Consumption'!$B$5)*D921</f>
        <v>8</v>
      </c>
      <c r="N921" s="241">
        <f>'Raw Data'!AB920</f>
        <v>1</v>
      </c>
      <c r="O921" s="241">
        <f>(N921*'Power Usage Consumption'!$B$7)*D921</f>
        <v>0.08</v>
      </c>
      <c r="P921" s="241">
        <f>'Raw Data'!AC920</f>
        <v>3</v>
      </c>
      <c r="Q921" s="241">
        <f>(P921*'Power Usage Consumption'!$B$8)*D921</f>
        <v>4.8</v>
      </c>
      <c r="R921" s="241">
        <f>'Raw Data'!AD920</f>
        <v>0</v>
      </c>
      <c r="S921" s="241">
        <f>(R921*'Power Usage Consumption'!$B$9)*D921</f>
        <v>0</v>
      </c>
      <c r="T921" s="235">
        <f>'Raw Data'!AE920</f>
        <v>2</v>
      </c>
      <c r="U921" s="241">
        <f>(T921*'Power Usage Consumption'!$B$6)*D921</f>
        <v>0.4</v>
      </c>
      <c r="V921" s="235">
        <f>'Raw Data'!AF920</f>
        <v>2</v>
      </c>
      <c r="W921" s="241">
        <f>(V921*'Power Usage Consumption'!$B$11)*D921</f>
        <v>0.96</v>
      </c>
      <c r="X921" s="235">
        <f>'Raw Data'!AG920</f>
        <v>2</v>
      </c>
      <c r="Y921" s="241">
        <f>(X921*'Power Usage Consumption'!$B$12)*D921</f>
        <v>0.96</v>
      </c>
      <c r="Z921" s="235">
        <f>'Raw Data'!AH920</f>
        <v>1</v>
      </c>
      <c r="AA921" s="241">
        <f>(Z921*'Power Usage Consumption'!$B$12)*D921</f>
        <v>0.48</v>
      </c>
      <c r="AB921" s="242">
        <f t="shared" si="2"/>
        <v>25.16</v>
      </c>
      <c r="AC921" s="243" t="str">
        <f>'Raw Data'!AI920</f>
        <v>Non-renewable Energy (Grid electricity, Gasoline, etc.)</v>
      </c>
      <c r="AD921" s="244">
        <f t="shared" si="3"/>
        <v>25.16</v>
      </c>
      <c r="AE921" s="245">
        <f t="shared" si="4"/>
        <v>0</v>
      </c>
      <c r="AF921" s="238">
        <f>'Raw Data'!U920</f>
        <v>5</v>
      </c>
      <c r="AG921" s="235">
        <f>'Raw Data'!T920</f>
        <v>5</v>
      </c>
      <c r="AH921" s="235"/>
      <c r="AI921" s="235">
        <f>IF('Raw Data'!AJ920="YES", 1, 0)</f>
        <v>1</v>
      </c>
      <c r="AJ921" s="239">
        <f>'Power Usage Consumption'!$B$15</f>
        <v>3.87</v>
      </c>
      <c r="AK921" s="235">
        <f>IF('Raw Data'!AK920="YES", 1, 0)</f>
        <v>0</v>
      </c>
      <c r="AL921" s="239">
        <f>'Power Usage Consumption'!$B$16</f>
        <v>18</v>
      </c>
      <c r="AM921" s="235">
        <f>IF('Raw Data'!AL920="YES", 1, 0)</f>
        <v>1</v>
      </c>
      <c r="AN921" s="239">
        <f>'Power Usage Consumption'!$B$17</f>
        <v>1.5</v>
      </c>
      <c r="AO921" s="235">
        <f>IF('Raw Data'!AM920="YES", 1, 0)</f>
        <v>0</v>
      </c>
      <c r="AP921" s="239">
        <f>'Power Usage Consumption'!$B$18</f>
        <v>1.2</v>
      </c>
      <c r="AQ921" s="235">
        <f>IF('Raw Data'!AN920="YES", 1, 0)</f>
        <v>1</v>
      </c>
      <c r="AR921" s="239">
        <f>'Power Usage Consumption'!$B$19</f>
        <v>2</v>
      </c>
      <c r="AS921" s="239">
        <f t="shared" si="5"/>
        <v>26.57</v>
      </c>
      <c r="AT921" s="241">
        <f t="shared" si="6"/>
        <v>5</v>
      </c>
      <c r="AU921" s="241"/>
      <c r="AV921" s="235">
        <f>IF('Raw Data'!AO920="YES", 1, 0)</f>
        <v>1</v>
      </c>
      <c r="AW921" s="241">
        <f>('Power Usage Consumption'!$B$22)*D921*AV921</f>
        <v>91</v>
      </c>
      <c r="AX921" s="235">
        <f>IF('Raw Data'!AP920="YES", 1, 0)</f>
        <v>0</v>
      </c>
      <c r="AY921" s="241">
        <f>('Power Usage Consumption'!$B$23)*D921*AX921</f>
        <v>0</v>
      </c>
      <c r="AZ921" s="235">
        <f>IF('Raw Data'!AQ920="YES", 1, 0)</f>
        <v>0</v>
      </c>
      <c r="BA921" s="241">
        <f>('Power Usage Consumption'!$B$24)*D921*AZ921</f>
        <v>0</v>
      </c>
      <c r="BB921" s="235">
        <f>IF('Raw Data'!AR920="YES", 1, 0)</f>
        <v>0</v>
      </c>
      <c r="BC921" s="241">
        <f>('Power Usage Consumption'!$B$25)*D921*BB921</f>
        <v>0</v>
      </c>
      <c r="BD921" s="235">
        <f>IF('Raw Data'!AS920="YES", 1, 0)</f>
        <v>1</v>
      </c>
      <c r="BE921" s="235">
        <f>('Power Usage Consumption'!$B$26)*D921*BD921</f>
        <v>11.2</v>
      </c>
      <c r="BF921" s="241">
        <f t="shared" si="7"/>
        <v>102.2</v>
      </c>
    </row>
    <row r="922" ht="20.25" customHeight="1">
      <c r="A922" s="233" t="str">
        <f>'Raw Data'!R921</f>
        <v>Slovenia</v>
      </c>
      <c r="B922" s="234">
        <f>'Raw Data'!S921</f>
        <v>2</v>
      </c>
      <c r="C922" s="235">
        <f>'Raw Data'!W921</f>
        <v>26</v>
      </c>
      <c r="D922" s="236">
        <f t="shared" si="1"/>
        <v>208</v>
      </c>
      <c r="E922" s="246"/>
      <c r="F922" s="238">
        <f>'Raw Data'!X921</f>
        <v>2</v>
      </c>
      <c r="G922" s="239">
        <f>(F922*'Power Usage Consumption'!$B$2)*D922</f>
        <v>24.96</v>
      </c>
      <c r="H922" s="235">
        <f>'Raw Data'!Y921</f>
        <v>3</v>
      </c>
      <c r="I922" s="239">
        <f>(H922*'Power Usage Consumption'!$B$3)*D922</f>
        <v>43.4304</v>
      </c>
      <c r="J922" s="235">
        <f>'Raw Data'!Z921</f>
        <v>2</v>
      </c>
      <c r="K922" s="240">
        <f>(J922*'Power Usage Consumption'!$B$4)*D922</f>
        <v>23.712</v>
      </c>
      <c r="L922" s="241">
        <f>'Raw Data'!AA921</f>
        <v>3</v>
      </c>
      <c r="M922" s="241">
        <f>(L922*'Power Usage Consumption'!$B$5)*D922</f>
        <v>124.8</v>
      </c>
      <c r="N922" s="241">
        <f>'Raw Data'!AB921</f>
        <v>0</v>
      </c>
      <c r="O922" s="241">
        <f>(N922*'Power Usage Consumption'!$B$7)*D922</f>
        <v>0</v>
      </c>
      <c r="P922" s="241">
        <f>'Raw Data'!AC921</f>
        <v>3</v>
      </c>
      <c r="Q922" s="241">
        <f>(P922*'Power Usage Consumption'!$B$8)*D922</f>
        <v>24.96</v>
      </c>
      <c r="R922" s="241">
        <f>'Raw Data'!AD921</f>
        <v>3</v>
      </c>
      <c r="S922" s="241">
        <f>(R922*'Power Usage Consumption'!$B$9)*D922</f>
        <v>3.744</v>
      </c>
      <c r="T922" s="235">
        <f>'Raw Data'!AE921</f>
        <v>1</v>
      </c>
      <c r="U922" s="241">
        <f>(T922*'Power Usage Consumption'!$B$6)*D922</f>
        <v>1.04</v>
      </c>
      <c r="V922" s="235">
        <f>'Raw Data'!AF921</f>
        <v>0</v>
      </c>
      <c r="W922" s="241">
        <f>(V922*'Power Usage Consumption'!$B$11)*D922</f>
        <v>0</v>
      </c>
      <c r="X922" s="235">
        <f>'Raw Data'!AG921</f>
        <v>3</v>
      </c>
      <c r="Y922" s="241">
        <f>(X922*'Power Usage Consumption'!$B$12)*D922</f>
        <v>7.488</v>
      </c>
      <c r="Z922" s="235">
        <f>'Raw Data'!AH921</f>
        <v>3</v>
      </c>
      <c r="AA922" s="241">
        <f>(Z922*'Power Usage Consumption'!$B$12)*D922</f>
        <v>7.488</v>
      </c>
      <c r="AB922" s="242">
        <f t="shared" si="2"/>
        <v>261.6224</v>
      </c>
      <c r="AC922" s="243" t="str">
        <f>'Raw Data'!AI921</f>
        <v>Renewable Energy (Solar, Wind, etc.)</v>
      </c>
      <c r="AD922" s="244">
        <f t="shared" si="3"/>
        <v>0</v>
      </c>
      <c r="AE922" s="245">
        <f t="shared" si="4"/>
        <v>261.6224</v>
      </c>
      <c r="AF922" s="238">
        <f>'Raw Data'!U921</f>
        <v>1</v>
      </c>
      <c r="AG922" s="235">
        <f>'Raw Data'!T921</f>
        <v>1</v>
      </c>
      <c r="AH922" s="235"/>
      <c r="AI922" s="235">
        <f>IF('Raw Data'!AJ921="YES", 1, 0)</f>
        <v>0</v>
      </c>
      <c r="AJ922" s="239">
        <f>'Power Usage Consumption'!$B$15</f>
        <v>3.87</v>
      </c>
      <c r="AK922" s="235">
        <f>IF('Raw Data'!AK921="YES", 1, 0)</f>
        <v>1</v>
      </c>
      <c r="AL922" s="239">
        <f>'Power Usage Consumption'!$B$16</f>
        <v>18</v>
      </c>
      <c r="AM922" s="235">
        <f>IF('Raw Data'!AL921="YES", 1, 0)</f>
        <v>1</v>
      </c>
      <c r="AN922" s="239">
        <f>'Power Usage Consumption'!$B$17</f>
        <v>1.5</v>
      </c>
      <c r="AO922" s="235">
        <f>IF('Raw Data'!AM921="YES", 1, 0)</f>
        <v>1</v>
      </c>
      <c r="AP922" s="239">
        <f>'Power Usage Consumption'!$B$18</f>
        <v>1.2</v>
      </c>
      <c r="AQ922" s="235">
        <f>IF('Raw Data'!AN921="YES", 1, 0)</f>
        <v>0</v>
      </c>
      <c r="AR922" s="239">
        <f>'Power Usage Consumption'!$B$19</f>
        <v>2</v>
      </c>
      <c r="AS922" s="239">
        <f t="shared" si="5"/>
        <v>26.57</v>
      </c>
      <c r="AT922" s="241">
        <f t="shared" si="6"/>
        <v>1</v>
      </c>
      <c r="AU922" s="241"/>
      <c r="AV922" s="235">
        <f>IF('Raw Data'!AO921="YES", 1, 0)</f>
        <v>1</v>
      </c>
      <c r="AW922" s="241">
        <f>('Power Usage Consumption'!$B$22)*D922*AV922</f>
        <v>473.2</v>
      </c>
      <c r="AX922" s="235">
        <f>IF('Raw Data'!AP921="YES", 1, 0)</f>
        <v>1</v>
      </c>
      <c r="AY922" s="241">
        <f>('Power Usage Consumption'!$B$23)*D922*AX922</f>
        <v>135.2</v>
      </c>
      <c r="AZ922" s="235">
        <f>IF('Raw Data'!AQ921="YES", 1, 0)</f>
        <v>0</v>
      </c>
      <c r="BA922" s="241">
        <f>('Power Usage Consumption'!$B$24)*D922*AZ922</f>
        <v>0</v>
      </c>
      <c r="BB922" s="235">
        <f>IF('Raw Data'!AR921="YES", 1, 0)</f>
        <v>0</v>
      </c>
      <c r="BC922" s="241">
        <f>('Power Usage Consumption'!$B$25)*D922*BB922</f>
        <v>0</v>
      </c>
      <c r="BD922" s="235">
        <f>IF('Raw Data'!AS921="YES", 1, 0)</f>
        <v>0</v>
      </c>
      <c r="BE922" s="235">
        <f>('Power Usage Consumption'!$B$26)*D922*BD922</f>
        <v>0</v>
      </c>
      <c r="BF922" s="241">
        <f t="shared" si="7"/>
        <v>608.4</v>
      </c>
    </row>
    <row r="923" ht="20.25" customHeight="1">
      <c r="A923" s="233" t="str">
        <f>'Raw Data'!R922</f>
        <v>United States of America</v>
      </c>
      <c r="B923" s="234">
        <f>'Raw Data'!S922</f>
        <v>6</v>
      </c>
      <c r="C923" s="235">
        <f>'Raw Data'!W922</f>
        <v>21</v>
      </c>
      <c r="D923" s="236">
        <f t="shared" si="1"/>
        <v>504</v>
      </c>
      <c r="E923" s="246"/>
      <c r="F923" s="238">
        <f>'Raw Data'!X922</f>
        <v>3</v>
      </c>
      <c r="G923" s="239">
        <f>(F923*'Power Usage Consumption'!$B$2)*D923</f>
        <v>90.72</v>
      </c>
      <c r="H923" s="235">
        <f>'Raw Data'!Y922</f>
        <v>2</v>
      </c>
      <c r="I923" s="239">
        <f>(H923*'Power Usage Consumption'!$B$3)*D923</f>
        <v>70.1568</v>
      </c>
      <c r="J923" s="235">
        <f>'Raw Data'!Z922</f>
        <v>3</v>
      </c>
      <c r="K923" s="240">
        <f>(J923*'Power Usage Consumption'!$B$4)*D923</f>
        <v>86.184</v>
      </c>
      <c r="L923" s="241">
        <f>'Raw Data'!AA922</f>
        <v>3</v>
      </c>
      <c r="M923" s="241">
        <f>(L923*'Power Usage Consumption'!$B$5)*D923</f>
        <v>302.4</v>
      </c>
      <c r="N923" s="241">
        <f>'Raw Data'!AB922</f>
        <v>1</v>
      </c>
      <c r="O923" s="241">
        <f>(N923*'Power Usage Consumption'!$B$7)*D923</f>
        <v>1.008</v>
      </c>
      <c r="P923" s="241">
        <f>'Raw Data'!AC922</f>
        <v>1</v>
      </c>
      <c r="Q923" s="241">
        <f>(P923*'Power Usage Consumption'!$B$8)*D923</f>
        <v>20.16</v>
      </c>
      <c r="R923" s="241">
        <f>'Raw Data'!AD922</f>
        <v>3</v>
      </c>
      <c r="S923" s="241">
        <f>(R923*'Power Usage Consumption'!$B$9)*D923</f>
        <v>9.072</v>
      </c>
      <c r="T923" s="235">
        <f>'Raw Data'!AE922</f>
        <v>3</v>
      </c>
      <c r="U923" s="241">
        <f>(T923*'Power Usage Consumption'!$B$6)*D923</f>
        <v>7.56</v>
      </c>
      <c r="V923" s="235">
        <f>'Raw Data'!AF922</f>
        <v>1</v>
      </c>
      <c r="W923" s="241">
        <f>(V923*'Power Usage Consumption'!$B$11)*D923</f>
        <v>6.048</v>
      </c>
      <c r="X923" s="235">
        <f>'Raw Data'!AG922</f>
        <v>3</v>
      </c>
      <c r="Y923" s="241">
        <f>(X923*'Power Usage Consumption'!$B$12)*D923</f>
        <v>18.144</v>
      </c>
      <c r="Z923" s="235">
        <f>'Raw Data'!AH922</f>
        <v>1</v>
      </c>
      <c r="AA923" s="241">
        <f>(Z923*'Power Usage Consumption'!$B$12)*D923</f>
        <v>6.048</v>
      </c>
      <c r="AB923" s="242">
        <f t="shared" si="2"/>
        <v>617.5008</v>
      </c>
      <c r="AC923" s="243" t="str">
        <f>'Raw Data'!AI922</f>
        <v>Renewable Energy (Solar, Wind, etc.)</v>
      </c>
      <c r="AD923" s="244">
        <f t="shared" si="3"/>
        <v>0</v>
      </c>
      <c r="AE923" s="245">
        <f t="shared" si="4"/>
        <v>617.5008</v>
      </c>
      <c r="AF923" s="238">
        <f>'Raw Data'!U922</f>
        <v>4</v>
      </c>
      <c r="AG923" s="235">
        <f>'Raw Data'!T922</f>
        <v>2</v>
      </c>
      <c r="AH923" s="235"/>
      <c r="AI923" s="235">
        <f>IF('Raw Data'!AJ922="YES", 1, 0)</f>
        <v>0</v>
      </c>
      <c r="AJ923" s="239">
        <f>'Power Usage Consumption'!$B$15</f>
        <v>3.87</v>
      </c>
      <c r="AK923" s="235">
        <f>IF('Raw Data'!AK922="YES", 1, 0)</f>
        <v>1</v>
      </c>
      <c r="AL923" s="239">
        <f>'Power Usage Consumption'!$B$16</f>
        <v>18</v>
      </c>
      <c r="AM923" s="235">
        <f>IF('Raw Data'!AL922="YES", 1, 0)</f>
        <v>1</v>
      </c>
      <c r="AN923" s="239">
        <f>'Power Usage Consumption'!$B$17</f>
        <v>1.5</v>
      </c>
      <c r="AO923" s="235">
        <f>IF('Raw Data'!AM922="YES", 1, 0)</f>
        <v>1</v>
      </c>
      <c r="AP923" s="239">
        <f>'Power Usage Consumption'!$B$18</f>
        <v>1.2</v>
      </c>
      <c r="AQ923" s="235">
        <f>IF('Raw Data'!AN922="YES", 1, 0)</f>
        <v>1</v>
      </c>
      <c r="AR923" s="239">
        <f>'Power Usage Consumption'!$B$19</f>
        <v>2</v>
      </c>
      <c r="AS923" s="239">
        <f t="shared" si="5"/>
        <v>26.57</v>
      </c>
      <c r="AT923" s="241">
        <f t="shared" si="6"/>
        <v>2</v>
      </c>
      <c r="AU923" s="241"/>
      <c r="AV923" s="235">
        <f>IF('Raw Data'!AO922="YES", 1, 0)</f>
        <v>0</v>
      </c>
      <c r="AW923" s="241">
        <f>('Power Usage Consumption'!$B$22)*D923*AV923</f>
        <v>0</v>
      </c>
      <c r="AX923" s="235">
        <f>IF('Raw Data'!AP922="YES", 1, 0)</f>
        <v>1</v>
      </c>
      <c r="AY923" s="241">
        <f>('Power Usage Consumption'!$B$23)*D923*AX923</f>
        <v>327.6</v>
      </c>
      <c r="AZ923" s="235">
        <f>IF('Raw Data'!AQ922="YES", 1, 0)</f>
        <v>1</v>
      </c>
      <c r="BA923" s="241">
        <f>('Power Usage Consumption'!$B$24)*D923*AZ923</f>
        <v>27.216</v>
      </c>
      <c r="BB923" s="235">
        <f>IF('Raw Data'!AR922="YES", 1, 0)</f>
        <v>0</v>
      </c>
      <c r="BC923" s="241">
        <f>('Power Usage Consumption'!$B$25)*D923*BB923</f>
        <v>0</v>
      </c>
      <c r="BD923" s="235">
        <f>IF('Raw Data'!AS922="YES", 1, 0)</f>
        <v>1</v>
      </c>
      <c r="BE923" s="235">
        <f>('Power Usage Consumption'!$B$26)*D923*BD923</f>
        <v>141.12</v>
      </c>
      <c r="BF923" s="241">
        <f t="shared" si="7"/>
        <v>495.936</v>
      </c>
    </row>
    <row r="924" ht="20.25" customHeight="1">
      <c r="A924" s="233" t="str">
        <f>'Raw Data'!R923</f>
        <v>Indonesia</v>
      </c>
      <c r="B924" s="234">
        <f>'Raw Data'!S923</f>
        <v>12</v>
      </c>
      <c r="C924" s="235">
        <f>'Raw Data'!W923</f>
        <v>7</v>
      </c>
      <c r="D924" s="236">
        <f t="shared" si="1"/>
        <v>336</v>
      </c>
      <c r="E924" s="246"/>
      <c r="F924" s="238">
        <f>'Raw Data'!X923</f>
        <v>1</v>
      </c>
      <c r="G924" s="239">
        <f>(F924*'Power Usage Consumption'!$B$2)*D924</f>
        <v>20.16</v>
      </c>
      <c r="H924" s="235">
        <f>'Raw Data'!Y923</f>
        <v>0</v>
      </c>
      <c r="I924" s="239">
        <f>(H924*'Power Usage Consumption'!$B$3)*D924</f>
        <v>0</v>
      </c>
      <c r="J924" s="235">
        <f>'Raw Data'!Z923</f>
        <v>2</v>
      </c>
      <c r="K924" s="240">
        <f>(J924*'Power Usage Consumption'!$B$4)*D924</f>
        <v>38.304</v>
      </c>
      <c r="L924" s="241">
        <f>'Raw Data'!AA923</f>
        <v>0</v>
      </c>
      <c r="M924" s="241">
        <f>(L924*'Power Usage Consumption'!$B$5)*D924</f>
        <v>0</v>
      </c>
      <c r="N924" s="241">
        <f>'Raw Data'!AB923</f>
        <v>2</v>
      </c>
      <c r="O924" s="241">
        <f>(N924*'Power Usage Consumption'!$B$7)*D924</f>
        <v>1.344</v>
      </c>
      <c r="P924" s="241">
        <f>'Raw Data'!AC923</f>
        <v>2</v>
      </c>
      <c r="Q924" s="241">
        <f>(P924*'Power Usage Consumption'!$B$8)*D924</f>
        <v>26.88</v>
      </c>
      <c r="R924" s="241">
        <f>'Raw Data'!AD923</f>
        <v>3</v>
      </c>
      <c r="S924" s="241">
        <f>(R924*'Power Usage Consumption'!$B$9)*D924</f>
        <v>6.048</v>
      </c>
      <c r="T924" s="235">
        <f>'Raw Data'!AE923</f>
        <v>0</v>
      </c>
      <c r="U924" s="241">
        <f>(T924*'Power Usage Consumption'!$B$6)*D924</f>
        <v>0</v>
      </c>
      <c r="V924" s="235">
        <f>'Raw Data'!AF923</f>
        <v>3</v>
      </c>
      <c r="W924" s="241">
        <f>(V924*'Power Usage Consumption'!$B$11)*D924</f>
        <v>12.096</v>
      </c>
      <c r="X924" s="235">
        <f>'Raw Data'!AG923</f>
        <v>1</v>
      </c>
      <c r="Y924" s="241">
        <f>(X924*'Power Usage Consumption'!$B$12)*D924</f>
        <v>4.032</v>
      </c>
      <c r="Z924" s="235">
        <f>'Raw Data'!AH923</f>
        <v>1</v>
      </c>
      <c r="AA924" s="241">
        <f>(Z924*'Power Usage Consumption'!$B$12)*D924</f>
        <v>4.032</v>
      </c>
      <c r="AB924" s="242">
        <f t="shared" si="2"/>
        <v>112.896</v>
      </c>
      <c r="AC924" s="243" t="str">
        <f>'Raw Data'!AI923</f>
        <v>Renewable Energy (Solar, Wind, etc.)</v>
      </c>
      <c r="AD924" s="244">
        <f t="shared" si="3"/>
        <v>0</v>
      </c>
      <c r="AE924" s="245">
        <f t="shared" si="4"/>
        <v>112.896</v>
      </c>
      <c r="AF924" s="238">
        <f>'Raw Data'!U923</f>
        <v>1</v>
      </c>
      <c r="AG924" s="235">
        <f>'Raw Data'!T923</f>
        <v>11</v>
      </c>
      <c r="AH924" s="235"/>
      <c r="AI924" s="235">
        <f>IF('Raw Data'!AJ923="YES", 1, 0)</f>
        <v>0</v>
      </c>
      <c r="AJ924" s="239">
        <f>'Power Usage Consumption'!$B$15</f>
        <v>3.87</v>
      </c>
      <c r="AK924" s="235">
        <f>IF('Raw Data'!AK923="YES", 1, 0)</f>
        <v>1</v>
      </c>
      <c r="AL924" s="239">
        <f>'Power Usage Consumption'!$B$16</f>
        <v>18</v>
      </c>
      <c r="AM924" s="235">
        <f>IF('Raw Data'!AL923="YES", 1, 0)</f>
        <v>0</v>
      </c>
      <c r="AN924" s="239">
        <f>'Power Usage Consumption'!$B$17</f>
        <v>1.5</v>
      </c>
      <c r="AO924" s="235">
        <f>IF('Raw Data'!AM923="YES", 1, 0)</f>
        <v>0</v>
      </c>
      <c r="AP924" s="239">
        <f>'Power Usage Consumption'!$B$18</f>
        <v>1.2</v>
      </c>
      <c r="AQ924" s="235">
        <f>IF('Raw Data'!AN923="YES", 1, 0)</f>
        <v>0</v>
      </c>
      <c r="AR924" s="239">
        <f>'Power Usage Consumption'!$B$19</f>
        <v>2</v>
      </c>
      <c r="AS924" s="239">
        <f t="shared" si="5"/>
        <v>26.57</v>
      </c>
      <c r="AT924" s="241">
        <f t="shared" si="6"/>
        <v>11</v>
      </c>
      <c r="AU924" s="241"/>
      <c r="AV924" s="235">
        <f>IF('Raw Data'!AO923="YES", 1, 0)</f>
        <v>0</v>
      </c>
      <c r="AW924" s="241">
        <f>('Power Usage Consumption'!$B$22)*D924*AV924</f>
        <v>0</v>
      </c>
      <c r="AX924" s="235">
        <f>IF('Raw Data'!AP923="YES", 1, 0)</f>
        <v>1</v>
      </c>
      <c r="AY924" s="241">
        <f>('Power Usage Consumption'!$B$23)*D924*AX924</f>
        <v>218.4</v>
      </c>
      <c r="AZ924" s="235">
        <f>IF('Raw Data'!AQ923="YES", 1, 0)</f>
        <v>1</v>
      </c>
      <c r="BA924" s="241">
        <f>('Power Usage Consumption'!$B$24)*D924*AZ924</f>
        <v>18.144</v>
      </c>
      <c r="BB924" s="235">
        <f>IF('Raw Data'!AR923="YES", 1, 0)</f>
        <v>1</v>
      </c>
      <c r="BC924" s="241">
        <f>('Power Usage Consumption'!$B$25)*D924*BB924</f>
        <v>5.8296</v>
      </c>
      <c r="BD924" s="235">
        <f>IF('Raw Data'!AS923="YES", 1, 0)</f>
        <v>1</v>
      </c>
      <c r="BE924" s="235">
        <f>('Power Usage Consumption'!$B$26)*D924*BD924</f>
        <v>94.08</v>
      </c>
      <c r="BF924" s="241">
        <f t="shared" si="7"/>
        <v>336.4536</v>
      </c>
    </row>
    <row r="925" ht="20.25" customHeight="1">
      <c r="A925" s="233" t="str">
        <f>'Raw Data'!R924</f>
        <v>Costa Rica</v>
      </c>
      <c r="B925" s="234">
        <f>'Raw Data'!S924</f>
        <v>8</v>
      </c>
      <c r="C925" s="235">
        <f>'Raw Data'!W924</f>
        <v>36</v>
      </c>
      <c r="D925" s="236">
        <f t="shared" si="1"/>
        <v>1152</v>
      </c>
      <c r="E925" s="246"/>
      <c r="F925" s="238">
        <f>'Raw Data'!X924</f>
        <v>2</v>
      </c>
      <c r="G925" s="239">
        <f>(F925*'Power Usage Consumption'!$B$2)*D925</f>
        <v>138.24</v>
      </c>
      <c r="H925" s="235">
        <f>'Raw Data'!Y924</f>
        <v>0</v>
      </c>
      <c r="I925" s="239">
        <f>(H925*'Power Usage Consumption'!$B$3)*D925</f>
        <v>0</v>
      </c>
      <c r="J925" s="235">
        <f>'Raw Data'!Z924</f>
        <v>2</v>
      </c>
      <c r="K925" s="240">
        <f>(J925*'Power Usage Consumption'!$B$4)*D925</f>
        <v>131.328</v>
      </c>
      <c r="L925" s="241">
        <f>'Raw Data'!AA924</f>
        <v>3</v>
      </c>
      <c r="M925" s="241">
        <f>(L925*'Power Usage Consumption'!$B$5)*D925</f>
        <v>691.2</v>
      </c>
      <c r="N925" s="241">
        <f>'Raw Data'!AB924</f>
        <v>1</v>
      </c>
      <c r="O925" s="241">
        <f>(N925*'Power Usage Consumption'!$B$7)*D925</f>
        <v>2.304</v>
      </c>
      <c r="P925" s="241">
        <f>'Raw Data'!AC924</f>
        <v>1</v>
      </c>
      <c r="Q925" s="241">
        <f>(P925*'Power Usage Consumption'!$B$8)*D925</f>
        <v>46.08</v>
      </c>
      <c r="R925" s="241">
        <f>'Raw Data'!AD924</f>
        <v>3</v>
      </c>
      <c r="S925" s="241">
        <f>(R925*'Power Usage Consumption'!$B$9)*D925</f>
        <v>20.736</v>
      </c>
      <c r="T925" s="235">
        <f>'Raw Data'!AE924</f>
        <v>0</v>
      </c>
      <c r="U925" s="241">
        <f>(T925*'Power Usage Consumption'!$B$6)*D925</f>
        <v>0</v>
      </c>
      <c r="V925" s="235">
        <f>'Raw Data'!AF924</f>
        <v>1</v>
      </c>
      <c r="W925" s="241">
        <f>(V925*'Power Usage Consumption'!$B$11)*D925</f>
        <v>13.824</v>
      </c>
      <c r="X925" s="235">
        <f>'Raw Data'!AG924</f>
        <v>1</v>
      </c>
      <c r="Y925" s="241">
        <f>(X925*'Power Usage Consumption'!$B$12)*D925</f>
        <v>13.824</v>
      </c>
      <c r="Z925" s="235">
        <f>'Raw Data'!AH924</f>
        <v>2</v>
      </c>
      <c r="AA925" s="241">
        <f>(Z925*'Power Usage Consumption'!$B$12)*D925</f>
        <v>27.648</v>
      </c>
      <c r="AB925" s="242">
        <f t="shared" si="2"/>
        <v>1085.184</v>
      </c>
      <c r="AC925" s="243" t="str">
        <f>'Raw Data'!AI924</f>
        <v>Non-renewable Energy (Grid electricity, Gasoline, etc.)</v>
      </c>
      <c r="AD925" s="244">
        <f t="shared" si="3"/>
        <v>1085.184</v>
      </c>
      <c r="AE925" s="245">
        <f t="shared" si="4"/>
        <v>0</v>
      </c>
      <c r="AF925" s="238">
        <f>'Raw Data'!U924</f>
        <v>1</v>
      </c>
      <c r="AG925" s="235">
        <f>'Raw Data'!T924</f>
        <v>7</v>
      </c>
      <c r="AH925" s="235"/>
      <c r="AI925" s="235">
        <f>IF('Raw Data'!AJ924="YES", 1, 0)</f>
        <v>0</v>
      </c>
      <c r="AJ925" s="239">
        <f>'Power Usage Consumption'!$B$15</f>
        <v>3.87</v>
      </c>
      <c r="AK925" s="235">
        <f>IF('Raw Data'!AK924="YES", 1, 0)</f>
        <v>1</v>
      </c>
      <c r="AL925" s="239">
        <f>'Power Usage Consumption'!$B$16</f>
        <v>18</v>
      </c>
      <c r="AM925" s="235">
        <f>IF('Raw Data'!AL924="YES", 1, 0)</f>
        <v>1</v>
      </c>
      <c r="AN925" s="239">
        <f>'Power Usage Consumption'!$B$17</f>
        <v>1.5</v>
      </c>
      <c r="AO925" s="235">
        <f>IF('Raw Data'!AM924="YES", 1, 0)</f>
        <v>1</v>
      </c>
      <c r="AP925" s="239">
        <f>'Power Usage Consumption'!$B$18</f>
        <v>1.2</v>
      </c>
      <c r="AQ925" s="235">
        <f>IF('Raw Data'!AN924="YES", 1, 0)</f>
        <v>1</v>
      </c>
      <c r="AR925" s="239">
        <f>'Power Usage Consumption'!$B$19</f>
        <v>2</v>
      </c>
      <c r="AS925" s="239">
        <f t="shared" si="5"/>
        <v>26.57</v>
      </c>
      <c r="AT925" s="241">
        <f t="shared" si="6"/>
        <v>7</v>
      </c>
      <c r="AU925" s="241"/>
      <c r="AV925" s="235">
        <f>IF('Raw Data'!AO924="YES", 1, 0)</f>
        <v>0</v>
      </c>
      <c r="AW925" s="241">
        <f>('Power Usage Consumption'!$B$22)*D925*AV925</f>
        <v>0</v>
      </c>
      <c r="AX925" s="235">
        <f>IF('Raw Data'!AP924="YES", 1, 0)</f>
        <v>1</v>
      </c>
      <c r="AY925" s="241">
        <f>('Power Usage Consumption'!$B$23)*D925*AX925</f>
        <v>748.8</v>
      </c>
      <c r="AZ925" s="235">
        <f>IF('Raw Data'!AQ924="YES", 1, 0)</f>
        <v>1</v>
      </c>
      <c r="BA925" s="241">
        <f>('Power Usage Consumption'!$B$24)*D925*AZ925</f>
        <v>62.208</v>
      </c>
      <c r="BB925" s="235">
        <f>IF('Raw Data'!AR924="YES", 1, 0)</f>
        <v>1</v>
      </c>
      <c r="BC925" s="241">
        <f>('Power Usage Consumption'!$B$25)*D925*BB925</f>
        <v>19.9872</v>
      </c>
      <c r="BD925" s="235">
        <f>IF('Raw Data'!AS924="YES", 1, 0)</f>
        <v>0</v>
      </c>
      <c r="BE925" s="235">
        <f>('Power Usage Consumption'!$B$26)*D925*BD925</f>
        <v>0</v>
      </c>
      <c r="BF925" s="241">
        <f t="shared" si="7"/>
        <v>830.9952</v>
      </c>
    </row>
    <row r="926" ht="20.25" customHeight="1">
      <c r="A926" s="233" t="str">
        <f>'Raw Data'!R925</f>
        <v>Serbia</v>
      </c>
      <c r="B926" s="234">
        <f>'Raw Data'!S925</f>
        <v>1</v>
      </c>
      <c r="C926" s="235">
        <f>'Raw Data'!W925</f>
        <v>24</v>
      </c>
      <c r="D926" s="236">
        <f t="shared" si="1"/>
        <v>96</v>
      </c>
      <c r="E926" s="246"/>
      <c r="F926" s="238">
        <f>'Raw Data'!X925</f>
        <v>3</v>
      </c>
      <c r="G926" s="239">
        <f>(F926*'Power Usage Consumption'!$B$2)*D926</f>
        <v>17.28</v>
      </c>
      <c r="H926" s="235">
        <f>'Raw Data'!Y925</f>
        <v>2</v>
      </c>
      <c r="I926" s="239">
        <f>(H926*'Power Usage Consumption'!$B$3)*D926</f>
        <v>13.3632</v>
      </c>
      <c r="J926" s="235">
        <f>'Raw Data'!Z925</f>
        <v>1</v>
      </c>
      <c r="K926" s="240">
        <f>(J926*'Power Usage Consumption'!$B$4)*D926</f>
        <v>5.472</v>
      </c>
      <c r="L926" s="241">
        <f>'Raw Data'!AA925</f>
        <v>3</v>
      </c>
      <c r="M926" s="241">
        <f>(L926*'Power Usage Consumption'!$B$5)*D926</f>
        <v>57.6</v>
      </c>
      <c r="N926" s="241">
        <f>'Raw Data'!AB925</f>
        <v>1</v>
      </c>
      <c r="O926" s="241">
        <f>(N926*'Power Usage Consumption'!$B$7)*D926</f>
        <v>0.192</v>
      </c>
      <c r="P926" s="241">
        <f>'Raw Data'!AC925</f>
        <v>0</v>
      </c>
      <c r="Q926" s="241">
        <f>(P926*'Power Usage Consumption'!$B$8)*D926</f>
        <v>0</v>
      </c>
      <c r="R926" s="241">
        <f>'Raw Data'!AD925</f>
        <v>3</v>
      </c>
      <c r="S926" s="241">
        <f>(R926*'Power Usage Consumption'!$B$9)*D926</f>
        <v>1.728</v>
      </c>
      <c r="T926" s="235">
        <f>'Raw Data'!AE925</f>
        <v>3</v>
      </c>
      <c r="U926" s="241">
        <f>(T926*'Power Usage Consumption'!$B$6)*D926</f>
        <v>1.44</v>
      </c>
      <c r="V926" s="235">
        <f>'Raw Data'!AF925</f>
        <v>1</v>
      </c>
      <c r="W926" s="241">
        <f>(V926*'Power Usage Consumption'!$B$11)*D926</f>
        <v>1.152</v>
      </c>
      <c r="X926" s="235">
        <f>'Raw Data'!AG925</f>
        <v>0</v>
      </c>
      <c r="Y926" s="241">
        <f>(X926*'Power Usage Consumption'!$B$12)*D926</f>
        <v>0</v>
      </c>
      <c r="Z926" s="235">
        <f>'Raw Data'!AH925</f>
        <v>0</v>
      </c>
      <c r="AA926" s="241">
        <f>(Z926*'Power Usage Consumption'!$B$12)*D926</f>
        <v>0</v>
      </c>
      <c r="AB926" s="242">
        <f t="shared" si="2"/>
        <v>98.2272</v>
      </c>
      <c r="AC926" s="243" t="str">
        <f>'Raw Data'!AI925</f>
        <v>Non-renewable Energy (Grid electricity, Gasoline, etc.)</v>
      </c>
      <c r="AD926" s="244">
        <f t="shared" si="3"/>
        <v>98.2272</v>
      </c>
      <c r="AE926" s="245">
        <f t="shared" si="4"/>
        <v>0</v>
      </c>
      <c r="AF926" s="238">
        <f>'Raw Data'!U925</f>
        <v>0</v>
      </c>
      <c r="AG926" s="235">
        <f>'Raw Data'!T925</f>
        <v>1</v>
      </c>
      <c r="AH926" s="235"/>
      <c r="AI926" s="235">
        <f>IF('Raw Data'!AJ925="YES", 1, 0)</f>
        <v>1</v>
      </c>
      <c r="AJ926" s="239">
        <f>'Power Usage Consumption'!$B$15</f>
        <v>3.87</v>
      </c>
      <c r="AK926" s="235">
        <f>IF('Raw Data'!AK925="YES", 1, 0)</f>
        <v>1</v>
      </c>
      <c r="AL926" s="239">
        <f>'Power Usage Consumption'!$B$16</f>
        <v>18</v>
      </c>
      <c r="AM926" s="235">
        <f>IF('Raw Data'!AL925="YES", 1, 0)</f>
        <v>0</v>
      </c>
      <c r="AN926" s="239">
        <f>'Power Usage Consumption'!$B$17</f>
        <v>1.5</v>
      </c>
      <c r="AO926" s="235">
        <f>IF('Raw Data'!AM925="YES", 1, 0)</f>
        <v>1</v>
      </c>
      <c r="AP926" s="239">
        <f>'Power Usage Consumption'!$B$18</f>
        <v>1.2</v>
      </c>
      <c r="AQ926" s="235">
        <f>IF('Raw Data'!AN925="YES", 1, 0)</f>
        <v>0</v>
      </c>
      <c r="AR926" s="239">
        <f>'Power Usage Consumption'!$B$19</f>
        <v>2</v>
      </c>
      <c r="AS926" s="239">
        <f t="shared" si="5"/>
        <v>26.57</v>
      </c>
      <c r="AT926" s="241">
        <f t="shared" si="6"/>
        <v>1</v>
      </c>
      <c r="AU926" s="241"/>
      <c r="AV926" s="235">
        <f>IF('Raw Data'!AO925="YES", 1, 0)</f>
        <v>1</v>
      </c>
      <c r="AW926" s="241">
        <f>('Power Usage Consumption'!$B$22)*D926*AV926</f>
        <v>218.4</v>
      </c>
      <c r="AX926" s="235">
        <f>IF('Raw Data'!AP925="YES", 1, 0)</f>
        <v>0</v>
      </c>
      <c r="AY926" s="241">
        <f>('Power Usage Consumption'!$B$23)*D926*AX926</f>
        <v>0</v>
      </c>
      <c r="AZ926" s="235">
        <f>IF('Raw Data'!AQ925="YES", 1, 0)</f>
        <v>1</v>
      </c>
      <c r="BA926" s="241">
        <f>('Power Usage Consumption'!$B$24)*D926*AZ926</f>
        <v>5.184</v>
      </c>
      <c r="BB926" s="235">
        <f>IF('Raw Data'!AR925="YES", 1, 0)</f>
        <v>0</v>
      </c>
      <c r="BC926" s="241">
        <f>('Power Usage Consumption'!$B$25)*D926*BB926</f>
        <v>0</v>
      </c>
      <c r="BD926" s="235">
        <f>IF('Raw Data'!AS925="YES", 1, 0)</f>
        <v>0</v>
      </c>
      <c r="BE926" s="235">
        <f>('Power Usage Consumption'!$B$26)*D926*BD926</f>
        <v>0</v>
      </c>
      <c r="BF926" s="241">
        <f t="shared" si="7"/>
        <v>223.584</v>
      </c>
    </row>
    <row r="927" ht="20.25" customHeight="1">
      <c r="A927" s="233" t="str">
        <f>'Raw Data'!R926</f>
        <v>Greece</v>
      </c>
      <c r="B927" s="234">
        <f>'Raw Data'!S926</f>
        <v>1</v>
      </c>
      <c r="C927" s="235">
        <f>'Raw Data'!W926</f>
        <v>21</v>
      </c>
      <c r="D927" s="236">
        <f t="shared" si="1"/>
        <v>84</v>
      </c>
      <c r="E927" s="246"/>
      <c r="F927" s="238">
        <f>'Raw Data'!X926</f>
        <v>0</v>
      </c>
      <c r="G927" s="239">
        <f>(F927*'Power Usage Consumption'!$B$2)*D927</f>
        <v>0</v>
      </c>
      <c r="H927" s="235">
        <f>'Raw Data'!Y926</f>
        <v>2</v>
      </c>
      <c r="I927" s="239">
        <f>(H927*'Power Usage Consumption'!$B$3)*D927</f>
        <v>11.6928</v>
      </c>
      <c r="J927" s="235">
        <f>'Raw Data'!Z926</f>
        <v>0</v>
      </c>
      <c r="K927" s="240">
        <f>(J927*'Power Usage Consumption'!$B$4)*D927</f>
        <v>0</v>
      </c>
      <c r="L927" s="241">
        <f>'Raw Data'!AA926</f>
        <v>0</v>
      </c>
      <c r="M927" s="241">
        <f>(L927*'Power Usage Consumption'!$B$5)*D927</f>
        <v>0</v>
      </c>
      <c r="N927" s="241">
        <f>'Raw Data'!AB926</f>
        <v>2</v>
      </c>
      <c r="O927" s="241">
        <f>(N927*'Power Usage Consumption'!$B$7)*D927</f>
        <v>0.336</v>
      </c>
      <c r="P927" s="241">
        <f>'Raw Data'!AC926</f>
        <v>2</v>
      </c>
      <c r="Q927" s="241">
        <f>(P927*'Power Usage Consumption'!$B$8)*D927</f>
        <v>6.72</v>
      </c>
      <c r="R927" s="241">
        <f>'Raw Data'!AD926</f>
        <v>0</v>
      </c>
      <c r="S927" s="241">
        <f>(R927*'Power Usage Consumption'!$B$9)*D927</f>
        <v>0</v>
      </c>
      <c r="T927" s="235">
        <f>'Raw Data'!AE926</f>
        <v>0</v>
      </c>
      <c r="U927" s="241">
        <f>(T927*'Power Usage Consumption'!$B$6)*D927</f>
        <v>0</v>
      </c>
      <c r="V927" s="235">
        <f>'Raw Data'!AF926</f>
        <v>3</v>
      </c>
      <c r="W927" s="241">
        <f>(V927*'Power Usage Consumption'!$B$11)*D927</f>
        <v>3.024</v>
      </c>
      <c r="X927" s="235">
        <f>'Raw Data'!AG926</f>
        <v>3</v>
      </c>
      <c r="Y927" s="241">
        <f>(X927*'Power Usage Consumption'!$B$12)*D927</f>
        <v>3.024</v>
      </c>
      <c r="Z927" s="235">
        <f>'Raw Data'!AH926</f>
        <v>1</v>
      </c>
      <c r="AA927" s="241">
        <f>(Z927*'Power Usage Consumption'!$B$12)*D927</f>
        <v>1.008</v>
      </c>
      <c r="AB927" s="242">
        <f t="shared" si="2"/>
        <v>25.8048</v>
      </c>
      <c r="AC927" s="243" t="str">
        <f>'Raw Data'!AI926</f>
        <v>Non-renewable Energy (Grid electricity, Gasoline, etc.)</v>
      </c>
      <c r="AD927" s="244">
        <f t="shared" si="3"/>
        <v>25.8048</v>
      </c>
      <c r="AE927" s="245">
        <f t="shared" si="4"/>
        <v>0</v>
      </c>
      <c r="AF927" s="238">
        <f>'Raw Data'!U926</f>
        <v>0</v>
      </c>
      <c r="AG927" s="235">
        <f>'Raw Data'!T926</f>
        <v>1</v>
      </c>
      <c r="AH927" s="235"/>
      <c r="AI927" s="235">
        <f>IF('Raw Data'!AJ926="YES", 1, 0)</f>
        <v>0</v>
      </c>
      <c r="AJ927" s="239">
        <f>'Power Usage Consumption'!$B$15</f>
        <v>3.87</v>
      </c>
      <c r="AK927" s="235">
        <f>IF('Raw Data'!AK926="YES", 1, 0)</f>
        <v>0</v>
      </c>
      <c r="AL927" s="239">
        <f>'Power Usage Consumption'!$B$16</f>
        <v>18</v>
      </c>
      <c r="AM927" s="235">
        <f>IF('Raw Data'!AL926="YES", 1, 0)</f>
        <v>1</v>
      </c>
      <c r="AN927" s="239">
        <f>'Power Usage Consumption'!$B$17</f>
        <v>1.5</v>
      </c>
      <c r="AO927" s="235">
        <f>IF('Raw Data'!AM926="YES", 1, 0)</f>
        <v>0</v>
      </c>
      <c r="AP927" s="239">
        <f>'Power Usage Consumption'!$B$18</f>
        <v>1.2</v>
      </c>
      <c r="AQ927" s="235">
        <f>IF('Raw Data'!AN926="YES", 1, 0)</f>
        <v>0</v>
      </c>
      <c r="AR927" s="239">
        <f>'Power Usage Consumption'!$B$19</f>
        <v>2</v>
      </c>
      <c r="AS927" s="239">
        <f t="shared" si="5"/>
        <v>26.57</v>
      </c>
      <c r="AT927" s="241">
        <f t="shared" si="6"/>
        <v>1</v>
      </c>
      <c r="AU927" s="241"/>
      <c r="AV927" s="235">
        <f>IF('Raw Data'!AO926="YES", 1, 0)</f>
        <v>0</v>
      </c>
      <c r="AW927" s="241">
        <f>('Power Usage Consumption'!$B$22)*D927*AV927</f>
        <v>0</v>
      </c>
      <c r="AX927" s="235">
        <f>IF('Raw Data'!AP926="YES", 1, 0)</f>
        <v>0</v>
      </c>
      <c r="AY927" s="241">
        <f>('Power Usage Consumption'!$B$23)*D927*AX927</f>
        <v>0</v>
      </c>
      <c r="AZ927" s="235">
        <f>IF('Raw Data'!AQ926="YES", 1, 0)</f>
        <v>1</v>
      </c>
      <c r="BA927" s="241">
        <f>('Power Usage Consumption'!$B$24)*D927*AZ927</f>
        <v>4.536</v>
      </c>
      <c r="BB927" s="235">
        <f>IF('Raw Data'!AR926="YES", 1, 0)</f>
        <v>0</v>
      </c>
      <c r="BC927" s="241">
        <f>('Power Usage Consumption'!$B$25)*D927*BB927</f>
        <v>0</v>
      </c>
      <c r="BD927" s="235">
        <f>IF('Raw Data'!AS926="YES", 1, 0)</f>
        <v>1</v>
      </c>
      <c r="BE927" s="235">
        <f>('Power Usage Consumption'!$B$26)*D927*BD927</f>
        <v>23.52</v>
      </c>
      <c r="BF927" s="241">
        <f t="shared" si="7"/>
        <v>28.056</v>
      </c>
    </row>
    <row r="928" ht="20.25" customHeight="1">
      <c r="A928" s="233" t="str">
        <f>'Raw Data'!R927</f>
        <v>India</v>
      </c>
      <c r="B928" s="234">
        <f>'Raw Data'!S927</f>
        <v>2</v>
      </c>
      <c r="C928" s="235">
        <f>'Raw Data'!W927</f>
        <v>31</v>
      </c>
      <c r="D928" s="236">
        <f t="shared" si="1"/>
        <v>248</v>
      </c>
      <c r="E928" s="246"/>
      <c r="F928" s="238">
        <f>'Raw Data'!X927</f>
        <v>1</v>
      </c>
      <c r="G928" s="239">
        <f>(F928*'Power Usage Consumption'!$B$2)*D928</f>
        <v>14.88</v>
      </c>
      <c r="H928" s="235">
        <f>'Raw Data'!Y927</f>
        <v>3</v>
      </c>
      <c r="I928" s="239">
        <f>(H928*'Power Usage Consumption'!$B$3)*D928</f>
        <v>51.7824</v>
      </c>
      <c r="J928" s="235">
        <f>'Raw Data'!Z927</f>
        <v>2</v>
      </c>
      <c r="K928" s="240">
        <f>(J928*'Power Usage Consumption'!$B$4)*D928</f>
        <v>28.272</v>
      </c>
      <c r="L928" s="241">
        <f>'Raw Data'!AA927</f>
        <v>0</v>
      </c>
      <c r="M928" s="241">
        <f>(L928*'Power Usage Consumption'!$B$5)*D928</f>
        <v>0</v>
      </c>
      <c r="N928" s="241">
        <f>'Raw Data'!AB927</f>
        <v>1</v>
      </c>
      <c r="O928" s="241">
        <f>(N928*'Power Usage Consumption'!$B$7)*D928</f>
        <v>0.496</v>
      </c>
      <c r="P928" s="241">
        <f>'Raw Data'!AC927</f>
        <v>3</v>
      </c>
      <c r="Q928" s="241">
        <f>(P928*'Power Usage Consumption'!$B$8)*D928</f>
        <v>29.76</v>
      </c>
      <c r="R928" s="241">
        <f>'Raw Data'!AD927</f>
        <v>3</v>
      </c>
      <c r="S928" s="241">
        <f>(R928*'Power Usage Consumption'!$B$9)*D928</f>
        <v>4.464</v>
      </c>
      <c r="T928" s="235">
        <f>'Raw Data'!AE927</f>
        <v>3</v>
      </c>
      <c r="U928" s="241">
        <f>(T928*'Power Usage Consumption'!$B$6)*D928</f>
        <v>3.72</v>
      </c>
      <c r="V928" s="235">
        <f>'Raw Data'!AF927</f>
        <v>1</v>
      </c>
      <c r="W928" s="241">
        <f>(V928*'Power Usage Consumption'!$B$11)*D928</f>
        <v>2.976</v>
      </c>
      <c r="X928" s="235">
        <f>'Raw Data'!AG927</f>
        <v>1</v>
      </c>
      <c r="Y928" s="241">
        <f>(X928*'Power Usage Consumption'!$B$12)*D928</f>
        <v>2.976</v>
      </c>
      <c r="Z928" s="235">
        <f>'Raw Data'!AH927</f>
        <v>2</v>
      </c>
      <c r="AA928" s="241">
        <f>(Z928*'Power Usage Consumption'!$B$12)*D928</f>
        <v>5.952</v>
      </c>
      <c r="AB928" s="242">
        <f t="shared" si="2"/>
        <v>145.2784</v>
      </c>
      <c r="AC928" s="243" t="str">
        <f>'Raw Data'!AI927</f>
        <v>Non-renewable Energy (Grid electricity, Gasoline, etc.)</v>
      </c>
      <c r="AD928" s="244">
        <f t="shared" si="3"/>
        <v>145.2784</v>
      </c>
      <c r="AE928" s="245">
        <f t="shared" si="4"/>
        <v>0</v>
      </c>
      <c r="AF928" s="238">
        <f>'Raw Data'!U927</f>
        <v>0</v>
      </c>
      <c r="AG928" s="235">
        <f>'Raw Data'!T927</f>
        <v>2</v>
      </c>
      <c r="AH928" s="235"/>
      <c r="AI928" s="235">
        <f>IF('Raw Data'!AJ927="YES", 1, 0)</f>
        <v>0</v>
      </c>
      <c r="AJ928" s="239">
        <f>'Power Usage Consumption'!$B$15</f>
        <v>3.87</v>
      </c>
      <c r="AK928" s="235">
        <f>IF('Raw Data'!AK927="YES", 1, 0)</f>
        <v>0</v>
      </c>
      <c r="AL928" s="239">
        <f>'Power Usage Consumption'!$B$16</f>
        <v>18</v>
      </c>
      <c r="AM928" s="235">
        <f>IF('Raw Data'!AL927="YES", 1, 0)</f>
        <v>0</v>
      </c>
      <c r="AN928" s="239">
        <f>'Power Usage Consumption'!$B$17</f>
        <v>1.5</v>
      </c>
      <c r="AO928" s="235">
        <f>IF('Raw Data'!AM927="YES", 1, 0)</f>
        <v>0</v>
      </c>
      <c r="AP928" s="239">
        <f>'Power Usage Consumption'!$B$18</f>
        <v>1.2</v>
      </c>
      <c r="AQ928" s="235">
        <f>IF('Raw Data'!AN927="YES", 1, 0)</f>
        <v>0</v>
      </c>
      <c r="AR928" s="239">
        <f>'Power Usage Consumption'!$B$19</f>
        <v>2</v>
      </c>
      <c r="AS928" s="239">
        <f t="shared" si="5"/>
        <v>26.57</v>
      </c>
      <c r="AT928" s="241">
        <f t="shared" si="6"/>
        <v>2</v>
      </c>
      <c r="AU928" s="241"/>
      <c r="AV928" s="235">
        <f>IF('Raw Data'!AO927="YES", 1, 0)</f>
        <v>1</v>
      </c>
      <c r="AW928" s="241">
        <f>('Power Usage Consumption'!$B$22)*D928*AV928</f>
        <v>564.2</v>
      </c>
      <c r="AX928" s="235">
        <f>IF('Raw Data'!AP927="YES", 1, 0)</f>
        <v>1</v>
      </c>
      <c r="AY928" s="241">
        <f>('Power Usage Consumption'!$B$23)*D928*AX928</f>
        <v>161.2</v>
      </c>
      <c r="AZ928" s="235">
        <f>IF('Raw Data'!AQ927="YES", 1, 0)</f>
        <v>1</v>
      </c>
      <c r="BA928" s="241">
        <f>('Power Usage Consumption'!$B$24)*D928*AZ928</f>
        <v>13.392</v>
      </c>
      <c r="BB928" s="235">
        <f>IF('Raw Data'!AR927="YES", 1, 0)</f>
        <v>0</v>
      </c>
      <c r="BC928" s="241">
        <f>('Power Usage Consumption'!$B$25)*D928*BB928</f>
        <v>0</v>
      </c>
      <c r="BD928" s="235">
        <f>IF('Raw Data'!AS927="YES", 1, 0)</f>
        <v>0</v>
      </c>
      <c r="BE928" s="235">
        <f>('Power Usage Consumption'!$B$26)*D928*BD928</f>
        <v>0</v>
      </c>
      <c r="BF928" s="241">
        <f t="shared" si="7"/>
        <v>738.792</v>
      </c>
    </row>
    <row r="929" ht="20.25" customHeight="1">
      <c r="A929" s="233" t="str">
        <f>'Raw Data'!R928</f>
        <v>Romania</v>
      </c>
      <c r="B929" s="234">
        <f>'Raw Data'!S928</f>
        <v>10</v>
      </c>
      <c r="C929" s="235">
        <f>'Raw Data'!W928</f>
        <v>13</v>
      </c>
      <c r="D929" s="236">
        <f t="shared" si="1"/>
        <v>520</v>
      </c>
      <c r="E929" s="246"/>
      <c r="F929" s="238">
        <f>'Raw Data'!X928</f>
        <v>1</v>
      </c>
      <c r="G929" s="239">
        <f>(F929*'Power Usage Consumption'!$B$2)*D929</f>
        <v>31.2</v>
      </c>
      <c r="H929" s="235">
        <f>'Raw Data'!Y928</f>
        <v>0</v>
      </c>
      <c r="I929" s="239">
        <f>(H929*'Power Usage Consumption'!$B$3)*D929</f>
        <v>0</v>
      </c>
      <c r="J929" s="235">
        <f>'Raw Data'!Z928</f>
        <v>0</v>
      </c>
      <c r="K929" s="240">
        <f>(J929*'Power Usage Consumption'!$B$4)*D929</f>
        <v>0</v>
      </c>
      <c r="L929" s="241">
        <f>'Raw Data'!AA928</f>
        <v>3</v>
      </c>
      <c r="M929" s="241">
        <f>(L929*'Power Usage Consumption'!$B$5)*D929</f>
        <v>312</v>
      </c>
      <c r="N929" s="241">
        <f>'Raw Data'!AB928</f>
        <v>3</v>
      </c>
      <c r="O929" s="241">
        <f>(N929*'Power Usage Consumption'!$B$7)*D929</f>
        <v>3.12</v>
      </c>
      <c r="P929" s="241">
        <f>'Raw Data'!AC928</f>
        <v>1</v>
      </c>
      <c r="Q929" s="241">
        <f>(P929*'Power Usage Consumption'!$B$8)*D929</f>
        <v>20.8</v>
      </c>
      <c r="R929" s="241">
        <f>'Raw Data'!AD928</f>
        <v>1</v>
      </c>
      <c r="S929" s="241">
        <f>(R929*'Power Usage Consumption'!$B$9)*D929</f>
        <v>3.12</v>
      </c>
      <c r="T929" s="235">
        <f>'Raw Data'!AE928</f>
        <v>0</v>
      </c>
      <c r="U929" s="241">
        <f>(T929*'Power Usage Consumption'!$B$6)*D929</f>
        <v>0</v>
      </c>
      <c r="V929" s="235">
        <f>'Raw Data'!AF928</f>
        <v>3</v>
      </c>
      <c r="W929" s="241">
        <f>(V929*'Power Usage Consumption'!$B$11)*D929</f>
        <v>18.72</v>
      </c>
      <c r="X929" s="235">
        <f>'Raw Data'!AG928</f>
        <v>3</v>
      </c>
      <c r="Y929" s="241">
        <f>(X929*'Power Usage Consumption'!$B$12)*D929</f>
        <v>18.72</v>
      </c>
      <c r="Z929" s="235">
        <f>'Raw Data'!AH928</f>
        <v>3</v>
      </c>
      <c r="AA929" s="241">
        <f>(Z929*'Power Usage Consumption'!$B$12)*D929</f>
        <v>18.72</v>
      </c>
      <c r="AB929" s="242">
        <f t="shared" si="2"/>
        <v>426.4</v>
      </c>
      <c r="AC929" s="243" t="str">
        <f>'Raw Data'!AI928</f>
        <v>Renewable Energy (Solar, Wind, etc.)</v>
      </c>
      <c r="AD929" s="244">
        <f t="shared" si="3"/>
        <v>0</v>
      </c>
      <c r="AE929" s="245">
        <f t="shared" si="4"/>
        <v>426.4</v>
      </c>
      <c r="AF929" s="238">
        <f>'Raw Data'!U928</f>
        <v>4</v>
      </c>
      <c r="AG929" s="235">
        <f>'Raw Data'!T928</f>
        <v>6</v>
      </c>
      <c r="AH929" s="235"/>
      <c r="AI929" s="235">
        <f>IF('Raw Data'!AJ928="YES", 1, 0)</f>
        <v>1</v>
      </c>
      <c r="AJ929" s="239">
        <f>'Power Usage Consumption'!$B$15</f>
        <v>3.87</v>
      </c>
      <c r="AK929" s="235">
        <f>IF('Raw Data'!AK928="YES", 1, 0)</f>
        <v>0</v>
      </c>
      <c r="AL929" s="239">
        <f>'Power Usage Consumption'!$B$16</f>
        <v>18</v>
      </c>
      <c r="AM929" s="235">
        <f>IF('Raw Data'!AL928="YES", 1, 0)</f>
        <v>1</v>
      </c>
      <c r="AN929" s="239">
        <f>'Power Usage Consumption'!$B$17</f>
        <v>1.5</v>
      </c>
      <c r="AO929" s="235">
        <f>IF('Raw Data'!AM928="YES", 1, 0)</f>
        <v>0</v>
      </c>
      <c r="AP929" s="239">
        <f>'Power Usage Consumption'!$B$18</f>
        <v>1.2</v>
      </c>
      <c r="AQ929" s="235">
        <f>IF('Raw Data'!AN928="YES", 1, 0)</f>
        <v>1</v>
      </c>
      <c r="AR929" s="239">
        <f>'Power Usage Consumption'!$B$19</f>
        <v>2</v>
      </c>
      <c r="AS929" s="239">
        <f t="shared" si="5"/>
        <v>26.57</v>
      </c>
      <c r="AT929" s="241">
        <f t="shared" si="6"/>
        <v>6</v>
      </c>
      <c r="AU929" s="241"/>
      <c r="AV929" s="235">
        <f>IF('Raw Data'!AO928="YES", 1, 0)</f>
        <v>1</v>
      </c>
      <c r="AW929" s="241">
        <f>('Power Usage Consumption'!$B$22)*D929*AV929</f>
        <v>1183</v>
      </c>
      <c r="AX929" s="235">
        <f>IF('Raw Data'!AP928="YES", 1, 0)</f>
        <v>1</v>
      </c>
      <c r="AY929" s="241">
        <f>('Power Usage Consumption'!$B$23)*D929*AX929</f>
        <v>338</v>
      </c>
      <c r="AZ929" s="235">
        <f>IF('Raw Data'!AQ928="YES", 1, 0)</f>
        <v>0</v>
      </c>
      <c r="BA929" s="241">
        <f>('Power Usage Consumption'!$B$24)*D929*AZ929</f>
        <v>0</v>
      </c>
      <c r="BB929" s="235">
        <f>IF('Raw Data'!AR928="YES", 1, 0)</f>
        <v>0</v>
      </c>
      <c r="BC929" s="241">
        <f>('Power Usage Consumption'!$B$25)*D929*BB929</f>
        <v>0</v>
      </c>
      <c r="BD929" s="235">
        <f>IF('Raw Data'!AS928="YES", 1, 0)</f>
        <v>1</v>
      </c>
      <c r="BE929" s="235">
        <f>('Power Usage Consumption'!$B$26)*D929*BD929</f>
        <v>145.6</v>
      </c>
      <c r="BF929" s="241">
        <f t="shared" si="7"/>
        <v>1666.6</v>
      </c>
    </row>
    <row r="930" ht="20.25" customHeight="1">
      <c r="A930" s="233" t="str">
        <f>'Raw Data'!R929</f>
        <v>Kazakhstan</v>
      </c>
      <c r="B930" s="234">
        <f>'Raw Data'!S929</f>
        <v>8</v>
      </c>
      <c r="C930" s="235">
        <f>'Raw Data'!W929</f>
        <v>29</v>
      </c>
      <c r="D930" s="236">
        <f t="shared" si="1"/>
        <v>928</v>
      </c>
      <c r="E930" s="246"/>
      <c r="F930" s="238">
        <f>'Raw Data'!X929</f>
        <v>3</v>
      </c>
      <c r="G930" s="239">
        <f>(F930*'Power Usage Consumption'!$B$2)*D930</f>
        <v>167.04</v>
      </c>
      <c r="H930" s="235">
        <f>'Raw Data'!Y929</f>
        <v>3</v>
      </c>
      <c r="I930" s="239">
        <f>(H930*'Power Usage Consumption'!$B$3)*D930</f>
        <v>193.7664</v>
      </c>
      <c r="J930" s="235">
        <f>'Raw Data'!Z929</f>
        <v>3</v>
      </c>
      <c r="K930" s="240">
        <f>(J930*'Power Usage Consumption'!$B$4)*D930</f>
        <v>158.688</v>
      </c>
      <c r="L930" s="241">
        <f>'Raw Data'!AA929</f>
        <v>1</v>
      </c>
      <c r="M930" s="241">
        <f>(L930*'Power Usage Consumption'!$B$5)*D930</f>
        <v>185.6</v>
      </c>
      <c r="N930" s="241">
        <f>'Raw Data'!AB929</f>
        <v>0</v>
      </c>
      <c r="O930" s="241">
        <f>(N930*'Power Usage Consumption'!$B$7)*D930</f>
        <v>0</v>
      </c>
      <c r="P930" s="241">
        <f>'Raw Data'!AC929</f>
        <v>2</v>
      </c>
      <c r="Q930" s="241">
        <f>(P930*'Power Usage Consumption'!$B$8)*D930</f>
        <v>74.24</v>
      </c>
      <c r="R930" s="241">
        <f>'Raw Data'!AD929</f>
        <v>2</v>
      </c>
      <c r="S930" s="241">
        <f>(R930*'Power Usage Consumption'!$B$9)*D930</f>
        <v>11.136</v>
      </c>
      <c r="T930" s="235">
        <f>'Raw Data'!AE929</f>
        <v>3</v>
      </c>
      <c r="U930" s="241">
        <f>(T930*'Power Usage Consumption'!$B$6)*D930</f>
        <v>13.92</v>
      </c>
      <c r="V930" s="235">
        <f>'Raw Data'!AF929</f>
        <v>1</v>
      </c>
      <c r="W930" s="241">
        <f>(V930*'Power Usage Consumption'!$B$11)*D930</f>
        <v>11.136</v>
      </c>
      <c r="X930" s="235">
        <f>'Raw Data'!AG929</f>
        <v>3</v>
      </c>
      <c r="Y930" s="241">
        <f>(X930*'Power Usage Consumption'!$B$12)*D930</f>
        <v>33.408</v>
      </c>
      <c r="Z930" s="235">
        <f>'Raw Data'!AH929</f>
        <v>0</v>
      </c>
      <c r="AA930" s="241">
        <f>(Z930*'Power Usage Consumption'!$B$12)*D930</f>
        <v>0</v>
      </c>
      <c r="AB930" s="242">
        <f t="shared" si="2"/>
        <v>848.9344</v>
      </c>
      <c r="AC930" s="243" t="str">
        <f>'Raw Data'!AI929</f>
        <v>Renewable Energy (Solar, Wind, etc.)</v>
      </c>
      <c r="AD930" s="244">
        <f t="shared" si="3"/>
        <v>0</v>
      </c>
      <c r="AE930" s="245">
        <f t="shared" si="4"/>
        <v>848.9344</v>
      </c>
      <c r="AF930" s="238">
        <f>'Raw Data'!U929</f>
        <v>6</v>
      </c>
      <c r="AG930" s="235">
        <f>'Raw Data'!T929</f>
        <v>2</v>
      </c>
      <c r="AH930" s="235"/>
      <c r="AI930" s="235">
        <f>IF('Raw Data'!AJ929="YES", 1, 0)</f>
        <v>1</v>
      </c>
      <c r="AJ930" s="239">
        <f>'Power Usage Consumption'!$B$15</f>
        <v>3.87</v>
      </c>
      <c r="AK930" s="235">
        <f>IF('Raw Data'!AK929="YES", 1, 0)</f>
        <v>1</v>
      </c>
      <c r="AL930" s="239">
        <f>'Power Usage Consumption'!$B$16</f>
        <v>18</v>
      </c>
      <c r="AM930" s="235">
        <f>IF('Raw Data'!AL929="YES", 1, 0)</f>
        <v>0</v>
      </c>
      <c r="AN930" s="239">
        <f>'Power Usage Consumption'!$B$17</f>
        <v>1.5</v>
      </c>
      <c r="AO930" s="235">
        <f>IF('Raw Data'!AM929="YES", 1, 0)</f>
        <v>0</v>
      </c>
      <c r="AP930" s="239">
        <f>'Power Usage Consumption'!$B$18</f>
        <v>1.2</v>
      </c>
      <c r="AQ930" s="235">
        <f>IF('Raw Data'!AN929="YES", 1, 0)</f>
        <v>1</v>
      </c>
      <c r="AR930" s="239">
        <f>'Power Usage Consumption'!$B$19</f>
        <v>2</v>
      </c>
      <c r="AS930" s="239">
        <f t="shared" si="5"/>
        <v>26.57</v>
      </c>
      <c r="AT930" s="241">
        <f t="shared" si="6"/>
        <v>2</v>
      </c>
      <c r="AU930" s="241"/>
      <c r="AV930" s="235">
        <f>IF('Raw Data'!AO929="YES", 1, 0)</f>
        <v>1</v>
      </c>
      <c r="AW930" s="241">
        <f>('Power Usage Consumption'!$B$22)*D930*AV930</f>
        <v>2111.2</v>
      </c>
      <c r="AX930" s="235">
        <f>IF('Raw Data'!AP929="YES", 1, 0)</f>
        <v>1</v>
      </c>
      <c r="AY930" s="241">
        <f>('Power Usage Consumption'!$B$23)*D930*AX930</f>
        <v>603.2</v>
      </c>
      <c r="AZ930" s="235">
        <f>IF('Raw Data'!AQ929="YES", 1, 0)</f>
        <v>1</v>
      </c>
      <c r="BA930" s="241">
        <f>('Power Usage Consumption'!$B$24)*D930*AZ930</f>
        <v>50.112</v>
      </c>
      <c r="BB930" s="235">
        <f>IF('Raw Data'!AR929="YES", 1, 0)</f>
        <v>1</v>
      </c>
      <c r="BC930" s="241">
        <f>('Power Usage Consumption'!$B$25)*D930*BB930</f>
        <v>16.1008</v>
      </c>
      <c r="BD930" s="235">
        <f>IF('Raw Data'!AS929="YES", 1, 0)</f>
        <v>0</v>
      </c>
      <c r="BE930" s="235">
        <f>('Power Usage Consumption'!$B$26)*D930*BD930</f>
        <v>0</v>
      </c>
      <c r="BF930" s="241">
        <f t="shared" si="7"/>
        <v>2780.6128</v>
      </c>
    </row>
    <row r="931" ht="20.25" customHeight="1">
      <c r="A931" s="233" t="str">
        <f>'Raw Data'!R930</f>
        <v>Azerbaijan</v>
      </c>
      <c r="B931" s="234">
        <f>'Raw Data'!S930</f>
        <v>8</v>
      </c>
      <c r="C931" s="235">
        <f>'Raw Data'!W930</f>
        <v>35</v>
      </c>
      <c r="D931" s="236">
        <f t="shared" si="1"/>
        <v>1120</v>
      </c>
      <c r="E931" s="246"/>
      <c r="F931" s="238">
        <f>'Raw Data'!X930</f>
        <v>0</v>
      </c>
      <c r="G931" s="239">
        <f>(F931*'Power Usage Consumption'!$B$2)*D931</f>
        <v>0</v>
      </c>
      <c r="H931" s="235">
        <f>'Raw Data'!Y930</f>
        <v>1</v>
      </c>
      <c r="I931" s="239">
        <f>(H931*'Power Usage Consumption'!$B$3)*D931</f>
        <v>77.952</v>
      </c>
      <c r="J931" s="235">
        <f>'Raw Data'!Z930</f>
        <v>3</v>
      </c>
      <c r="K931" s="240">
        <f>(J931*'Power Usage Consumption'!$B$4)*D931</f>
        <v>191.52</v>
      </c>
      <c r="L931" s="241">
        <f>'Raw Data'!AA930</f>
        <v>3</v>
      </c>
      <c r="M931" s="241">
        <f>(L931*'Power Usage Consumption'!$B$5)*D931</f>
        <v>672</v>
      </c>
      <c r="N931" s="241">
        <f>'Raw Data'!AB930</f>
        <v>0</v>
      </c>
      <c r="O931" s="241">
        <f>(N931*'Power Usage Consumption'!$B$7)*D931</f>
        <v>0</v>
      </c>
      <c r="P931" s="241">
        <f>'Raw Data'!AC930</f>
        <v>3</v>
      </c>
      <c r="Q931" s="241">
        <f>(P931*'Power Usage Consumption'!$B$8)*D931</f>
        <v>134.4</v>
      </c>
      <c r="R931" s="241">
        <f>'Raw Data'!AD930</f>
        <v>0</v>
      </c>
      <c r="S931" s="241">
        <f>(R931*'Power Usage Consumption'!$B$9)*D931</f>
        <v>0</v>
      </c>
      <c r="T931" s="235">
        <f>'Raw Data'!AE930</f>
        <v>2</v>
      </c>
      <c r="U931" s="241">
        <f>(T931*'Power Usage Consumption'!$B$6)*D931</f>
        <v>11.2</v>
      </c>
      <c r="V931" s="235">
        <f>'Raw Data'!AF930</f>
        <v>3</v>
      </c>
      <c r="W931" s="241">
        <f>(V931*'Power Usage Consumption'!$B$11)*D931</f>
        <v>40.32</v>
      </c>
      <c r="X931" s="235">
        <f>'Raw Data'!AG930</f>
        <v>1</v>
      </c>
      <c r="Y931" s="241">
        <f>(X931*'Power Usage Consumption'!$B$12)*D931</f>
        <v>13.44</v>
      </c>
      <c r="Z931" s="235">
        <f>'Raw Data'!AH930</f>
        <v>1</v>
      </c>
      <c r="AA931" s="241">
        <f>(Z931*'Power Usage Consumption'!$B$12)*D931</f>
        <v>13.44</v>
      </c>
      <c r="AB931" s="242">
        <f t="shared" si="2"/>
        <v>1154.272</v>
      </c>
      <c r="AC931" s="243" t="str">
        <f>'Raw Data'!AI930</f>
        <v>Non-renewable Energy (Grid electricity, Gasoline, etc.)</v>
      </c>
      <c r="AD931" s="244">
        <f t="shared" si="3"/>
        <v>1154.272</v>
      </c>
      <c r="AE931" s="245">
        <f t="shared" si="4"/>
        <v>0</v>
      </c>
      <c r="AF931" s="238">
        <f>'Raw Data'!U930</f>
        <v>2</v>
      </c>
      <c r="AG931" s="235">
        <f>'Raw Data'!T930</f>
        <v>6</v>
      </c>
      <c r="AH931" s="235"/>
      <c r="AI931" s="235">
        <f>IF('Raw Data'!AJ930="YES", 1, 0)</f>
        <v>0</v>
      </c>
      <c r="AJ931" s="239">
        <f>'Power Usage Consumption'!$B$15</f>
        <v>3.87</v>
      </c>
      <c r="AK931" s="235">
        <f>IF('Raw Data'!AK930="YES", 1, 0)</f>
        <v>0</v>
      </c>
      <c r="AL931" s="239">
        <f>'Power Usage Consumption'!$B$16</f>
        <v>18</v>
      </c>
      <c r="AM931" s="235">
        <f>IF('Raw Data'!AL930="YES", 1, 0)</f>
        <v>0</v>
      </c>
      <c r="AN931" s="239">
        <f>'Power Usage Consumption'!$B$17</f>
        <v>1.5</v>
      </c>
      <c r="AO931" s="235">
        <f>IF('Raw Data'!AM930="YES", 1, 0)</f>
        <v>0</v>
      </c>
      <c r="AP931" s="239">
        <f>'Power Usage Consumption'!$B$18</f>
        <v>1.2</v>
      </c>
      <c r="AQ931" s="235">
        <f>IF('Raw Data'!AN930="YES", 1, 0)</f>
        <v>0</v>
      </c>
      <c r="AR931" s="239">
        <f>'Power Usage Consumption'!$B$19</f>
        <v>2</v>
      </c>
      <c r="AS931" s="239">
        <f t="shared" si="5"/>
        <v>26.57</v>
      </c>
      <c r="AT931" s="241">
        <f t="shared" si="6"/>
        <v>6</v>
      </c>
      <c r="AU931" s="241"/>
      <c r="AV931" s="235">
        <f>IF('Raw Data'!AO930="YES", 1, 0)</f>
        <v>1</v>
      </c>
      <c r="AW931" s="241">
        <f>('Power Usage Consumption'!$B$22)*D931*AV931</f>
        <v>2548</v>
      </c>
      <c r="AX931" s="235">
        <f>IF('Raw Data'!AP930="YES", 1, 0)</f>
        <v>1</v>
      </c>
      <c r="AY931" s="241">
        <f>('Power Usage Consumption'!$B$23)*D931*AX931</f>
        <v>728</v>
      </c>
      <c r="AZ931" s="235">
        <f>IF('Raw Data'!AQ930="YES", 1, 0)</f>
        <v>0</v>
      </c>
      <c r="BA931" s="241">
        <f>('Power Usage Consumption'!$B$24)*D931*AZ931</f>
        <v>0</v>
      </c>
      <c r="BB931" s="235">
        <f>IF('Raw Data'!AR930="YES", 1, 0)</f>
        <v>1</v>
      </c>
      <c r="BC931" s="241">
        <f>('Power Usage Consumption'!$B$25)*D931*BB931</f>
        <v>19.432</v>
      </c>
      <c r="BD931" s="235">
        <f>IF('Raw Data'!AS930="YES", 1, 0)</f>
        <v>1</v>
      </c>
      <c r="BE931" s="235">
        <f>('Power Usage Consumption'!$B$26)*D931*BD931</f>
        <v>313.6</v>
      </c>
      <c r="BF931" s="241">
        <f t="shared" si="7"/>
        <v>3609.032</v>
      </c>
    </row>
    <row r="932" ht="20.25" customHeight="1">
      <c r="A932" s="233" t="str">
        <f>'Raw Data'!R931</f>
        <v>Lithuania</v>
      </c>
      <c r="B932" s="234">
        <f>'Raw Data'!S931</f>
        <v>3</v>
      </c>
      <c r="C932" s="235">
        <f>'Raw Data'!W931</f>
        <v>15</v>
      </c>
      <c r="D932" s="236">
        <f t="shared" si="1"/>
        <v>180</v>
      </c>
      <c r="E932" s="246"/>
      <c r="F932" s="238">
        <f>'Raw Data'!X931</f>
        <v>2</v>
      </c>
      <c r="G932" s="239">
        <f>(F932*'Power Usage Consumption'!$B$2)*D932</f>
        <v>21.6</v>
      </c>
      <c r="H932" s="235">
        <f>'Raw Data'!Y931</f>
        <v>0</v>
      </c>
      <c r="I932" s="239">
        <f>(H932*'Power Usage Consumption'!$B$3)*D932</f>
        <v>0</v>
      </c>
      <c r="J932" s="235">
        <f>'Raw Data'!Z931</f>
        <v>2</v>
      </c>
      <c r="K932" s="240">
        <f>(J932*'Power Usage Consumption'!$B$4)*D932</f>
        <v>20.52</v>
      </c>
      <c r="L932" s="241">
        <f>'Raw Data'!AA931</f>
        <v>2</v>
      </c>
      <c r="M932" s="241">
        <f>(L932*'Power Usage Consumption'!$B$5)*D932</f>
        <v>72</v>
      </c>
      <c r="N932" s="241">
        <f>'Raw Data'!AB931</f>
        <v>3</v>
      </c>
      <c r="O932" s="241">
        <f>(N932*'Power Usage Consumption'!$B$7)*D932</f>
        <v>1.08</v>
      </c>
      <c r="P932" s="241">
        <f>'Raw Data'!AC931</f>
        <v>2</v>
      </c>
      <c r="Q932" s="241">
        <f>(P932*'Power Usage Consumption'!$B$8)*D932</f>
        <v>14.4</v>
      </c>
      <c r="R932" s="241">
        <f>'Raw Data'!AD931</f>
        <v>3</v>
      </c>
      <c r="S932" s="241">
        <f>(R932*'Power Usage Consumption'!$B$9)*D932</f>
        <v>3.24</v>
      </c>
      <c r="T932" s="235">
        <f>'Raw Data'!AE931</f>
        <v>0</v>
      </c>
      <c r="U932" s="241">
        <f>(T932*'Power Usage Consumption'!$B$6)*D932</f>
        <v>0</v>
      </c>
      <c r="V932" s="235">
        <f>'Raw Data'!AF931</f>
        <v>0</v>
      </c>
      <c r="W932" s="241">
        <f>(V932*'Power Usage Consumption'!$B$11)*D932</f>
        <v>0</v>
      </c>
      <c r="X932" s="235">
        <f>'Raw Data'!AG931</f>
        <v>2</v>
      </c>
      <c r="Y932" s="241">
        <f>(X932*'Power Usage Consumption'!$B$12)*D932</f>
        <v>4.32</v>
      </c>
      <c r="Z932" s="235">
        <f>'Raw Data'!AH931</f>
        <v>2</v>
      </c>
      <c r="AA932" s="241">
        <f>(Z932*'Power Usage Consumption'!$B$12)*D932</f>
        <v>4.32</v>
      </c>
      <c r="AB932" s="242">
        <f t="shared" si="2"/>
        <v>141.48</v>
      </c>
      <c r="AC932" s="243" t="str">
        <f>'Raw Data'!AI931</f>
        <v>Non-renewable Energy (Grid electricity, Gasoline, etc.)</v>
      </c>
      <c r="AD932" s="244">
        <f t="shared" si="3"/>
        <v>141.48</v>
      </c>
      <c r="AE932" s="245">
        <f t="shared" si="4"/>
        <v>0</v>
      </c>
      <c r="AF932" s="238">
        <f>'Raw Data'!U931</f>
        <v>2</v>
      </c>
      <c r="AG932" s="235">
        <f>'Raw Data'!T931</f>
        <v>1</v>
      </c>
      <c r="AH932" s="235"/>
      <c r="AI932" s="235">
        <f>IF('Raw Data'!AJ931="YES", 1, 0)</f>
        <v>1</v>
      </c>
      <c r="AJ932" s="239">
        <f>'Power Usage Consumption'!$B$15</f>
        <v>3.87</v>
      </c>
      <c r="AK932" s="235">
        <f>IF('Raw Data'!AK931="YES", 1, 0)</f>
        <v>0</v>
      </c>
      <c r="AL932" s="239">
        <f>'Power Usage Consumption'!$B$16</f>
        <v>18</v>
      </c>
      <c r="AM932" s="235">
        <f>IF('Raw Data'!AL931="YES", 1, 0)</f>
        <v>0</v>
      </c>
      <c r="AN932" s="239">
        <f>'Power Usage Consumption'!$B$17</f>
        <v>1.5</v>
      </c>
      <c r="AO932" s="235">
        <f>IF('Raw Data'!AM931="YES", 1, 0)</f>
        <v>0</v>
      </c>
      <c r="AP932" s="239">
        <f>'Power Usage Consumption'!$B$18</f>
        <v>1.2</v>
      </c>
      <c r="AQ932" s="235">
        <f>IF('Raw Data'!AN931="YES", 1, 0)</f>
        <v>0</v>
      </c>
      <c r="AR932" s="239">
        <f>'Power Usage Consumption'!$B$19</f>
        <v>2</v>
      </c>
      <c r="AS932" s="239">
        <f t="shared" si="5"/>
        <v>26.57</v>
      </c>
      <c r="AT932" s="241">
        <f t="shared" si="6"/>
        <v>1</v>
      </c>
      <c r="AU932" s="241"/>
      <c r="AV932" s="235">
        <f>IF('Raw Data'!AO931="YES", 1, 0)</f>
        <v>1</v>
      </c>
      <c r="AW932" s="241">
        <f>('Power Usage Consumption'!$B$22)*D932*AV932</f>
        <v>409.5</v>
      </c>
      <c r="AX932" s="235">
        <f>IF('Raw Data'!AP931="YES", 1, 0)</f>
        <v>0</v>
      </c>
      <c r="AY932" s="241">
        <f>('Power Usage Consumption'!$B$23)*D932*AX932</f>
        <v>0</v>
      </c>
      <c r="AZ932" s="235">
        <f>IF('Raw Data'!AQ931="YES", 1, 0)</f>
        <v>1</v>
      </c>
      <c r="BA932" s="241">
        <f>('Power Usage Consumption'!$B$24)*D932*AZ932</f>
        <v>9.72</v>
      </c>
      <c r="BB932" s="235">
        <f>IF('Raw Data'!AR931="YES", 1, 0)</f>
        <v>1</v>
      </c>
      <c r="BC932" s="241">
        <f>('Power Usage Consumption'!$B$25)*D932*BB932</f>
        <v>3.123</v>
      </c>
      <c r="BD932" s="235">
        <f>IF('Raw Data'!AS931="YES", 1, 0)</f>
        <v>1</v>
      </c>
      <c r="BE932" s="235">
        <f>('Power Usage Consumption'!$B$26)*D932*BD932</f>
        <v>50.4</v>
      </c>
      <c r="BF932" s="241">
        <f t="shared" si="7"/>
        <v>472.743</v>
      </c>
    </row>
    <row r="933" ht="20.25" customHeight="1">
      <c r="A933" s="233" t="str">
        <f>'Raw Data'!R932</f>
        <v>Morocco</v>
      </c>
      <c r="B933" s="234">
        <f>'Raw Data'!S932</f>
        <v>11</v>
      </c>
      <c r="C933" s="235">
        <f>'Raw Data'!W932</f>
        <v>39</v>
      </c>
      <c r="D933" s="236">
        <f t="shared" si="1"/>
        <v>1716</v>
      </c>
      <c r="E933" s="246"/>
      <c r="F933" s="238">
        <f>'Raw Data'!X932</f>
        <v>1</v>
      </c>
      <c r="G933" s="239">
        <f>(F933*'Power Usage Consumption'!$B$2)*D933</f>
        <v>102.96</v>
      </c>
      <c r="H933" s="235">
        <f>'Raw Data'!Y932</f>
        <v>0</v>
      </c>
      <c r="I933" s="239">
        <f>(H933*'Power Usage Consumption'!$B$3)*D933</f>
        <v>0</v>
      </c>
      <c r="J933" s="235">
        <f>'Raw Data'!Z932</f>
        <v>1</v>
      </c>
      <c r="K933" s="240">
        <f>(J933*'Power Usage Consumption'!$B$4)*D933</f>
        <v>97.812</v>
      </c>
      <c r="L933" s="241">
        <f>'Raw Data'!AA932</f>
        <v>0</v>
      </c>
      <c r="M933" s="241">
        <f>(L933*'Power Usage Consumption'!$B$5)*D933</f>
        <v>0</v>
      </c>
      <c r="N933" s="241">
        <f>'Raw Data'!AB932</f>
        <v>3</v>
      </c>
      <c r="O933" s="241">
        <f>(N933*'Power Usage Consumption'!$B$7)*D933</f>
        <v>10.296</v>
      </c>
      <c r="P933" s="241">
        <f>'Raw Data'!AC932</f>
        <v>0</v>
      </c>
      <c r="Q933" s="241">
        <f>(P933*'Power Usage Consumption'!$B$8)*D933</f>
        <v>0</v>
      </c>
      <c r="R933" s="241">
        <f>'Raw Data'!AD932</f>
        <v>0</v>
      </c>
      <c r="S933" s="241">
        <f>(R933*'Power Usage Consumption'!$B$9)*D933</f>
        <v>0</v>
      </c>
      <c r="T933" s="235">
        <f>'Raw Data'!AE932</f>
        <v>0</v>
      </c>
      <c r="U933" s="241">
        <f>(T933*'Power Usage Consumption'!$B$6)*D933</f>
        <v>0</v>
      </c>
      <c r="V933" s="235">
        <f>'Raw Data'!AF932</f>
        <v>0</v>
      </c>
      <c r="W933" s="241">
        <f>(V933*'Power Usage Consumption'!$B$11)*D933</f>
        <v>0</v>
      </c>
      <c r="X933" s="235">
        <f>'Raw Data'!AG932</f>
        <v>0</v>
      </c>
      <c r="Y933" s="241">
        <f>(X933*'Power Usage Consumption'!$B$12)*D933</f>
        <v>0</v>
      </c>
      <c r="Z933" s="235">
        <f>'Raw Data'!AH932</f>
        <v>1</v>
      </c>
      <c r="AA933" s="241">
        <f>(Z933*'Power Usage Consumption'!$B$12)*D933</f>
        <v>20.592</v>
      </c>
      <c r="AB933" s="242">
        <f t="shared" si="2"/>
        <v>231.66</v>
      </c>
      <c r="AC933" s="243" t="str">
        <f>'Raw Data'!AI932</f>
        <v>Non-renewable Energy (Grid electricity, Gasoline, etc.)</v>
      </c>
      <c r="AD933" s="244">
        <f t="shared" si="3"/>
        <v>231.66</v>
      </c>
      <c r="AE933" s="245">
        <f t="shared" si="4"/>
        <v>0</v>
      </c>
      <c r="AF933" s="238">
        <f>'Raw Data'!U932</f>
        <v>3</v>
      </c>
      <c r="AG933" s="235">
        <f>'Raw Data'!T932</f>
        <v>8</v>
      </c>
      <c r="AH933" s="235"/>
      <c r="AI933" s="235">
        <f>IF('Raw Data'!AJ932="YES", 1, 0)</f>
        <v>0</v>
      </c>
      <c r="AJ933" s="239">
        <f>'Power Usage Consumption'!$B$15</f>
        <v>3.87</v>
      </c>
      <c r="AK933" s="235">
        <f>IF('Raw Data'!AK932="YES", 1, 0)</f>
        <v>0</v>
      </c>
      <c r="AL933" s="239">
        <f>'Power Usage Consumption'!$B$16</f>
        <v>18</v>
      </c>
      <c r="AM933" s="235">
        <f>IF('Raw Data'!AL932="YES", 1, 0)</f>
        <v>1</v>
      </c>
      <c r="AN933" s="239">
        <f>'Power Usage Consumption'!$B$17</f>
        <v>1.5</v>
      </c>
      <c r="AO933" s="235">
        <f>IF('Raw Data'!AM932="YES", 1, 0)</f>
        <v>0</v>
      </c>
      <c r="AP933" s="239">
        <f>'Power Usage Consumption'!$B$18</f>
        <v>1.2</v>
      </c>
      <c r="AQ933" s="235">
        <f>IF('Raw Data'!AN932="YES", 1, 0)</f>
        <v>0</v>
      </c>
      <c r="AR933" s="239">
        <f>'Power Usage Consumption'!$B$19</f>
        <v>2</v>
      </c>
      <c r="AS933" s="239">
        <f t="shared" si="5"/>
        <v>26.57</v>
      </c>
      <c r="AT933" s="241">
        <f t="shared" si="6"/>
        <v>8</v>
      </c>
      <c r="AU933" s="241"/>
      <c r="AV933" s="235">
        <f>IF('Raw Data'!AO932="YES", 1, 0)</f>
        <v>0</v>
      </c>
      <c r="AW933" s="241">
        <f>('Power Usage Consumption'!$B$22)*D933*AV933</f>
        <v>0</v>
      </c>
      <c r="AX933" s="235">
        <f>IF('Raw Data'!AP932="YES", 1, 0)</f>
        <v>1</v>
      </c>
      <c r="AY933" s="241">
        <f>('Power Usage Consumption'!$B$23)*D933*AX933</f>
        <v>1115.4</v>
      </c>
      <c r="AZ933" s="235">
        <f>IF('Raw Data'!AQ932="YES", 1, 0)</f>
        <v>0</v>
      </c>
      <c r="BA933" s="241">
        <f>('Power Usage Consumption'!$B$24)*D933*AZ933</f>
        <v>0</v>
      </c>
      <c r="BB933" s="235">
        <f>IF('Raw Data'!AR932="YES", 1, 0)</f>
        <v>1</v>
      </c>
      <c r="BC933" s="241">
        <f>('Power Usage Consumption'!$B$25)*D933*BB933</f>
        <v>29.7726</v>
      </c>
      <c r="BD933" s="235">
        <f>IF('Raw Data'!AS932="YES", 1, 0)</f>
        <v>0</v>
      </c>
      <c r="BE933" s="235">
        <f>('Power Usage Consumption'!$B$26)*D933*BD933</f>
        <v>0</v>
      </c>
      <c r="BF933" s="241">
        <f t="shared" si="7"/>
        <v>1145.1726</v>
      </c>
    </row>
    <row r="934" ht="20.25" customHeight="1">
      <c r="A934" s="233" t="str">
        <f>'Raw Data'!R933</f>
        <v>Croatia</v>
      </c>
      <c r="B934" s="234">
        <f>'Raw Data'!S933</f>
        <v>6</v>
      </c>
      <c r="C934" s="235">
        <f>'Raw Data'!W933</f>
        <v>21</v>
      </c>
      <c r="D934" s="236">
        <f t="shared" si="1"/>
        <v>504</v>
      </c>
      <c r="E934" s="246"/>
      <c r="F934" s="238">
        <f>'Raw Data'!X933</f>
        <v>3</v>
      </c>
      <c r="G934" s="239">
        <f>(F934*'Power Usage Consumption'!$B$2)*D934</f>
        <v>90.72</v>
      </c>
      <c r="H934" s="235">
        <f>'Raw Data'!Y933</f>
        <v>2</v>
      </c>
      <c r="I934" s="239">
        <f>(H934*'Power Usage Consumption'!$B$3)*D934</f>
        <v>70.1568</v>
      </c>
      <c r="J934" s="235">
        <f>'Raw Data'!Z933</f>
        <v>3</v>
      </c>
      <c r="K934" s="240">
        <f>(J934*'Power Usage Consumption'!$B$4)*D934</f>
        <v>86.184</v>
      </c>
      <c r="L934" s="241">
        <f>'Raw Data'!AA933</f>
        <v>3</v>
      </c>
      <c r="M934" s="241">
        <f>(L934*'Power Usage Consumption'!$B$5)*D934</f>
        <v>302.4</v>
      </c>
      <c r="N934" s="241">
        <f>'Raw Data'!AB933</f>
        <v>0</v>
      </c>
      <c r="O934" s="241">
        <f>(N934*'Power Usage Consumption'!$B$7)*D934</f>
        <v>0</v>
      </c>
      <c r="P934" s="241">
        <f>'Raw Data'!AC933</f>
        <v>3</v>
      </c>
      <c r="Q934" s="241">
        <f>(P934*'Power Usage Consumption'!$B$8)*D934</f>
        <v>60.48</v>
      </c>
      <c r="R934" s="241">
        <f>'Raw Data'!AD933</f>
        <v>0</v>
      </c>
      <c r="S934" s="241">
        <f>(R934*'Power Usage Consumption'!$B$9)*D934</f>
        <v>0</v>
      </c>
      <c r="T934" s="235">
        <f>'Raw Data'!AE933</f>
        <v>2</v>
      </c>
      <c r="U934" s="241">
        <f>(T934*'Power Usage Consumption'!$B$6)*D934</f>
        <v>5.04</v>
      </c>
      <c r="V934" s="235">
        <f>'Raw Data'!AF933</f>
        <v>1</v>
      </c>
      <c r="W934" s="241">
        <f>(V934*'Power Usage Consumption'!$B$11)*D934</f>
        <v>6.048</v>
      </c>
      <c r="X934" s="235">
        <f>'Raw Data'!AG933</f>
        <v>2</v>
      </c>
      <c r="Y934" s="241">
        <f>(X934*'Power Usage Consumption'!$B$12)*D934</f>
        <v>12.096</v>
      </c>
      <c r="Z934" s="235">
        <f>'Raw Data'!AH933</f>
        <v>3</v>
      </c>
      <c r="AA934" s="241">
        <f>(Z934*'Power Usage Consumption'!$B$12)*D934</f>
        <v>18.144</v>
      </c>
      <c r="AB934" s="242">
        <f t="shared" si="2"/>
        <v>651.2688</v>
      </c>
      <c r="AC934" s="243" t="str">
        <f>'Raw Data'!AI933</f>
        <v>Renewable Energy (Solar, Wind, etc.)</v>
      </c>
      <c r="AD934" s="244">
        <f t="shared" si="3"/>
        <v>0</v>
      </c>
      <c r="AE934" s="245">
        <f t="shared" si="4"/>
        <v>651.2688</v>
      </c>
      <c r="AF934" s="238">
        <f>'Raw Data'!U933</f>
        <v>0</v>
      </c>
      <c r="AG934" s="235">
        <f>'Raw Data'!T933</f>
        <v>6</v>
      </c>
      <c r="AH934" s="235"/>
      <c r="AI934" s="235">
        <f>IF('Raw Data'!AJ933="YES", 1, 0)</f>
        <v>0</v>
      </c>
      <c r="AJ934" s="239">
        <f>'Power Usage Consumption'!$B$15</f>
        <v>3.87</v>
      </c>
      <c r="AK934" s="235">
        <f>IF('Raw Data'!AK933="YES", 1, 0)</f>
        <v>0</v>
      </c>
      <c r="AL934" s="239">
        <f>'Power Usage Consumption'!$B$16</f>
        <v>18</v>
      </c>
      <c r="AM934" s="235">
        <f>IF('Raw Data'!AL933="YES", 1, 0)</f>
        <v>1</v>
      </c>
      <c r="AN934" s="239">
        <f>'Power Usage Consumption'!$B$17</f>
        <v>1.5</v>
      </c>
      <c r="AO934" s="235">
        <f>IF('Raw Data'!AM933="YES", 1, 0)</f>
        <v>0</v>
      </c>
      <c r="AP934" s="239">
        <f>'Power Usage Consumption'!$B$18</f>
        <v>1.2</v>
      </c>
      <c r="AQ934" s="235">
        <f>IF('Raw Data'!AN933="YES", 1, 0)</f>
        <v>0</v>
      </c>
      <c r="AR934" s="239">
        <f>'Power Usage Consumption'!$B$19</f>
        <v>2</v>
      </c>
      <c r="AS934" s="239">
        <f t="shared" si="5"/>
        <v>26.57</v>
      </c>
      <c r="AT934" s="241">
        <f t="shared" si="6"/>
        <v>6</v>
      </c>
      <c r="AU934" s="241"/>
      <c r="AV934" s="235">
        <f>IF('Raw Data'!AO933="YES", 1, 0)</f>
        <v>0</v>
      </c>
      <c r="AW934" s="241">
        <f>('Power Usage Consumption'!$B$22)*D934*AV934</f>
        <v>0</v>
      </c>
      <c r="AX934" s="235">
        <f>IF('Raw Data'!AP933="YES", 1, 0)</f>
        <v>1</v>
      </c>
      <c r="AY934" s="241">
        <f>('Power Usage Consumption'!$B$23)*D934*AX934</f>
        <v>327.6</v>
      </c>
      <c r="AZ934" s="235">
        <f>IF('Raw Data'!AQ933="YES", 1, 0)</f>
        <v>0</v>
      </c>
      <c r="BA934" s="241">
        <f>('Power Usage Consumption'!$B$24)*D934*AZ934</f>
        <v>0</v>
      </c>
      <c r="BB934" s="235">
        <f>IF('Raw Data'!AR933="YES", 1, 0)</f>
        <v>1</v>
      </c>
      <c r="BC934" s="241">
        <f>('Power Usage Consumption'!$B$25)*D934*BB934</f>
        <v>8.7444</v>
      </c>
      <c r="BD934" s="235">
        <f>IF('Raw Data'!AS933="YES", 1, 0)</f>
        <v>1</v>
      </c>
      <c r="BE934" s="235">
        <f>('Power Usage Consumption'!$B$26)*D934*BD934</f>
        <v>141.12</v>
      </c>
      <c r="BF934" s="241">
        <f t="shared" si="7"/>
        <v>477.4644</v>
      </c>
    </row>
    <row r="935" ht="20.25" customHeight="1">
      <c r="A935" s="233" t="str">
        <f>'Raw Data'!R934</f>
        <v>Azerbaijan</v>
      </c>
      <c r="B935" s="234">
        <f>'Raw Data'!S934</f>
        <v>4</v>
      </c>
      <c r="C935" s="235">
        <f>'Raw Data'!W934</f>
        <v>12</v>
      </c>
      <c r="D935" s="236">
        <f t="shared" si="1"/>
        <v>192</v>
      </c>
      <c r="E935" s="246"/>
      <c r="F935" s="238">
        <f>'Raw Data'!X934</f>
        <v>1</v>
      </c>
      <c r="G935" s="239">
        <f>(F935*'Power Usage Consumption'!$B$2)*D935</f>
        <v>11.52</v>
      </c>
      <c r="H935" s="235">
        <f>'Raw Data'!Y934</f>
        <v>0</v>
      </c>
      <c r="I935" s="239">
        <f>(H935*'Power Usage Consumption'!$B$3)*D935</f>
        <v>0</v>
      </c>
      <c r="J935" s="235">
        <f>'Raw Data'!Z934</f>
        <v>0</v>
      </c>
      <c r="K935" s="240">
        <f>(J935*'Power Usage Consumption'!$B$4)*D935</f>
        <v>0</v>
      </c>
      <c r="L935" s="241">
        <f>'Raw Data'!AA934</f>
        <v>0</v>
      </c>
      <c r="M935" s="241">
        <f>(L935*'Power Usage Consumption'!$B$5)*D935</f>
        <v>0</v>
      </c>
      <c r="N935" s="241">
        <f>'Raw Data'!AB934</f>
        <v>2</v>
      </c>
      <c r="O935" s="241">
        <f>(N935*'Power Usage Consumption'!$B$7)*D935</f>
        <v>0.768</v>
      </c>
      <c r="P935" s="241">
        <f>'Raw Data'!AC934</f>
        <v>1</v>
      </c>
      <c r="Q935" s="241">
        <f>(P935*'Power Usage Consumption'!$B$8)*D935</f>
        <v>7.68</v>
      </c>
      <c r="R935" s="241">
        <f>'Raw Data'!AD934</f>
        <v>1</v>
      </c>
      <c r="S935" s="241">
        <f>(R935*'Power Usage Consumption'!$B$9)*D935</f>
        <v>1.152</v>
      </c>
      <c r="T935" s="235">
        <f>'Raw Data'!AE934</f>
        <v>1</v>
      </c>
      <c r="U935" s="241">
        <f>(T935*'Power Usage Consumption'!$B$6)*D935</f>
        <v>0.96</v>
      </c>
      <c r="V935" s="235">
        <f>'Raw Data'!AF934</f>
        <v>3</v>
      </c>
      <c r="W935" s="241">
        <f>(V935*'Power Usage Consumption'!$B$11)*D935</f>
        <v>6.912</v>
      </c>
      <c r="X935" s="235">
        <f>'Raw Data'!AG934</f>
        <v>2</v>
      </c>
      <c r="Y935" s="241">
        <f>(X935*'Power Usage Consumption'!$B$12)*D935</f>
        <v>4.608</v>
      </c>
      <c r="Z935" s="235">
        <f>'Raw Data'!AH934</f>
        <v>3</v>
      </c>
      <c r="AA935" s="241">
        <f>(Z935*'Power Usage Consumption'!$B$12)*D935</f>
        <v>6.912</v>
      </c>
      <c r="AB935" s="242">
        <f t="shared" si="2"/>
        <v>40.512</v>
      </c>
      <c r="AC935" s="243" t="str">
        <f>'Raw Data'!AI934</f>
        <v>Non-renewable Energy (Grid electricity, Gasoline, etc.)</v>
      </c>
      <c r="AD935" s="244">
        <f t="shared" si="3"/>
        <v>40.512</v>
      </c>
      <c r="AE935" s="245">
        <f t="shared" si="4"/>
        <v>0</v>
      </c>
      <c r="AF935" s="238">
        <f>'Raw Data'!U934</f>
        <v>0</v>
      </c>
      <c r="AG935" s="235">
        <f>'Raw Data'!T934</f>
        <v>4</v>
      </c>
      <c r="AH935" s="235"/>
      <c r="AI935" s="235">
        <f>IF('Raw Data'!AJ934="YES", 1, 0)</f>
        <v>0</v>
      </c>
      <c r="AJ935" s="239">
        <f>'Power Usage Consumption'!$B$15</f>
        <v>3.87</v>
      </c>
      <c r="AK935" s="235">
        <f>IF('Raw Data'!AK934="YES", 1, 0)</f>
        <v>1</v>
      </c>
      <c r="AL935" s="239">
        <f>'Power Usage Consumption'!$B$16</f>
        <v>18</v>
      </c>
      <c r="AM935" s="235">
        <f>IF('Raw Data'!AL934="YES", 1, 0)</f>
        <v>1</v>
      </c>
      <c r="AN935" s="239">
        <f>'Power Usage Consumption'!$B$17</f>
        <v>1.5</v>
      </c>
      <c r="AO935" s="235">
        <f>IF('Raw Data'!AM934="YES", 1, 0)</f>
        <v>0</v>
      </c>
      <c r="AP935" s="239">
        <f>'Power Usage Consumption'!$B$18</f>
        <v>1.2</v>
      </c>
      <c r="AQ935" s="235">
        <f>IF('Raw Data'!AN934="YES", 1, 0)</f>
        <v>1</v>
      </c>
      <c r="AR935" s="239">
        <f>'Power Usage Consumption'!$B$19</f>
        <v>2</v>
      </c>
      <c r="AS935" s="239">
        <f t="shared" si="5"/>
        <v>26.57</v>
      </c>
      <c r="AT935" s="241">
        <f t="shared" si="6"/>
        <v>4</v>
      </c>
      <c r="AU935" s="241"/>
      <c r="AV935" s="235">
        <f>IF('Raw Data'!AO934="YES", 1, 0)</f>
        <v>1</v>
      </c>
      <c r="AW935" s="241">
        <f>('Power Usage Consumption'!$B$22)*D935*AV935</f>
        <v>436.8</v>
      </c>
      <c r="AX935" s="235">
        <f>IF('Raw Data'!AP934="YES", 1, 0)</f>
        <v>1</v>
      </c>
      <c r="AY935" s="241">
        <f>('Power Usage Consumption'!$B$23)*D935*AX935</f>
        <v>124.8</v>
      </c>
      <c r="AZ935" s="235">
        <f>IF('Raw Data'!AQ934="YES", 1, 0)</f>
        <v>1</v>
      </c>
      <c r="BA935" s="241">
        <f>('Power Usage Consumption'!$B$24)*D935*AZ935</f>
        <v>10.368</v>
      </c>
      <c r="BB935" s="235">
        <f>IF('Raw Data'!AR934="YES", 1, 0)</f>
        <v>0</v>
      </c>
      <c r="BC935" s="241">
        <f>('Power Usage Consumption'!$B$25)*D935*BB935</f>
        <v>0</v>
      </c>
      <c r="BD935" s="235">
        <f>IF('Raw Data'!AS934="YES", 1, 0)</f>
        <v>0</v>
      </c>
      <c r="BE935" s="235">
        <f>('Power Usage Consumption'!$B$26)*D935*BD935</f>
        <v>0</v>
      </c>
      <c r="BF935" s="241">
        <f t="shared" si="7"/>
        <v>571.968</v>
      </c>
    </row>
    <row r="936" ht="20.25" customHeight="1">
      <c r="A936" s="233" t="str">
        <f>'Raw Data'!R935</f>
        <v>Malaysia</v>
      </c>
      <c r="B936" s="234">
        <f>'Raw Data'!S935</f>
        <v>11</v>
      </c>
      <c r="C936" s="235">
        <f>'Raw Data'!W935</f>
        <v>10</v>
      </c>
      <c r="D936" s="236">
        <f t="shared" si="1"/>
        <v>440</v>
      </c>
      <c r="E936" s="246"/>
      <c r="F936" s="238">
        <f>'Raw Data'!X935</f>
        <v>1</v>
      </c>
      <c r="G936" s="239">
        <f>(F936*'Power Usage Consumption'!$B$2)*D936</f>
        <v>26.4</v>
      </c>
      <c r="H936" s="235">
        <f>'Raw Data'!Y935</f>
        <v>2</v>
      </c>
      <c r="I936" s="239">
        <f>(H936*'Power Usage Consumption'!$B$3)*D936</f>
        <v>61.248</v>
      </c>
      <c r="J936" s="235">
        <f>'Raw Data'!Z935</f>
        <v>2</v>
      </c>
      <c r="K936" s="240">
        <f>(J936*'Power Usage Consumption'!$B$4)*D936</f>
        <v>50.16</v>
      </c>
      <c r="L936" s="241">
        <f>'Raw Data'!AA935</f>
        <v>2</v>
      </c>
      <c r="M936" s="241">
        <f>(L936*'Power Usage Consumption'!$B$5)*D936</f>
        <v>176</v>
      </c>
      <c r="N936" s="241">
        <f>'Raw Data'!AB935</f>
        <v>0</v>
      </c>
      <c r="O936" s="241">
        <f>(N936*'Power Usage Consumption'!$B$7)*D936</f>
        <v>0</v>
      </c>
      <c r="P936" s="241">
        <f>'Raw Data'!AC935</f>
        <v>0</v>
      </c>
      <c r="Q936" s="241">
        <f>(P936*'Power Usage Consumption'!$B$8)*D936</f>
        <v>0</v>
      </c>
      <c r="R936" s="241">
        <f>'Raw Data'!AD935</f>
        <v>0</v>
      </c>
      <c r="S936" s="241">
        <f>(R936*'Power Usage Consumption'!$B$9)*D936</f>
        <v>0</v>
      </c>
      <c r="T936" s="235">
        <f>'Raw Data'!AE935</f>
        <v>1</v>
      </c>
      <c r="U936" s="241">
        <f>(T936*'Power Usage Consumption'!$B$6)*D936</f>
        <v>2.2</v>
      </c>
      <c r="V936" s="235">
        <f>'Raw Data'!AF935</f>
        <v>2</v>
      </c>
      <c r="W936" s="241">
        <f>(V936*'Power Usage Consumption'!$B$11)*D936</f>
        <v>10.56</v>
      </c>
      <c r="X936" s="235">
        <f>'Raw Data'!AG935</f>
        <v>2</v>
      </c>
      <c r="Y936" s="241">
        <f>(X936*'Power Usage Consumption'!$B$12)*D936</f>
        <v>10.56</v>
      </c>
      <c r="Z936" s="235">
        <f>'Raw Data'!AH935</f>
        <v>3</v>
      </c>
      <c r="AA936" s="241">
        <f>(Z936*'Power Usage Consumption'!$B$12)*D936</f>
        <v>15.84</v>
      </c>
      <c r="AB936" s="242">
        <f t="shared" si="2"/>
        <v>352.968</v>
      </c>
      <c r="AC936" s="243" t="str">
        <f>'Raw Data'!AI935</f>
        <v>Non-renewable Energy (Grid electricity, Gasoline, etc.)</v>
      </c>
      <c r="AD936" s="244">
        <f t="shared" si="3"/>
        <v>352.968</v>
      </c>
      <c r="AE936" s="245">
        <f t="shared" si="4"/>
        <v>0</v>
      </c>
      <c r="AF936" s="238">
        <f>'Raw Data'!U935</f>
        <v>0</v>
      </c>
      <c r="AG936" s="235">
        <f>'Raw Data'!T935</f>
        <v>11</v>
      </c>
      <c r="AH936" s="235"/>
      <c r="AI936" s="235">
        <f>IF('Raw Data'!AJ935="YES", 1, 0)</f>
        <v>0</v>
      </c>
      <c r="AJ936" s="239">
        <f>'Power Usage Consumption'!$B$15</f>
        <v>3.87</v>
      </c>
      <c r="AK936" s="235">
        <f>IF('Raw Data'!AK935="YES", 1, 0)</f>
        <v>1</v>
      </c>
      <c r="AL936" s="239">
        <f>'Power Usage Consumption'!$B$16</f>
        <v>18</v>
      </c>
      <c r="AM936" s="235">
        <f>IF('Raw Data'!AL935="YES", 1, 0)</f>
        <v>1</v>
      </c>
      <c r="AN936" s="239">
        <f>'Power Usage Consumption'!$B$17</f>
        <v>1.5</v>
      </c>
      <c r="AO936" s="235">
        <f>IF('Raw Data'!AM935="YES", 1, 0)</f>
        <v>0</v>
      </c>
      <c r="AP936" s="239">
        <f>'Power Usage Consumption'!$B$18</f>
        <v>1.2</v>
      </c>
      <c r="AQ936" s="235">
        <f>IF('Raw Data'!AN935="YES", 1, 0)</f>
        <v>1</v>
      </c>
      <c r="AR936" s="239">
        <f>'Power Usage Consumption'!$B$19</f>
        <v>2</v>
      </c>
      <c r="AS936" s="239">
        <f t="shared" si="5"/>
        <v>26.57</v>
      </c>
      <c r="AT936" s="241">
        <f t="shared" si="6"/>
        <v>11</v>
      </c>
      <c r="AU936" s="241"/>
      <c r="AV936" s="235">
        <f>IF('Raw Data'!AO935="YES", 1, 0)</f>
        <v>1</v>
      </c>
      <c r="AW936" s="241">
        <f>('Power Usage Consumption'!$B$22)*D936*AV936</f>
        <v>1001</v>
      </c>
      <c r="AX936" s="235">
        <f>IF('Raw Data'!AP935="YES", 1, 0)</f>
        <v>0</v>
      </c>
      <c r="AY936" s="241">
        <f>('Power Usage Consumption'!$B$23)*D936*AX936</f>
        <v>0</v>
      </c>
      <c r="AZ936" s="235">
        <f>IF('Raw Data'!AQ935="YES", 1, 0)</f>
        <v>1</v>
      </c>
      <c r="BA936" s="241">
        <f>('Power Usage Consumption'!$B$24)*D936*AZ936</f>
        <v>23.76</v>
      </c>
      <c r="BB936" s="235">
        <f>IF('Raw Data'!AR935="YES", 1, 0)</f>
        <v>1</v>
      </c>
      <c r="BC936" s="241">
        <f>('Power Usage Consumption'!$B$25)*D936*BB936</f>
        <v>7.634</v>
      </c>
      <c r="BD936" s="235">
        <f>IF('Raw Data'!AS935="YES", 1, 0)</f>
        <v>1</v>
      </c>
      <c r="BE936" s="235">
        <f>('Power Usage Consumption'!$B$26)*D936*BD936</f>
        <v>123.2</v>
      </c>
      <c r="BF936" s="241">
        <f t="shared" si="7"/>
        <v>1155.594</v>
      </c>
    </row>
    <row r="937" ht="20.25" customHeight="1">
      <c r="A937" s="233" t="str">
        <f>'Raw Data'!R936</f>
        <v>Brazil</v>
      </c>
      <c r="B937" s="234">
        <f>'Raw Data'!S936</f>
        <v>11</v>
      </c>
      <c r="C937" s="235">
        <f>'Raw Data'!W936</f>
        <v>9</v>
      </c>
      <c r="D937" s="236">
        <f t="shared" si="1"/>
        <v>396</v>
      </c>
      <c r="E937" s="246"/>
      <c r="F937" s="238">
        <f>'Raw Data'!X936</f>
        <v>0</v>
      </c>
      <c r="G937" s="239">
        <f>(F937*'Power Usage Consumption'!$B$2)*D937</f>
        <v>0</v>
      </c>
      <c r="H937" s="235">
        <f>'Raw Data'!Y936</f>
        <v>3</v>
      </c>
      <c r="I937" s="239">
        <f>(H937*'Power Usage Consumption'!$B$3)*D937</f>
        <v>82.6848</v>
      </c>
      <c r="J937" s="235">
        <f>'Raw Data'!Z936</f>
        <v>2</v>
      </c>
      <c r="K937" s="240">
        <f>(J937*'Power Usage Consumption'!$B$4)*D937</f>
        <v>45.144</v>
      </c>
      <c r="L937" s="241">
        <f>'Raw Data'!AA936</f>
        <v>0</v>
      </c>
      <c r="M937" s="241">
        <f>(L937*'Power Usage Consumption'!$B$5)*D937</f>
        <v>0</v>
      </c>
      <c r="N937" s="241">
        <f>'Raw Data'!AB936</f>
        <v>2</v>
      </c>
      <c r="O937" s="241">
        <f>(N937*'Power Usage Consumption'!$B$7)*D937</f>
        <v>1.584</v>
      </c>
      <c r="P937" s="241">
        <f>'Raw Data'!AC936</f>
        <v>1</v>
      </c>
      <c r="Q937" s="241">
        <f>(P937*'Power Usage Consumption'!$B$8)*D937</f>
        <v>15.84</v>
      </c>
      <c r="R937" s="241">
        <f>'Raw Data'!AD936</f>
        <v>3</v>
      </c>
      <c r="S937" s="241">
        <f>(R937*'Power Usage Consumption'!$B$9)*D937</f>
        <v>7.128</v>
      </c>
      <c r="T937" s="235">
        <f>'Raw Data'!AE936</f>
        <v>2</v>
      </c>
      <c r="U937" s="241">
        <f>(T937*'Power Usage Consumption'!$B$6)*D937</f>
        <v>3.96</v>
      </c>
      <c r="V937" s="235">
        <f>'Raw Data'!AF936</f>
        <v>2</v>
      </c>
      <c r="W937" s="241">
        <f>(V937*'Power Usage Consumption'!$B$11)*D937</f>
        <v>9.504</v>
      </c>
      <c r="X937" s="235">
        <f>'Raw Data'!AG936</f>
        <v>1</v>
      </c>
      <c r="Y937" s="241">
        <f>(X937*'Power Usage Consumption'!$B$12)*D937</f>
        <v>4.752</v>
      </c>
      <c r="Z937" s="235">
        <f>'Raw Data'!AH936</f>
        <v>3</v>
      </c>
      <c r="AA937" s="241">
        <f>(Z937*'Power Usage Consumption'!$B$12)*D937</f>
        <v>14.256</v>
      </c>
      <c r="AB937" s="242">
        <f t="shared" si="2"/>
        <v>184.8528</v>
      </c>
      <c r="AC937" s="243" t="str">
        <f>'Raw Data'!AI936</f>
        <v>Renewable Energy (Solar, Wind, etc.)</v>
      </c>
      <c r="AD937" s="244">
        <f t="shared" si="3"/>
        <v>0</v>
      </c>
      <c r="AE937" s="245">
        <f t="shared" si="4"/>
        <v>184.8528</v>
      </c>
      <c r="AF937" s="238">
        <f>'Raw Data'!U936</f>
        <v>7</v>
      </c>
      <c r="AG937" s="235">
        <f>'Raw Data'!T936</f>
        <v>4</v>
      </c>
      <c r="AH937" s="235"/>
      <c r="AI937" s="235">
        <f>IF('Raw Data'!AJ936="YES", 1, 0)</f>
        <v>0</v>
      </c>
      <c r="AJ937" s="239">
        <f>'Power Usage Consumption'!$B$15</f>
        <v>3.87</v>
      </c>
      <c r="AK937" s="235">
        <f>IF('Raw Data'!AK936="YES", 1, 0)</f>
        <v>1</v>
      </c>
      <c r="AL937" s="239">
        <f>'Power Usage Consumption'!$B$16</f>
        <v>18</v>
      </c>
      <c r="AM937" s="235">
        <f>IF('Raw Data'!AL936="YES", 1, 0)</f>
        <v>0</v>
      </c>
      <c r="AN937" s="239">
        <f>'Power Usage Consumption'!$B$17</f>
        <v>1.5</v>
      </c>
      <c r="AO937" s="235">
        <f>IF('Raw Data'!AM936="YES", 1, 0)</f>
        <v>0</v>
      </c>
      <c r="AP937" s="239">
        <f>'Power Usage Consumption'!$B$18</f>
        <v>1.2</v>
      </c>
      <c r="AQ937" s="235">
        <f>IF('Raw Data'!AN936="YES", 1, 0)</f>
        <v>0</v>
      </c>
      <c r="AR937" s="239">
        <f>'Power Usage Consumption'!$B$19</f>
        <v>2</v>
      </c>
      <c r="AS937" s="239">
        <f t="shared" si="5"/>
        <v>26.57</v>
      </c>
      <c r="AT937" s="241">
        <f t="shared" si="6"/>
        <v>4</v>
      </c>
      <c r="AU937" s="241"/>
      <c r="AV937" s="235">
        <f>IF('Raw Data'!AO936="YES", 1, 0)</f>
        <v>1</v>
      </c>
      <c r="AW937" s="241">
        <f>('Power Usage Consumption'!$B$22)*D937*AV937</f>
        <v>900.9</v>
      </c>
      <c r="AX937" s="235">
        <f>IF('Raw Data'!AP936="YES", 1, 0)</f>
        <v>0</v>
      </c>
      <c r="AY937" s="241">
        <f>('Power Usage Consumption'!$B$23)*D937*AX937</f>
        <v>0</v>
      </c>
      <c r="AZ937" s="235">
        <f>IF('Raw Data'!AQ936="YES", 1, 0)</f>
        <v>0</v>
      </c>
      <c r="BA937" s="241">
        <f>('Power Usage Consumption'!$B$24)*D937*AZ937</f>
        <v>0</v>
      </c>
      <c r="BB937" s="235">
        <f>IF('Raw Data'!AR936="YES", 1, 0)</f>
        <v>0</v>
      </c>
      <c r="BC937" s="241">
        <f>('Power Usage Consumption'!$B$25)*D937*BB937</f>
        <v>0</v>
      </c>
      <c r="BD937" s="235">
        <f>IF('Raw Data'!AS936="YES", 1, 0)</f>
        <v>0</v>
      </c>
      <c r="BE937" s="235">
        <f>('Power Usage Consumption'!$B$26)*D937*BD937</f>
        <v>0</v>
      </c>
      <c r="BF937" s="241">
        <f t="shared" si="7"/>
        <v>900.9</v>
      </c>
    </row>
    <row r="938" ht="20.25" customHeight="1">
      <c r="A938" s="233" t="str">
        <f>'Raw Data'!R937</f>
        <v>Netherlands</v>
      </c>
      <c r="B938" s="234">
        <f>'Raw Data'!S937</f>
        <v>2</v>
      </c>
      <c r="C938" s="235">
        <f>'Raw Data'!W937</f>
        <v>36</v>
      </c>
      <c r="D938" s="236">
        <f t="shared" si="1"/>
        <v>288</v>
      </c>
      <c r="E938" s="246"/>
      <c r="F938" s="238">
        <f>'Raw Data'!X937</f>
        <v>1</v>
      </c>
      <c r="G938" s="239">
        <f>(F938*'Power Usage Consumption'!$B$2)*D938</f>
        <v>17.28</v>
      </c>
      <c r="H938" s="235">
        <f>'Raw Data'!Y937</f>
        <v>3</v>
      </c>
      <c r="I938" s="239">
        <f>(H938*'Power Usage Consumption'!$B$3)*D938</f>
        <v>60.1344</v>
      </c>
      <c r="J938" s="235">
        <f>'Raw Data'!Z937</f>
        <v>2</v>
      </c>
      <c r="K938" s="240">
        <f>(J938*'Power Usage Consumption'!$B$4)*D938</f>
        <v>32.832</v>
      </c>
      <c r="L938" s="241">
        <f>'Raw Data'!AA937</f>
        <v>1</v>
      </c>
      <c r="M938" s="241">
        <f>(L938*'Power Usage Consumption'!$B$5)*D938</f>
        <v>57.6</v>
      </c>
      <c r="N938" s="241">
        <f>'Raw Data'!AB937</f>
        <v>0</v>
      </c>
      <c r="O938" s="241">
        <f>(N938*'Power Usage Consumption'!$B$7)*D938</f>
        <v>0</v>
      </c>
      <c r="P938" s="241">
        <f>'Raw Data'!AC937</f>
        <v>0</v>
      </c>
      <c r="Q938" s="241">
        <f>(P938*'Power Usage Consumption'!$B$8)*D938</f>
        <v>0</v>
      </c>
      <c r="R938" s="241">
        <f>'Raw Data'!AD937</f>
        <v>2</v>
      </c>
      <c r="S938" s="241">
        <f>(R938*'Power Usage Consumption'!$B$9)*D938</f>
        <v>3.456</v>
      </c>
      <c r="T938" s="235">
        <f>'Raw Data'!AE937</f>
        <v>2</v>
      </c>
      <c r="U938" s="241">
        <f>(T938*'Power Usage Consumption'!$B$6)*D938</f>
        <v>2.88</v>
      </c>
      <c r="V938" s="235">
        <f>'Raw Data'!AF937</f>
        <v>2</v>
      </c>
      <c r="W938" s="241">
        <f>(V938*'Power Usage Consumption'!$B$11)*D938</f>
        <v>6.912</v>
      </c>
      <c r="X938" s="235">
        <f>'Raw Data'!AG937</f>
        <v>2</v>
      </c>
      <c r="Y938" s="241">
        <f>(X938*'Power Usage Consumption'!$B$12)*D938</f>
        <v>6.912</v>
      </c>
      <c r="Z938" s="235">
        <f>'Raw Data'!AH937</f>
        <v>2</v>
      </c>
      <c r="AA938" s="241">
        <f>(Z938*'Power Usage Consumption'!$B$12)*D938</f>
        <v>6.912</v>
      </c>
      <c r="AB938" s="242">
        <f t="shared" si="2"/>
        <v>194.9184</v>
      </c>
      <c r="AC938" s="243" t="str">
        <f>'Raw Data'!AI937</f>
        <v>Renewable Energy (Solar, Wind, etc.)</v>
      </c>
      <c r="AD938" s="244">
        <f t="shared" si="3"/>
        <v>0</v>
      </c>
      <c r="AE938" s="245">
        <f t="shared" si="4"/>
        <v>194.9184</v>
      </c>
      <c r="AF938" s="238">
        <f>'Raw Data'!U937</f>
        <v>1</v>
      </c>
      <c r="AG938" s="235">
        <f>'Raw Data'!T937</f>
        <v>1</v>
      </c>
      <c r="AH938" s="235"/>
      <c r="AI938" s="235">
        <f>IF('Raw Data'!AJ937="YES", 1, 0)</f>
        <v>1</v>
      </c>
      <c r="AJ938" s="239">
        <f>'Power Usage Consumption'!$B$15</f>
        <v>3.87</v>
      </c>
      <c r="AK938" s="235">
        <f>IF('Raw Data'!AK937="YES", 1, 0)</f>
        <v>0</v>
      </c>
      <c r="AL938" s="239">
        <f>'Power Usage Consumption'!$B$16</f>
        <v>18</v>
      </c>
      <c r="AM938" s="235">
        <f>IF('Raw Data'!AL937="YES", 1, 0)</f>
        <v>1</v>
      </c>
      <c r="AN938" s="239">
        <f>'Power Usage Consumption'!$B$17</f>
        <v>1.5</v>
      </c>
      <c r="AO938" s="235">
        <f>IF('Raw Data'!AM937="YES", 1, 0)</f>
        <v>0</v>
      </c>
      <c r="AP938" s="239">
        <f>'Power Usage Consumption'!$B$18</f>
        <v>1.2</v>
      </c>
      <c r="AQ938" s="235">
        <f>IF('Raw Data'!AN937="YES", 1, 0)</f>
        <v>1</v>
      </c>
      <c r="AR938" s="239">
        <f>'Power Usage Consumption'!$B$19</f>
        <v>2</v>
      </c>
      <c r="AS938" s="239">
        <f t="shared" si="5"/>
        <v>26.57</v>
      </c>
      <c r="AT938" s="241">
        <f t="shared" si="6"/>
        <v>1</v>
      </c>
      <c r="AU938" s="241"/>
      <c r="AV938" s="235">
        <f>IF('Raw Data'!AO937="YES", 1, 0)</f>
        <v>1</v>
      </c>
      <c r="AW938" s="241">
        <f>('Power Usage Consumption'!$B$22)*D938*AV938</f>
        <v>655.2</v>
      </c>
      <c r="AX938" s="235">
        <f>IF('Raw Data'!AP937="YES", 1, 0)</f>
        <v>0</v>
      </c>
      <c r="AY938" s="241">
        <f>('Power Usage Consumption'!$B$23)*D938*AX938</f>
        <v>0</v>
      </c>
      <c r="AZ938" s="235">
        <f>IF('Raw Data'!AQ937="YES", 1, 0)</f>
        <v>1</v>
      </c>
      <c r="BA938" s="241">
        <f>('Power Usage Consumption'!$B$24)*D938*AZ938</f>
        <v>15.552</v>
      </c>
      <c r="BB938" s="235">
        <f>IF('Raw Data'!AR937="YES", 1, 0)</f>
        <v>1</v>
      </c>
      <c r="BC938" s="241">
        <f>('Power Usage Consumption'!$B$25)*D938*BB938</f>
        <v>4.9968</v>
      </c>
      <c r="BD938" s="235">
        <f>IF('Raw Data'!AS937="YES", 1, 0)</f>
        <v>1</v>
      </c>
      <c r="BE938" s="235">
        <f>('Power Usage Consumption'!$B$26)*D938*BD938</f>
        <v>80.64</v>
      </c>
      <c r="BF938" s="241">
        <f t="shared" si="7"/>
        <v>756.3888</v>
      </c>
    </row>
    <row r="939" ht="20.25" customHeight="1">
      <c r="A939" s="233" t="str">
        <f>'Raw Data'!R938</f>
        <v>Denmark</v>
      </c>
      <c r="B939" s="234">
        <f>'Raw Data'!S938</f>
        <v>10</v>
      </c>
      <c r="C939" s="235">
        <f>'Raw Data'!W938</f>
        <v>20</v>
      </c>
      <c r="D939" s="236">
        <f t="shared" si="1"/>
        <v>800</v>
      </c>
      <c r="E939" s="246"/>
      <c r="F939" s="238">
        <f>'Raw Data'!X938</f>
        <v>2</v>
      </c>
      <c r="G939" s="239">
        <f>(F939*'Power Usage Consumption'!$B$2)*D939</f>
        <v>96</v>
      </c>
      <c r="H939" s="235">
        <f>'Raw Data'!Y938</f>
        <v>0</v>
      </c>
      <c r="I939" s="239">
        <f>(H939*'Power Usage Consumption'!$B$3)*D939</f>
        <v>0</v>
      </c>
      <c r="J939" s="235">
        <f>'Raw Data'!Z938</f>
        <v>3</v>
      </c>
      <c r="K939" s="240">
        <f>(J939*'Power Usage Consumption'!$B$4)*D939</f>
        <v>136.8</v>
      </c>
      <c r="L939" s="241">
        <f>'Raw Data'!AA938</f>
        <v>0</v>
      </c>
      <c r="M939" s="241">
        <f>(L939*'Power Usage Consumption'!$B$5)*D939</f>
        <v>0</v>
      </c>
      <c r="N939" s="241">
        <f>'Raw Data'!AB938</f>
        <v>1</v>
      </c>
      <c r="O939" s="241">
        <f>(N939*'Power Usage Consumption'!$B$7)*D939</f>
        <v>1.6</v>
      </c>
      <c r="P939" s="241">
        <f>'Raw Data'!AC938</f>
        <v>2</v>
      </c>
      <c r="Q939" s="241">
        <f>(P939*'Power Usage Consumption'!$B$8)*D939</f>
        <v>64</v>
      </c>
      <c r="R939" s="241">
        <f>'Raw Data'!AD938</f>
        <v>1</v>
      </c>
      <c r="S939" s="241">
        <f>(R939*'Power Usage Consumption'!$B$9)*D939</f>
        <v>4.8</v>
      </c>
      <c r="T939" s="235">
        <f>'Raw Data'!AE938</f>
        <v>2</v>
      </c>
      <c r="U939" s="241">
        <f>(T939*'Power Usage Consumption'!$B$6)*D939</f>
        <v>8</v>
      </c>
      <c r="V939" s="235">
        <f>'Raw Data'!AF938</f>
        <v>3</v>
      </c>
      <c r="W939" s="241">
        <f>(V939*'Power Usage Consumption'!$B$11)*D939</f>
        <v>28.8</v>
      </c>
      <c r="X939" s="235">
        <f>'Raw Data'!AG938</f>
        <v>1</v>
      </c>
      <c r="Y939" s="241">
        <f>(X939*'Power Usage Consumption'!$B$12)*D939</f>
        <v>9.6</v>
      </c>
      <c r="Z939" s="235">
        <f>'Raw Data'!AH938</f>
        <v>0</v>
      </c>
      <c r="AA939" s="241">
        <f>(Z939*'Power Usage Consumption'!$B$12)*D939</f>
        <v>0</v>
      </c>
      <c r="AB939" s="242">
        <f t="shared" si="2"/>
        <v>349.6</v>
      </c>
      <c r="AC939" s="243" t="str">
        <f>'Raw Data'!AI938</f>
        <v>Renewable Energy (Solar, Wind, etc.)</v>
      </c>
      <c r="AD939" s="244">
        <f t="shared" si="3"/>
        <v>0</v>
      </c>
      <c r="AE939" s="245">
        <f t="shared" si="4"/>
        <v>349.6</v>
      </c>
      <c r="AF939" s="238">
        <f>'Raw Data'!U938</f>
        <v>8</v>
      </c>
      <c r="AG939" s="235">
        <f>'Raw Data'!T938</f>
        <v>2</v>
      </c>
      <c r="AH939" s="235"/>
      <c r="AI939" s="235">
        <f>IF('Raw Data'!AJ938="YES", 1, 0)</f>
        <v>1</v>
      </c>
      <c r="AJ939" s="239">
        <f>'Power Usage Consumption'!$B$15</f>
        <v>3.87</v>
      </c>
      <c r="AK939" s="235">
        <f>IF('Raw Data'!AK938="YES", 1, 0)</f>
        <v>1</v>
      </c>
      <c r="AL939" s="239">
        <f>'Power Usage Consumption'!$B$16</f>
        <v>18</v>
      </c>
      <c r="AM939" s="235">
        <f>IF('Raw Data'!AL938="YES", 1, 0)</f>
        <v>1</v>
      </c>
      <c r="AN939" s="239">
        <f>'Power Usage Consumption'!$B$17</f>
        <v>1.5</v>
      </c>
      <c r="AO939" s="235">
        <f>IF('Raw Data'!AM938="YES", 1, 0)</f>
        <v>1</v>
      </c>
      <c r="AP939" s="239">
        <f>'Power Usage Consumption'!$B$18</f>
        <v>1.2</v>
      </c>
      <c r="AQ939" s="235">
        <f>IF('Raw Data'!AN938="YES", 1, 0)</f>
        <v>1</v>
      </c>
      <c r="AR939" s="239">
        <f>'Power Usage Consumption'!$B$19</f>
        <v>2</v>
      </c>
      <c r="AS939" s="239">
        <f t="shared" si="5"/>
        <v>26.57</v>
      </c>
      <c r="AT939" s="241">
        <f t="shared" si="6"/>
        <v>2</v>
      </c>
      <c r="AU939" s="241"/>
      <c r="AV939" s="235">
        <f>IF('Raw Data'!AO938="YES", 1, 0)</f>
        <v>1</v>
      </c>
      <c r="AW939" s="241">
        <f>('Power Usage Consumption'!$B$22)*D939*AV939</f>
        <v>1820</v>
      </c>
      <c r="AX939" s="235">
        <f>IF('Raw Data'!AP938="YES", 1, 0)</f>
        <v>1</v>
      </c>
      <c r="AY939" s="241">
        <f>('Power Usage Consumption'!$B$23)*D939*AX939</f>
        <v>520</v>
      </c>
      <c r="AZ939" s="235">
        <f>IF('Raw Data'!AQ938="YES", 1, 0)</f>
        <v>0</v>
      </c>
      <c r="BA939" s="241">
        <f>('Power Usage Consumption'!$B$24)*D939*AZ939</f>
        <v>0</v>
      </c>
      <c r="BB939" s="235">
        <f>IF('Raw Data'!AR938="YES", 1, 0)</f>
        <v>1</v>
      </c>
      <c r="BC939" s="241">
        <f>('Power Usage Consumption'!$B$25)*D939*BB939</f>
        <v>13.88</v>
      </c>
      <c r="BD939" s="235">
        <f>IF('Raw Data'!AS938="YES", 1, 0)</f>
        <v>1</v>
      </c>
      <c r="BE939" s="235">
        <f>('Power Usage Consumption'!$B$26)*D939*BD939</f>
        <v>224</v>
      </c>
      <c r="BF939" s="241">
        <f t="shared" si="7"/>
        <v>2577.88</v>
      </c>
    </row>
    <row r="940" ht="20.25" customHeight="1">
      <c r="A940" s="233" t="str">
        <f>'Raw Data'!R939</f>
        <v>Italy</v>
      </c>
      <c r="B940" s="234">
        <f>'Raw Data'!S939</f>
        <v>5</v>
      </c>
      <c r="C940" s="235">
        <f>'Raw Data'!W939</f>
        <v>30</v>
      </c>
      <c r="D940" s="236">
        <f t="shared" si="1"/>
        <v>600</v>
      </c>
      <c r="E940" s="246"/>
      <c r="F940" s="238">
        <f>'Raw Data'!X939</f>
        <v>2</v>
      </c>
      <c r="G940" s="239">
        <f>(F940*'Power Usage Consumption'!$B$2)*D940</f>
        <v>72</v>
      </c>
      <c r="H940" s="235">
        <f>'Raw Data'!Y939</f>
        <v>0</v>
      </c>
      <c r="I940" s="239">
        <f>(H940*'Power Usage Consumption'!$B$3)*D940</f>
        <v>0</v>
      </c>
      <c r="J940" s="235">
        <f>'Raw Data'!Z939</f>
        <v>3</v>
      </c>
      <c r="K940" s="240">
        <f>(J940*'Power Usage Consumption'!$B$4)*D940</f>
        <v>102.6</v>
      </c>
      <c r="L940" s="241">
        <f>'Raw Data'!AA939</f>
        <v>0</v>
      </c>
      <c r="M940" s="241">
        <f>(L940*'Power Usage Consumption'!$B$5)*D940</f>
        <v>0</v>
      </c>
      <c r="N940" s="241">
        <f>'Raw Data'!AB939</f>
        <v>0</v>
      </c>
      <c r="O940" s="241">
        <f>(N940*'Power Usage Consumption'!$B$7)*D940</f>
        <v>0</v>
      </c>
      <c r="P940" s="241">
        <f>'Raw Data'!AC939</f>
        <v>0</v>
      </c>
      <c r="Q940" s="241">
        <f>(P940*'Power Usage Consumption'!$B$8)*D940</f>
        <v>0</v>
      </c>
      <c r="R940" s="241">
        <f>'Raw Data'!AD939</f>
        <v>3</v>
      </c>
      <c r="S940" s="241">
        <f>(R940*'Power Usage Consumption'!$B$9)*D940</f>
        <v>10.8</v>
      </c>
      <c r="T940" s="235">
        <f>'Raw Data'!AE939</f>
        <v>2</v>
      </c>
      <c r="U940" s="241">
        <f>(T940*'Power Usage Consumption'!$B$6)*D940</f>
        <v>6</v>
      </c>
      <c r="V940" s="235">
        <f>'Raw Data'!AF939</f>
        <v>1</v>
      </c>
      <c r="W940" s="241">
        <f>(V940*'Power Usage Consumption'!$B$11)*D940</f>
        <v>7.2</v>
      </c>
      <c r="X940" s="235">
        <f>'Raw Data'!AG939</f>
        <v>3</v>
      </c>
      <c r="Y940" s="241">
        <f>(X940*'Power Usage Consumption'!$B$12)*D940</f>
        <v>21.6</v>
      </c>
      <c r="Z940" s="235">
        <f>'Raw Data'!AH939</f>
        <v>3</v>
      </c>
      <c r="AA940" s="241">
        <f>(Z940*'Power Usage Consumption'!$B$12)*D940</f>
        <v>21.6</v>
      </c>
      <c r="AB940" s="242">
        <f t="shared" si="2"/>
        <v>241.8</v>
      </c>
      <c r="AC940" s="243" t="str">
        <f>'Raw Data'!AI939</f>
        <v>Non-renewable Energy (Grid electricity, Gasoline, etc.)</v>
      </c>
      <c r="AD940" s="244">
        <f t="shared" si="3"/>
        <v>241.8</v>
      </c>
      <c r="AE940" s="245">
        <f t="shared" si="4"/>
        <v>0</v>
      </c>
      <c r="AF940" s="238">
        <f>'Raw Data'!U939</f>
        <v>4</v>
      </c>
      <c r="AG940" s="235">
        <f>'Raw Data'!T939</f>
        <v>1</v>
      </c>
      <c r="AH940" s="235"/>
      <c r="AI940" s="235">
        <f>IF('Raw Data'!AJ939="YES", 1, 0)</f>
        <v>0</v>
      </c>
      <c r="AJ940" s="239">
        <f>'Power Usage Consumption'!$B$15</f>
        <v>3.87</v>
      </c>
      <c r="AK940" s="235">
        <f>IF('Raw Data'!AK939="YES", 1, 0)</f>
        <v>1</v>
      </c>
      <c r="AL940" s="239">
        <f>'Power Usage Consumption'!$B$16</f>
        <v>18</v>
      </c>
      <c r="AM940" s="235">
        <f>IF('Raw Data'!AL939="YES", 1, 0)</f>
        <v>0</v>
      </c>
      <c r="AN940" s="239">
        <f>'Power Usage Consumption'!$B$17</f>
        <v>1.5</v>
      </c>
      <c r="AO940" s="235">
        <f>IF('Raw Data'!AM939="YES", 1, 0)</f>
        <v>1</v>
      </c>
      <c r="AP940" s="239">
        <f>'Power Usage Consumption'!$B$18</f>
        <v>1.2</v>
      </c>
      <c r="AQ940" s="235">
        <f>IF('Raw Data'!AN939="YES", 1, 0)</f>
        <v>0</v>
      </c>
      <c r="AR940" s="239">
        <f>'Power Usage Consumption'!$B$19</f>
        <v>2</v>
      </c>
      <c r="AS940" s="239">
        <f t="shared" si="5"/>
        <v>26.57</v>
      </c>
      <c r="AT940" s="241">
        <f t="shared" si="6"/>
        <v>1</v>
      </c>
      <c r="AU940" s="241"/>
      <c r="AV940" s="235">
        <f>IF('Raw Data'!AO939="YES", 1, 0)</f>
        <v>0</v>
      </c>
      <c r="AW940" s="241">
        <f>('Power Usage Consumption'!$B$22)*D940*AV940</f>
        <v>0</v>
      </c>
      <c r="AX940" s="235">
        <f>IF('Raw Data'!AP939="YES", 1, 0)</f>
        <v>0</v>
      </c>
      <c r="AY940" s="241">
        <f>('Power Usage Consumption'!$B$23)*D940*AX940</f>
        <v>0</v>
      </c>
      <c r="AZ940" s="235">
        <f>IF('Raw Data'!AQ939="YES", 1, 0)</f>
        <v>0</v>
      </c>
      <c r="BA940" s="241">
        <f>('Power Usage Consumption'!$B$24)*D940*AZ940</f>
        <v>0</v>
      </c>
      <c r="BB940" s="235">
        <f>IF('Raw Data'!AR939="YES", 1, 0)</f>
        <v>0</v>
      </c>
      <c r="BC940" s="241">
        <f>('Power Usage Consumption'!$B$25)*D940*BB940</f>
        <v>0</v>
      </c>
      <c r="BD940" s="235">
        <f>IF('Raw Data'!AS939="YES", 1, 0)</f>
        <v>0</v>
      </c>
      <c r="BE940" s="235">
        <f>('Power Usage Consumption'!$B$26)*D940*BD940</f>
        <v>0</v>
      </c>
      <c r="BF940" s="241">
        <f t="shared" si="7"/>
        <v>0</v>
      </c>
    </row>
    <row r="941" ht="20.25" customHeight="1">
      <c r="A941" s="233" t="str">
        <f>'Raw Data'!R940</f>
        <v>Finland</v>
      </c>
      <c r="B941" s="234">
        <f>'Raw Data'!S940</f>
        <v>2</v>
      </c>
      <c r="C941" s="235">
        <f>'Raw Data'!W940</f>
        <v>19</v>
      </c>
      <c r="D941" s="236">
        <f t="shared" si="1"/>
        <v>152</v>
      </c>
      <c r="E941" s="246"/>
      <c r="F941" s="238">
        <f>'Raw Data'!X940</f>
        <v>0</v>
      </c>
      <c r="G941" s="239">
        <f>(F941*'Power Usage Consumption'!$B$2)*D941</f>
        <v>0</v>
      </c>
      <c r="H941" s="235">
        <f>'Raw Data'!Y940</f>
        <v>3</v>
      </c>
      <c r="I941" s="239">
        <f>(H941*'Power Usage Consumption'!$B$3)*D941</f>
        <v>31.7376</v>
      </c>
      <c r="J941" s="235">
        <f>'Raw Data'!Z940</f>
        <v>3</v>
      </c>
      <c r="K941" s="240">
        <f>(J941*'Power Usage Consumption'!$B$4)*D941</f>
        <v>25.992</v>
      </c>
      <c r="L941" s="241">
        <f>'Raw Data'!AA940</f>
        <v>3</v>
      </c>
      <c r="M941" s="241">
        <f>(L941*'Power Usage Consumption'!$B$5)*D941</f>
        <v>91.2</v>
      </c>
      <c r="N941" s="241">
        <f>'Raw Data'!AB940</f>
        <v>2</v>
      </c>
      <c r="O941" s="241">
        <f>(N941*'Power Usage Consumption'!$B$7)*D941</f>
        <v>0.608</v>
      </c>
      <c r="P941" s="241">
        <f>'Raw Data'!AC940</f>
        <v>2</v>
      </c>
      <c r="Q941" s="241">
        <f>(P941*'Power Usage Consumption'!$B$8)*D941</f>
        <v>12.16</v>
      </c>
      <c r="R941" s="241">
        <f>'Raw Data'!AD940</f>
        <v>3</v>
      </c>
      <c r="S941" s="241">
        <f>(R941*'Power Usage Consumption'!$B$9)*D941</f>
        <v>2.736</v>
      </c>
      <c r="T941" s="235">
        <f>'Raw Data'!AE940</f>
        <v>3</v>
      </c>
      <c r="U941" s="241">
        <f>(T941*'Power Usage Consumption'!$B$6)*D941</f>
        <v>2.28</v>
      </c>
      <c r="V941" s="235">
        <f>'Raw Data'!AF940</f>
        <v>0</v>
      </c>
      <c r="W941" s="241">
        <f>(V941*'Power Usage Consumption'!$B$11)*D941</f>
        <v>0</v>
      </c>
      <c r="X941" s="235">
        <f>'Raw Data'!AG940</f>
        <v>0</v>
      </c>
      <c r="Y941" s="241">
        <f>(X941*'Power Usage Consumption'!$B$12)*D941</f>
        <v>0</v>
      </c>
      <c r="Z941" s="235">
        <f>'Raw Data'!AH940</f>
        <v>0</v>
      </c>
      <c r="AA941" s="241">
        <f>(Z941*'Power Usage Consumption'!$B$12)*D941</f>
        <v>0</v>
      </c>
      <c r="AB941" s="242">
        <f t="shared" si="2"/>
        <v>166.7136</v>
      </c>
      <c r="AC941" s="243" t="str">
        <f>'Raw Data'!AI940</f>
        <v>Non-renewable Energy (Grid electricity, Gasoline, etc.)</v>
      </c>
      <c r="AD941" s="244">
        <f t="shared" si="3"/>
        <v>166.7136</v>
      </c>
      <c r="AE941" s="245">
        <f t="shared" si="4"/>
        <v>0</v>
      </c>
      <c r="AF941" s="238">
        <f>'Raw Data'!U940</f>
        <v>0</v>
      </c>
      <c r="AG941" s="235">
        <f>'Raw Data'!T940</f>
        <v>2</v>
      </c>
      <c r="AH941" s="235"/>
      <c r="AI941" s="235">
        <f>IF('Raw Data'!AJ940="YES", 1, 0)</f>
        <v>1</v>
      </c>
      <c r="AJ941" s="239">
        <f>'Power Usage Consumption'!$B$15</f>
        <v>3.87</v>
      </c>
      <c r="AK941" s="235">
        <f>IF('Raw Data'!AK940="YES", 1, 0)</f>
        <v>0</v>
      </c>
      <c r="AL941" s="239">
        <f>'Power Usage Consumption'!$B$16</f>
        <v>18</v>
      </c>
      <c r="AM941" s="235">
        <f>IF('Raw Data'!AL940="YES", 1, 0)</f>
        <v>0</v>
      </c>
      <c r="AN941" s="239">
        <f>'Power Usage Consumption'!$B$17</f>
        <v>1.5</v>
      </c>
      <c r="AO941" s="235">
        <f>IF('Raw Data'!AM940="YES", 1, 0)</f>
        <v>0</v>
      </c>
      <c r="AP941" s="239">
        <f>'Power Usage Consumption'!$B$18</f>
        <v>1.2</v>
      </c>
      <c r="AQ941" s="235">
        <f>IF('Raw Data'!AN940="YES", 1, 0)</f>
        <v>0</v>
      </c>
      <c r="AR941" s="239">
        <f>'Power Usage Consumption'!$B$19</f>
        <v>2</v>
      </c>
      <c r="AS941" s="239">
        <f t="shared" si="5"/>
        <v>26.57</v>
      </c>
      <c r="AT941" s="241">
        <f t="shared" si="6"/>
        <v>2</v>
      </c>
      <c r="AU941" s="241"/>
      <c r="AV941" s="235">
        <f>IF('Raw Data'!AO940="YES", 1, 0)</f>
        <v>0</v>
      </c>
      <c r="AW941" s="241">
        <f>('Power Usage Consumption'!$B$22)*D941*AV941</f>
        <v>0</v>
      </c>
      <c r="AX941" s="235">
        <f>IF('Raw Data'!AP940="YES", 1, 0)</f>
        <v>1</v>
      </c>
      <c r="AY941" s="241">
        <f>('Power Usage Consumption'!$B$23)*D941*AX941</f>
        <v>98.8</v>
      </c>
      <c r="AZ941" s="235">
        <f>IF('Raw Data'!AQ940="YES", 1, 0)</f>
        <v>1</v>
      </c>
      <c r="BA941" s="241">
        <f>('Power Usage Consumption'!$B$24)*D941*AZ941</f>
        <v>8.208</v>
      </c>
      <c r="BB941" s="235">
        <f>IF('Raw Data'!AR940="YES", 1, 0)</f>
        <v>1</v>
      </c>
      <c r="BC941" s="241">
        <f>('Power Usage Consumption'!$B$25)*D941*BB941</f>
        <v>2.6372</v>
      </c>
      <c r="BD941" s="235">
        <f>IF('Raw Data'!AS940="YES", 1, 0)</f>
        <v>0</v>
      </c>
      <c r="BE941" s="235">
        <f>('Power Usage Consumption'!$B$26)*D941*BD941</f>
        <v>0</v>
      </c>
      <c r="BF941" s="241">
        <f t="shared" si="7"/>
        <v>109.6452</v>
      </c>
    </row>
    <row r="942" ht="20.25" customHeight="1">
      <c r="A942" s="233" t="str">
        <f>'Raw Data'!R941</f>
        <v>South Africa</v>
      </c>
      <c r="B942" s="234">
        <f>'Raw Data'!S941</f>
        <v>2</v>
      </c>
      <c r="C942" s="235">
        <f>'Raw Data'!W941</f>
        <v>24</v>
      </c>
      <c r="D942" s="236">
        <f t="shared" si="1"/>
        <v>192</v>
      </c>
      <c r="E942" s="246"/>
      <c r="F942" s="238">
        <f>'Raw Data'!X941</f>
        <v>0</v>
      </c>
      <c r="G942" s="239">
        <f>(F942*'Power Usage Consumption'!$B$2)*D942</f>
        <v>0</v>
      </c>
      <c r="H942" s="235">
        <f>'Raw Data'!Y941</f>
        <v>0</v>
      </c>
      <c r="I942" s="239">
        <f>(H942*'Power Usage Consumption'!$B$3)*D942</f>
        <v>0</v>
      </c>
      <c r="J942" s="235">
        <f>'Raw Data'!Z941</f>
        <v>2</v>
      </c>
      <c r="K942" s="240">
        <f>(J942*'Power Usage Consumption'!$B$4)*D942</f>
        <v>21.888</v>
      </c>
      <c r="L942" s="241">
        <f>'Raw Data'!AA941</f>
        <v>1</v>
      </c>
      <c r="M942" s="241">
        <f>(L942*'Power Usage Consumption'!$B$5)*D942</f>
        <v>38.4</v>
      </c>
      <c r="N942" s="241">
        <f>'Raw Data'!AB941</f>
        <v>3</v>
      </c>
      <c r="O942" s="241">
        <f>(N942*'Power Usage Consumption'!$B$7)*D942</f>
        <v>1.152</v>
      </c>
      <c r="P942" s="241">
        <f>'Raw Data'!AC941</f>
        <v>1</v>
      </c>
      <c r="Q942" s="241">
        <f>(P942*'Power Usage Consumption'!$B$8)*D942</f>
        <v>7.68</v>
      </c>
      <c r="R942" s="241">
        <f>'Raw Data'!AD941</f>
        <v>1</v>
      </c>
      <c r="S942" s="241">
        <f>(R942*'Power Usage Consumption'!$B$9)*D942</f>
        <v>1.152</v>
      </c>
      <c r="T942" s="235">
        <f>'Raw Data'!AE941</f>
        <v>3</v>
      </c>
      <c r="U942" s="241">
        <f>(T942*'Power Usage Consumption'!$B$6)*D942</f>
        <v>2.88</v>
      </c>
      <c r="V942" s="235">
        <f>'Raw Data'!AF941</f>
        <v>3</v>
      </c>
      <c r="W942" s="241">
        <f>(V942*'Power Usage Consumption'!$B$11)*D942</f>
        <v>6.912</v>
      </c>
      <c r="X942" s="235">
        <f>'Raw Data'!AG941</f>
        <v>0</v>
      </c>
      <c r="Y942" s="241">
        <f>(X942*'Power Usage Consumption'!$B$12)*D942</f>
        <v>0</v>
      </c>
      <c r="Z942" s="235">
        <f>'Raw Data'!AH941</f>
        <v>2</v>
      </c>
      <c r="AA942" s="241">
        <f>(Z942*'Power Usage Consumption'!$B$12)*D942</f>
        <v>4.608</v>
      </c>
      <c r="AB942" s="242">
        <f t="shared" si="2"/>
        <v>84.672</v>
      </c>
      <c r="AC942" s="243" t="str">
        <f>'Raw Data'!AI941</f>
        <v>Non-renewable Energy (Grid electricity, Gasoline, etc.)</v>
      </c>
      <c r="AD942" s="244">
        <f t="shared" si="3"/>
        <v>84.672</v>
      </c>
      <c r="AE942" s="245">
        <f t="shared" si="4"/>
        <v>0</v>
      </c>
      <c r="AF942" s="238">
        <f>'Raw Data'!U941</f>
        <v>0</v>
      </c>
      <c r="AG942" s="235">
        <f>'Raw Data'!T941</f>
        <v>2</v>
      </c>
      <c r="AH942" s="235"/>
      <c r="AI942" s="235">
        <f>IF('Raw Data'!AJ941="YES", 1, 0)</f>
        <v>1</v>
      </c>
      <c r="AJ942" s="239">
        <f>'Power Usage Consumption'!$B$15</f>
        <v>3.87</v>
      </c>
      <c r="AK942" s="235">
        <f>IF('Raw Data'!AK941="YES", 1, 0)</f>
        <v>0</v>
      </c>
      <c r="AL942" s="239">
        <f>'Power Usage Consumption'!$B$16</f>
        <v>18</v>
      </c>
      <c r="AM942" s="235">
        <f>IF('Raw Data'!AL941="YES", 1, 0)</f>
        <v>1</v>
      </c>
      <c r="AN942" s="239">
        <f>'Power Usage Consumption'!$B$17</f>
        <v>1.5</v>
      </c>
      <c r="AO942" s="235">
        <f>IF('Raw Data'!AM941="YES", 1, 0)</f>
        <v>0</v>
      </c>
      <c r="AP942" s="239">
        <f>'Power Usage Consumption'!$B$18</f>
        <v>1.2</v>
      </c>
      <c r="AQ942" s="235">
        <f>IF('Raw Data'!AN941="YES", 1, 0)</f>
        <v>1</v>
      </c>
      <c r="AR942" s="239">
        <f>'Power Usage Consumption'!$B$19</f>
        <v>2</v>
      </c>
      <c r="AS942" s="239">
        <f t="shared" si="5"/>
        <v>26.57</v>
      </c>
      <c r="AT942" s="241">
        <f t="shared" si="6"/>
        <v>2</v>
      </c>
      <c r="AU942" s="241"/>
      <c r="AV942" s="235">
        <f>IF('Raw Data'!AO941="YES", 1, 0)</f>
        <v>0</v>
      </c>
      <c r="AW942" s="241">
        <f>('Power Usage Consumption'!$B$22)*D942*AV942</f>
        <v>0</v>
      </c>
      <c r="AX942" s="235">
        <f>IF('Raw Data'!AP941="YES", 1, 0)</f>
        <v>1</v>
      </c>
      <c r="AY942" s="241">
        <f>('Power Usage Consumption'!$B$23)*D942*AX942</f>
        <v>124.8</v>
      </c>
      <c r="AZ942" s="235">
        <f>IF('Raw Data'!AQ941="YES", 1, 0)</f>
        <v>1</v>
      </c>
      <c r="BA942" s="241">
        <f>('Power Usage Consumption'!$B$24)*D942*AZ942</f>
        <v>10.368</v>
      </c>
      <c r="BB942" s="235">
        <f>IF('Raw Data'!AR941="YES", 1, 0)</f>
        <v>1</v>
      </c>
      <c r="BC942" s="241">
        <f>('Power Usage Consumption'!$B$25)*D942*BB942</f>
        <v>3.3312</v>
      </c>
      <c r="BD942" s="235">
        <f>IF('Raw Data'!AS941="YES", 1, 0)</f>
        <v>0</v>
      </c>
      <c r="BE942" s="235">
        <f>('Power Usage Consumption'!$B$26)*D942*BD942</f>
        <v>0</v>
      </c>
      <c r="BF942" s="241">
        <f t="shared" si="7"/>
        <v>138.4992</v>
      </c>
    </row>
    <row r="943" ht="20.25" customHeight="1">
      <c r="A943" s="233" t="str">
        <f>'Raw Data'!R942</f>
        <v>Romania</v>
      </c>
      <c r="B943" s="234">
        <f>'Raw Data'!S942</f>
        <v>5</v>
      </c>
      <c r="C943" s="235">
        <f>'Raw Data'!W942</f>
        <v>40</v>
      </c>
      <c r="D943" s="236">
        <f t="shared" si="1"/>
        <v>800</v>
      </c>
      <c r="E943" s="246"/>
      <c r="F943" s="238">
        <f>'Raw Data'!X942</f>
        <v>1</v>
      </c>
      <c r="G943" s="239">
        <f>(F943*'Power Usage Consumption'!$B$2)*D943</f>
        <v>48</v>
      </c>
      <c r="H943" s="235">
        <f>'Raw Data'!Y942</f>
        <v>0</v>
      </c>
      <c r="I943" s="239">
        <f>(H943*'Power Usage Consumption'!$B$3)*D943</f>
        <v>0</v>
      </c>
      <c r="J943" s="235">
        <f>'Raw Data'!Z942</f>
        <v>2</v>
      </c>
      <c r="K943" s="240">
        <f>(J943*'Power Usage Consumption'!$B$4)*D943</f>
        <v>91.2</v>
      </c>
      <c r="L943" s="241">
        <f>'Raw Data'!AA942</f>
        <v>0</v>
      </c>
      <c r="M943" s="241">
        <f>(L943*'Power Usage Consumption'!$B$5)*D943</f>
        <v>0</v>
      </c>
      <c r="N943" s="241">
        <f>'Raw Data'!AB942</f>
        <v>2</v>
      </c>
      <c r="O943" s="241">
        <f>(N943*'Power Usage Consumption'!$B$7)*D943</f>
        <v>3.2</v>
      </c>
      <c r="P943" s="241">
        <f>'Raw Data'!AC942</f>
        <v>1</v>
      </c>
      <c r="Q943" s="241">
        <f>(P943*'Power Usage Consumption'!$B$8)*D943</f>
        <v>32</v>
      </c>
      <c r="R943" s="241">
        <f>'Raw Data'!AD942</f>
        <v>3</v>
      </c>
      <c r="S943" s="241">
        <f>(R943*'Power Usage Consumption'!$B$9)*D943</f>
        <v>14.4</v>
      </c>
      <c r="T943" s="235">
        <f>'Raw Data'!AE942</f>
        <v>2</v>
      </c>
      <c r="U943" s="241">
        <f>(T943*'Power Usage Consumption'!$B$6)*D943</f>
        <v>8</v>
      </c>
      <c r="V943" s="235">
        <f>'Raw Data'!AF942</f>
        <v>0</v>
      </c>
      <c r="W943" s="241">
        <f>(V943*'Power Usage Consumption'!$B$11)*D943</f>
        <v>0</v>
      </c>
      <c r="X943" s="235">
        <f>'Raw Data'!AG942</f>
        <v>3</v>
      </c>
      <c r="Y943" s="241">
        <f>(X943*'Power Usage Consumption'!$B$12)*D943</f>
        <v>28.8</v>
      </c>
      <c r="Z943" s="235">
        <f>'Raw Data'!AH942</f>
        <v>0</v>
      </c>
      <c r="AA943" s="241">
        <f>(Z943*'Power Usage Consumption'!$B$12)*D943</f>
        <v>0</v>
      </c>
      <c r="AB943" s="242">
        <f t="shared" si="2"/>
        <v>225.6</v>
      </c>
      <c r="AC943" s="243" t="str">
        <f>'Raw Data'!AI942</f>
        <v>Non-renewable Energy (Grid electricity, Gasoline, etc.)</v>
      </c>
      <c r="AD943" s="244">
        <f t="shared" si="3"/>
        <v>225.6</v>
      </c>
      <c r="AE943" s="245">
        <f t="shared" si="4"/>
        <v>0</v>
      </c>
      <c r="AF943" s="238">
        <f>'Raw Data'!U942</f>
        <v>0</v>
      </c>
      <c r="AG943" s="235">
        <f>'Raw Data'!T942</f>
        <v>5</v>
      </c>
      <c r="AH943" s="235"/>
      <c r="AI943" s="235">
        <f>IF('Raw Data'!AJ942="YES", 1, 0)</f>
        <v>1</v>
      </c>
      <c r="AJ943" s="239">
        <f>'Power Usage Consumption'!$B$15</f>
        <v>3.87</v>
      </c>
      <c r="AK943" s="235">
        <f>IF('Raw Data'!AK942="YES", 1, 0)</f>
        <v>0</v>
      </c>
      <c r="AL943" s="239">
        <f>'Power Usage Consumption'!$B$16</f>
        <v>18</v>
      </c>
      <c r="AM943" s="235">
        <f>IF('Raw Data'!AL942="YES", 1, 0)</f>
        <v>0</v>
      </c>
      <c r="AN943" s="239">
        <f>'Power Usage Consumption'!$B$17</f>
        <v>1.5</v>
      </c>
      <c r="AO943" s="235">
        <f>IF('Raw Data'!AM942="YES", 1, 0)</f>
        <v>0</v>
      </c>
      <c r="AP943" s="239">
        <f>'Power Usage Consumption'!$B$18</f>
        <v>1.2</v>
      </c>
      <c r="AQ943" s="235">
        <f>IF('Raw Data'!AN942="YES", 1, 0)</f>
        <v>1</v>
      </c>
      <c r="AR943" s="239">
        <f>'Power Usage Consumption'!$B$19</f>
        <v>2</v>
      </c>
      <c r="AS943" s="239">
        <f t="shared" si="5"/>
        <v>26.57</v>
      </c>
      <c r="AT943" s="241">
        <f t="shared" si="6"/>
        <v>5</v>
      </c>
      <c r="AU943" s="241"/>
      <c r="AV943" s="235">
        <f>IF('Raw Data'!AO942="YES", 1, 0)</f>
        <v>0</v>
      </c>
      <c r="AW943" s="241">
        <f>('Power Usage Consumption'!$B$22)*D943*AV943</f>
        <v>0</v>
      </c>
      <c r="AX943" s="235">
        <f>IF('Raw Data'!AP942="YES", 1, 0)</f>
        <v>0</v>
      </c>
      <c r="AY943" s="241">
        <f>('Power Usage Consumption'!$B$23)*D943*AX943</f>
        <v>0</v>
      </c>
      <c r="AZ943" s="235">
        <f>IF('Raw Data'!AQ942="YES", 1, 0)</f>
        <v>0</v>
      </c>
      <c r="BA943" s="241">
        <f>('Power Usage Consumption'!$B$24)*D943*AZ943</f>
        <v>0</v>
      </c>
      <c r="BB943" s="235">
        <f>IF('Raw Data'!AR942="YES", 1, 0)</f>
        <v>1</v>
      </c>
      <c r="BC943" s="241">
        <f>('Power Usage Consumption'!$B$25)*D943*BB943</f>
        <v>13.88</v>
      </c>
      <c r="BD943" s="235">
        <f>IF('Raw Data'!AS942="YES", 1, 0)</f>
        <v>0</v>
      </c>
      <c r="BE943" s="235">
        <f>('Power Usage Consumption'!$B$26)*D943*BD943</f>
        <v>0</v>
      </c>
      <c r="BF943" s="241">
        <f t="shared" si="7"/>
        <v>13.88</v>
      </c>
    </row>
    <row r="944" ht="20.25" customHeight="1">
      <c r="A944" s="233" t="str">
        <f>'Raw Data'!R943</f>
        <v>Pakistan</v>
      </c>
      <c r="B944" s="234">
        <f>'Raw Data'!S943</f>
        <v>12</v>
      </c>
      <c r="C944" s="235">
        <f>'Raw Data'!W943</f>
        <v>7</v>
      </c>
      <c r="D944" s="236">
        <f t="shared" si="1"/>
        <v>336</v>
      </c>
      <c r="E944" s="246"/>
      <c r="F944" s="238">
        <f>'Raw Data'!X943</f>
        <v>0</v>
      </c>
      <c r="G944" s="239">
        <f>(F944*'Power Usage Consumption'!$B$2)*D944</f>
        <v>0</v>
      </c>
      <c r="H944" s="235">
        <f>'Raw Data'!Y943</f>
        <v>0</v>
      </c>
      <c r="I944" s="239">
        <f>(H944*'Power Usage Consumption'!$B$3)*D944</f>
        <v>0</v>
      </c>
      <c r="J944" s="235">
        <f>'Raw Data'!Z943</f>
        <v>2</v>
      </c>
      <c r="K944" s="240">
        <f>(J944*'Power Usage Consumption'!$B$4)*D944</f>
        <v>38.304</v>
      </c>
      <c r="L944" s="241">
        <f>'Raw Data'!AA943</f>
        <v>3</v>
      </c>
      <c r="M944" s="241">
        <f>(L944*'Power Usage Consumption'!$B$5)*D944</f>
        <v>201.6</v>
      </c>
      <c r="N944" s="241">
        <f>'Raw Data'!AB943</f>
        <v>0</v>
      </c>
      <c r="O944" s="241">
        <f>(N944*'Power Usage Consumption'!$B$7)*D944</f>
        <v>0</v>
      </c>
      <c r="P944" s="241">
        <f>'Raw Data'!AC943</f>
        <v>3</v>
      </c>
      <c r="Q944" s="241">
        <f>(P944*'Power Usage Consumption'!$B$8)*D944</f>
        <v>40.32</v>
      </c>
      <c r="R944" s="241">
        <f>'Raw Data'!AD943</f>
        <v>0</v>
      </c>
      <c r="S944" s="241">
        <f>(R944*'Power Usage Consumption'!$B$9)*D944</f>
        <v>0</v>
      </c>
      <c r="T944" s="235">
        <f>'Raw Data'!AE943</f>
        <v>0</v>
      </c>
      <c r="U944" s="241">
        <f>(T944*'Power Usage Consumption'!$B$6)*D944</f>
        <v>0</v>
      </c>
      <c r="V944" s="235">
        <f>'Raw Data'!AF943</f>
        <v>0</v>
      </c>
      <c r="W944" s="241">
        <f>(V944*'Power Usage Consumption'!$B$11)*D944</f>
        <v>0</v>
      </c>
      <c r="X944" s="235">
        <f>'Raw Data'!AG943</f>
        <v>3</v>
      </c>
      <c r="Y944" s="241">
        <f>(X944*'Power Usage Consumption'!$B$12)*D944</f>
        <v>12.096</v>
      </c>
      <c r="Z944" s="235">
        <f>'Raw Data'!AH943</f>
        <v>2</v>
      </c>
      <c r="AA944" s="241">
        <f>(Z944*'Power Usage Consumption'!$B$12)*D944</f>
        <v>8.064</v>
      </c>
      <c r="AB944" s="242">
        <f t="shared" si="2"/>
        <v>300.384</v>
      </c>
      <c r="AC944" s="243" t="str">
        <f>'Raw Data'!AI943</f>
        <v>Renewable Energy (Solar, Wind, etc.)</v>
      </c>
      <c r="AD944" s="244">
        <f t="shared" si="3"/>
        <v>0</v>
      </c>
      <c r="AE944" s="245">
        <f t="shared" si="4"/>
        <v>300.384</v>
      </c>
      <c r="AF944" s="238">
        <f>'Raw Data'!U943</f>
        <v>11</v>
      </c>
      <c r="AG944" s="235">
        <f>'Raw Data'!T943</f>
        <v>1</v>
      </c>
      <c r="AH944" s="235"/>
      <c r="AI944" s="235">
        <f>IF('Raw Data'!AJ943="YES", 1, 0)</f>
        <v>1</v>
      </c>
      <c r="AJ944" s="239">
        <f>'Power Usage Consumption'!$B$15</f>
        <v>3.87</v>
      </c>
      <c r="AK944" s="235">
        <f>IF('Raw Data'!AK943="YES", 1, 0)</f>
        <v>0</v>
      </c>
      <c r="AL944" s="239">
        <f>'Power Usage Consumption'!$B$16</f>
        <v>18</v>
      </c>
      <c r="AM944" s="235">
        <f>IF('Raw Data'!AL943="YES", 1, 0)</f>
        <v>0</v>
      </c>
      <c r="AN944" s="239">
        <f>'Power Usage Consumption'!$B$17</f>
        <v>1.5</v>
      </c>
      <c r="AO944" s="235">
        <f>IF('Raw Data'!AM943="YES", 1, 0)</f>
        <v>1</v>
      </c>
      <c r="AP944" s="239">
        <f>'Power Usage Consumption'!$B$18</f>
        <v>1.2</v>
      </c>
      <c r="AQ944" s="235">
        <f>IF('Raw Data'!AN943="YES", 1, 0)</f>
        <v>1</v>
      </c>
      <c r="AR944" s="239">
        <f>'Power Usage Consumption'!$B$19</f>
        <v>2</v>
      </c>
      <c r="AS944" s="239">
        <f t="shared" si="5"/>
        <v>26.57</v>
      </c>
      <c r="AT944" s="241">
        <f t="shared" si="6"/>
        <v>1</v>
      </c>
      <c r="AU944" s="241"/>
      <c r="AV944" s="235">
        <f>IF('Raw Data'!AO943="YES", 1, 0)</f>
        <v>0</v>
      </c>
      <c r="AW944" s="241">
        <f>('Power Usage Consumption'!$B$22)*D944*AV944</f>
        <v>0</v>
      </c>
      <c r="AX944" s="235">
        <f>IF('Raw Data'!AP943="YES", 1, 0)</f>
        <v>0</v>
      </c>
      <c r="AY944" s="241">
        <f>('Power Usage Consumption'!$B$23)*D944*AX944</f>
        <v>0</v>
      </c>
      <c r="AZ944" s="235">
        <f>IF('Raw Data'!AQ943="YES", 1, 0)</f>
        <v>0</v>
      </c>
      <c r="BA944" s="241">
        <f>('Power Usage Consumption'!$B$24)*D944*AZ944</f>
        <v>0</v>
      </c>
      <c r="BB944" s="235">
        <f>IF('Raw Data'!AR943="YES", 1, 0)</f>
        <v>1</v>
      </c>
      <c r="BC944" s="241">
        <f>('Power Usage Consumption'!$B$25)*D944*BB944</f>
        <v>5.8296</v>
      </c>
      <c r="BD944" s="235">
        <f>IF('Raw Data'!AS943="YES", 1, 0)</f>
        <v>1</v>
      </c>
      <c r="BE944" s="235">
        <f>('Power Usage Consumption'!$B$26)*D944*BD944</f>
        <v>94.08</v>
      </c>
      <c r="BF944" s="241">
        <f t="shared" si="7"/>
        <v>99.9096</v>
      </c>
    </row>
    <row r="945" ht="20.25" customHeight="1">
      <c r="A945" s="233" t="str">
        <f>'Raw Data'!R944</f>
        <v>Croatia</v>
      </c>
      <c r="B945" s="234">
        <f>'Raw Data'!S944</f>
        <v>7</v>
      </c>
      <c r="C945" s="235">
        <f>'Raw Data'!W944</f>
        <v>25</v>
      </c>
      <c r="D945" s="236">
        <f t="shared" si="1"/>
        <v>700</v>
      </c>
      <c r="E945" s="246"/>
      <c r="F945" s="238">
        <f>'Raw Data'!X944</f>
        <v>2</v>
      </c>
      <c r="G945" s="239">
        <f>(F945*'Power Usage Consumption'!$B$2)*D945</f>
        <v>84</v>
      </c>
      <c r="H945" s="235">
        <f>'Raw Data'!Y944</f>
        <v>0</v>
      </c>
      <c r="I945" s="239">
        <f>(H945*'Power Usage Consumption'!$B$3)*D945</f>
        <v>0</v>
      </c>
      <c r="J945" s="235">
        <f>'Raw Data'!Z944</f>
        <v>2</v>
      </c>
      <c r="K945" s="240">
        <f>(J945*'Power Usage Consumption'!$B$4)*D945</f>
        <v>79.8</v>
      </c>
      <c r="L945" s="241">
        <f>'Raw Data'!AA944</f>
        <v>3</v>
      </c>
      <c r="M945" s="241">
        <f>(L945*'Power Usage Consumption'!$B$5)*D945</f>
        <v>420</v>
      </c>
      <c r="N945" s="241">
        <f>'Raw Data'!AB944</f>
        <v>0</v>
      </c>
      <c r="O945" s="241">
        <f>(N945*'Power Usage Consumption'!$B$7)*D945</f>
        <v>0</v>
      </c>
      <c r="P945" s="241">
        <f>'Raw Data'!AC944</f>
        <v>2</v>
      </c>
      <c r="Q945" s="241">
        <f>(P945*'Power Usage Consumption'!$B$8)*D945</f>
        <v>56</v>
      </c>
      <c r="R945" s="241">
        <f>'Raw Data'!AD944</f>
        <v>3</v>
      </c>
      <c r="S945" s="241">
        <f>(R945*'Power Usage Consumption'!$B$9)*D945</f>
        <v>12.6</v>
      </c>
      <c r="T945" s="235">
        <f>'Raw Data'!AE944</f>
        <v>0</v>
      </c>
      <c r="U945" s="241">
        <f>(T945*'Power Usage Consumption'!$B$6)*D945</f>
        <v>0</v>
      </c>
      <c r="V945" s="235">
        <f>'Raw Data'!AF944</f>
        <v>1</v>
      </c>
      <c r="W945" s="241">
        <f>(V945*'Power Usage Consumption'!$B$11)*D945</f>
        <v>8.4</v>
      </c>
      <c r="X945" s="235">
        <f>'Raw Data'!AG944</f>
        <v>3</v>
      </c>
      <c r="Y945" s="241">
        <f>(X945*'Power Usage Consumption'!$B$12)*D945</f>
        <v>25.2</v>
      </c>
      <c r="Z945" s="235">
        <f>'Raw Data'!AH944</f>
        <v>3</v>
      </c>
      <c r="AA945" s="241">
        <f>(Z945*'Power Usage Consumption'!$B$12)*D945</f>
        <v>25.2</v>
      </c>
      <c r="AB945" s="242">
        <f t="shared" si="2"/>
        <v>711.2</v>
      </c>
      <c r="AC945" s="243" t="str">
        <f>'Raw Data'!AI944</f>
        <v>Non-renewable Energy (Grid electricity, Gasoline, etc.)</v>
      </c>
      <c r="AD945" s="244">
        <f t="shared" si="3"/>
        <v>711.2</v>
      </c>
      <c r="AE945" s="245">
        <f t="shared" si="4"/>
        <v>0</v>
      </c>
      <c r="AF945" s="238">
        <f>'Raw Data'!U944</f>
        <v>6</v>
      </c>
      <c r="AG945" s="235">
        <f>'Raw Data'!T944</f>
        <v>1</v>
      </c>
      <c r="AH945" s="235"/>
      <c r="AI945" s="235">
        <f>IF('Raw Data'!AJ944="YES", 1, 0)</f>
        <v>1</v>
      </c>
      <c r="AJ945" s="239">
        <f>'Power Usage Consumption'!$B$15</f>
        <v>3.87</v>
      </c>
      <c r="AK945" s="235">
        <f>IF('Raw Data'!AK944="YES", 1, 0)</f>
        <v>0</v>
      </c>
      <c r="AL945" s="239">
        <f>'Power Usage Consumption'!$B$16</f>
        <v>18</v>
      </c>
      <c r="AM945" s="235">
        <f>IF('Raw Data'!AL944="YES", 1, 0)</f>
        <v>0</v>
      </c>
      <c r="AN945" s="239">
        <f>'Power Usage Consumption'!$B$17</f>
        <v>1.5</v>
      </c>
      <c r="AO945" s="235">
        <f>IF('Raw Data'!AM944="YES", 1, 0)</f>
        <v>1</v>
      </c>
      <c r="AP945" s="239">
        <f>'Power Usage Consumption'!$B$18</f>
        <v>1.2</v>
      </c>
      <c r="AQ945" s="235">
        <f>IF('Raw Data'!AN944="YES", 1, 0)</f>
        <v>0</v>
      </c>
      <c r="AR945" s="239">
        <f>'Power Usage Consumption'!$B$19</f>
        <v>2</v>
      </c>
      <c r="AS945" s="239">
        <f t="shared" si="5"/>
        <v>26.57</v>
      </c>
      <c r="AT945" s="241">
        <f t="shared" si="6"/>
        <v>1</v>
      </c>
      <c r="AU945" s="241"/>
      <c r="AV945" s="235">
        <f>IF('Raw Data'!AO944="YES", 1, 0)</f>
        <v>0</v>
      </c>
      <c r="AW945" s="241">
        <f>('Power Usage Consumption'!$B$22)*D945*AV945</f>
        <v>0</v>
      </c>
      <c r="AX945" s="235">
        <f>IF('Raw Data'!AP944="YES", 1, 0)</f>
        <v>0</v>
      </c>
      <c r="AY945" s="241">
        <f>('Power Usage Consumption'!$B$23)*D945*AX945</f>
        <v>0</v>
      </c>
      <c r="AZ945" s="235">
        <f>IF('Raw Data'!AQ944="YES", 1, 0)</f>
        <v>0</v>
      </c>
      <c r="BA945" s="241">
        <f>('Power Usage Consumption'!$B$24)*D945*AZ945</f>
        <v>0</v>
      </c>
      <c r="BB945" s="235">
        <f>IF('Raw Data'!AR944="YES", 1, 0)</f>
        <v>1</v>
      </c>
      <c r="BC945" s="241">
        <f>('Power Usage Consumption'!$B$25)*D945*BB945</f>
        <v>12.145</v>
      </c>
      <c r="BD945" s="235">
        <f>IF('Raw Data'!AS944="YES", 1, 0)</f>
        <v>0</v>
      </c>
      <c r="BE945" s="235">
        <f>('Power Usage Consumption'!$B$26)*D945*BD945</f>
        <v>0</v>
      </c>
      <c r="BF945" s="241">
        <f t="shared" si="7"/>
        <v>12.145</v>
      </c>
    </row>
    <row r="946" ht="20.25" customHeight="1">
      <c r="A946" s="233" t="str">
        <f>'Raw Data'!R945</f>
        <v>Iceland</v>
      </c>
      <c r="B946" s="234">
        <f>'Raw Data'!S945</f>
        <v>2</v>
      </c>
      <c r="C946" s="235">
        <f>'Raw Data'!W945</f>
        <v>31</v>
      </c>
      <c r="D946" s="236">
        <f t="shared" si="1"/>
        <v>248</v>
      </c>
      <c r="E946" s="246"/>
      <c r="F946" s="238">
        <f>'Raw Data'!X945</f>
        <v>0</v>
      </c>
      <c r="G946" s="239">
        <f>(F946*'Power Usage Consumption'!$B$2)*D946</f>
        <v>0</v>
      </c>
      <c r="H946" s="235">
        <f>'Raw Data'!Y945</f>
        <v>2</v>
      </c>
      <c r="I946" s="239">
        <f>(H946*'Power Usage Consumption'!$B$3)*D946</f>
        <v>34.5216</v>
      </c>
      <c r="J946" s="235">
        <f>'Raw Data'!Z945</f>
        <v>2</v>
      </c>
      <c r="K946" s="240">
        <f>(J946*'Power Usage Consumption'!$B$4)*D946</f>
        <v>28.272</v>
      </c>
      <c r="L946" s="241">
        <f>'Raw Data'!AA945</f>
        <v>3</v>
      </c>
      <c r="M946" s="241">
        <f>(L946*'Power Usage Consumption'!$B$5)*D946</f>
        <v>148.8</v>
      </c>
      <c r="N946" s="241">
        <f>'Raw Data'!AB945</f>
        <v>1</v>
      </c>
      <c r="O946" s="241">
        <f>(N946*'Power Usage Consumption'!$B$7)*D946</f>
        <v>0.496</v>
      </c>
      <c r="P946" s="241">
        <f>'Raw Data'!AC945</f>
        <v>1</v>
      </c>
      <c r="Q946" s="241">
        <f>(P946*'Power Usage Consumption'!$B$8)*D946</f>
        <v>9.92</v>
      </c>
      <c r="R946" s="241">
        <f>'Raw Data'!AD945</f>
        <v>0</v>
      </c>
      <c r="S946" s="241">
        <f>(R946*'Power Usage Consumption'!$B$9)*D946</f>
        <v>0</v>
      </c>
      <c r="T946" s="235">
        <f>'Raw Data'!AE945</f>
        <v>2</v>
      </c>
      <c r="U946" s="241">
        <f>(T946*'Power Usage Consumption'!$B$6)*D946</f>
        <v>2.48</v>
      </c>
      <c r="V946" s="235">
        <f>'Raw Data'!AF945</f>
        <v>3</v>
      </c>
      <c r="W946" s="241">
        <f>(V946*'Power Usage Consumption'!$B$11)*D946</f>
        <v>8.928</v>
      </c>
      <c r="X946" s="235">
        <f>'Raw Data'!AG945</f>
        <v>3</v>
      </c>
      <c r="Y946" s="241">
        <f>(X946*'Power Usage Consumption'!$B$12)*D946</f>
        <v>8.928</v>
      </c>
      <c r="Z946" s="235">
        <f>'Raw Data'!AH945</f>
        <v>3</v>
      </c>
      <c r="AA946" s="241">
        <f>(Z946*'Power Usage Consumption'!$B$12)*D946</f>
        <v>8.928</v>
      </c>
      <c r="AB946" s="242">
        <f t="shared" si="2"/>
        <v>251.2736</v>
      </c>
      <c r="AC946" s="243" t="str">
        <f>'Raw Data'!AI945</f>
        <v>Non-renewable Energy (Grid electricity, Gasoline, etc.)</v>
      </c>
      <c r="AD946" s="244">
        <f t="shared" si="3"/>
        <v>251.2736</v>
      </c>
      <c r="AE946" s="245">
        <f t="shared" si="4"/>
        <v>0</v>
      </c>
      <c r="AF946" s="238">
        <f>'Raw Data'!U945</f>
        <v>0</v>
      </c>
      <c r="AG946" s="235">
        <f>'Raw Data'!T945</f>
        <v>2</v>
      </c>
      <c r="AH946" s="235"/>
      <c r="AI946" s="235">
        <f>IF('Raw Data'!AJ945="YES", 1, 0)</f>
        <v>0</v>
      </c>
      <c r="AJ946" s="239">
        <f>'Power Usage Consumption'!$B$15</f>
        <v>3.87</v>
      </c>
      <c r="AK946" s="235">
        <f>IF('Raw Data'!AK945="YES", 1, 0)</f>
        <v>1</v>
      </c>
      <c r="AL946" s="239">
        <f>'Power Usage Consumption'!$B$16</f>
        <v>18</v>
      </c>
      <c r="AM946" s="235">
        <f>IF('Raw Data'!AL945="YES", 1, 0)</f>
        <v>1</v>
      </c>
      <c r="AN946" s="239">
        <f>'Power Usage Consumption'!$B$17</f>
        <v>1.5</v>
      </c>
      <c r="AO946" s="235">
        <f>IF('Raw Data'!AM945="YES", 1, 0)</f>
        <v>1</v>
      </c>
      <c r="AP946" s="239">
        <f>'Power Usage Consumption'!$B$18</f>
        <v>1.2</v>
      </c>
      <c r="AQ946" s="235">
        <f>IF('Raw Data'!AN945="YES", 1, 0)</f>
        <v>1</v>
      </c>
      <c r="AR946" s="239">
        <f>'Power Usage Consumption'!$B$19</f>
        <v>2</v>
      </c>
      <c r="AS946" s="239">
        <f t="shared" si="5"/>
        <v>26.57</v>
      </c>
      <c r="AT946" s="241">
        <f t="shared" si="6"/>
        <v>2</v>
      </c>
      <c r="AU946" s="241"/>
      <c r="AV946" s="235">
        <f>IF('Raw Data'!AO945="YES", 1, 0)</f>
        <v>1</v>
      </c>
      <c r="AW946" s="241">
        <f>('Power Usage Consumption'!$B$22)*D946*AV946</f>
        <v>564.2</v>
      </c>
      <c r="AX946" s="235">
        <f>IF('Raw Data'!AP945="YES", 1, 0)</f>
        <v>1</v>
      </c>
      <c r="AY946" s="241">
        <f>('Power Usage Consumption'!$B$23)*D946*AX946</f>
        <v>161.2</v>
      </c>
      <c r="AZ946" s="235">
        <f>IF('Raw Data'!AQ945="YES", 1, 0)</f>
        <v>1</v>
      </c>
      <c r="BA946" s="241">
        <f>('Power Usage Consumption'!$B$24)*D946*AZ946</f>
        <v>13.392</v>
      </c>
      <c r="BB946" s="235">
        <f>IF('Raw Data'!AR945="YES", 1, 0)</f>
        <v>0</v>
      </c>
      <c r="BC946" s="241">
        <f>('Power Usage Consumption'!$B$25)*D946*BB946</f>
        <v>0</v>
      </c>
      <c r="BD946" s="235">
        <f>IF('Raw Data'!AS945="YES", 1, 0)</f>
        <v>1</v>
      </c>
      <c r="BE946" s="235">
        <f>('Power Usage Consumption'!$B$26)*D946*BD946</f>
        <v>69.44</v>
      </c>
      <c r="BF946" s="241">
        <f t="shared" si="7"/>
        <v>808.232</v>
      </c>
    </row>
    <row r="947" ht="20.25" customHeight="1">
      <c r="A947" s="233" t="str">
        <f>'Raw Data'!R946</f>
        <v>Malaysia</v>
      </c>
      <c r="B947" s="234">
        <f>'Raw Data'!S946</f>
        <v>5</v>
      </c>
      <c r="C947" s="235">
        <f>'Raw Data'!W946</f>
        <v>9</v>
      </c>
      <c r="D947" s="236">
        <f t="shared" si="1"/>
        <v>180</v>
      </c>
      <c r="E947" s="246"/>
      <c r="F947" s="238">
        <f>'Raw Data'!X946</f>
        <v>3</v>
      </c>
      <c r="G947" s="239">
        <f>(F947*'Power Usage Consumption'!$B$2)*D947</f>
        <v>32.4</v>
      </c>
      <c r="H947" s="235">
        <f>'Raw Data'!Y946</f>
        <v>0</v>
      </c>
      <c r="I947" s="239">
        <f>(H947*'Power Usage Consumption'!$B$3)*D947</f>
        <v>0</v>
      </c>
      <c r="J947" s="235">
        <f>'Raw Data'!Z946</f>
        <v>2</v>
      </c>
      <c r="K947" s="240">
        <f>(J947*'Power Usage Consumption'!$B$4)*D947</f>
        <v>20.52</v>
      </c>
      <c r="L947" s="241">
        <f>'Raw Data'!AA946</f>
        <v>1</v>
      </c>
      <c r="M947" s="241">
        <f>(L947*'Power Usage Consumption'!$B$5)*D947</f>
        <v>36</v>
      </c>
      <c r="N947" s="241">
        <f>'Raw Data'!AB946</f>
        <v>3</v>
      </c>
      <c r="O947" s="241">
        <f>(N947*'Power Usage Consumption'!$B$7)*D947</f>
        <v>1.08</v>
      </c>
      <c r="P947" s="241">
        <f>'Raw Data'!AC946</f>
        <v>1</v>
      </c>
      <c r="Q947" s="241">
        <f>(P947*'Power Usage Consumption'!$B$8)*D947</f>
        <v>7.2</v>
      </c>
      <c r="R947" s="241">
        <f>'Raw Data'!AD946</f>
        <v>2</v>
      </c>
      <c r="S947" s="241">
        <f>(R947*'Power Usage Consumption'!$B$9)*D947</f>
        <v>2.16</v>
      </c>
      <c r="T947" s="235">
        <f>'Raw Data'!AE946</f>
        <v>3</v>
      </c>
      <c r="U947" s="241">
        <f>(T947*'Power Usage Consumption'!$B$6)*D947</f>
        <v>2.7</v>
      </c>
      <c r="V947" s="235">
        <f>'Raw Data'!AF946</f>
        <v>3</v>
      </c>
      <c r="W947" s="241">
        <f>(V947*'Power Usage Consumption'!$B$11)*D947</f>
        <v>6.48</v>
      </c>
      <c r="X947" s="235">
        <f>'Raw Data'!AG946</f>
        <v>1</v>
      </c>
      <c r="Y947" s="241">
        <f>(X947*'Power Usage Consumption'!$B$12)*D947</f>
        <v>2.16</v>
      </c>
      <c r="Z947" s="235">
        <f>'Raw Data'!AH946</f>
        <v>3</v>
      </c>
      <c r="AA947" s="241">
        <f>(Z947*'Power Usage Consumption'!$B$12)*D947</f>
        <v>6.48</v>
      </c>
      <c r="AB947" s="242">
        <f t="shared" si="2"/>
        <v>117.18</v>
      </c>
      <c r="AC947" s="243" t="str">
        <f>'Raw Data'!AI946</f>
        <v>Renewable Energy (Solar, Wind, etc.)</v>
      </c>
      <c r="AD947" s="244">
        <f t="shared" si="3"/>
        <v>0</v>
      </c>
      <c r="AE947" s="245">
        <f t="shared" si="4"/>
        <v>117.18</v>
      </c>
      <c r="AF947" s="238">
        <f>'Raw Data'!U946</f>
        <v>0</v>
      </c>
      <c r="AG947" s="235">
        <f>'Raw Data'!T946</f>
        <v>5</v>
      </c>
      <c r="AH947" s="235"/>
      <c r="AI947" s="235">
        <f>IF('Raw Data'!AJ946="YES", 1, 0)</f>
        <v>0</v>
      </c>
      <c r="AJ947" s="239">
        <f>'Power Usage Consumption'!$B$15</f>
        <v>3.87</v>
      </c>
      <c r="AK947" s="235">
        <f>IF('Raw Data'!AK946="YES", 1, 0)</f>
        <v>0</v>
      </c>
      <c r="AL947" s="239">
        <f>'Power Usage Consumption'!$B$16</f>
        <v>18</v>
      </c>
      <c r="AM947" s="235">
        <f>IF('Raw Data'!AL946="YES", 1, 0)</f>
        <v>1</v>
      </c>
      <c r="AN947" s="239">
        <f>'Power Usage Consumption'!$B$17</f>
        <v>1.5</v>
      </c>
      <c r="AO947" s="235">
        <f>IF('Raw Data'!AM946="YES", 1, 0)</f>
        <v>1</v>
      </c>
      <c r="AP947" s="239">
        <f>'Power Usage Consumption'!$B$18</f>
        <v>1.2</v>
      </c>
      <c r="AQ947" s="235">
        <f>IF('Raw Data'!AN946="YES", 1, 0)</f>
        <v>1</v>
      </c>
      <c r="AR947" s="239">
        <f>'Power Usage Consumption'!$B$19</f>
        <v>2</v>
      </c>
      <c r="AS947" s="239">
        <f t="shared" si="5"/>
        <v>26.57</v>
      </c>
      <c r="AT947" s="241">
        <f t="shared" si="6"/>
        <v>5</v>
      </c>
      <c r="AU947" s="241"/>
      <c r="AV947" s="235">
        <f>IF('Raw Data'!AO946="YES", 1, 0)</f>
        <v>1</v>
      </c>
      <c r="AW947" s="241">
        <f>('Power Usage Consumption'!$B$22)*D947*AV947</f>
        <v>409.5</v>
      </c>
      <c r="AX947" s="235">
        <f>IF('Raw Data'!AP946="YES", 1, 0)</f>
        <v>1</v>
      </c>
      <c r="AY947" s="241">
        <f>('Power Usage Consumption'!$B$23)*D947*AX947</f>
        <v>117</v>
      </c>
      <c r="AZ947" s="235">
        <f>IF('Raw Data'!AQ946="YES", 1, 0)</f>
        <v>1</v>
      </c>
      <c r="BA947" s="241">
        <f>('Power Usage Consumption'!$B$24)*D947*AZ947</f>
        <v>9.72</v>
      </c>
      <c r="BB947" s="235">
        <f>IF('Raw Data'!AR946="YES", 1, 0)</f>
        <v>1</v>
      </c>
      <c r="BC947" s="241">
        <f>('Power Usage Consumption'!$B$25)*D947*BB947</f>
        <v>3.123</v>
      </c>
      <c r="BD947" s="235">
        <f>IF('Raw Data'!AS946="YES", 1, 0)</f>
        <v>1</v>
      </c>
      <c r="BE947" s="235">
        <f>('Power Usage Consumption'!$B$26)*D947*BD947</f>
        <v>50.4</v>
      </c>
      <c r="BF947" s="241">
        <f t="shared" si="7"/>
        <v>589.743</v>
      </c>
    </row>
    <row r="948" ht="20.25" customHeight="1">
      <c r="A948" s="233" t="str">
        <f>'Raw Data'!R947</f>
        <v>Spain</v>
      </c>
      <c r="B948" s="234">
        <f>'Raw Data'!S947</f>
        <v>12</v>
      </c>
      <c r="C948" s="235">
        <f>'Raw Data'!W947</f>
        <v>40</v>
      </c>
      <c r="D948" s="236">
        <f t="shared" si="1"/>
        <v>1920</v>
      </c>
      <c r="E948" s="246"/>
      <c r="F948" s="238">
        <f>'Raw Data'!X947</f>
        <v>2</v>
      </c>
      <c r="G948" s="239">
        <f>(F948*'Power Usage Consumption'!$B$2)*D948</f>
        <v>230.4</v>
      </c>
      <c r="H948" s="235">
        <f>'Raw Data'!Y947</f>
        <v>3</v>
      </c>
      <c r="I948" s="239">
        <f>(H948*'Power Usage Consumption'!$B$3)*D948</f>
        <v>400.896</v>
      </c>
      <c r="J948" s="235">
        <f>'Raw Data'!Z947</f>
        <v>2</v>
      </c>
      <c r="K948" s="240">
        <f>(J948*'Power Usage Consumption'!$B$4)*D948</f>
        <v>218.88</v>
      </c>
      <c r="L948" s="241">
        <f>'Raw Data'!AA947</f>
        <v>3</v>
      </c>
      <c r="M948" s="241">
        <f>(L948*'Power Usage Consumption'!$B$5)*D948</f>
        <v>1152</v>
      </c>
      <c r="N948" s="241">
        <f>'Raw Data'!AB947</f>
        <v>1</v>
      </c>
      <c r="O948" s="241">
        <f>(N948*'Power Usage Consumption'!$B$7)*D948</f>
        <v>3.84</v>
      </c>
      <c r="P948" s="241">
        <f>'Raw Data'!AC947</f>
        <v>1</v>
      </c>
      <c r="Q948" s="241">
        <f>(P948*'Power Usage Consumption'!$B$8)*D948</f>
        <v>76.8</v>
      </c>
      <c r="R948" s="241">
        <f>'Raw Data'!AD947</f>
        <v>3</v>
      </c>
      <c r="S948" s="241">
        <f>(R948*'Power Usage Consumption'!$B$9)*D948</f>
        <v>34.56</v>
      </c>
      <c r="T948" s="235">
        <f>'Raw Data'!AE947</f>
        <v>1</v>
      </c>
      <c r="U948" s="241">
        <f>(T948*'Power Usage Consumption'!$B$6)*D948</f>
        <v>9.6</v>
      </c>
      <c r="V948" s="235">
        <f>'Raw Data'!AF947</f>
        <v>1</v>
      </c>
      <c r="W948" s="241">
        <f>(V948*'Power Usage Consumption'!$B$11)*D948</f>
        <v>23.04</v>
      </c>
      <c r="X948" s="235">
        <f>'Raw Data'!AG947</f>
        <v>1</v>
      </c>
      <c r="Y948" s="241">
        <f>(X948*'Power Usage Consumption'!$B$12)*D948</f>
        <v>23.04</v>
      </c>
      <c r="Z948" s="235">
        <f>'Raw Data'!AH947</f>
        <v>3</v>
      </c>
      <c r="AA948" s="241">
        <f>(Z948*'Power Usage Consumption'!$B$12)*D948</f>
        <v>69.12</v>
      </c>
      <c r="AB948" s="242">
        <f t="shared" si="2"/>
        <v>2242.176</v>
      </c>
      <c r="AC948" s="243" t="str">
        <f>'Raw Data'!AI947</f>
        <v>Renewable Energy (Solar, Wind, etc.)</v>
      </c>
      <c r="AD948" s="244">
        <f t="shared" si="3"/>
        <v>0</v>
      </c>
      <c r="AE948" s="245">
        <f t="shared" si="4"/>
        <v>2242.176</v>
      </c>
      <c r="AF948" s="238">
        <f>'Raw Data'!U947</f>
        <v>4</v>
      </c>
      <c r="AG948" s="235">
        <f>'Raw Data'!T947</f>
        <v>8</v>
      </c>
      <c r="AH948" s="235"/>
      <c r="AI948" s="235">
        <f>IF('Raw Data'!AJ947="YES", 1, 0)</f>
        <v>0</v>
      </c>
      <c r="AJ948" s="239">
        <f>'Power Usage Consumption'!$B$15</f>
        <v>3.87</v>
      </c>
      <c r="AK948" s="235">
        <f>IF('Raw Data'!AK947="YES", 1, 0)</f>
        <v>0</v>
      </c>
      <c r="AL948" s="239">
        <f>'Power Usage Consumption'!$B$16</f>
        <v>18</v>
      </c>
      <c r="AM948" s="235">
        <f>IF('Raw Data'!AL947="YES", 1, 0)</f>
        <v>0</v>
      </c>
      <c r="AN948" s="239">
        <f>'Power Usage Consumption'!$B$17</f>
        <v>1.5</v>
      </c>
      <c r="AO948" s="235">
        <f>IF('Raw Data'!AM947="YES", 1, 0)</f>
        <v>0</v>
      </c>
      <c r="AP948" s="239">
        <f>'Power Usage Consumption'!$B$18</f>
        <v>1.2</v>
      </c>
      <c r="AQ948" s="235">
        <f>IF('Raw Data'!AN947="YES", 1, 0)</f>
        <v>0</v>
      </c>
      <c r="AR948" s="239">
        <f>'Power Usage Consumption'!$B$19</f>
        <v>2</v>
      </c>
      <c r="AS948" s="239">
        <f t="shared" si="5"/>
        <v>26.57</v>
      </c>
      <c r="AT948" s="241">
        <f t="shared" si="6"/>
        <v>8</v>
      </c>
      <c r="AU948" s="241"/>
      <c r="AV948" s="235">
        <f>IF('Raw Data'!AO947="YES", 1, 0)</f>
        <v>0</v>
      </c>
      <c r="AW948" s="241">
        <f>('Power Usage Consumption'!$B$22)*D948*AV948</f>
        <v>0</v>
      </c>
      <c r="AX948" s="235">
        <f>IF('Raw Data'!AP947="YES", 1, 0)</f>
        <v>0</v>
      </c>
      <c r="AY948" s="241">
        <f>('Power Usage Consumption'!$B$23)*D948*AX948</f>
        <v>0</v>
      </c>
      <c r="AZ948" s="235">
        <f>IF('Raw Data'!AQ947="YES", 1, 0)</f>
        <v>0</v>
      </c>
      <c r="BA948" s="241">
        <f>('Power Usage Consumption'!$B$24)*D948*AZ948</f>
        <v>0</v>
      </c>
      <c r="BB948" s="235">
        <f>IF('Raw Data'!AR947="YES", 1, 0)</f>
        <v>1</v>
      </c>
      <c r="BC948" s="241">
        <f>('Power Usage Consumption'!$B$25)*D948*BB948</f>
        <v>33.312</v>
      </c>
      <c r="BD948" s="235">
        <f>IF('Raw Data'!AS947="YES", 1, 0)</f>
        <v>0</v>
      </c>
      <c r="BE948" s="235">
        <f>('Power Usage Consumption'!$B$26)*D948*BD948</f>
        <v>0</v>
      </c>
      <c r="BF948" s="241">
        <f t="shared" si="7"/>
        <v>33.312</v>
      </c>
    </row>
    <row r="949" ht="20.25" customHeight="1">
      <c r="A949" s="233" t="str">
        <f>'Raw Data'!R948</f>
        <v>Israel</v>
      </c>
      <c r="B949" s="234">
        <f>'Raw Data'!S948</f>
        <v>5</v>
      </c>
      <c r="C949" s="235">
        <f>'Raw Data'!W948</f>
        <v>40</v>
      </c>
      <c r="D949" s="236">
        <f t="shared" si="1"/>
        <v>800</v>
      </c>
      <c r="E949" s="246"/>
      <c r="F949" s="238">
        <f>'Raw Data'!X948</f>
        <v>2</v>
      </c>
      <c r="G949" s="239">
        <f>(F949*'Power Usage Consumption'!$B$2)*D949</f>
        <v>96</v>
      </c>
      <c r="H949" s="235">
        <f>'Raw Data'!Y948</f>
        <v>1</v>
      </c>
      <c r="I949" s="239">
        <f>(H949*'Power Usage Consumption'!$B$3)*D949</f>
        <v>55.68</v>
      </c>
      <c r="J949" s="235">
        <f>'Raw Data'!Z948</f>
        <v>3</v>
      </c>
      <c r="K949" s="240">
        <f>(J949*'Power Usage Consumption'!$B$4)*D949</f>
        <v>136.8</v>
      </c>
      <c r="L949" s="241">
        <f>'Raw Data'!AA948</f>
        <v>3</v>
      </c>
      <c r="M949" s="241">
        <f>(L949*'Power Usage Consumption'!$B$5)*D949</f>
        <v>480</v>
      </c>
      <c r="N949" s="241">
        <f>'Raw Data'!AB948</f>
        <v>2</v>
      </c>
      <c r="O949" s="241">
        <f>(N949*'Power Usage Consumption'!$B$7)*D949</f>
        <v>3.2</v>
      </c>
      <c r="P949" s="241">
        <f>'Raw Data'!AC948</f>
        <v>1</v>
      </c>
      <c r="Q949" s="241">
        <f>(P949*'Power Usage Consumption'!$B$8)*D949</f>
        <v>32</v>
      </c>
      <c r="R949" s="241">
        <f>'Raw Data'!AD948</f>
        <v>2</v>
      </c>
      <c r="S949" s="241">
        <f>(R949*'Power Usage Consumption'!$B$9)*D949</f>
        <v>9.6</v>
      </c>
      <c r="T949" s="235">
        <f>'Raw Data'!AE948</f>
        <v>0</v>
      </c>
      <c r="U949" s="241">
        <f>(T949*'Power Usage Consumption'!$B$6)*D949</f>
        <v>0</v>
      </c>
      <c r="V949" s="235">
        <f>'Raw Data'!AF948</f>
        <v>0</v>
      </c>
      <c r="W949" s="241">
        <f>(V949*'Power Usage Consumption'!$B$11)*D949</f>
        <v>0</v>
      </c>
      <c r="X949" s="235">
        <f>'Raw Data'!AG948</f>
        <v>3</v>
      </c>
      <c r="Y949" s="241">
        <f>(X949*'Power Usage Consumption'!$B$12)*D949</f>
        <v>28.8</v>
      </c>
      <c r="Z949" s="235">
        <f>'Raw Data'!AH948</f>
        <v>2</v>
      </c>
      <c r="AA949" s="241">
        <f>(Z949*'Power Usage Consumption'!$B$12)*D949</f>
        <v>19.2</v>
      </c>
      <c r="AB949" s="242">
        <f t="shared" si="2"/>
        <v>861.28</v>
      </c>
      <c r="AC949" s="243" t="str">
        <f>'Raw Data'!AI948</f>
        <v>Renewable Energy (Solar, Wind, etc.)</v>
      </c>
      <c r="AD949" s="244">
        <f t="shared" si="3"/>
        <v>0</v>
      </c>
      <c r="AE949" s="245">
        <f t="shared" si="4"/>
        <v>861.28</v>
      </c>
      <c r="AF949" s="238">
        <f>'Raw Data'!U948</f>
        <v>4</v>
      </c>
      <c r="AG949" s="235">
        <f>'Raw Data'!T948</f>
        <v>1</v>
      </c>
      <c r="AH949" s="235"/>
      <c r="AI949" s="235">
        <f>IF('Raw Data'!AJ948="YES", 1, 0)</f>
        <v>0</v>
      </c>
      <c r="AJ949" s="239">
        <f>'Power Usage Consumption'!$B$15</f>
        <v>3.87</v>
      </c>
      <c r="AK949" s="235">
        <f>IF('Raw Data'!AK948="YES", 1, 0)</f>
        <v>1</v>
      </c>
      <c r="AL949" s="239">
        <f>'Power Usage Consumption'!$B$16</f>
        <v>18</v>
      </c>
      <c r="AM949" s="235">
        <f>IF('Raw Data'!AL948="YES", 1, 0)</f>
        <v>1</v>
      </c>
      <c r="AN949" s="239">
        <f>'Power Usage Consumption'!$B$17</f>
        <v>1.5</v>
      </c>
      <c r="AO949" s="235">
        <f>IF('Raw Data'!AM948="YES", 1, 0)</f>
        <v>0</v>
      </c>
      <c r="AP949" s="239">
        <f>'Power Usage Consumption'!$B$18</f>
        <v>1.2</v>
      </c>
      <c r="AQ949" s="235">
        <f>IF('Raw Data'!AN948="YES", 1, 0)</f>
        <v>1</v>
      </c>
      <c r="AR949" s="239">
        <f>'Power Usage Consumption'!$B$19</f>
        <v>2</v>
      </c>
      <c r="AS949" s="239">
        <f t="shared" si="5"/>
        <v>26.57</v>
      </c>
      <c r="AT949" s="241">
        <f t="shared" si="6"/>
        <v>1</v>
      </c>
      <c r="AU949" s="241"/>
      <c r="AV949" s="235">
        <f>IF('Raw Data'!AO948="YES", 1, 0)</f>
        <v>0</v>
      </c>
      <c r="AW949" s="241">
        <f>('Power Usage Consumption'!$B$22)*D949*AV949</f>
        <v>0</v>
      </c>
      <c r="AX949" s="235">
        <f>IF('Raw Data'!AP948="YES", 1, 0)</f>
        <v>0</v>
      </c>
      <c r="AY949" s="241">
        <f>('Power Usage Consumption'!$B$23)*D949*AX949</f>
        <v>0</v>
      </c>
      <c r="AZ949" s="235">
        <f>IF('Raw Data'!AQ948="YES", 1, 0)</f>
        <v>1</v>
      </c>
      <c r="BA949" s="241">
        <f>('Power Usage Consumption'!$B$24)*D949*AZ949</f>
        <v>43.2</v>
      </c>
      <c r="BB949" s="235">
        <f>IF('Raw Data'!AR948="YES", 1, 0)</f>
        <v>0</v>
      </c>
      <c r="BC949" s="241">
        <f>('Power Usage Consumption'!$B$25)*D949*BB949</f>
        <v>0</v>
      </c>
      <c r="BD949" s="235">
        <f>IF('Raw Data'!AS948="YES", 1, 0)</f>
        <v>1</v>
      </c>
      <c r="BE949" s="235">
        <f>('Power Usage Consumption'!$B$26)*D949*BD949</f>
        <v>224</v>
      </c>
      <c r="BF949" s="241">
        <f t="shared" si="7"/>
        <v>267.2</v>
      </c>
    </row>
    <row r="950" ht="20.25" customHeight="1">
      <c r="A950" s="233" t="str">
        <f>'Raw Data'!R949</f>
        <v>Vietnam</v>
      </c>
      <c r="B950" s="234">
        <f>'Raw Data'!S949</f>
        <v>3</v>
      </c>
      <c r="C950" s="235">
        <f>'Raw Data'!W949</f>
        <v>18</v>
      </c>
      <c r="D950" s="236">
        <f t="shared" si="1"/>
        <v>216</v>
      </c>
      <c r="E950" s="246"/>
      <c r="F950" s="238">
        <f>'Raw Data'!X949</f>
        <v>1</v>
      </c>
      <c r="G950" s="239">
        <f>(F950*'Power Usage Consumption'!$B$2)*D950</f>
        <v>12.96</v>
      </c>
      <c r="H950" s="235">
        <f>'Raw Data'!Y949</f>
        <v>0</v>
      </c>
      <c r="I950" s="239">
        <f>(H950*'Power Usage Consumption'!$B$3)*D950</f>
        <v>0</v>
      </c>
      <c r="J950" s="235">
        <f>'Raw Data'!Z949</f>
        <v>2</v>
      </c>
      <c r="K950" s="240">
        <f>(J950*'Power Usage Consumption'!$B$4)*D950</f>
        <v>24.624</v>
      </c>
      <c r="L950" s="241">
        <f>'Raw Data'!AA949</f>
        <v>3</v>
      </c>
      <c r="M950" s="241">
        <f>(L950*'Power Usage Consumption'!$B$5)*D950</f>
        <v>129.6</v>
      </c>
      <c r="N950" s="241">
        <f>'Raw Data'!AB949</f>
        <v>0</v>
      </c>
      <c r="O950" s="241">
        <f>(N950*'Power Usage Consumption'!$B$7)*D950</f>
        <v>0</v>
      </c>
      <c r="P950" s="241">
        <f>'Raw Data'!AC949</f>
        <v>1</v>
      </c>
      <c r="Q950" s="241">
        <f>(P950*'Power Usage Consumption'!$B$8)*D950</f>
        <v>8.64</v>
      </c>
      <c r="R950" s="241">
        <f>'Raw Data'!AD949</f>
        <v>1</v>
      </c>
      <c r="S950" s="241">
        <f>(R950*'Power Usage Consumption'!$B$9)*D950</f>
        <v>1.296</v>
      </c>
      <c r="T950" s="235">
        <f>'Raw Data'!AE949</f>
        <v>2</v>
      </c>
      <c r="U950" s="241">
        <f>(T950*'Power Usage Consumption'!$B$6)*D950</f>
        <v>2.16</v>
      </c>
      <c r="V950" s="235">
        <f>'Raw Data'!AF949</f>
        <v>2</v>
      </c>
      <c r="W950" s="241">
        <f>(V950*'Power Usage Consumption'!$B$11)*D950</f>
        <v>5.184</v>
      </c>
      <c r="X950" s="235">
        <f>'Raw Data'!AG949</f>
        <v>0</v>
      </c>
      <c r="Y950" s="241">
        <f>(X950*'Power Usage Consumption'!$B$12)*D950</f>
        <v>0</v>
      </c>
      <c r="Z950" s="235">
        <f>'Raw Data'!AH949</f>
        <v>3</v>
      </c>
      <c r="AA950" s="241">
        <f>(Z950*'Power Usage Consumption'!$B$12)*D950</f>
        <v>7.776</v>
      </c>
      <c r="AB950" s="242">
        <f t="shared" si="2"/>
        <v>192.24</v>
      </c>
      <c r="AC950" s="243" t="str">
        <f>'Raw Data'!AI949</f>
        <v>Non-renewable Energy (Grid electricity, Gasoline, etc.)</v>
      </c>
      <c r="AD950" s="244">
        <f t="shared" si="3"/>
        <v>192.24</v>
      </c>
      <c r="AE950" s="245">
        <f t="shared" si="4"/>
        <v>0</v>
      </c>
      <c r="AF950" s="238">
        <f>'Raw Data'!U949</f>
        <v>1</v>
      </c>
      <c r="AG950" s="235">
        <f>'Raw Data'!T949</f>
        <v>2</v>
      </c>
      <c r="AH950" s="235"/>
      <c r="AI950" s="235">
        <f>IF('Raw Data'!AJ949="YES", 1, 0)</f>
        <v>0</v>
      </c>
      <c r="AJ950" s="239">
        <f>'Power Usage Consumption'!$B$15</f>
        <v>3.87</v>
      </c>
      <c r="AK950" s="235">
        <f>IF('Raw Data'!AK949="YES", 1, 0)</f>
        <v>0</v>
      </c>
      <c r="AL950" s="239">
        <f>'Power Usage Consumption'!$B$16</f>
        <v>18</v>
      </c>
      <c r="AM950" s="235">
        <f>IF('Raw Data'!AL949="YES", 1, 0)</f>
        <v>1</v>
      </c>
      <c r="AN950" s="239">
        <f>'Power Usage Consumption'!$B$17</f>
        <v>1.5</v>
      </c>
      <c r="AO950" s="235">
        <f>IF('Raw Data'!AM949="YES", 1, 0)</f>
        <v>0</v>
      </c>
      <c r="AP950" s="239">
        <f>'Power Usage Consumption'!$B$18</f>
        <v>1.2</v>
      </c>
      <c r="AQ950" s="235">
        <f>IF('Raw Data'!AN949="YES", 1, 0)</f>
        <v>1</v>
      </c>
      <c r="AR950" s="239">
        <f>'Power Usage Consumption'!$B$19</f>
        <v>2</v>
      </c>
      <c r="AS950" s="239">
        <f t="shared" si="5"/>
        <v>26.57</v>
      </c>
      <c r="AT950" s="241">
        <f t="shared" si="6"/>
        <v>2</v>
      </c>
      <c r="AU950" s="241"/>
      <c r="AV950" s="235">
        <f>IF('Raw Data'!AO949="YES", 1, 0)</f>
        <v>0</v>
      </c>
      <c r="AW950" s="241">
        <f>('Power Usage Consumption'!$B$22)*D950*AV950</f>
        <v>0</v>
      </c>
      <c r="AX950" s="235">
        <f>IF('Raw Data'!AP949="YES", 1, 0)</f>
        <v>0</v>
      </c>
      <c r="AY950" s="241">
        <f>('Power Usage Consumption'!$B$23)*D950*AX950</f>
        <v>0</v>
      </c>
      <c r="AZ950" s="235">
        <f>IF('Raw Data'!AQ949="YES", 1, 0)</f>
        <v>0</v>
      </c>
      <c r="BA950" s="241">
        <f>('Power Usage Consumption'!$B$24)*D950*AZ950</f>
        <v>0</v>
      </c>
      <c r="BB950" s="235">
        <f>IF('Raw Data'!AR949="YES", 1, 0)</f>
        <v>0</v>
      </c>
      <c r="BC950" s="241">
        <f>('Power Usage Consumption'!$B$25)*D950*BB950</f>
        <v>0</v>
      </c>
      <c r="BD950" s="235">
        <f>IF('Raw Data'!AS949="YES", 1, 0)</f>
        <v>1</v>
      </c>
      <c r="BE950" s="235">
        <f>('Power Usage Consumption'!$B$26)*D950*BD950</f>
        <v>60.48</v>
      </c>
      <c r="BF950" s="241">
        <f t="shared" si="7"/>
        <v>60.48</v>
      </c>
    </row>
    <row r="951" ht="20.25" customHeight="1">
      <c r="A951" s="233" t="str">
        <f>'Raw Data'!R950</f>
        <v>Luxembourg</v>
      </c>
      <c r="B951" s="234">
        <f>'Raw Data'!S950</f>
        <v>2</v>
      </c>
      <c r="C951" s="235">
        <f>'Raw Data'!W950</f>
        <v>10</v>
      </c>
      <c r="D951" s="236">
        <f t="shared" si="1"/>
        <v>80</v>
      </c>
      <c r="E951" s="246"/>
      <c r="F951" s="238">
        <f>'Raw Data'!X950</f>
        <v>0</v>
      </c>
      <c r="G951" s="239">
        <f>(F951*'Power Usage Consumption'!$B$2)*D951</f>
        <v>0</v>
      </c>
      <c r="H951" s="235">
        <f>'Raw Data'!Y950</f>
        <v>2</v>
      </c>
      <c r="I951" s="239">
        <f>(H951*'Power Usage Consumption'!$B$3)*D951</f>
        <v>11.136</v>
      </c>
      <c r="J951" s="235">
        <f>'Raw Data'!Z950</f>
        <v>1</v>
      </c>
      <c r="K951" s="240">
        <f>(J951*'Power Usage Consumption'!$B$4)*D951</f>
        <v>4.56</v>
      </c>
      <c r="L951" s="241">
        <f>'Raw Data'!AA950</f>
        <v>3</v>
      </c>
      <c r="M951" s="241">
        <f>(L951*'Power Usage Consumption'!$B$5)*D951</f>
        <v>48</v>
      </c>
      <c r="N951" s="241">
        <f>'Raw Data'!AB950</f>
        <v>0</v>
      </c>
      <c r="O951" s="241">
        <f>(N951*'Power Usage Consumption'!$B$7)*D951</f>
        <v>0</v>
      </c>
      <c r="P951" s="241">
        <f>'Raw Data'!AC950</f>
        <v>0</v>
      </c>
      <c r="Q951" s="241">
        <f>(P951*'Power Usage Consumption'!$B$8)*D951</f>
        <v>0</v>
      </c>
      <c r="R951" s="241">
        <f>'Raw Data'!AD950</f>
        <v>0</v>
      </c>
      <c r="S951" s="241">
        <f>(R951*'Power Usage Consumption'!$B$9)*D951</f>
        <v>0</v>
      </c>
      <c r="T951" s="235">
        <f>'Raw Data'!AE950</f>
        <v>1</v>
      </c>
      <c r="U951" s="241">
        <f>(T951*'Power Usage Consumption'!$B$6)*D951</f>
        <v>0.4</v>
      </c>
      <c r="V951" s="235">
        <f>'Raw Data'!AF950</f>
        <v>1</v>
      </c>
      <c r="W951" s="241">
        <f>(V951*'Power Usage Consumption'!$B$11)*D951</f>
        <v>0.96</v>
      </c>
      <c r="X951" s="235">
        <f>'Raw Data'!AG950</f>
        <v>2</v>
      </c>
      <c r="Y951" s="241">
        <f>(X951*'Power Usage Consumption'!$B$12)*D951</f>
        <v>1.92</v>
      </c>
      <c r="Z951" s="235">
        <f>'Raw Data'!AH950</f>
        <v>0</v>
      </c>
      <c r="AA951" s="241">
        <f>(Z951*'Power Usage Consumption'!$B$12)*D951</f>
        <v>0</v>
      </c>
      <c r="AB951" s="242">
        <f t="shared" si="2"/>
        <v>66.976</v>
      </c>
      <c r="AC951" s="243" t="str">
        <f>'Raw Data'!AI950</f>
        <v>Non-renewable Energy (Grid electricity, Gasoline, etc.)</v>
      </c>
      <c r="AD951" s="244">
        <f t="shared" si="3"/>
        <v>66.976</v>
      </c>
      <c r="AE951" s="245">
        <f t="shared" si="4"/>
        <v>0</v>
      </c>
      <c r="AF951" s="238">
        <f>'Raw Data'!U950</f>
        <v>1</v>
      </c>
      <c r="AG951" s="235">
        <f>'Raw Data'!T950</f>
        <v>1</v>
      </c>
      <c r="AH951" s="235"/>
      <c r="AI951" s="235">
        <f>IF('Raw Data'!AJ950="YES", 1, 0)</f>
        <v>1</v>
      </c>
      <c r="AJ951" s="239">
        <f>'Power Usage Consumption'!$B$15</f>
        <v>3.87</v>
      </c>
      <c r="AK951" s="235">
        <f>IF('Raw Data'!AK950="YES", 1, 0)</f>
        <v>0</v>
      </c>
      <c r="AL951" s="239">
        <f>'Power Usage Consumption'!$B$16</f>
        <v>18</v>
      </c>
      <c r="AM951" s="235">
        <f>IF('Raw Data'!AL950="YES", 1, 0)</f>
        <v>1</v>
      </c>
      <c r="AN951" s="239">
        <f>'Power Usage Consumption'!$B$17</f>
        <v>1.5</v>
      </c>
      <c r="AO951" s="235">
        <f>IF('Raw Data'!AM950="YES", 1, 0)</f>
        <v>1</v>
      </c>
      <c r="AP951" s="239">
        <f>'Power Usage Consumption'!$B$18</f>
        <v>1.2</v>
      </c>
      <c r="AQ951" s="235">
        <f>IF('Raw Data'!AN950="YES", 1, 0)</f>
        <v>0</v>
      </c>
      <c r="AR951" s="239">
        <f>'Power Usage Consumption'!$B$19</f>
        <v>2</v>
      </c>
      <c r="AS951" s="239">
        <f t="shared" si="5"/>
        <v>26.57</v>
      </c>
      <c r="AT951" s="241">
        <f t="shared" si="6"/>
        <v>1</v>
      </c>
      <c r="AU951" s="241"/>
      <c r="AV951" s="235">
        <f>IF('Raw Data'!AO950="YES", 1, 0)</f>
        <v>1</v>
      </c>
      <c r="AW951" s="241">
        <f>('Power Usage Consumption'!$B$22)*D951*AV951</f>
        <v>182</v>
      </c>
      <c r="AX951" s="235">
        <f>IF('Raw Data'!AP950="YES", 1, 0)</f>
        <v>1</v>
      </c>
      <c r="AY951" s="241">
        <f>('Power Usage Consumption'!$B$23)*D951*AX951</f>
        <v>52</v>
      </c>
      <c r="AZ951" s="235">
        <f>IF('Raw Data'!AQ950="YES", 1, 0)</f>
        <v>0</v>
      </c>
      <c r="BA951" s="241">
        <f>('Power Usage Consumption'!$B$24)*D951*AZ951</f>
        <v>0</v>
      </c>
      <c r="BB951" s="235">
        <f>IF('Raw Data'!AR950="YES", 1, 0)</f>
        <v>1</v>
      </c>
      <c r="BC951" s="241">
        <f>('Power Usage Consumption'!$B$25)*D951*BB951</f>
        <v>1.388</v>
      </c>
      <c r="BD951" s="235">
        <f>IF('Raw Data'!AS950="YES", 1, 0)</f>
        <v>0</v>
      </c>
      <c r="BE951" s="235">
        <f>('Power Usage Consumption'!$B$26)*D951*BD951</f>
        <v>0</v>
      </c>
      <c r="BF951" s="241">
        <f t="shared" si="7"/>
        <v>235.388</v>
      </c>
    </row>
    <row r="952" ht="20.25" customHeight="1">
      <c r="A952" s="233" t="str">
        <f>'Raw Data'!R951</f>
        <v>Korea, Republic of</v>
      </c>
      <c r="B952" s="234">
        <f>'Raw Data'!S951</f>
        <v>9</v>
      </c>
      <c r="C952" s="235">
        <f>'Raw Data'!W951</f>
        <v>36</v>
      </c>
      <c r="D952" s="236">
        <f t="shared" si="1"/>
        <v>1296</v>
      </c>
      <c r="E952" s="246"/>
      <c r="F952" s="238">
        <f>'Raw Data'!X951</f>
        <v>0</v>
      </c>
      <c r="G952" s="239">
        <f>(F952*'Power Usage Consumption'!$B$2)*D952</f>
        <v>0</v>
      </c>
      <c r="H952" s="235">
        <f>'Raw Data'!Y951</f>
        <v>1</v>
      </c>
      <c r="I952" s="239">
        <f>(H952*'Power Usage Consumption'!$B$3)*D952</f>
        <v>90.2016</v>
      </c>
      <c r="J952" s="235">
        <f>'Raw Data'!Z951</f>
        <v>3</v>
      </c>
      <c r="K952" s="240">
        <f>(J952*'Power Usage Consumption'!$B$4)*D952</f>
        <v>221.616</v>
      </c>
      <c r="L952" s="241">
        <f>'Raw Data'!AA951</f>
        <v>0</v>
      </c>
      <c r="M952" s="241">
        <f>(L952*'Power Usage Consumption'!$B$5)*D952</f>
        <v>0</v>
      </c>
      <c r="N952" s="241">
        <f>'Raw Data'!AB951</f>
        <v>2</v>
      </c>
      <c r="O952" s="241">
        <f>(N952*'Power Usage Consumption'!$B$7)*D952</f>
        <v>5.184</v>
      </c>
      <c r="P952" s="241">
        <f>'Raw Data'!AC951</f>
        <v>2</v>
      </c>
      <c r="Q952" s="241">
        <f>(P952*'Power Usage Consumption'!$B$8)*D952</f>
        <v>103.68</v>
      </c>
      <c r="R952" s="241">
        <f>'Raw Data'!AD951</f>
        <v>2</v>
      </c>
      <c r="S952" s="241">
        <f>(R952*'Power Usage Consumption'!$B$9)*D952</f>
        <v>15.552</v>
      </c>
      <c r="T952" s="235">
        <f>'Raw Data'!AE951</f>
        <v>2</v>
      </c>
      <c r="U952" s="241">
        <f>(T952*'Power Usage Consumption'!$B$6)*D952</f>
        <v>12.96</v>
      </c>
      <c r="V952" s="235">
        <f>'Raw Data'!AF951</f>
        <v>3</v>
      </c>
      <c r="W952" s="241">
        <f>(V952*'Power Usage Consumption'!$B$11)*D952</f>
        <v>46.656</v>
      </c>
      <c r="X952" s="235">
        <f>'Raw Data'!AG951</f>
        <v>2</v>
      </c>
      <c r="Y952" s="241">
        <f>(X952*'Power Usage Consumption'!$B$12)*D952</f>
        <v>31.104</v>
      </c>
      <c r="Z952" s="235">
        <f>'Raw Data'!AH951</f>
        <v>0</v>
      </c>
      <c r="AA952" s="241">
        <f>(Z952*'Power Usage Consumption'!$B$12)*D952</f>
        <v>0</v>
      </c>
      <c r="AB952" s="242">
        <f t="shared" si="2"/>
        <v>526.9536</v>
      </c>
      <c r="AC952" s="243" t="str">
        <f>'Raw Data'!AI951</f>
        <v>Renewable Energy (Solar, Wind, etc.)</v>
      </c>
      <c r="AD952" s="244">
        <f t="shared" si="3"/>
        <v>0</v>
      </c>
      <c r="AE952" s="245">
        <f t="shared" si="4"/>
        <v>526.9536</v>
      </c>
      <c r="AF952" s="238">
        <f>'Raw Data'!U951</f>
        <v>4</v>
      </c>
      <c r="AG952" s="235">
        <f>'Raw Data'!T951</f>
        <v>5</v>
      </c>
      <c r="AH952" s="235"/>
      <c r="AI952" s="235">
        <f>IF('Raw Data'!AJ951="YES", 1, 0)</f>
        <v>0</v>
      </c>
      <c r="AJ952" s="239">
        <f>'Power Usage Consumption'!$B$15</f>
        <v>3.87</v>
      </c>
      <c r="AK952" s="235">
        <f>IF('Raw Data'!AK951="YES", 1, 0)</f>
        <v>1</v>
      </c>
      <c r="AL952" s="239">
        <f>'Power Usage Consumption'!$B$16</f>
        <v>18</v>
      </c>
      <c r="AM952" s="235">
        <f>IF('Raw Data'!AL951="YES", 1, 0)</f>
        <v>1</v>
      </c>
      <c r="AN952" s="239">
        <f>'Power Usage Consumption'!$B$17</f>
        <v>1.5</v>
      </c>
      <c r="AO952" s="235">
        <f>IF('Raw Data'!AM951="YES", 1, 0)</f>
        <v>0</v>
      </c>
      <c r="AP952" s="239">
        <f>'Power Usage Consumption'!$B$18</f>
        <v>1.2</v>
      </c>
      <c r="AQ952" s="235">
        <f>IF('Raw Data'!AN951="YES", 1, 0)</f>
        <v>1</v>
      </c>
      <c r="AR952" s="239">
        <f>'Power Usage Consumption'!$B$19</f>
        <v>2</v>
      </c>
      <c r="AS952" s="239">
        <f t="shared" si="5"/>
        <v>26.57</v>
      </c>
      <c r="AT952" s="241">
        <f t="shared" si="6"/>
        <v>5</v>
      </c>
      <c r="AU952" s="241"/>
      <c r="AV952" s="235">
        <f>IF('Raw Data'!AO951="YES", 1, 0)</f>
        <v>0</v>
      </c>
      <c r="AW952" s="241">
        <f>('Power Usage Consumption'!$B$22)*D952*AV952</f>
        <v>0</v>
      </c>
      <c r="AX952" s="235">
        <f>IF('Raw Data'!AP951="YES", 1, 0)</f>
        <v>0</v>
      </c>
      <c r="AY952" s="241">
        <f>('Power Usage Consumption'!$B$23)*D952*AX952</f>
        <v>0</v>
      </c>
      <c r="AZ952" s="235">
        <f>IF('Raw Data'!AQ951="YES", 1, 0)</f>
        <v>1</v>
      </c>
      <c r="BA952" s="241">
        <f>('Power Usage Consumption'!$B$24)*D952*AZ952</f>
        <v>69.984</v>
      </c>
      <c r="BB952" s="235">
        <f>IF('Raw Data'!AR951="YES", 1, 0)</f>
        <v>0</v>
      </c>
      <c r="BC952" s="241">
        <f>('Power Usage Consumption'!$B$25)*D952*BB952</f>
        <v>0</v>
      </c>
      <c r="BD952" s="235">
        <f>IF('Raw Data'!AS951="YES", 1, 0)</f>
        <v>0</v>
      </c>
      <c r="BE952" s="235">
        <f>('Power Usage Consumption'!$B$26)*D952*BD952</f>
        <v>0</v>
      </c>
      <c r="BF952" s="241">
        <f t="shared" si="7"/>
        <v>69.984</v>
      </c>
    </row>
    <row r="953" ht="20.25" customHeight="1">
      <c r="A953" s="233" t="str">
        <f>'Raw Data'!R952</f>
        <v>United Arab Emirates</v>
      </c>
      <c r="B953" s="234">
        <f>'Raw Data'!S952</f>
        <v>10</v>
      </c>
      <c r="C953" s="235">
        <f>'Raw Data'!W952</f>
        <v>11</v>
      </c>
      <c r="D953" s="236">
        <f t="shared" si="1"/>
        <v>440</v>
      </c>
      <c r="E953" s="246"/>
      <c r="F953" s="238">
        <f>'Raw Data'!X952</f>
        <v>3</v>
      </c>
      <c r="G953" s="239">
        <f>(F953*'Power Usage Consumption'!$B$2)*D953</f>
        <v>79.2</v>
      </c>
      <c r="H953" s="235">
        <f>'Raw Data'!Y952</f>
        <v>3</v>
      </c>
      <c r="I953" s="239">
        <f>(H953*'Power Usage Consumption'!$B$3)*D953</f>
        <v>91.872</v>
      </c>
      <c r="J953" s="235">
        <f>'Raw Data'!Z952</f>
        <v>1</v>
      </c>
      <c r="K953" s="240">
        <f>(J953*'Power Usage Consumption'!$B$4)*D953</f>
        <v>25.08</v>
      </c>
      <c r="L953" s="241">
        <f>'Raw Data'!AA952</f>
        <v>3</v>
      </c>
      <c r="M953" s="241">
        <f>(L953*'Power Usage Consumption'!$B$5)*D953</f>
        <v>264</v>
      </c>
      <c r="N953" s="241">
        <f>'Raw Data'!AB952</f>
        <v>3</v>
      </c>
      <c r="O953" s="241">
        <f>(N953*'Power Usage Consumption'!$B$7)*D953</f>
        <v>2.64</v>
      </c>
      <c r="P953" s="241">
        <f>'Raw Data'!AC952</f>
        <v>2</v>
      </c>
      <c r="Q953" s="241">
        <f>(P953*'Power Usage Consumption'!$B$8)*D953</f>
        <v>35.2</v>
      </c>
      <c r="R953" s="241">
        <f>'Raw Data'!AD952</f>
        <v>2</v>
      </c>
      <c r="S953" s="241">
        <f>(R953*'Power Usage Consumption'!$B$9)*D953</f>
        <v>5.28</v>
      </c>
      <c r="T953" s="235">
        <f>'Raw Data'!AE952</f>
        <v>0</v>
      </c>
      <c r="U953" s="241">
        <f>(T953*'Power Usage Consumption'!$B$6)*D953</f>
        <v>0</v>
      </c>
      <c r="V953" s="235">
        <f>'Raw Data'!AF952</f>
        <v>3</v>
      </c>
      <c r="W953" s="241">
        <f>(V953*'Power Usage Consumption'!$B$11)*D953</f>
        <v>15.84</v>
      </c>
      <c r="X953" s="235">
        <f>'Raw Data'!AG952</f>
        <v>2</v>
      </c>
      <c r="Y953" s="241">
        <f>(X953*'Power Usage Consumption'!$B$12)*D953</f>
        <v>10.56</v>
      </c>
      <c r="Z953" s="235">
        <f>'Raw Data'!AH952</f>
        <v>1</v>
      </c>
      <c r="AA953" s="241">
        <f>(Z953*'Power Usage Consumption'!$B$12)*D953</f>
        <v>5.28</v>
      </c>
      <c r="AB953" s="242">
        <f t="shared" si="2"/>
        <v>534.952</v>
      </c>
      <c r="AC953" s="243" t="str">
        <f>'Raw Data'!AI952</f>
        <v>Renewable Energy (Solar, Wind, etc.)</v>
      </c>
      <c r="AD953" s="244">
        <f t="shared" si="3"/>
        <v>0</v>
      </c>
      <c r="AE953" s="245">
        <f t="shared" si="4"/>
        <v>534.952</v>
      </c>
      <c r="AF953" s="238">
        <f>'Raw Data'!U952</f>
        <v>1</v>
      </c>
      <c r="AG953" s="235">
        <f>'Raw Data'!T952</f>
        <v>9</v>
      </c>
      <c r="AH953" s="235"/>
      <c r="AI953" s="235">
        <f>IF('Raw Data'!AJ952="YES", 1, 0)</f>
        <v>0</v>
      </c>
      <c r="AJ953" s="239">
        <f>'Power Usage Consumption'!$B$15</f>
        <v>3.87</v>
      </c>
      <c r="AK953" s="235">
        <f>IF('Raw Data'!AK952="YES", 1, 0)</f>
        <v>1</v>
      </c>
      <c r="AL953" s="239">
        <f>'Power Usage Consumption'!$B$16</f>
        <v>18</v>
      </c>
      <c r="AM953" s="235">
        <f>IF('Raw Data'!AL952="YES", 1, 0)</f>
        <v>1</v>
      </c>
      <c r="AN953" s="239">
        <f>'Power Usage Consumption'!$B$17</f>
        <v>1.5</v>
      </c>
      <c r="AO953" s="235">
        <f>IF('Raw Data'!AM952="YES", 1, 0)</f>
        <v>1</v>
      </c>
      <c r="AP953" s="239">
        <f>'Power Usage Consumption'!$B$18</f>
        <v>1.2</v>
      </c>
      <c r="AQ953" s="235">
        <f>IF('Raw Data'!AN952="YES", 1, 0)</f>
        <v>0</v>
      </c>
      <c r="AR953" s="239">
        <f>'Power Usage Consumption'!$B$19</f>
        <v>2</v>
      </c>
      <c r="AS953" s="239">
        <f t="shared" si="5"/>
        <v>26.57</v>
      </c>
      <c r="AT953" s="241">
        <f t="shared" si="6"/>
        <v>9</v>
      </c>
      <c r="AU953" s="241"/>
      <c r="AV953" s="235">
        <f>IF('Raw Data'!AO952="YES", 1, 0)</f>
        <v>1</v>
      </c>
      <c r="AW953" s="241">
        <f>('Power Usage Consumption'!$B$22)*D953*AV953</f>
        <v>1001</v>
      </c>
      <c r="AX953" s="235">
        <f>IF('Raw Data'!AP952="YES", 1, 0)</f>
        <v>0</v>
      </c>
      <c r="AY953" s="241">
        <f>('Power Usage Consumption'!$B$23)*D953*AX953</f>
        <v>0</v>
      </c>
      <c r="AZ953" s="235">
        <f>IF('Raw Data'!AQ952="YES", 1, 0)</f>
        <v>1</v>
      </c>
      <c r="BA953" s="241">
        <f>('Power Usage Consumption'!$B$24)*D953*AZ953</f>
        <v>23.76</v>
      </c>
      <c r="BB953" s="235">
        <f>IF('Raw Data'!AR952="YES", 1, 0)</f>
        <v>0</v>
      </c>
      <c r="BC953" s="241">
        <f>('Power Usage Consumption'!$B$25)*D953*BB953</f>
        <v>0</v>
      </c>
      <c r="BD953" s="235">
        <f>IF('Raw Data'!AS952="YES", 1, 0)</f>
        <v>1</v>
      </c>
      <c r="BE953" s="235">
        <f>('Power Usage Consumption'!$B$26)*D953*BD953</f>
        <v>123.2</v>
      </c>
      <c r="BF953" s="241">
        <f t="shared" si="7"/>
        <v>1147.96</v>
      </c>
    </row>
    <row r="954" ht="20.25" customHeight="1">
      <c r="A954" s="233" t="str">
        <f>'Raw Data'!R953</f>
        <v>Unspecified</v>
      </c>
      <c r="B954" s="234">
        <f>'Raw Data'!S953</f>
        <v>4</v>
      </c>
      <c r="C954" s="235">
        <f>'Raw Data'!W953</f>
        <v>20</v>
      </c>
      <c r="D954" s="236">
        <f t="shared" si="1"/>
        <v>320</v>
      </c>
      <c r="E954" s="246"/>
      <c r="F954" s="238">
        <f>'Raw Data'!X953</f>
        <v>0</v>
      </c>
      <c r="G954" s="239">
        <f>(F954*'Power Usage Consumption'!$B$2)*D954</f>
        <v>0</v>
      </c>
      <c r="H954" s="235">
        <f>'Raw Data'!Y953</f>
        <v>2</v>
      </c>
      <c r="I954" s="239">
        <f>(H954*'Power Usage Consumption'!$B$3)*D954</f>
        <v>44.544</v>
      </c>
      <c r="J954" s="235">
        <f>'Raw Data'!Z953</f>
        <v>0</v>
      </c>
      <c r="K954" s="240">
        <f>(J954*'Power Usage Consumption'!$B$4)*D954</f>
        <v>0</v>
      </c>
      <c r="L954" s="241">
        <f>'Raw Data'!AA953</f>
        <v>3</v>
      </c>
      <c r="M954" s="241">
        <f>(L954*'Power Usage Consumption'!$B$5)*D954</f>
        <v>192</v>
      </c>
      <c r="N954" s="241">
        <f>'Raw Data'!AB953</f>
        <v>1</v>
      </c>
      <c r="O954" s="241">
        <f>(N954*'Power Usage Consumption'!$B$7)*D954</f>
        <v>0.64</v>
      </c>
      <c r="P954" s="241">
        <f>'Raw Data'!AC953</f>
        <v>0</v>
      </c>
      <c r="Q954" s="241">
        <f>(P954*'Power Usage Consumption'!$B$8)*D954</f>
        <v>0</v>
      </c>
      <c r="R954" s="241">
        <f>'Raw Data'!AD953</f>
        <v>1</v>
      </c>
      <c r="S954" s="241">
        <f>(R954*'Power Usage Consumption'!$B$9)*D954</f>
        <v>1.92</v>
      </c>
      <c r="T954" s="235">
        <f>'Raw Data'!AE953</f>
        <v>2</v>
      </c>
      <c r="U954" s="241">
        <f>(T954*'Power Usage Consumption'!$B$6)*D954</f>
        <v>3.2</v>
      </c>
      <c r="V954" s="235">
        <f>'Raw Data'!AF953</f>
        <v>3</v>
      </c>
      <c r="W954" s="241">
        <f>(V954*'Power Usage Consumption'!$B$11)*D954</f>
        <v>11.52</v>
      </c>
      <c r="X954" s="235">
        <f>'Raw Data'!AG953</f>
        <v>0</v>
      </c>
      <c r="Y954" s="241">
        <f>(X954*'Power Usage Consumption'!$B$12)*D954</f>
        <v>0</v>
      </c>
      <c r="Z954" s="235">
        <f>'Raw Data'!AH953</f>
        <v>1</v>
      </c>
      <c r="AA954" s="241">
        <f>(Z954*'Power Usage Consumption'!$B$12)*D954</f>
        <v>3.84</v>
      </c>
      <c r="AB954" s="242">
        <f t="shared" si="2"/>
        <v>257.664</v>
      </c>
      <c r="AC954" s="243" t="str">
        <f>'Raw Data'!AI953</f>
        <v>Renewable Energy (Solar, Wind, etc.)</v>
      </c>
      <c r="AD954" s="244">
        <f t="shared" si="3"/>
        <v>0</v>
      </c>
      <c r="AE954" s="245">
        <f t="shared" si="4"/>
        <v>257.664</v>
      </c>
      <c r="AF954" s="238">
        <f>'Raw Data'!U953</f>
        <v>2</v>
      </c>
      <c r="AG954" s="235">
        <f>'Raw Data'!T953</f>
        <v>2</v>
      </c>
      <c r="AH954" s="235"/>
      <c r="AI954" s="235">
        <f>IF('Raw Data'!AJ953="YES", 1, 0)</f>
        <v>1</v>
      </c>
      <c r="AJ954" s="239">
        <f>'Power Usage Consumption'!$B$15</f>
        <v>3.87</v>
      </c>
      <c r="AK954" s="235">
        <f>IF('Raw Data'!AK953="YES", 1, 0)</f>
        <v>1</v>
      </c>
      <c r="AL954" s="239">
        <f>'Power Usage Consumption'!$B$16</f>
        <v>18</v>
      </c>
      <c r="AM954" s="235">
        <f>IF('Raw Data'!AL953="YES", 1, 0)</f>
        <v>0</v>
      </c>
      <c r="AN954" s="239">
        <f>'Power Usage Consumption'!$B$17</f>
        <v>1.5</v>
      </c>
      <c r="AO954" s="235">
        <f>IF('Raw Data'!AM953="YES", 1, 0)</f>
        <v>0</v>
      </c>
      <c r="AP954" s="239">
        <f>'Power Usage Consumption'!$B$18</f>
        <v>1.2</v>
      </c>
      <c r="AQ954" s="235">
        <f>IF('Raw Data'!AN953="YES", 1, 0)</f>
        <v>0</v>
      </c>
      <c r="AR954" s="239">
        <f>'Power Usage Consumption'!$B$19</f>
        <v>2</v>
      </c>
      <c r="AS954" s="239">
        <f t="shared" si="5"/>
        <v>26.57</v>
      </c>
      <c r="AT954" s="241">
        <f t="shared" si="6"/>
        <v>2</v>
      </c>
      <c r="AU954" s="241"/>
      <c r="AV954" s="235">
        <f>IF('Raw Data'!AO953="YES", 1, 0)</f>
        <v>1</v>
      </c>
      <c r="AW954" s="241">
        <f>('Power Usage Consumption'!$B$22)*D954*AV954</f>
        <v>728</v>
      </c>
      <c r="AX954" s="235">
        <f>IF('Raw Data'!AP953="YES", 1, 0)</f>
        <v>0</v>
      </c>
      <c r="AY954" s="241">
        <f>('Power Usage Consumption'!$B$23)*D954*AX954</f>
        <v>0</v>
      </c>
      <c r="AZ954" s="235">
        <f>IF('Raw Data'!AQ953="YES", 1, 0)</f>
        <v>0</v>
      </c>
      <c r="BA954" s="241">
        <f>('Power Usage Consumption'!$B$24)*D954*AZ954</f>
        <v>0</v>
      </c>
      <c r="BB954" s="235">
        <f>IF('Raw Data'!AR953="YES", 1, 0)</f>
        <v>1</v>
      </c>
      <c r="BC954" s="241">
        <f>('Power Usage Consumption'!$B$25)*D954*BB954</f>
        <v>5.552</v>
      </c>
      <c r="BD954" s="235">
        <f>IF('Raw Data'!AS953="YES", 1, 0)</f>
        <v>0</v>
      </c>
      <c r="BE954" s="235">
        <f>('Power Usage Consumption'!$B$26)*D954*BD954</f>
        <v>0</v>
      </c>
      <c r="BF954" s="241">
        <f t="shared" si="7"/>
        <v>733.552</v>
      </c>
    </row>
    <row r="955" ht="20.25" customHeight="1">
      <c r="A955" s="233" t="str">
        <f>'Raw Data'!R954</f>
        <v>Jordan</v>
      </c>
      <c r="B955" s="234">
        <f>'Raw Data'!S954</f>
        <v>9</v>
      </c>
      <c r="C955" s="235">
        <f>'Raw Data'!W954</f>
        <v>11</v>
      </c>
      <c r="D955" s="236">
        <f t="shared" si="1"/>
        <v>396</v>
      </c>
      <c r="E955" s="246"/>
      <c r="F955" s="238">
        <f>'Raw Data'!X954</f>
        <v>0</v>
      </c>
      <c r="G955" s="239">
        <f>(F955*'Power Usage Consumption'!$B$2)*D955</f>
        <v>0</v>
      </c>
      <c r="H955" s="235">
        <f>'Raw Data'!Y954</f>
        <v>0</v>
      </c>
      <c r="I955" s="239">
        <f>(H955*'Power Usage Consumption'!$B$3)*D955</f>
        <v>0</v>
      </c>
      <c r="J955" s="235">
        <f>'Raw Data'!Z954</f>
        <v>0</v>
      </c>
      <c r="K955" s="240">
        <f>(J955*'Power Usage Consumption'!$B$4)*D955</f>
        <v>0</v>
      </c>
      <c r="L955" s="241">
        <f>'Raw Data'!AA954</f>
        <v>1</v>
      </c>
      <c r="M955" s="241">
        <f>(L955*'Power Usage Consumption'!$B$5)*D955</f>
        <v>79.2</v>
      </c>
      <c r="N955" s="241">
        <f>'Raw Data'!AB954</f>
        <v>2</v>
      </c>
      <c r="O955" s="241">
        <f>(N955*'Power Usage Consumption'!$B$7)*D955</f>
        <v>1.584</v>
      </c>
      <c r="P955" s="241">
        <f>'Raw Data'!AC954</f>
        <v>2</v>
      </c>
      <c r="Q955" s="241">
        <f>(P955*'Power Usage Consumption'!$B$8)*D955</f>
        <v>31.68</v>
      </c>
      <c r="R955" s="241">
        <f>'Raw Data'!AD954</f>
        <v>3</v>
      </c>
      <c r="S955" s="241">
        <f>(R955*'Power Usage Consumption'!$B$9)*D955</f>
        <v>7.128</v>
      </c>
      <c r="T955" s="235">
        <f>'Raw Data'!AE954</f>
        <v>1</v>
      </c>
      <c r="U955" s="241">
        <f>(T955*'Power Usage Consumption'!$B$6)*D955</f>
        <v>1.98</v>
      </c>
      <c r="V955" s="235">
        <f>'Raw Data'!AF954</f>
        <v>2</v>
      </c>
      <c r="W955" s="241">
        <f>(V955*'Power Usage Consumption'!$B$11)*D955</f>
        <v>9.504</v>
      </c>
      <c r="X955" s="235">
        <f>'Raw Data'!AG954</f>
        <v>0</v>
      </c>
      <c r="Y955" s="241">
        <f>(X955*'Power Usage Consumption'!$B$12)*D955</f>
        <v>0</v>
      </c>
      <c r="Z955" s="235">
        <f>'Raw Data'!AH954</f>
        <v>3</v>
      </c>
      <c r="AA955" s="241">
        <f>(Z955*'Power Usage Consumption'!$B$12)*D955</f>
        <v>14.256</v>
      </c>
      <c r="AB955" s="242">
        <f t="shared" si="2"/>
        <v>145.332</v>
      </c>
      <c r="AC955" s="243" t="str">
        <f>'Raw Data'!AI954</f>
        <v>Non-renewable Energy (Grid electricity, Gasoline, etc.)</v>
      </c>
      <c r="AD955" s="244">
        <f t="shared" si="3"/>
        <v>145.332</v>
      </c>
      <c r="AE955" s="245">
        <f t="shared" si="4"/>
        <v>0</v>
      </c>
      <c r="AF955" s="238">
        <f>'Raw Data'!U954</f>
        <v>1</v>
      </c>
      <c r="AG955" s="235">
        <f>'Raw Data'!T954</f>
        <v>8</v>
      </c>
      <c r="AH955" s="235"/>
      <c r="AI955" s="235">
        <f>IF('Raw Data'!AJ954="YES", 1, 0)</f>
        <v>0</v>
      </c>
      <c r="AJ955" s="239">
        <f>'Power Usage Consumption'!$B$15</f>
        <v>3.87</v>
      </c>
      <c r="AK955" s="235">
        <f>IF('Raw Data'!AK954="YES", 1, 0)</f>
        <v>1</v>
      </c>
      <c r="AL955" s="239">
        <f>'Power Usage Consumption'!$B$16</f>
        <v>18</v>
      </c>
      <c r="AM955" s="235">
        <f>IF('Raw Data'!AL954="YES", 1, 0)</f>
        <v>0</v>
      </c>
      <c r="AN955" s="239">
        <f>'Power Usage Consumption'!$B$17</f>
        <v>1.5</v>
      </c>
      <c r="AO955" s="235">
        <f>IF('Raw Data'!AM954="YES", 1, 0)</f>
        <v>0</v>
      </c>
      <c r="AP955" s="239">
        <f>'Power Usage Consumption'!$B$18</f>
        <v>1.2</v>
      </c>
      <c r="AQ955" s="235">
        <f>IF('Raw Data'!AN954="YES", 1, 0)</f>
        <v>0</v>
      </c>
      <c r="AR955" s="239">
        <f>'Power Usage Consumption'!$B$19</f>
        <v>2</v>
      </c>
      <c r="AS955" s="239">
        <f t="shared" si="5"/>
        <v>26.57</v>
      </c>
      <c r="AT955" s="241">
        <f t="shared" si="6"/>
        <v>8</v>
      </c>
      <c r="AU955" s="241"/>
      <c r="AV955" s="235">
        <f>IF('Raw Data'!AO954="YES", 1, 0)</f>
        <v>1</v>
      </c>
      <c r="AW955" s="241">
        <f>('Power Usage Consumption'!$B$22)*D955*AV955</f>
        <v>900.9</v>
      </c>
      <c r="AX955" s="235">
        <f>IF('Raw Data'!AP954="YES", 1, 0)</f>
        <v>0</v>
      </c>
      <c r="AY955" s="241">
        <f>('Power Usage Consumption'!$B$23)*D955*AX955</f>
        <v>0</v>
      </c>
      <c r="AZ955" s="235">
        <f>IF('Raw Data'!AQ954="YES", 1, 0)</f>
        <v>1</v>
      </c>
      <c r="BA955" s="241">
        <f>('Power Usage Consumption'!$B$24)*D955*AZ955</f>
        <v>21.384</v>
      </c>
      <c r="BB955" s="235">
        <f>IF('Raw Data'!AR954="YES", 1, 0)</f>
        <v>0</v>
      </c>
      <c r="BC955" s="241">
        <f>('Power Usage Consumption'!$B$25)*D955*BB955</f>
        <v>0</v>
      </c>
      <c r="BD955" s="235">
        <f>IF('Raw Data'!AS954="YES", 1, 0)</f>
        <v>1</v>
      </c>
      <c r="BE955" s="235">
        <f>('Power Usage Consumption'!$B$26)*D955*BD955</f>
        <v>110.88</v>
      </c>
      <c r="BF955" s="241">
        <f t="shared" si="7"/>
        <v>1033.164</v>
      </c>
    </row>
    <row r="956" ht="20.25" customHeight="1">
      <c r="A956" s="233" t="str">
        <f>'Raw Data'!R955</f>
        <v>Indonesia</v>
      </c>
      <c r="B956" s="234">
        <f>'Raw Data'!S955</f>
        <v>7</v>
      </c>
      <c r="C956" s="235">
        <f>'Raw Data'!W955</f>
        <v>14</v>
      </c>
      <c r="D956" s="236">
        <f t="shared" si="1"/>
        <v>392</v>
      </c>
      <c r="E956" s="246"/>
      <c r="F956" s="238">
        <f>'Raw Data'!X955</f>
        <v>0</v>
      </c>
      <c r="G956" s="239">
        <f>(F956*'Power Usage Consumption'!$B$2)*D956</f>
        <v>0</v>
      </c>
      <c r="H956" s="235">
        <f>'Raw Data'!Y955</f>
        <v>3</v>
      </c>
      <c r="I956" s="239">
        <f>(H956*'Power Usage Consumption'!$B$3)*D956</f>
        <v>81.8496</v>
      </c>
      <c r="J956" s="235">
        <f>'Raw Data'!Z955</f>
        <v>0</v>
      </c>
      <c r="K956" s="240">
        <f>(J956*'Power Usage Consumption'!$B$4)*D956</f>
        <v>0</v>
      </c>
      <c r="L956" s="241">
        <f>'Raw Data'!AA955</f>
        <v>0</v>
      </c>
      <c r="M956" s="241">
        <f>(L956*'Power Usage Consumption'!$B$5)*D956</f>
        <v>0</v>
      </c>
      <c r="N956" s="241">
        <f>'Raw Data'!AB955</f>
        <v>1</v>
      </c>
      <c r="O956" s="241">
        <f>(N956*'Power Usage Consumption'!$B$7)*D956</f>
        <v>0.784</v>
      </c>
      <c r="P956" s="241">
        <f>'Raw Data'!AC955</f>
        <v>3</v>
      </c>
      <c r="Q956" s="241">
        <f>(P956*'Power Usage Consumption'!$B$8)*D956</f>
        <v>47.04</v>
      </c>
      <c r="R956" s="241">
        <f>'Raw Data'!AD955</f>
        <v>3</v>
      </c>
      <c r="S956" s="241">
        <f>(R956*'Power Usage Consumption'!$B$9)*D956</f>
        <v>7.056</v>
      </c>
      <c r="T956" s="235">
        <f>'Raw Data'!AE955</f>
        <v>1</v>
      </c>
      <c r="U956" s="241">
        <f>(T956*'Power Usage Consumption'!$B$6)*D956</f>
        <v>1.96</v>
      </c>
      <c r="V956" s="235">
        <f>'Raw Data'!AF955</f>
        <v>0</v>
      </c>
      <c r="W956" s="241">
        <f>(V956*'Power Usage Consumption'!$B$11)*D956</f>
        <v>0</v>
      </c>
      <c r="X956" s="235">
        <f>'Raw Data'!AG955</f>
        <v>0</v>
      </c>
      <c r="Y956" s="241">
        <f>(X956*'Power Usage Consumption'!$B$12)*D956</f>
        <v>0</v>
      </c>
      <c r="Z956" s="235">
        <f>'Raw Data'!AH955</f>
        <v>3</v>
      </c>
      <c r="AA956" s="241">
        <f>(Z956*'Power Usage Consumption'!$B$12)*D956</f>
        <v>14.112</v>
      </c>
      <c r="AB956" s="242">
        <f t="shared" si="2"/>
        <v>152.8016</v>
      </c>
      <c r="AC956" s="243" t="str">
        <f>'Raw Data'!AI955</f>
        <v>Non-renewable Energy (Grid electricity, Gasoline, etc.)</v>
      </c>
      <c r="AD956" s="244">
        <f t="shared" si="3"/>
        <v>152.8016</v>
      </c>
      <c r="AE956" s="245">
        <f t="shared" si="4"/>
        <v>0</v>
      </c>
      <c r="AF956" s="238">
        <f>'Raw Data'!U955</f>
        <v>2</v>
      </c>
      <c r="AG956" s="235">
        <f>'Raw Data'!T955</f>
        <v>5</v>
      </c>
      <c r="AH956" s="235"/>
      <c r="AI956" s="235">
        <f>IF('Raw Data'!AJ955="YES", 1, 0)</f>
        <v>1</v>
      </c>
      <c r="AJ956" s="239">
        <f>'Power Usage Consumption'!$B$15</f>
        <v>3.87</v>
      </c>
      <c r="AK956" s="235">
        <f>IF('Raw Data'!AK955="YES", 1, 0)</f>
        <v>0</v>
      </c>
      <c r="AL956" s="239">
        <f>'Power Usage Consumption'!$B$16</f>
        <v>18</v>
      </c>
      <c r="AM956" s="235">
        <f>IF('Raw Data'!AL955="YES", 1, 0)</f>
        <v>1</v>
      </c>
      <c r="AN956" s="239">
        <f>'Power Usage Consumption'!$B$17</f>
        <v>1.5</v>
      </c>
      <c r="AO956" s="235">
        <f>IF('Raw Data'!AM955="YES", 1, 0)</f>
        <v>1</v>
      </c>
      <c r="AP956" s="239">
        <f>'Power Usage Consumption'!$B$18</f>
        <v>1.2</v>
      </c>
      <c r="AQ956" s="235">
        <f>IF('Raw Data'!AN955="YES", 1, 0)</f>
        <v>0</v>
      </c>
      <c r="AR956" s="239">
        <f>'Power Usage Consumption'!$B$19</f>
        <v>2</v>
      </c>
      <c r="AS956" s="239">
        <f t="shared" si="5"/>
        <v>26.57</v>
      </c>
      <c r="AT956" s="241">
        <f t="shared" si="6"/>
        <v>5</v>
      </c>
      <c r="AU956" s="241"/>
      <c r="AV956" s="235">
        <f>IF('Raw Data'!AO955="YES", 1, 0)</f>
        <v>1</v>
      </c>
      <c r="AW956" s="241">
        <f>('Power Usage Consumption'!$B$22)*D956*AV956</f>
        <v>891.8</v>
      </c>
      <c r="AX956" s="235">
        <f>IF('Raw Data'!AP955="YES", 1, 0)</f>
        <v>0</v>
      </c>
      <c r="AY956" s="241">
        <f>('Power Usage Consumption'!$B$23)*D956*AX956</f>
        <v>0</v>
      </c>
      <c r="AZ956" s="235">
        <f>IF('Raw Data'!AQ955="YES", 1, 0)</f>
        <v>1</v>
      </c>
      <c r="BA956" s="241">
        <f>('Power Usage Consumption'!$B$24)*D956*AZ956</f>
        <v>21.168</v>
      </c>
      <c r="BB956" s="235">
        <f>IF('Raw Data'!AR955="YES", 1, 0)</f>
        <v>1</v>
      </c>
      <c r="BC956" s="241">
        <f>('Power Usage Consumption'!$B$25)*D956*BB956</f>
        <v>6.8012</v>
      </c>
      <c r="BD956" s="235">
        <f>IF('Raw Data'!AS955="YES", 1, 0)</f>
        <v>1</v>
      </c>
      <c r="BE956" s="235">
        <f>('Power Usage Consumption'!$B$26)*D956*BD956</f>
        <v>109.76</v>
      </c>
      <c r="BF956" s="241">
        <f t="shared" si="7"/>
        <v>1029.5292</v>
      </c>
    </row>
    <row r="957" ht="20.25" customHeight="1">
      <c r="A957" s="233" t="str">
        <f>'Raw Data'!R956</f>
        <v>Malta</v>
      </c>
      <c r="B957" s="234">
        <f>'Raw Data'!S956</f>
        <v>8</v>
      </c>
      <c r="C957" s="235">
        <f>'Raw Data'!W956</f>
        <v>33</v>
      </c>
      <c r="D957" s="236">
        <f t="shared" si="1"/>
        <v>1056</v>
      </c>
      <c r="E957" s="246"/>
      <c r="F957" s="238">
        <f>'Raw Data'!X956</f>
        <v>0</v>
      </c>
      <c r="G957" s="239">
        <f>(F957*'Power Usage Consumption'!$B$2)*D957</f>
        <v>0</v>
      </c>
      <c r="H957" s="235">
        <f>'Raw Data'!Y956</f>
        <v>1</v>
      </c>
      <c r="I957" s="239">
        <f>(H957*'Power Usage Consumption'!$B$3)*D957</f>
        <v>73.4976</v>
      </c>
      <c r="J957" s="235">
        <f>'Raw Data'!Z956</f>
        <v>0</v>
      </c>
      <c r="K957" s="240">
        <f>(J957*'Power Usage Consumption'!$B$4)*D957</f>
        <v>0</v>
      </c>
      <c r="L957" s="241">
        <f>'Raw Data'!AA956</f>
        <v>2</v>
      </c>
      <c r="M957" s="241">
        <f>(L957*'Power Usage Consumption'!$B$5)*D957</f>
        <v>422.4</v>
      </c>
      <c r="N957" s="241">
        <f>'Raw Data'!AB956</f>
        <v>1</v>
      </c>
      <c r="O957" s="241">
        <f>(N957*'Power Usage Consumption'!$B$7)*D957</f>
        <v>2.112</v>
      </c>
      <c r="P957" s="241">
        <f>'Raw Data'!AC956</f>
        <v>1</v>
      </c>
      <c r="Q957" s="241">
        <f>(P957*'Power Usage Consumption'!$B$8)*D957</f>
        <v>42.24</v>
      </c>
      <c r="R957" s="241">
        <f>'Raw Data'!AD956</f>
        <v>3</v>
      </c>
      <c r="S957" s="241">
        <f>(R957*'Power Usage Consumption'!$B$9)*D957</f>
        <v>19.008</v>
      </c>
      <c r="T957" s="235">
        <f>'Raw Data'!AE956</f>
        <v>0</v>
      </c>
      <c r="U957" s="241">
        <f>(T957*'Power Usage Consumption'!$B$6)*D957</f>
        <v>0</v>
      </c>
      <c r="V957" s="235">
        <f>'Raw Data'!AF956</f>
        <v>1</v>
      </c>
      <c r="W957" s="241">
        <f>(V957*'Power Usage Consumption'!$B$11)*D957</f>
        <v>12.672</v>
      </c>
      <c r="X957" s="235">
        <f>'Raw Data'!AG956</f>
        <v>2</v>
      </c>
      <c r="Y957" s="241">
        <f>(X957*'Power Usage Consumption'!$B$12)*D957</f>
        <v>25.344</v>
      </c>
      <c r="Z957" s="235">
        <f>'Raw Data'!AH956</f>
        <v>1</v>
      </c>
      <c r="AA957" s="241">
        <f>(Z957*'Power Usage Consumption'!$B$12)*D957</f>
        <v>12.672</v>
      </c>
      <c r="AB957" s="242">
        <f t="shared" si="2"/>
        <v>609.9456</v>
      </c>
      <c r="AC957" s="243" t="str">
        <f>'Raw Data'!AI956</f>
        <v>Renewable Energy (Solar, Wind, etc.)</v>
      </c>
      <c r="AD957" s="244">
        <f t="shared" si="3"/>
        <v>0</v>
      </c>
      <c r="AE957" s="245">
        <f t="shared" si="4"/>
        <v>609.9456</v>
      </c>
      <c r="AF957" s="238">
        <f>'Raw Data'!U956</f>
        <v>0</v>
      </c>
      <c r="AG957" s="235">
        <f>'Raw Data'!T956</f>
        <v>8</v>
      </c>
      <c r="AH957" s="235"/>
      <c r="AI957" s="235">
        <f>IF('Raw Data'!AJ956="YES", 1, 0)</f>
        <v>0</v>
      </c>
      <c r="AJ957" s="239">
        <f>'Power Usage Consumption'!$B$15</f>
        <v>3.87</v>
      </c>
      <c r="AK957" s="235">
        <f>IF('Raw Data'!AK956="YES", 1, 0)</f>
        <v>1</v>
      </c>
      <c r="AL957" s="239">
        <f>'Power Usage Consumption'!$B$16</f>
        <v>18</v>
      </c>
      <c r="AM957" s="235">
        <f>IF('Raw Data'!AL956="YES", 1, 0)</f>
        <v>0</v>
      </c>
      <c r="AN957" s="239">
        <f>'Power Usage Consumption'!$B$17</f>
        <v>1.5</v>
      </c>
      <c r="AO957" s="235">
        <f>IF('Raw Data'!AM956="YES", 1, 0)</f>
        <v>0</v>
      </c>
      <c r="AP957" s="239">
        <f>'Power Usage Consumption'!$B$18</f>
        <v>1.2</v>
      </c>
      <c r="AQ957" s="235">
        <f>IF('Raw Data'!AN956="YES", 1, 0)</f>
        <v>0</v>
      </c>
      <c r="AR957" s="239">
        <f>'Power Usage Consumption'!$B$19</f>
        <v>2</v>
      </c>
      <c r="AS957" s="239">
        <f t="shared" si="5"/>
        <v>26.57</v>
      </c>
      <c r="AT957" s="241">
        <f t="shared" si="6"/>
        <v>8</v>
      </c>
      <c r="AU957" s="241"/>
      <c r="AV957" s="235">
        <f>IF('Raw Data'!AO956="YES", 1, 0)</f>
        <v>0</v>
      </c>
      <c r="AW957" s="241">
        <f>('Power Usage Consumption'!$B$22)*D957*AV957</f>
        <v>0</v>
      </c>
      <c r="AX957" s="235">
        <f>IF('Raw Data'!AP956="YES", 1, 0)</f>
        <v>1</v>
      </c>
      <c r="AY957" s="241">
        <f>('Power Usage Consumption'!$B$23)*D957*AX957</f>
        <v>686.4</v>
      </c>
      <c r="AZ957" s="235">
        <f>IF('Raw Data'!AQ956="YES", 1, 0)</f>
        <v>1</v>
      </c>
      <c r="BA957" s="241">
        <f>('Power Usage Consumption'!$B$24)*D957*AZ957</f>
        <v>57.024</v>
      </c>
      <c r="BB957" s="235">
        <f>IF('Raw Data'!AR956="YES", 1, 0)</f>
        <v>1</v>
      </c>
      <c r="BC957" s="241">
        <f>('Power Usage Consumption'!$B$25)*D957*BB957</f>
        <v>18.3216</v>
      </c>
      <c r="BD957" s="235">
        <f>IF('Raw Data'!AS956="YES", 1, 0)</f>
        <v>0</v>
      </c>
      <c r="BE957" s="235">
        <f>('Power Usage Consumption'!$B$26)*D957*BD957</f>
        <v>0</v>
      </c>
      <c r="BF957" s="241">
        <f t="shared" si="7"/>
        <v>761.7456</v>
      </c>
    </row>
    <row r="958" ht="20.25" customHeight="1">
      <c r="A958" s="233" t="str">
        <f>'Raw Data'!R957</f>
        <v>South Africa</v>
      </c>
      <c r="B958" s="234">
        <f>'Raw Data'!S957</f>
        <v>11</v>
      </c>
      <c r="C958" s="235">
        <f>'Raw Data'!W957</f>
        <v>32</v>
      </c>
      <c r="D958" s="236">
        <f t="shared" si="1"/>
        <v>1408</v>
      </c>
      <c r="E958" s="246"/>
      <c r="F958" s="238">
        <f>'Raw Data'!X957</f>
        <v>2</v>
      </c>
      <c r="G958" s="239">
        <f>(F958*'Power Usage Consumption'!$B$2)*D958</f>
        <v>168.96</v>
      </c>
      <c r="H958" s="235">
        <f>'Raw Data'!Y957</f>
        <v>1</v>
      </c>
      <c r="I958" s="239">
        <f>(H958*'Power Usage Consumption'!$B$3)*D958</f>
        <v>97.9968</v>
      </c>
      <c r="J958" s="235">
        <f>'Raw Data'!Z957</f>
        <v>0</v>
      </c>
      <c r="K958" s="240">
        <f>(J958*'Power Usage Consumption'!$B$4)*D958</f>
        <v>0</v>
      </c>
      <c r="L958" s="241">
        <f>'Raw Data'!AA957</f>
        <v>2</v>
      </c>
      <c r="M958" s="241">
        <f>(L958*'Power Usage Consumption'!$B$5)*D958</f>
        <v>563.2</v>
      </c>
      <c r="N958" s="241">
        <f>'Raw Data'!AB957</f>
        <v>2</v>
      </c>
      <c r="O958" s="241">
        <f>(N958*'Power Usage Consumption'!$B$7)*D958</f>
        <v>5.632</v>
      </c>
      <c r="P958" s="241">
        <f>'Raw Data'!AC957</f>
        <v>3</v>
      </c>
      <c r="Q958" s="241">
        <f>(P958*'Power Usage Consumption'!$B$8)*D958</f>
        <v>168.96</v>
      </c>
      <c r="R958" s="241">
        <f>'Raw Data'!AD957</f>
        <v>1</v>
      </c>
      <c r="S958" s="241">
        <f>(R958*'Power Usage Consumption'!$B$9)*D958</f>
        <v>8.448</v>
      </c>
      <c r="T958" s="235">
        <f>'Raw Data'!AE957</f>
        <v>0</v>
      </c>
      <c r="U958" s="241">
        <f>(T958*'Power Usage Consumption'!$B$6)*D958</f>
        <v>0</v>
      </c>
      <c r="V958" s="235">
        <f>'Raw Data'!AF957</f>
        <v>1</v>
      </c>
      <c r="W958" s="241">
        <f>(V958*'Power Usage Consumption'!$B$11)*D958</f>
        <v>16.896</v>
      </c>
      <c r="X958" s="235">
        <f>'Raw Data'!AG957</f>
        <v>2</v>
      </c>
      <c r="Y958" s="241">
        <f>(X958*'Power Usage Consumption'!$B$12)*D958</f>
        <v>33.792</v>
      </c>
      <c r="Z958" s="235">
        <f>'Raw Data'!AH957</f>
        <v>3</v>
      </c>
      <c r="AA958" s="241">
        <f>(Z958*'Power Usage Consumption'!$B$12)*D958</f>
        <v>50.688</v>
      </c>
      <c r="AB958" s="242">
        <f t="shared" si="2"/>
        <v>1114.5728</v>
      </c>
      <c r="AC958" s="243" t="str">
        <f>'Raw Data'!AI957</f>
        <v>Renewable Energy (Solar, Wind, etc.)</v>
      </c>
      <c r="AD958" s="244">
        <f t="shared" si="3"/>
        <v>0</v>
      </c>
      <c r="AE958" s="245">
        <f t="shared" si="4"/>
        <v>1114.5728</v>
      </c>
      <c r="AF958" s="238">
        <f>'Raw Data'!U957</f>
        <v>4</v>
      </c>
      <c r="AG958" s="235">
        <f>'Raw Data'!T957</f>
        <v>7</v>
      </c>
      <c r="AH958" s="235"/>
      <c r="AI958" s="235">
        <f>IF('Raw Data'!AJ957="YES", 1, 0)</f>
        <v>1</v>
      </c>
      <c r="AJ958" s="239">
        <f>'Power Usage Consumption'!$B$15</f>
        <v>3.87</v>
      </c>
      <c r="AK958" s="235">
        <f>IF('Raw Data'!AK957="YES", 1, 0)</f>
        <v>1</v>
      </c>
      <c r="AL958" s="239">
        <f>'Power Usage Consumption'!$B$16</f>
        <v>18</v>
      </c>
      <c r="AM958" s="235">
        <f>IF('Raw Data'!AL957="YES", 1, 0)</f>
        <v>1</v>
      </c>
      <c r="AN958" s="239">
        <f>'Power Usage Consumption'!$B$17</f>
        <v>1.5</v>
      </c>
      <c r="AO958" s="235">
        <f>IF('Raw Data'!AM957="YES", 1, 0)</f>
        <v>1</v>
      </c>
      <c r="AP958" s="239">
        <f>'Power Usage Consumption'!$B$18</f>
        <v>1.2</v>
      </c>
      <c r="AQ958" s="235">
        <f>IF('Raw Data'!AN957="YES", 1, 0)</f>
        <v>1</v>
      </c>
      <c r="AR958" s="239">
        <f>'Power Usage Consumption'!$B$19</f>
        <v>2</v>
      </c>
      <c r="AS958" s="239">
        <f t="shared" si="5"/>
        <v>26.57</v>
      </c>
      <c r="AT958" s="241">
        <f t="shared" si="6"/>
        <v>7</v>
      </c>
      <c r="AU958" s="241"/>
      <c r="AV958" s="235">
        <f>IF('Raw Data'!AO957="YES", 1, 0)</f>
        <v>1</v>
      </c>
      <c r="AW958" s="241">
        <f>('Power Usage Consumption'!$B$22)*D958*AV958</f>
        <v>3203.2</v>
      </c>
      <c r="AX958" s="235">
        <f>IF('Raw Data'!AP957="YES", 1, 0)</f>
        <v>1</v>
      </c>
      <c r="AY958" s="241">
        <f>('Power Usage Consumption'!$B$23)*D958*AX958</f>
        <v>915.2</v>
      </c>
      <c r="AZ958" s="235">
        <f>IF('Raw Data'!AQ957="YES", 1, 0)</f>
        <v>1</v>
      </c>
      <c r="BA958" s="241">
        <f>('Power Usage Consumption'!$B$24)*D958*AZ958</f>
        <v>76.032</v>
      </c>
      <c r="BB958" s="235">
        <f>IF('Raw Data'!AR957="YES", 1, 0)</f>
        <v>0</v>
      </c>
      <c r="BC958" s="241">
        <f>('Power Usage Consumption'!$B$25)*D958*BB958</f>
        <v>0</v>
      </c>
      <c r="BD958" s="235">
        <f>IF('Raw Data'!AS957="YES", 1, 0)</f>
        <v>0</v>
      </c>
      <c r="BE958" s="235">
        <f>('Power Usage Consumption'!$B$26)*D958*BD958</f>
        <v>0</v>
      </c>
      <c r="BF958" s="241">
        <f t="shared" si="7"/>
        <v>4194.432</v>
      </c>
    </row>
    <row r="959" ht="20.25" customHeight="1">
      <c r="A959" s="233" t="str">
        <f>'Raw Data'!R958</f>
        <v>Morocco</v>
      </c>
      <c r="B959" s="234">
        <f>'Raw Data'!S958</f>
        <v>12</v>
      </c>
      <c r="C959" s="235">
        <f>'Raw Data'!W958</f>
        <v>24</v>
      </c>
      <c r="D959" s="236">
        <f t="shared" si="1"/>
        <v>1152</v>
      </c>
      <c r="E959" s="246"/>
      <c r="F959" s="238">
        <f>'Raw Data'!X958</f>
        <v>0</v>
      </c>
      <c r="G959" s="239">
        <f>(F959*'Power Usage Consumption'!$B$2)*D959</f>
        <v>0</v>
      </c>
      <c r="H959" s="235">
        <f>'Raw Data'!Y958</f>
        <v>0</v>
      </c>
      <c r="I959" s="239">
        <f>(H959*'Power Usage Consumption'!$B$3)*D959</f>
        <v>0</v>
      </c>
      <c r="J959" s="235">
        <f>'Raw Data'!Z958</f>
        <v>3</v>
      </c>
      <c r="K959" s="240">
        <f>(J959*'Power Usage Consumption'!$B$4)*D959</f>
        <v>196.992</v>
      </c>
      <c r="L959" s="241">
        <f>'Raw Data'!AA958</f>
        <v>0</v>
      </c>
      <c r="M959" s="241">
        <f>(L959*'Power Usage Consumption'!$B$5)*D959</f>
        <v>0</v>
      </c>
      <c r="N959" s="241">
        <f>'Raw Data'!AB958</f>
        <v>2</v>
      </c>
      <c r="O959" s="241">
        <f>(N959*'Power Usage Consumption'!$B$7)*D959</f>
        <v>4.608</v>
      </c>
      <c r="P959" s="241">
        <f>'Raw Data'!AC958</f>
        <v>1</v>
      </c>
      <c r="Q959" s="241">
        <f>(P959*'Power Usage Consumption'!$B$8)*D959</f>
        <v>46.08</v>
      </c>
      <c r="R959" s="241">
        <f>'Raw Data'!AD958</f>
        <v>3</v>
      </c>
      <c r="S959" s="241">
        <f>(R959*'Power Usage Consumption'!$B$9)*D959</f>
        <v>20.736</v>
      </c>
      <c r="T959" s="235">
        <f>'Raw Data'!AE958</f>
        <v>2</v>
      </c>
      <c r="U959" s="241">
        <f>(T959*'Power Usage Consumption'!$B$6)*D959</f>
        <v>11.52</v>
      </c>
      <c r="V959" s="235">
        <f>'Raw Data'!AF958</f>
        <v>3</v>
      </c>
      <c r="W959" s="241">
        <f>(V959*'Power Usage Consumption'!$B$11)*D959</f>
        <v>41.472</v>
      </c>
      <c r="X959" s="235">
        <f>'Raw Data'!AG958</f>
        <v>2</v>
      </c>
      <c r="Y959" s="241">
        <f>(X959*'Power Usage Consumption'!$B$12)*D959</f>
        <v>27.648</v>
      </c>
      <c r="Z959" s="235">
        <f>'Raw Data'!AH958</f>
        <v>1</v>
      </c>
      <c r="AA959" s="241">
        <f>(Z959*'Power Usage Consumption'!$B$12)*D959</f>
        <v>13.824</v>
      </c>
      <c r="AB959" s="242">
        <f t="shared" si="2"/>
        <v>362.88</v>
      </c>
      <c r="AC959" s="243" t="str">
        <f>'Raw Data'!AI958</f>
        <v>Renewable Energy (Solar, Wind, etc.)</v>
      </c>
      <c r="AD959" s="244">
        <f t="shared" si="3"/>
        <v>0</v>
      </c>
      <c r="AE959" s="245">
        <f t="shared" si="4"/>
        <v>362.88</v>
      </c>
      <c r="AF959" s="238">
        <f>'Raw Data'!U958</f>
        <v>4</v>
      </c>
      <c r="AG959" s="235">
        <f>'Raw Data'!T958</f>
        <v>8</v>
      </c>
      <c r="AH959" s="235"/>
      <c r="AI959" s="235">
        <f>IF('Raw Data'!AJ958="YES", 1, 0)</f>
        <v>0</v>
      </c>
      <c r="AJ959" s="239">
        <f>'Power Usage Consumption'!$B$15</f>
        <v>3.87</v>
      </c>
      <c r="AK959" s="235">
        <f>IF('Raw Data'!AK958="YES", 1, 0)</f>
        <v>0</v>
      </c>
      <c r="AL959" s="239">
        <f>'Power Usage Consumption'!$B$16</f>
        <v>18</v>
      </c>
      <c r="AM959" s="235">
        <f>IF('Raw Data'!AL958="YES", 1, 0)</f>
        <v>1</v>
      </c>
      <c r="AN959" s="239">
        <f>'Power Usage Consumption'!$B$17</f>
        <v>1.5</v>
      </c>
      <c r="AO959" s="235">
        <f>IF('Raw Data'!AM958="YES", 1, 0)</f>
        <v>1</v>
      </c>
      <c r="AP959" s="239">
        <f>'Power Usage Consumption'!$B$18</f>
        <v>1.2</v>
      </c>
      <c r="AQ959" s="235">
        <f>IF('Raw Data'!AN958="YES", 1, 0)</f>
        <v>1</v>
      </c>
      <c r="AR959" s="239">
        <f>'Power Usage Consumption'!$B$19</f>
        <v>2</v>
      </c>
      <c r="AS959" s="239">
        <f t="shared" si="5"/>
        <v>26.57</v>
      </c>
      <c r="AT959" s="241">
        <f t="shared" si="6"/>
        <v>8</v>
      </c>
      <c r="AU959" s="241"/>
      <c r="AV959" s="235">
        <f>IF('Raw Data'!AO958="YES", 1, 0)</f>
        <v>1</v>
      </c>
      <c r="AW959" s="241">
        <f>('Power Usage Consumption'!$B$22)*D959*AV959</f>
        <v>2620.8</v>
      </c>
      <c r="AX959" s="235">
        <f>IF('Raw Data'!AP958="YES", 1, 0)</f>
        <v>0</v>
      </c>
      <c r="AY959" s="241">
        <f>('Power Usage Consumption'!$B$23)*D959*AX959</f>
        <v>0</v>
      </c>
      <c r="AZ959" s="235">
        <f>IF('Raw Data'!AQ958="YES", 1, 0)</f>
        <v>0</v>
      </c>
      <c r="BA959" s="241">
        <f>('Power Usage Consumption'!$B$24)*D959*AZ959</f>
        <v>0</v>
      </c>
      <c r="BB959" s="235">
        <f>IF('Raw Data'!AR958="YES", 1, 0)</f>
        <v>1</v>
      </c>
      <c r="BC959" s="241">
        <f>('Power Usage Consumption'!$B$25)*D959*BB959</f>
        <v>19.9872</v>
      </c>
      <c r="BD959" s="235">
        <f>IF('Raw Data'!AS958="YES", 1, 0)</f>
        <v>1</v>
      </c>
      <c r="BE959" s="235">
        <f>('Power Usage Consumption'!$B$26)*D959*BD959</f>
        <v>322.56</v>
      </c>
      <c r="BF959" s="241">
        <f t="shared" si="7"/>
        <v>2963.3472</v>
      </c>
    </row>
    <row r="960" ht="20.25" customHeight="1">
      <c r="A960" s="233" t="str">
        <f>'Raw Data'!R959</f>
        <v>Kenya</v>
      </c>
      <c r="B960" s="234">
        <f>'Raw Data'!S959</f>
        <v>4</v>
      </c>
      <c r="C960" s="235">
        <f>'Raw Data'!W959</f>
        <v>23</v>
      </c>
      <c r="D960" s="236">
        <f t="shared" si="1"/>
        <v>368</v>
      </c>
      <c r="E960" s="246"/>
      <c r="F960" s="238">
        <f>'Raw Data'!X959</f>
        <v>2</v>
      </c>
      <c r="G960" s="239">
        <f>(F960*'Power Usage Consumption'!$B$2)*D960</f>
        <v>44.16</v>
      </c>
      <c r="H960" s="235">
        <f>'Raw Data'!Y959</f>
        <v>1</v>
      </c>
      <c r="I960" s="239">
        <f>(H960*'Power Usage Consumption'!$B$3)*D960</f>
        <v>25.6128</v>
      </c>
      <c r="J960" s="235">
        <f>'Raw Data'!Z959</f>
        <v>1</v>
      </c>
      <c r="K960" s="240">
        <f>(J960*'Power Usage Consumption'!$B$4)*D960</f>
        <v>20.976</v>
      </c>
      <c r="L960" s="241">
        <f>'Raw Data'!AA959</f>
        <v>0</v>
      </c>
      <c r="M960" s="241">
        <f>(L960*'Power Usage Consumption'!$B$5)*D960</f>
        <v>0</v>
      </c>
      <c r="N960" s="241">
        <f>'Raw Data'!AB959</f>
        <v>0</v>
      </c>
      <c r="O960" s="241">
        <f>(N960*'Power Usage Consumption'!$B$7)*D960</f>
        <v>0</v>
      </c>
      <c r="P960" s="241">
        <f>'Raw Data'!AC959</f>
        <v>1</v>
      </c>
      <c r="Q960" s="241">
        <f>(P960*'Power Usage Consumption'!$B$8)*D960</f>
        <v>14.72</v>
      </c>
      <c r="R960" s="241">
        <f>'Raw Data'!AD959</f>
        <v>1</v>
      </c>
      <c r="S960" s="241">
        <f>(R960*'Power Usage Consumption'!$B$9)*D960</f>
        <v>2.208</v>
      </c>
      <c r="T960" s="235">
        <f>'Raw Data'!AE959</f>
        <v>0</v>
      </c>
      <c r="U960" s="241">
        <f>(T960*'Power Usage Consumption'!$B$6)*D960</f>
        <v>0</v>
      </c>
      <c r="V960" s="235">
        <f>'Raw Data'!AF959</f>
        <v>0</v>
      </c>
      <c r="W960" s="241">
        <f>(V960*'Power Usage Consumption'!$B$11)*D960</f>
        <v>0</v>
      </c>
      <c r="X960" s="235">
        <f>'Raw Data'!AG959</f>
        <v>2</v>
      </c>
      <c r="Y960" s="241">
        <f>(X960*'Power Usage Consumption'!$B$12)*D960</f>
        <v>8.832</v>
      </c>
      <c r="Z960" s="235">
        <f>'Raw Data'!AH959</f>
        <v>0</v>
      </c>
      <c r="AA960" s="241">
        <f>(Z960*'Power Usage Consumption'!$B$12)*D960</f>
        <v>0</v>
      </c>
      <c r="AB960" s="242">
        <f t="shared" si="2"/>
        <v>116.5088</v>
      </c>
      <c r="AC960" s="243" t="str">
        <f>'Raw Data'!AI959</f>
        <v>Non-renewable Energy (Grid electricity, Gasoline, etc.)</v>
      </c>
      <c r="AD960" s="244">
        <f t="shared" si="3"/>
        <v>116.5088</v>
      </c>
      <c r="AE960" s="245">
        <f t="shared" si="4"/>
        <v>0</v>
      </c>
      <c r="AF960" s="238">
        <f>'Raw Data'!U959</f>
        <v>2</v>
      </c>
      <c r="AG960" s="235">
        <f>'Raw Data'!T959</f>
        <v>2</v>
      </c>
      <c r="AH960" s="235"/>
      <c r="AI960" s="235">
        <f>IF('Raw Data'!AJ959="YES", 1, 0)</f>
        <v>0</v>
      </c>
      <c r="AJ960" s="239">
        <f>'Power Usage Consumption'!$B$15</f>
        <v>3.87</v>
      </c>
      <c r="AK960" s="235">
        <f>IF('Raw Data'!AK959="YES", 1, 0)</f>
        <v>1</v>
      </c>
      <c r="AL960" s="239">
        <f>'Power Usage Consumption'!$B$16</f>
        <v>18</v>
      </c>
      <c r="AM960" s="235">
        <f>IF('Raw Data'!AL959="YES", 1, 0)</f>
        <v>0</v>
      </c>
      <c r="AN960" s="239">
        <f>'Power Usage Consumption'!$B$17</f>
        <v>1.5</v>
      </c>
      <c r="AO960" s="235">
        <f>IF('Raw Data'!AM959="YES", 1, 0)</f>
        <v>1</v>
      </c>
      <c r="AP960" s="239">
        <f>'Power Usage Consumption'!$B$18</f>
        <v>1.2</v>
      </c>
      <c r="AQ960" s="235">
        <f>IF('Raw Data'!AN959="YES", 1, 0)</f>
        <v>1</v>
      </c>
      <c r="AR960" s="239">
        <f>'Power Usage Consumption'!$B$19</f>
        <v>2</v>
      </c>
      <c r="AS960" s="239">
        <f t="shared" si="5"/>
        <v>26.57</v>
      </c>
      <c r="AT960" s="241">
        <f t="shared" si="6"/>
        <v>2</v>
      </c>
      <c r="AU960" s="241"/>
      <c r="AV960" s="235">
        <f>IF('Raw Data'!AO959="YES", 1, 0)</f>
        <v>1</v>
      </c>
      <c r="AW960" s="241">
        <f>('Power Usage Consumption'!$B$22)*D960*AV960</f>
        <v>837.2</v>
      </c>
      <c r="AX960" s="235">
        <f>IF('Raw Data'!AP959="YES", 1, 0)</f>
        <v>1</v>
      </c>
      <c r="AY960" s="241">
        <f>('Power Usage Consumption'!$B$23)*D960*AX960</f>
        <v>239.2</v>
      </c>
      <c r="AZ960" s="235">
        <f>IF('Raw Data'!AQ959="YES", 1, 0)</f>
        <v>1</v>
      </c>
      <c r="BA960" s="241">
        <f>('Power Usage Consumption'!$B$24)*D960*AZ960</f>
        <v>19.872</v>
      </c>
      <c r="BB960" s="235">
        <f>IF('Raw Data'!AR959="YES", 1, 0)</f>
        <v>0</v>
      </c>
      <c r="BC960" s="241">
        <f>('Power Usage Consumption'!$B$25)*D960*BB960</f>
        <v>0</v>
      </c>
      <c r="BD960" s="235">
        <f>IF('Raw Data'!AS959="YES", 1, 0)</f>
        <v>1</v>
      </c>
      <c r="BE960" s="235">
        <f>('Power Usage Consumption'!$B$26)*D960*BD960</f>
        <v>103.04</v>
      </c>
      <c r="BF960" s="241">
        <f t="shared" si="7"/>
        <v>1199.312</v>
      </c>
    </row>
    <row r="961" ht="20.25" customHeight="1">
      <c r="A961" s="233" t="str">
        <f>'Raw Data'!R960</f>
        <v>Colombia</v>
      </c>
      <c r="B961" s="234">
        <f>'Raw Data'!S960</f>
        <v>2</v>
      </c>
      <c r="C961" s="235">
        <f>'Raw Data'!W960</f>
        <v>10</v>
      </c>
      <c r="D961" s="236">
        <f t="shared" si="1"/>
        <v>80</v>
      </c>
      <c r="E961" s="246"/>
      <c r="F961" s="238">
        <f>'Raw Data'!X960</f>
        <v>3</v>
      </c>
      <c r="G961" s="239">
        <f>(F961*'Power Usage Consumption'!$B$2)*D961</f>
        <v>14.4</v>
      </c>
      <c r="H961" s="235">
        <f>'Raw Data'!Y960</f>
        <v>0</v>
      </c>
      <c r="I961" s="239">
        <f>(H961*'Power Usage Consumption'!$B$3)*D961</f>
        <v>0</v>
      </c>
      <c r="J961" s="235">
        <f>'Raw Data'!Z960</f>
        <v>3</v>
      </c>
      <c r="K961" s="240">
        <f>(J961*'Power Usage Consumption'!$B$4)*D961</f>
        <v>13.68</v>
      </c>
      <c r="L961" s="241">
        <f>'Raw Data'!AA960</f>
        <v>0</v>
      </c>
      <c r="M961" s="241">
        <f>(L961*'Power Usage Consumption'!$B$5)*D961</f>
        <v>0</v>
      </c>
      <c r="N961" s="241">
        <f>'Raw Data'!AB960</f>
        <v>3</v>
      </c>
      <c r="O961" s="241">
        <f>(N961*'Power Usage Consumption'!$B$7)*D961</f>
        <v>0.48</v>
      </c>
      <c r="P961" s="241">
        <f>'Raw Data'!AC960</f>
        <v>0</v>
      </c>
      <c r="Q961" s="241">
        <f>(P961*'Power Usage Consumption'!$B$8)*D961</f>
        <v>0</v>
      </c>
      <c r="R961" s="241">
        <f>'Raw Data'!AD960</f>
        <v>0</v>
      </c>
      <c r="S961" s="241">
        <f>(R961*'Power Usage Consumption'!$B$9)*D961</f>
        <v>0</v>
      </c>
      <c r="T961" s="235">
        <f>'Raw Data'!AE960</f>
        <v>3</v>
      </c>
      <c r="U961" s="241">
        <f>(T961*'Power Usage Consumption'!$B$6)*D961</f>
        <v>1.2</v>
      </c>
      <c r="V961" s="235">
        <f>'Raw Data'!AF960</f>
        <v>3</v>
      </c>
      <c r="W961" s="241">
        <f>(V961*'Power Usage Consumption'!$B$11)*D961</f>
        <v>2.88</v>
      </c>
      <c r="X961" s="235">
        <f>'Raw Data'!AG960</f>
        <v>1</v>
      </c>
      <c r="Y961" s="241">
        <f>(X961*'Power Usage Consumption'!$B$12)*D961</f>
        <v>0.96</v>
      </c>
      <c r="Z961" s="235">
        <f>'Raw Data'!AH960</f>
        <v>3</v>
      </c>
      <c r="AA961" s="241">
        <f>(Z961*'Power Usage Consumption'!$B$12)*D961</f>
        <v>2.88</v>
      </c>
      <c r="AB961" s="242">
        <f t="shared" si="2"/>
        <v>36.48</v>
      </c>
      <c r="AC961" s="243" t="str">
        <f>'Raw Data'!AI960</f>
        <v>Non-renewable Energy (Grid electricity, Gasoline, etc.)</v>
      </c>
      <c r="AD961" s="244">
        <f t="shared" si="3"/>
        <v>36.48</v>
      </c>
      <c r="AE961" s="245">
        <f t="shared" si="4"/>
        <v>0</v>
      </c>
      <c r="AF961" s="238">
        <f>'Raw Data'!U960</f>
        <v>1</v>
      </c>
      <c r="AG961" s="235">
        <f>'Raw Data'!T960</f>
        <v>1</v>
      </c>
      <c r="AH961" s="235"/>
      <c r="AI961" s="235">
        <f>IF('Raw Data'!AJ960="YES", 1, 0)</f>
        <v>1</v>
      </c>
      <c r="AJ961" s="239">
        <f>'Power Usage Consumption'!$B$15</f>
        <v>3.87</v>
      </c>
      <c r="AK961" s="235">
        <f>IF('Raw Data'!AK960="YES", 1, 0)</f>
        <v>1</v>
      </c>
      <c r="AL961" s="239">
        <f>'Power Usage Consumption'!$B$16</f>
        <v>18</v>
      </c>
      <c r="AM961" s="235">
        <f>IF('Raw Data'!AL960="YES", 1, 0)</f>
        <v>1</v>
      </c>
      <c r="AN961" s="239">
        <f>'Power Usage Consumption'!$B$17</f>
        <v>1.5</v>
      </c>
      <c r="AO961" s="235">
        <f>IF('Raw Data'!AM960="YES", 1, 0)</f>
        <v>1</v>
      </c>
      <c r="AP961" s="239">
        <f>'Power Usage Consumption'!$B$18</f>
        <v>1.2</v>
      </c>
      <c r="AQ961" s="235">
        <f>IF('Raw Data'!AN960="YES", 1, 0)</f>
        <v>0</v>
      </c>
      <c r="AR961" s="239">
        <f>'Power Usage Consumption'!$B$19</f>
        <v>2</v>
      </c>
      <c r="AS961" s="239">
        <f t="shared" si="5"/>
        <v>26.57</v>
      </c>
      <c r="AT961" s="241">
        <f t="shared" si="6"/>
        <v>1</v>
      </c>
      <c r="AU961" s="241"/>
      <c r="AV961" s="235">
        <f>IF('Raw Data'!AO960="YES", 1, 0)</f>
        <v>1</v>
      </c>
      <c r="AW961" s="241">
        <f>('Power Usage Consumption'!$B$22)*D961*AV961</f>
        <v>182</v>
      </c>
      <c r="AX961" s="235">
        <f>IF('Raw Data'!AP960="YES", 1, 0)</f>
        <v>1</v>
      </c>
      <c r="AY961" s="241">
        <f>('Power Usage Consumption'!$B$23)*D961*AX961</f>
        <v>52</v>
      </c>
      <c r="AZ961" s="235">
        <f>IF('Raw Data'!AQ960="YES", 1, 0)</f>
        <v>1</v>
      </c>
      <c r="BA961" s="241">
        <f>('Power Usage Consumption'!$B$24)*D961*AZ961</f>
        <v>4.32</v>
      </c>
      <c r="BB961" s="235">
        <f>IF('Raw Data'!AR960="YES", 1, 0)</f>
        <v>1</v>
      </c>
      <c r="BC961" s="241">
        <f>('Power Usage Consumption'!$B$25)*D961*BB961</f>
        <v>1.388</v>
      </c>
      <c r="BD961" s="235">
        <f>IF('Raw Data'!AS960="YES", 1, 0)</f>
        <v>1</v>
      </c>
      <c r="BE961" s="235">
        <f>('Power Usage Consumption'!$B$26)*D961*BD961</f>
        <v>22.4</v>
      </c>
      <c r="BF961" s="241">
        <f t="shared" si="7"/>
        <v>262.108</v>
      </c>
    </row>
    <row r="962" ht="20.25" customHeight="1">
      <c r="A962" s="233" t="str">
        <f>'Raw Data'!R961</f>
        <v>Liechtenstein</v>
      </c>
      <c r="B962" s="234">
        <f>'Raw Data'!S961</f>
        <v>5</v>
      </c>
      <c r="C962" s="235">
        <f>'Raw Data'!W961</f>
        <v>15</v>
      </c>
      <c r="D962" s="236">
        <f t="shared" si="1"/>
        <v>300</v>
      </c>
      <c r="E962" s="246"/>
      <c r="F962" s="238">
        <f>'Raw Data'!X961</f>
        <v>0</v>
      </c>
      <c r="G962" s="239">
        <f>(F962*'Power Usage Consumption'!$B$2)*D962</f>
        <v>0</v>
      </c>
      <c r="H962" s="235">
        <f>'Raw Data'!Y961</f>
        <v>0</v>
      </c>
      <c r="I962" s="239">
        <f>(H962*'Power Usage Consumption'!$B$3)*D962</f>
        <v>0</v>
      </c>
      <c r="J962" s="235">
        <f>'Raw Data'!Z961</f>
        <v>1</v>
      </c>
      <c r="K962" s="240">
        <f>(J962*'Power Usage Consumption'!$B$4)*D962</f>
        <v>17.1</v>
      </c>
      <c r="L962" s="241">
        <f>'Raw Data'!AA961</f>
        <v>0</v>
      </c>
      <c r="M962" s="241">
        <f>(L962*'Power Usage Consumption'!$B$5)*D962</f>
        <v>0</v>
      </c>
      <c r="N962" s="241">
        <f>'Raw Data'!AB961</f>
        <v>3</v>
      </c>
      <c r="O962" s="241">
        <f>(N962*'Power Usage Consumption'!$B$7)*D962</f>
        <v>1.8</v>
      </c>
      <c r="P962" s="241">
        <f>'Raw Data'!AC961</f>
        <v>3</v>
      </c>
      <c r="Q962" s="241">
        <f>(P962*'Power Usage Consumption'!$B$8)*D962</f>
        <v>36</v>
      </c>
      <c r="R962" s="241">
        <f>'Raw Data'!AD961</f>
        <v>1</v>
      </c>
      <c r="S962" s="241">
        <f>(R962*'Power Usage Consumption'!$B$9)*D962</f>
        <v>1.8</v>
      </c>
      <c r="T962" s="235">
        <f>'Raw Data'!AE961</f>
        <v>2</v>
      </c>
      <c r="U962" s="241">
        <f>(T962*'Power Usage Consumption'!$B$6)*D962</f>
        <v>3</v>
      </c>
      <c r="V962" s="235">
        <f>'Raw Data'!AF961</f>
        <v>2</v>
      </c>
      <c r="W962" s="241">
        <f>(V962*'Power Usage Consumption'!$B$11)*D962</f>
        <v>7.2</v>
      </c>
      <c r="X962" s="235">
        <f>'Raw Data'!AG961</f>
        <v>0</v>
      </c>
      <c r="Y962" s="241">
        <f>(X962*'Power Usage Consumption'!$B$12)*D962</f>
        <v>0</v>
      </c>
      <c r="Z962" s="235">
        <f>'Raw Data'!AH961</f>
        <v>1</v>
      </c>
      <c r="AA962" s="241">
        <f>(Z962*'Power Usage Consumption'!$B$12)*D962</f>
        <v>3.6</v>
      </c>
      <c r="AB962" s="242">
        <f t="shared" si="2"/>
        <v>70.5</v>
      </c>
      <c r="AC962" s="243" t="str">
        <f>'Raw Data'!AI961</f>
        <v>Non-renewable Energy (Grid electricity, Gasoline, etc.)</v>
      </c>
      <c r="AD962" s="244">
        <f t="shared" si="3"/>
        <v>70.5</v>
      </c>
      <c r="AE962" s="245">
        <f t="shared" si="4"/>
        <v>0</v>
      </c>
      <c r="AF962" s="238">
        <f>'Raw Data'!U961</f>
        <v>2</v>
      </c>
      <c r="AG962" s="235">
        <f>'Raw Data'!T961</f>
        <v>3</v>
      </c>
      <c r="AH962" s="235"/>
      <c r="AI962" s="235">
        <f>IF('Raw Data'!AJ961="YES", 1, 0)</f>
        <v>1</v>
      </c>
      <c r="AJ962" s="239">
        <f>'Power Usage Consumption'!$B$15</f>
        <v>3.87</v>
      </c>
      <c r="AK962" s="235">
        <f>IF('Raw Data'!AK961="YES", 1, 0)</f>
        <v>1</v>
      </c>
      <c r="AL962" s="239">
        <f>'Power Usage Consumption'!$B$16</f>
        <v>18</v>
      </c>
      <c r="AM962" s="235">
        <f>IF('Raw Data'!AL961="YES", 1, 0)</f>
        <v>0</v>
      </c>
      <c r="AN962" s="239">
        <f>'Power Usage Consumption'!$B$17</f>
        <v>1.5</v>
      </c>
      <c r="AO962" s="235">
        <f>IF('Raw Data'!AM961="YES", 1, 0)</f>
        <v>1</v>
      </c>
      <c r="AP962" s="239">
        <f>'Power Usage Consumption'!$B$18</f>
        <v>1.2</v>
      </c>
      <c r="AQ962" s="235">
        <f>IF('Raw Data'!AN961="YES", 1, 0)</f>
        <v>0</v>
      </c>
      <c r="AR962" s="239">
        <f>'Power Usage Consumption'!$B$19</f>
        <v>2</v>
      </c>
      <c r="AS962" s="239">
        <f t="shared" si="5"/>
        <v>26.57</v>
      </c>
      <c r="AT962" s="241">
        <f t="shared" si="6"/>
        <v>3</v>
      </c>
      <c r="AU962" s="241"/>
      <c r="AV962" s="235">
        <f>IF('Raw Data'!AO961="YES", 1, 0)</f>
        <v>1</v>
      </c>
      <c r="AW962" s="241">
        <f>('Power Usage Consumption'!$B$22)*D962*AV962</f>
        <v>682.5</v>
      </c>
      <c r="AX962" s="235">
        <f>IF('Raw Data'!AP961="YES", 1, 0)</f>
        <v>1</v>
      </c>
      <c r="AY962" s="241">
        <f>('Power Usage Consumption'!$B$23)*D962*AX962</f>
        <v>195</v>
      </c>
      <c r="AZ962" s="235">
        <f>IF('Raw Data'!AQ961="YES", 1, 0)</f>
        <v>1</v>
      </c>
      <c r="BA962" s="241">
        <f>('Power Usage Consumption'!$B$24)*D962*AZ962</f>
        <v>16.2</v>
      </c>
      <c r="BB962" s="235">
        <f>IF('Raw Data'!AR961="YES", 1, 0)</f>
        <v>1</v>
      </c>
      <c r="BC962" s="241">
        <f>('Power Usage Consumption'!$B$25)*D962*BB962</f>
        <v>5.205</v>
      </c>
      <c r="BD962" s="235">
        <f>IF('Raw Data'!AS961="YES", 1, 0)</f>
        <v>0</v>
      </c>
      <c r="BE962" s="235">
        <f>('Power Usage Consumption'!$B$26)*D962*BD962</f>
        <v>0</v>
      </c>
      <c r="BF962" s="241">
        <f t="shared" si="7"/>
        <v>898.905</v>
      </c>
    </row>
    <row r="963" ht="20.25" customHeight="1">
      <c r="A963" s="233" t="str">
        <f>'Raw Data'!R962</f>
        <v>Spain</v>
      </c>
      <c r="B963" s="234">
        <f>'Raw Data'!S962</f>
        <v>3</v>
      </c>
      <c r="C963" s="235">
        <f>'Raw Data'!W962</f>
        <v>22</v>
      </c>
      <c r="D963" s="236">
        <f t="shared" si="1"/>
        <v>264</v>
      </c>
      <c r="E963" s="246"/>
      <c r="F963" s="238">
        <f>'Raw Data'!X962</f>
        <v>2</v>
      </c>
      <c r="G963" s="239">
        <f>(F963*'Power Usage Consumption'!$B$2)*D963</f>
        <v>31.68</v>
      </c>
      <c r="H963" s="235">
        <f>'Raw Data'!Y962</f>
        <v>0</v>
      </c>
      <c r="I963" s="239">
        <f>(H963*'Power Usage Consumption'!$B$3)*D963</f>
        <v>0</v>
      </c>
      <c r="J963" s="235">
        <f>'Raw Data'!Z962</f>
        <v>3</v>
      </c>
      <c r="K963" s="240">
        <f>(J963*'Power Usage Consumption'!$B$4)*D963</f>
        <v>45.144</v>
      </c>
      <c r="L963" s="241">
        <f>'Raw Data'!AA962</f>
        <v>2</v>
      </c>
      <c r="M963" s="241">
        <f>(L963*'Power Usage Consumption'!$B$5)*D963</f>
        <v>105.6</v>
      </c>
      <c r="N963" s="241">
        <f>'Raw Data'!AB962</f>
        <v>1</v>
      </c>
      <c r="O963" s="241">
        <f>(N963*'Power Usage Consumption'!$B$7)*D963</f>
        <v>0.528</v>
      </c>
      <c r="P963" s="241">
        <f>'Raw Data'!AC962</f>
        <v>3</v>
      </c>
      <c r="Q963" s="241">
        <f>(P963*'Power Usage Consumption'!$B$8)*D963</f>
        <v>31.68</v>
      </c>
      <c r="R963" s="241">
        <f>'Raw Data'!AD962</f>
        <v>2</v>
      </c>
      <c r="S963" s="241">
        <f>(R963*'Power Usage Consumption'!$B$9)*D963</f>
        <v>3.168</v>
      </c>
      <c r="T963" s="235">
        <f>'Raw Data'!AE962</f>
        <v>3</v>
      </c>
      <c r="U963" s="241">
        <f>(T963*'Power Usage Consumption'!$B$6)*D963</f>
        <v>3.96</v>
      </c>
      <c r="V963" s="235">
        <f>'Raw Data'!AF962</f>
        <v>2</v>
      </c>
      <c r="W963" s="241">
        <f>(V963*'Power Usage Consumption'!$B$11)*D963</f>
        <v>6.336</v>
      </c>
      <c r="X963" s="235">
        <f>'Raw Data'!AG962</f>
        <v>2</v>
      </c>
      <c r="Y963" s="241">
        <f>(X963*'Power Usage Consumption'!$B$12)*D963</f>
        <v>6.336</v>
      </c>
      <c r="Z963" s="235">
        <f>'Raw Data'!AH962</f>
        <v>0</v>
      </c>
      <c r="AA963" s="241">
        <f>(Z963*'Power Usage Consumption'!$B$12)*D963</f>
        <v>0</v>
      </c>
      <c r="AB963" s="242">
        <f t="shared" si="2"/>
        <v>234.432</v>
      </c>
      <c r="AC963" s="243" t="str">
        <f>'Raw Data'!AI962</f>
        <v>Non-renewable Energy (Grid electricity, Gasoline, etc.)</v>
      </c>
      <c r="AD963" s="244">
        <f t="shared" si="3"/>
        <v>234.432</v>
      </c>
      <c r="AE963" s="245">
        <f t="shared" si="4"/>
        <v>0</v>
      </c>
      <c r="AF963" s="238">
        <f>'Raw Data'!U962</f>
        <v>0</v>
      </c>
      <c r="AG963" s="235">
        <f>'Raw Data'!T962</f>
        <v>3</v>
      </c>
      <c r="AH963" s="235"/>
      <c r="AI963" s="235">
        <f>IF('Raw Data'!AJ962="YES", 1, 0)</f>
        <v>1</v>
      </c>
      <c r="AJ963" s="239">
        <f>'Power Usage Consumption'!$B$15</f>
        <v>3.87</v>
      </c>
      <c r="AK963" s="235">
        <f>IF('Raw Data'!AK962="YES", 1, 0)</f>
        <v>0</v>
      </c>
      <c r="AL963" s="239">
        <f>'Power Usage Consumption'!$B$16</f>
        <v>18</v>
      </c>
      <c r="AM963" s="235">
        <f>IF('Raw Data'!AL962="YES", 1, 0)</f>
        <v>1</v>
      </c>
      <c r="AN963" s="239">
        <f>'Power Usage Consumption'!$B$17</f>
        <v>1.5</v>
      </c>
      <c r="AO963" s="235">
        <f>IF('Raw Data'!AM962="YES", 1, 0)</f>
        <v>0</v>
      </c>
      <c r="AP963" s="239">
        <f>'Power Usage Consumption'!$B$18</f>
        <v>1.2</v>
      </c>
      <c r="AQ963" s="235">
        <f>IF('Raw Data'!AN962="YES", 1, 0)</f>
        <v>0</v>
      </c>
      <c r="AR963" s="239">
        <f>'Power Usage Consumption'!$B$19</f>
        <v>2</v>
      </c>
      <c r="AS963" s="239">
        <f t="shared" si="5"/>
        <v>26.57</v>
      </c>
      <c r="AT963" s="241">
        <f t="shared" si="6"/>
        <v>3</v>
      </c>
      <c r="AU963" s="241"/>
      <c r="AV963" s="235">
        <f>IF('Raw Data'!AO962="YES", 1, 0)</f>
        <v>0</v>
      </c>
      <c r="AW963" s="241">
        <f>('Power Usage Consumption'!$B$22)*D963*AV963</f>
        <v>0</v>
      </c>
      <c r="AX963" s="235">
        <f>IF('Raw Data'!AP962="YES", 1, 0)</f>
        <v>0</v>
      </c>
      <c r="AY963" s="241">
        <f>('Power Usage Consumption'!$B$23)*D963*AX963</f>
        <v>0</v>
      </c>
      <c r="AZ963" s="235">
        <f>IF('Raw Data'!AQ962="YES", 1, 0)</f>
        <v>0</v>
      </c>
      <c r="BA963" s="241">
        <f>('Power Usage Consumption'!$B$24)*D963*AZ963</f>
        <v>0</v>
      </c>
      <c r="BB963" s="235">
        <f>IF('Raw Data'!AR962="YES", 1, 0)</f>
        <v>0</v>
      </c>
      <c r="BC963" s="241">
        <f>('Power Usage Consumption'!$B$25)*D963*BB963</f>
        <v>0</v>
      </c>
      <c r="BD963" s="235">
        <f>IF('Raw Data'!AS962="YES", 1, 0)</f>
        <v>0</v>
      </c>
      <c r="BE963" s="235">
        <f>('Power Usage Consumption'!$B$26)*D963*BD963</f>
        <v>0</v>
      </c>
      <c r="BF963" s="241">
        <f t="shared" si="7"/>
        <v>0</v>
      </c>
    </row>
    <row r="964" ht="20.25" customHeight="1">
      <c r="A964" s="233" t="str">
        <f>'Raw Data'!R963</f>
        <v>Nigeria</v>
      </c>
      <c r="B964" s="234">
        <f>'Raw Data'!S963</f>
        <v>6</v>
      </c>
      <c r="C964" s="235" t="str">
        <f>'Raw Data'!W963</f>
        <v/>
      </c>
      <c r="D964" s="236">
        <f t="shared" si="1"/>
        <v>0</v>
      </c>
      <c r="E964" s="246"/>
      <c r="F964" s="238">
        <f>'Raw Data'!X963</f>
        <v>3</v>
      </c>
      <c r="G964" s="239">
        <f>(F964*'Power Usage Consumption'!$B$2)*D964</f>
        <v>0</v>
      </c>
      <c r="H964" s="235">
        <f>'Raw Data'!Y963</f>
        <v>3</v>
      </c>
      <c r="I964" s="239">
        <f>(H964*'Power Usage Consumption'!$B$3)*D964</f>
        <v>0</v>
      </c>
      <c r="J964" s="235">
        <f>'Raw Data'!Z963</f>
        <v>2</v>
      </c>
      <c r="K964" s="240">
        <f>(J964*'Power Usage Consumption'!$B$4)*D964</f>
        <v>0</v>
      </c>
      <c r="L964" s="241">
        <f>'Raw Data'!AA963</f>
        <v>0</v>
      </c>
      <c r="M964" s="241">
        <f>(L964*'Power Usage Consumption'!$B$5)*D964</f>
        <v>0</v>
      </c>
      <c r="N964" s="241">
        <f>'Raw Data'!AB963</f>
        <v>2</v>
      </c>
      <c r="O964" s="241">
        <f>(N964*'Power Usage Consumption'!$B$7)*D964</f>
        <v>0</v>
      </c>
      <c r="P964" s="241">
        <f>'Raw Data'!AC963</f>
        <v>2</v>
      </c>
      <c r="Q964" s="241">
        <f>(P964*'Power Usage Consumption'!$B$8)*D964</f>
        <v>0</v>
      </c>
      <c r="R964" s="241">
        <f>'Raw Data'!AD963</f>
        <v>1</v>
      </c>
      <c r="S964" s="241">
        <f>(R964*'Power Usage Consumption'!$B$9)*D964</f>
        <v>0</v>
      </c>
      <c r="T964" s="235">
        <f>'Raw Data'!AE963</f>
        <v>1</v>
      </c>
      <c r="U964" s="241">
        <f>(T964*'Power Usage Consumption'!$B$6)*D964</f>
        <v>0</v>
      </c>
      <c r="V964" s="235">
        <f>'Raw Data'!AF963</f>
        <v>2</v>
      </c>
      <c r="W964" s="241">
        <f>(V964*'Power Usage Consumption'!$B$11)*D964</f>
        <v>0</v>
      </c>
      <c r="X964" s="235">
        <f>'Raw Data'!AG963</f>
        <v>3</v>
      </c>
      <c r="Y964" s="241">
        <f>(X964*'Power Usage Consumption'!$B$12)*D964</f>
        <v>0</v>
      </c>
      <c r="Z964" s="235">
        <f>'Raw Data'!AH963</f>
        <v>3</v>
      </c>
      <c r="AA964" s="241">
        <f>(Z964*'Power Usage Consumption'!$B$12)*D964</f>
        <v>0</v>
      </c>
      <c r="AB964" s="242">
        <f t="shared" si="2"/>
        <v>0</v>
      </c>
      <c r="AC964" s="243" t="str">
        <f>'Raw Data'!AI963</f>
        <v>Renewable Energy (Solar, Wind, etc.)</v>
      </c>
      <c r="AD964" s="244">
        <f t="shared" si="3"/>
        <v>0</v>
      </c>
      <c r="AE964" s="245">
        <f t="shared" si="4"/>
        <v>0</v>
      </c>
      <c r="AF964" s="238">
        <f>'Raw Data'!U963</f>
        <v>5</v>
      </c>
      <c r="AG964" s="235">
        <f>'Raw Data'!T963</f>
        <v>1</v>
      </c>
      <c r="AH964" s="235"/>
      <c r="AI964" s="235">
        <f>IF('Raw Data'!AJ963="YES", 1, 0)</f>
        <v>1</v>
      </c>
      <c r="AJ964" s="239">
        <f>'Power Usage Consumption'!$B$15</f>
        <v>3.87</v>
      </c>
      <c r="AK964" s="235">
        <f>IF('Raw Data'!AK963="YES", 1, 0)</f>
        <v>0</v>
      </c>
      <c r="AL964" s="239">
        <f>'Power Usage Consumption'!$B$16</f>
        <v>18</v>
      </c>
      <c r="AM964" s="235">
        <f>IF('Raw Data'!AL963="YES", 1, 0)</f>
        <v>1</v>
      </c>
      <c r="AN964" s="239">
        <f>'Power Usage Consumption'!$B$17</f>
        <v>1.5</v>
      </c>
      <c r="AO964" s="235">
        <f>IF('Raw Data'!AM963="YES", 1, 0)</f>
        <v>1</v>
      </c>
      <c r="AP964" s="239">
        <f>'Power Usage Consumption'!$B$18</f>
        <v>1.2</v>
      </c>
      <c r="AQ964" s="235">
        <f>IF('Raw Data'!AN963="YES", 1, 0)</f>
        <v>0</v>
      </c>
      <c r="AR964" s="239">
        <f>'Power Usage Consumption'!$B$19</f>
        <v>2</v>
      </c>
      <c r="AS964" s="239">
        <f t="shared" si="5"/>
        <v>26.57</v>
      </c>
      <c r="AT964" s="241">
        <f t="shared" si="6"/>
        <v>1</v>
      </c>
      <c r="AU964" s="241"/>
      <c r="AV964" s="235">
        <f>IF('Raw Data'!AO963="YES", 1, 0)</f>
        <v>1</v>
      </c>
      <c r="AW964" s="241">
        <f>('Power Usage Consumption'!$B$22)*D964*AV964</f>
        <v>0</v>
      </c>
      <c r="AX964" s="235">
        <f>IF('Raw Data'!AP963="YES", 1, 0)</f>
        <v>1</v>
      </c>
      <c r="AY964" s="241">
        <f>('Power Usage Consumption'!$B$23)*D964*AX964</f>
        <v>0</v>
      </c>
      <c r="AZ964" s="235">
        <f>IF('Raw Data'!AQ963="YES", 1, 0)</f>
        <v>1</v>
      </c>
      <c r="BA964" s="241">
        <f>('Power Usage Consumption'!$B$24)*D964*AZ964</f>
        <v>0</v>
      </c>
      <c r="BB964" s="235">
        <f>IF('Raw Data'!AR963="YES", 1, 0)</f>
        <v>1</v>
      </c>
      <c r="BC964" s="241">
        <f>('Power Usage Consumption'!$B$25)*D964*BB964</f>
        <v>0</v>
      </c>
      <c r="BD964" s="235">
        <f>IF('Raw Data'!AS963="YES", 1, 0)</f>
        <v>1</v>
      </c>
      <c r="BE964" s="235">
        <f>('Power Usage Consumption'!$B$26)*D964*BD964</f>
        <v>0</v>
      </c>
      <c r="BF964" s="241">
        <f t="shared" si="7"/>
        <v>0</v>
      </c>
    </row>
    <row r="965" ht="20.25" customHeight="1">
      <c r="A965" s="233" t="str">
        <f>'Raw Data'!R964</f>
        <v>Slovakia</v>
      </c>
      <c r="B965" s="234">
        <f>'Raw Data'!S964</f>
        <v>12</v>
      </c>
      <c r="C965" s="235">
        <f>'Raw Data'!W964</f>
        <v>31</v>
      </c>
      <c r="D965" s="236">
        <f t="shared" si="1"/>
        <v>1488</v>
      </c>
      <c r="E965" s="246"/>
      <c r="F965" s="238">
        <f>'Raw Data'!X964</f>
        <v>0</v>
      </c>
      <c r="G965" s="239">
        <f>(F965*'Power Usage Consumption'!$B$2)*D965</f>
        <v>0</v>
      </c>
      <c r="H965" s="235">
        <f>'Raw Data'!Y964</f>
        <v>0</v>
      </c>
      <c r="I965" s="239">
        <f>(H965*'Power Usage Consumption'!$B$3)*D965</f>
        <v>0</v>
      </c>
      <c r="J965" s="235">
        <f>'Raw Data'!Z964</f>
        <v>2</v>
      </c>
      <c r="K965" s="240">
        <f>(J965*'Power Usage Consumption'!$B$4)*D965</f>
        <v>169.632</v>
      </c>
      <c r="L965" s="241">
        <f>'Raw Data'!AA964</f>
        <v>0</v>
      </c>
      <c r="M965" s="241">
        <f>(L965*'Power Usage Consumption'!$B$5)*D965</f>
        <v>0</v>
      </c>
      <c r="N965" s="241">
        <f>'Raw Data'!AB964</f>
        <v>1</v>
      </c>
      <c r="O965" s="241">
        <f>(N965*'Power Usage Consumption'!$B$7)*D965</f>
        <v>2.976</v>
      </c>
      <c r="P965" s="241">
        <f>'Raw Data'!AC964</f>
        <v>0</v>
      </c>
      <c r="Q965" s="241">
        <f>(P965*'Power Usage Consumption'!$B$8)*D965</f>
        <v>0</v>
      </c>
      <c r="R965" s="241">
        <f>'Raw Data'!AD964</f>
        <v>1</v>
      </c>
      <c r="S965" s="241">
        <f>(R965*'Power Usage Consumption'!$B$9)*D965</f>
        <v>8.928</v>
      </c>
      <c r="T965" s="235">
        <f>'Raw Data'!AE964</f>
        <v>1</v>
      </c>
      <c r="U965" s="241">
        <f>(T965*'Power Usage Consumption'!$B$6)*D965</f>
        <v>7.44</v>
      </c>
      <c r="V965" s="235">
        <f>'Raw Data'!AF964</f>
        <v>3</v>
      </c>
      <c r="W965" s="241">
        <f>(V965*'Power Usage Consumption'!$B$11)*D965</f>
        <v>53.568</v>
      </c>
      <c r="X965" s="235">
        <f>'Raw Data'!AG964</f>
        <v>0</v>
      </c>
      <c r="Y965" s="241">
        <f>(X965*'Power Usage Consumption'!$B$12)*D965</f>
        <v>0</v>
      </c>
      <c r="Z965" s="235">
        <f>'Raw Data'!AH964</f>
        <v>0</v>
      </c>
      <c r="AA965" s="241">
        <f>(Z965*'Power Usage Consumption'!$B$12)*D965</f>
        <v>0</v>
      </c>
      <c r="AB965" s="242">
        <f t="shared" si="2"/>
        <v>242.544</v>
      </c>
      <c r="AC965" s="243" t="str">
        <f>'Raw Data'!AI964</f>
        <v>Renewable Energy (Solar, Wind, etc.)</v>
      </c>
      <c r="AD965" s="244">
        <f t="shared" si="3"/>
        <v>0</v>
      </c>
      <c r="AE965" s="245">
        <f t="shared" si="4"/>
        <v>242.544</v>
      </c>
      <c r="AF965" s="238">
        <f>'Raw Data'!U964</f>
        <v>3</v>
      </c>
      <c r="AG965" s="235">
        <f>'Raw Data'!T964</f>
        <v>9</v>
      </c>
      <c r="AH965" s="235"/>
      <c r="AI965" s="235">
        <f>IF('Raw Data'!AJ964="YES", 1, 0)</f>
        <v>0</v>
      </c>
      <c r="AJ965" s="239">
        <f>'Power Usage Consumption'!$B$15</f>
        <v>3.87</v>
      </c>
      <c r="AK965" s="235">
        <f>IF('Raw Data'!AK964="YES", 1, 0)</f>
        <v>1</v>
      </c>
      <c r="AL965" s="239">
        <f>'Power Usage Consumption'!$B$16</f>
        <v>18</v>
      </c>
      <c r="AM965" s="235">
        <f>IF('Raw Data'!AL964="YES", 1, 0)</f>
        <v>0</v>
      </c>
      <c r="AN965" s="239">
        <f>'Power Usage Consumption'!$B$17</f>
        <v>1.5</v>
      </c>
      <c r="AO965" s="235">
        <f>IF('Raw Data'!AM964="YES", 1, 0)</f>
        <v>0</v>
      </c>
      <c r="AP965" s="239">
        <f>'Power Usage Consumption'!$B$18</f>
        <v>1.2</v>
      </c>
      <c r="AQ965" s="235">
        <f>IF('Raw Data'!AN964="YES", 1, 0)</f>
        <v>0</v>
      </c>
      <c r="AR965" s="239">
        <f>'Power Usage Consumption'!$B$19</f>
        <v>2</v>
      </c>
      <c r="AS965" s="239">
        <f t="shared" si="5"/>
        <v>26.57</v>
      </c>
      <c r="AT965" s="241">
        <f t="shared" si="6"/>
        <v>9</v>
      </c>
      <c r="AU965" s="241"/>
      <c r="AV965" s="235">
        <f>IF('Raw Data'!AO964="YES", 1, 0)</f>
        <v>1</v>
      </c>
      <c r="AW965" s="241">
        <f>('Power Usage Consumption'!$B$22)*D965*AV965</f>
        <v>3385.2</v>
      </c>
      <c r="AX965" s="235">
        <f>IF('Raw Data'!AP964="YES", 1, 0)</f>
        <v>0</v>
      </c>
      <c r="AY965" s="241">
        <f>('Power Usage Consumption'!$B$23)*D965*AX965</f>
        <v>0</v>
      </c>
      <c r="AZ965" s="235">
        <f>IF('Raw Data'!AQ964="YES", 1, 0)</f>
        <v>0</v>
      </c>
      <c r="BA965" s="241">
        <f>('Power Usage Consumption'!$B$24)*D965*AZ965</f>
        <v>0</v>
      </c>
      <c r="BB965" s="235">
        <f>IF('Raw Data'!AR964="YES", 1, 0)</f>
        <v>0</v>
      </c>
      <c r="BC965" s="241">
        <f>('Power Usage Consumption'!$B$25)*D965*BB965</f>
        <v>0</v>
      </c>
      <c r="BD965" s="235">
        <f>IF('Raw Data'!AS964="YES", 1, 0)</f>
        <v>1</v>
      </c>
      <c r="BE965" s="235">
        <f>('Power Usage Consumption'!$B$26)*D965*BD965</f>
        <v>416.64</v>
      </c>
      <c r="BF965" s="241">
        <f t="shared" si="7"/>
        <v>3801.84</v>
      </c>
    </row>
    <row r="966" ht="20.25" customHeight="1">
      <c r="A966" s="233" t="str">
        <f>'Raw Data'!R965</f>
        <v>Thailand</v>
      </c>
      <c r="B966" s="234">
        <f>'Raw Data'!S965</f>
        <v>5</v>
      </c>
      <c r="C966" s="235">
        <f>'Raw Data'!W965</f>
        <v>28</v>
      </c>
      <c r="D966" s="236">
        <f t="shared" si="1"/>
        <v>560</v>
      </c>
      <c r="E966" s="246"/>
      <c r="F966" s="238">
        <f>'Raw Data'!X965</f>
        <v>0</v>
      </c>
      <c r="G966" s="239">
        <f>(F966*'Power Usage Consumption'!$B$2)*D966</f>
        <v>0</v>
      </c>
      <c r="H966" s="235">
        <f>'Raw Data'!Y965</f>
        <v>2</v>
      </c>
      <c r="I966" s="239">
        <f>(H966*'Power Usage Consumption'!$B$3)*D966</f>
        <v>77.952</v>
      </c>
      <c r="J966" s="235">
        <f>'Raw Data'!Z965</f>
        <v>0</v>
      </c>
      <c r="K966" s="240">
        <f>(J966*'Power Usage Consumption'!$B$4)*D966</f>
        <v>0</v>
      </c>
      <c r="L966" s="241">
        <f>'Raw Data'!AA965</f>
        <v>2</v>
      </c>
      <c r="M966" s="241">
        <f>(L966*'Power Usage Consumption'!$B$5)*D966</f>
        <v>224</v>
      </c>
      <c r="N966" s="241">
        <f>'Raw Data'!AB965</f>
        <v>0</v>
      </c>
      <c r="O966" s="241">
        <f>(N966*'Power Usage Consumption'!$B$7)*D966</f>
        <v>0</v>
      </c>
      <c r="P966" s="241">
        <f>'Raw Data'!AC965</f>
        <v>0</v>
      </c>
      <c r="Q966" s="241">
        <f>(P966*'Power Usage Consumption'!$B$8)*D966</f>
        <v>0</v>
      </c>
      <c r="R966" s="241">
        <f>'Raw Data'!AD965</f>
        <v>3</v>
      </c>
      <c r="S966" s="241">
        <f>(R966*'Power Usage Consumption'!$B$9)*D966</f>
        <v>10.08</v>
      </c>
      <c r="T966" s="235">
        <f>'Raw Data'!AE965</f>
        <v>2</v>
      </c>
      <c r="U966" s="241">
        <f>(T966*'Power Usage Consumption'!$B$6)*D966</f>
        <v>5.6</v>
      </c>
      <c r="V966" s="235">
        <f>'Raw Data'!AF965</f>
        <v>2</v>
      </c>
      <c r="W966" s="241">
        <f>(V966*'Power Usage Consumption'!$B$11)*D966</f>
        <v>13.44</v>
      </c>
      <c r="X966" s="235">
        <f>'Raw Data'!AG965</f>
        <v>3</v>
      </c>
      <c r="Y966" s="241">
        <f>(X966*'Power Usage Consumption'!$B$12)*D966</f>
        <v>20.16</v>
      </c>
      <c r="Z966" s="235">
        <f>'Raw Data'!AH965</f>
        <v>0</v>
      </c>
      <c r="AA966" s="241">
        <f>(Z966*'Power Usage Consumption'!$B$12)*D966</f>
        <v>0</v>
      </c>
      <c r="AB966" s="242">
        <f t="shared" si="2"/>
        <v>351.232</v>
      </c>
      <c r="AC966" s="243" t="str">
        <f>'Raw Data'!AI965</f>
        <v>Non-renewable Energy (Grid electricity, Gasoline, etc.)</v>
      </c>
      <c r="AD966" s="244">
        <f t="shared" si="3"/>
        <v>351.232</v>
      </c>
      <c r="AE966" s="245">
        <f t="shared" si="4"/>
        <v>0</v>
      </c>
      <c r="AF966" s="238">
        <f>'Raw Data'!U965</f>
        <v>1</v>
      </c>
      <c r="AG966" s="235">
        <f>'Raw Data'!T965</f>
        <v>4</v>
      </c>
      <c r="AH966" s="235"/>
      <c r="AI966" s="235">
        <f>IF('Raw Data'!AJ965="YES", 1, 0)</f>
        <v>1</v>
      </c>
      <c r="AJ966" s="239">
        <f>'Power Usage Consumption'!$B$15</f>
        <v>3.87</v>
      </c>
      <c r="AK966" s="235">
        <f>IF('Raw Data'!AK965="YES", 1, 0)</f>
        <v>1</v>
      </c>
      <c r="AL966" s="239">
        <f>'Power Usage Consumption'!$B$16</f>
        <v>18</v>
      </c>
      <c r="AM966" s="235">
        <f>IF('Raw Data'!AL965="YES", 1, 0)</f>
        <v>1</v>
      </c>
      <c r="AN966" s="239">
        <f>'Power Usage Consumption'!$B$17</f>
        <v>1.5</v>
      </c>
      <c r="AO966" s="235">
        <f>IF('Raw Data'!AM965="YES", 1, 0)</f>
        <v>0</v>
      </c>
      <c r="AP966" s="239">
        <f>'Power Usage Consumption'!$B$18</f>
        <v>1.2</v>
      </c>
      <c r="AQ966" s="235">
        <f>IF('Raw Data'!AN965="YES", 1, 0)</f>
        <v>1</v>
      </c>
      <c r="AR966" s="239">
        <f>'Power Usage Consumption'!$B$19</f>
        <v>2</v>
      </c>
      <c r="AS966" s="239">
        <f t="shared" si="5"/>
        <v>26.57</v>
      </c>
      <c r="AT966" s="241">
        <f t="shared" si="6"/>
        <v>4</v>
      </c>
      <c r="AU966" s="241"/>
      <c r="AV966" s="235">
        <f>IF('Raw Data'!AO965="YES", 1, 0)</f>
        <v>1</v>
      </c>
      <c r="AW966" s="241">
        <f>('Power Usage Consumption'!$B$22)*D966*AV966</f>
        <v>1274</v>
      </c>
      <c r="AX966" s="235">
        <f>IF('Raw Data'!AP965="YES", 1, 0)</f>
        <v>0</v>
      </c>
      <c r="AY966" s="241">
        <f>('Power Usage Consumption'!$B$23)*D966*AX966</f>
        <v>0</v>
      </c>
      <c r="AZ966" s="235">
        <f>IF('Raw Data'!AQ965="YES", 1, 0)</f>
        <v>1</v>
      </c>
      <c r="BA966" s="241">
        <f>('Power Usage Consumption'!$B$24)*D966*AZ966</f>
        <v>30.24</v>
      </c>
      <c r="BB966" s="235">
        <f>IF('Raw Data'!AR965="YES", 1, 0)</f>
        <v>0</v>
      </c>
      <c r="BC966" s="241">
        <f>('Power Usage Consumption'!$B$25)*D966*BB966</f>
        <v>0</v>
      </c>
      <c r="BD966" s="235">
        <f>IF('Raw Data'!AS965="YES", 1, 0)</f>
        <v>0</v>
      </c>
      <c r="BE966" s="235">
        <f>('Power Usage Consumption'!$B$26)*D966*BD966</f>
        <v>0</v>
      </c>
      <c r="BF966" s="241">
        <f t="shared" si="7"/>
        <v>1304.24</v>
      </c>
    </row>
    <row r="967" ht="20.25" customHeight="1">
      <c r="A967" s="233" t="str">
        <f>'Raw Data'!R966</f>
        <v>Jordan</v>
      </c>
      <c r="B967" s="234">
        <f>'Raw Data'!S966</f>
        <v>10</v>
      </c>
      <c r="C967" s="235">
        <f>'Raw Data'!W966</f>
        <v>14</v>
      </c>
      <c r="D967" s="236">
        <f t="shared" si="1"/>
        <v>560</v>
      </c>
      <c r="E967" s="246"/>
      <c r="F967" s="238">
        <f>'Raw Data'!X966</f>
        <v>0</v>
      </c>
      <c r="G967" s="239">
        <f>(F967*'Power Usage Consumption'!$B$2)*D967</f>
        <v>0</v>
      </c>
      <c r="H967" s="235">
        <f>'Raw Data'!Y966</f>
        <v>0</v>
      </c>
      <c r="I967" s="239">
        <f>(H967*'Power Usage Consumption'!$B$3)*D967</f>
        <v>0</v>
      </c>
      <c r="J967" s="235">
        <f>'Raw Data'!Z966</f>
        <v>2</v>
      </c>
      <c r="K967" s="240">
        <f>(J967*'Power Usage Consumption'!$B$4)*D967</f>
        <v>63.84</v>
      </c>
      <c r="L967" s="241">
        <f>'Raw Data'!AA966</f>
        <v>0</v>
      </c>
      <c r="M967" s="241">
        <f>(L967*'Power Usage Consumption'!$B$5)*D967</f>
        <v>0</v>
      </c>
      <c r="N967" s="241">
        <f>'Raw Data'!AB966</f>
        <v>1</v>
      </c>
      <c r="O967" s="241">
        <f>(N967*'Power Usage Consumption'!$B$7)*D967</f>
        <v>1.12</v>
      </c>
      <c r="P967" s="241">
        <f>'Raw Data'!AC966</f>
        <v>1</v>
      </c>
      <c r="Q967" s="241">
        <f>(P967*'Power Usage Consumption'!$B$8)*D967</f>
        <v>22.4</v>
      </c>
      <c r="R967" s="241">
        <f>'Raw Data'!AD966</f>
        <v>2</v>
      </c>
      <c r="S967" s="241">
        <f>(R967*'Power Usage Consumption'!$B$9)*D967</f>
        <v>6.72</v>
      </c>
      <c r="T967" s="235">
        <f>'Raw Data'!AE966</f>
        <v>0</v>
      </c>
      <c r="U967" s="241">
        <f>(T967*'Power Usage Consumption'!$B$6)*D967</f>
        <v>0</v>
      </c>
      <c r="V967" s="235">
        <f>'Raw Data'!AF966</f>
        <v>0</v>
      </c>
      <c r="W967" s="241">
        <f>(V967*'Power Usage Consumption'!$B$11)*D967</f>
        <v>0</v>
      </c>
      <c r="X967" s="235">
        <f>'Raw Data'!AG966</f>
        <v>2</v>
      </c>
      <c r="Y967" s="241">
        <f>(X967*'Power Usage Consumption'!$B$12)*D967</f>
        <v>13.44</v>
      </c>
      <c r="Z967" s="235">
        <f>'Raw Data'!AH966</f>
        <v>2</v>
      </c>
      <c r="AA967" s="241">
        <f>(Z967*'Power Usage Consumption'!$B$12)*D967</f>
        <v>13.44</v>
      </c>
      <c r="AB967" s="242">
        <f t="shared" si="2"/>
        <v>120.96</v>
      </c>
      <c r="AC967" s="243" t="str">
        <f>'Raw Data'!AI966</f>
        <v>Renewable Energy (Solar, Wind, etc.)</v>
      </c>
      <c r="AD967" s="244">
        <f t="shared" si="3"/>
        <v>0</v>
      </c>
      <c r="AE967" s="245">
        <f t="shared" si="4"/>
        <v>120.96</v>
      </c>
      <c r="AF967" s="238">
        <f>'Raw Data'!U966</f>
        <v>5</v>
      </c>
      <c r="AG967" s="235">
        <f>'Raw Data'!T966</f>
        <v>5</v>
      </c>
      <c r="AH967" s="235"/>
      <c r="AI967" s="235">
        <f>IF('Raw Data'!AJ966="YES", 1, 0)</f>
        <v>1</v>
      </c>
      <c r="AJ967" s="239">
        <f>'Power Usage Consumption'!$B$15</f>
        <v>3.87</v>
      </c>
      <c r="AK967" s="235">
        <f>IF('Raw Data'!AK966="YES", 1, 0)</f>
        <v>0</v>
      </c>
      <c r="AL967" s="239">
        <f>'Power Usage Consumption'!$B$16</f>
        <v>18</v>
      </c>
      <c r="AM967" s="235">
        <f>IF('Raw Data'!AL966="YES", 1, 0)</f>
        <v>0</v>
      </c>
      <c r="AN967" s="239">
        <f>'Power Usage Consumption'!$B$17</f>
        <v>1.5</v>
      </c>
      <c r="AO967" s="235">
        <f>IF('Raw Data'!AM966="YES", 1, 0)</f>
        <v>1</v>
      </c>
      <c r="AP967" s="239">
        <f>'Power Usage Consumption'!$B$18</f>
        <v>1.2</v>
      </c>
      <c r="AQ967" s="235">
        <f>IF('Raw Data'!AN966="YES", 1, 0)</f>
        <v>0</v>
      </c>
      <c r="AR967" s="239">
        <f>'Power Usage Consumption'!$B$19</f>
        <v>2</v>
      </c>
      <c r="AS967" s="239">
        <f t="shared" si="5"/>
        <v>26.57</v>
      </c>
      <c r="AT967" s="241">
        <f t="shared" si="6"/>
        <v>5</v>
      </c>
      <c r="AU967" s="241"/>
      <c r="AV967" s="235">
        <f>IF('Raw Data'!AO966="YES", 1, 0)</f>
        <v>0</v>
      </c>
      <c r="AW967" s="241">
        <f>('Power Usage Consumption'!$B$22)*D967*AV967</f>
        <v>0</v>
      </c>
      <c r="AX967" s="235">
        <f>IF('Raw Data'!AP966="YES", 1, 0)</f>
        <v>1</v>
      </c>
      <c r="AY967" s="241">
        <f>('Power Usage Consumption'!$B$23)*D967*AX967</f>
        <v>364</v>
      </c>
      <c r="AZ967" s="235">
        <f>IF('Raw Data'!AQ966="YES", 1, 0)</f>
        <v>0</v>
      </c>
      <c r="BA967" s="241">
        <f>('Power Usage Consumption'!$B$24)*D967*AZ967</f>
        <v>0</v>
      </c>
      <c r="BB967" s="235">
        <f>IF('Raw Data'!AR966="YES", 1, 0)</f>
        <v>1</v>
      </c>
      <c r="BC967" s="241">
        <f>('Power Usage Consumption'!$B$25)*D967*BB967</f>
        <v>9.716</v>
      </c>
      <c r="BD967" s="235">
        <f>IF('Raw Data'!AS966="YES", 1, 0)</f>
        <v>0</v>
      </c>
      <c r="BE967" s="235">
        <f>('Power Usage Consumption'!$B$26)*D967*BD967</f>
        <v>0</v>
      </c>
      <c r="BF967" s="241">
        <f t="shared" si="7"/>
        <v>373.716</v>
      </c>
    </row>
    <row r="968" ht="20.25" customHeight="1">
      <c r="A968" s="233" t="str">
        <f>'Raw Data'!R967</f>
        <v>United Kingdom</v>
      </c>
      <c r="B968" s="234">
        <f>'Raw Data'!S967</f>
        <v>12</v>
      </c>
      <c r="C968" s="235">
        <f>'Raw Data'!W967</f>
        <v>21</v>
      </c>
      <c r="D968" s="236">
        <f t="shared" si="1"/>
        <v>1008</v>
      </c>
      <c r="E968" s="246"/>
      <c r="F968" s="238">
        <f>'Raw Data'!X967</f>
        <v>0</v>
      </c>
      <c r="G968" s="239">
        <f>(F968*'Power Usage Consumption'!$B$2)*D968</f>
        <v>0</v>
      </c>
      <c r="H968" s="235">
        <f>'Raw Data'!Y967</f>
        <v>3</v>
      </c>
      <c r="I968" s="239">
        <f>(H968*'Power Usage Consumption'!$B$3)*D968</f>
        <v>210.4704</v>
      </c>
      <c r="J968" s="235">
        <f>'Raw Data'!Z967</f>
        <v>1</v>
      </c>
      <c r="K968" s="240">
        <f>(J968*'Power Usage Consumption'!$B$4)*D968</f>
        <v>57.456</v>
      </c>
      <c r="L968" s="241">
        <f>'Raw Data'!AA967</f>
        <v>2</v>
      </c>
      <c r="M968" s="241">
        <f>(L968*'Power Usage Consumption'!$B$5)*D968</f>
        <v>403.2</v>
      </c>
      <c r="N968" s="241">
        <f>'Raw Data'!AB967</f>
        <v>0</v>
      </c>
      <c r="O968" s="241">
        <f>(N968*'Power Usage Consumption'!$B$7)*D968</f>
        <v>0</v>
      </c>
      <c r="P968" s="241">
        <f>'Raw Data'!AC967</f>
        <v>3</v>
      </c>
      <c r="Q968" s="241">
        <f>(P968*'Power Usage Consumption'!$B$8)*D968</f>
        <v>120.96</v>
      </c>
      <c r="R968" s="241">
        <f>'Raw Data'!AD967</f>
        <v>2</v>
      </c>
      <c r="S968" s="241">
        <f>(R968*'Power Usage Consumption'!$B$9)*D968</f>
        <v>12.096</v>
      </c>
      <c r="T968" s="235">
        <f>'Raw Data'!AE967</f>
        <v>0</v>
      </c>
      <c r="U968" s="241">
        <f>(T968*'Power Usage Consumption'!$B$6)*D968</f>
        <v>0</v>
      </c>
      <c r="V968" s="235">
        <f>'Raw Data'!AF967</f>
        <v>2</v>
      </c>
      <c r="W968" s="241">
        <f>(V968*'Power Usage Consumption'!$B$11)*D968</f>
        <v>24.192</v>
      </c>
      <c r="X968" s="235">
        <f>'Raw Data'!AG967</f>
        <v>2</v>
      </c>
      <c r="Y968" s="241">
        <f>(X968*'Power Usage Consumption'!$B$12)*D968</f>
        <v>24.192</v>
      </c>
      <c r="Z968" s="235">
        <f>'Raw Data'!AH967</f>
        <v>2</v>
      </c>
      <c r="AA968" s="241">
        <f>(Z968*'Power Usage Consumption'!$B$12)*D968</f>
        <v>24.192</v>
      </c>
      <c r="AB968" s="242">
        <f t="shared" si="2"/>
        <v>876.7584</v>
      </c>
      <c r="AC968" s="243" t="str">
        <f>'Raw Data'!AI967</f>
        <v>Non-renewable Energy (Grid electricity, Gasoline, etc.)</v>
      </c>
      <c r="AD968" s="244">
        <f t="shared" si="3"/>
        <v>876.7584</v>
      </c>
      <c r="AE968" s="245">
        <f t="shared" si="4"/>
        <v>0</v>
      </c>
      <c r="AF968" s="238">
        <f>'Raw Data'!U967</f>
        <v>0</v>
      </c>
      <c r="AG968" s="235">
        <f>'Raw Data'!T967</f>
        <v>12</v>
      </c>
      <c r="AH968" s="235"/>
      <c r="AI968" s="235">
        <f>IF('Raw Data'!AJ967="YES", 1, 0)</f>
        <v>0</v>
      </c>
      <c r="AJ968" s="239">
        <f>'Power Usage Consumption'!$B$15</f>
        <v>3.87</v>
      </c>
      <c r="AK968" s="235">
        <f>IF('Raw Data'!AK967="YES", 1, 0)</f>
        <v>1</v>
      </c>
      <c r="AL968" s="239">
        <f>'Power Usage Consumption'!$B$16</f>
        <v>18</v>
      </c>
      <c r="AM968" s="235">
        <f>IF('Raw Data'!AL967="YES", 1, 0)</f>
        <v>0</v>
      </c>
      <c r="AN968" s="239">
        <f>'Power Usage Consumption'!$B$17</f>
        <v>1.5</v>
      </c>
      <c r="AO968" s="235">
        <f>IF('Raw Data'!AM967="YES", 1, 0)</f>
        <v>1</v>
      </c>
      <c r="AP968" s="239">
        <f>'Power Usage Consumption'!$B$18</f>
        <v>1.2</v>
      </c>
      <c r="AQ968" s="235">
        <f>IF('Raw Data'!AN967="YES", 1, 0)</f>
        <v>1</v>
      </c>
      <c r="AR968" s="239">
        <f>'Power Usage Consumption'!$B$19</f>
        <v>2</v>
      </c>
      <c r="AS968" s="239">
        <f t="shared" si="5"/>
        <v>26.57</v>
      </c>
      <c r="AT968" s="241">
        <f t="shared" si="6"/>
        <v>12</v>
      </c>
      <c r="AU968" s="241"/>
      <c r="AV968" s="235">
        <f>IF('Raw Data'!AO967="YES", 1, 0)</f>
        <v>0</v>
      </c>
      <c r="AW968" s="241">
        <f>('Power Usage Consumption'!$B$22)*D968*AV968</f>
        <v>0</v>
      </c>
      <c r="AX968" s="235">
        <f>IF('Raw Data'!AP967="YES", 1, 0)</f>
        <v>0</v>
      </c>
      <c r="AY968" s="241">
        <f>('Power Usage Consumption'!$B$23)*D968*AX968</f>
        <v>0</v>
      </c>
      <c r="AZ968" s="235">
        <f>IF('Raw Data'!AQ967="YES", 1, 0)</f>
        <v>1</v>
      </c>
      <c r="BA968" s="241">
        <f>('Power Usage Consumption'!$B$24)*D968*AZ968</f>
        <v>54.432</v>
      </c>
      <c r="BB968" s="235">
        <f>IF('Raw Data'!AR967="YES", 1, 0)</f>
        <v>1</v>
      </c>
      <c r="BC968" s="241">
        <f>('Power Usage Consumption'!$B$25)*D968*BB968</f>
        <v>17.4888</v>
      </c>
      <c r="BD968" s="235">
        <f>IF('Raw Data'!AS967="YES", 1, 0)</f>
        <v>1</v>
      </c>
      <c r="BE968" s="235">
        <f>('Power Usage Consumption'!$B$26)*D968*BD968</f>
        <v>282.24</v>
      </c>
      <c r="BF968" s="241">
        <f t="shared" si="7"/>
        <v>354.1608</v>
      </c>
    </row>
    <row r="969" ht="20.25" customHeight="1">
      <c r="A969" s="233" t="str">
        <f>'Raw Data'!R968</f>
        <v>Nigeria</v>
      </c>
      <c r="B969" s="234">
        <f>'Raw Data'!S968</f>
        <v>9</v>
      </c>
      <c r="C969" s="235">
        <f>'Raw Data'!W968</f>
        <v>5</v>
      </c>
      <c r="D969" s="236">
        <f t="shared" si="1"/>
        <v>180</v>
      </c>
      <c r="E969" s="246"/>
      <c r="F969" s="238">
        <f>'Raw Data'!X968</f>
        <v>0</v>
      </c>
      <c r="G969" s="239">
        <f>(F969*'Power Usage Consumption'!$B$2)*D969</f>
        <v>0</v>
      </c>
      <c r="H969" s="235">
        <f>'Raw Data'!Y968</f>
        <v>2</v>
      </c>
      <c r="I969" s="239">
        <f>(H969*'Power Usage Consumption'!$B$3)*D969</f>
        <v>25.056</v>
      </c>
      <c r="J969" s="235">
        <f>'Raw Data'!Z968</f>
        <v>2</v>
      </c>
      <c r="K969" s="240">
        <f>(J969*'Power Usage Consumption'!$B$4)*D969</f>
        <v>20.52</v>
      </c>
      <c r="L969" s="241">
        <f>'Raw Data'!AA968</f>
        <v>0</v>
      </c>
      <c r="M969" s="241">
        <f>(L969*'Power Usage Consumption'!$B$5)*D969</f>
        <v>0</v>
      </c>
      <c r="N969" s="241">
        <f>'Raw Data'!AB968</f>
        <v>2</v>
      </c>
      <c r="O969" s="241">
        <f>(N969*'Power Usage Consumption'!$B$7)*D969</f>
        <v>0.72</v>
      </c>
      <c r="P969" s="241">
        <f>'Raw Data'!AC968</f>
        <v>1</v>
      </c>
      <c r="Q969" s="241">
        <f>(P969*'Power Usage Consumption'!$B$8)*D969</f>
        <v>7.2</v>
      </c>
      <c r="R969" s="241">
        <f>'Raw Data'!AD968</f>
        <v>2</v>
      </c>
      <c r="S969" s="241">
        <f>(R969*'Power Usage Consumption'!$B$9)*D969</f>
        <v>2.16</v>
      </c>
      <c r="T969" s="235">
        <f>'Raw Data'!AE968</f>
        <v>2</v>
      </c>
      <c r="U969" s="241">
        <f>(T969*'Power Usage Consumption'!$B$6)*D969</f>
        <v>1.8</v>
      </c>
      <c r="V969" s="235">
        <f>'Raw Data'!AF968</f>
        <v>2</v>
      </c>
      <c r="W969" s="241">
        <f>(V969*'Power Usage Consumption'!$B$11)*D969</f>
        <v>4.32</v>
      </c>
      <c r="X969" s="235">
        <f>'Raw Data'!AG968</f>
        <v>2</v>
      </c>
      <c r="Y969" s="241">
        <f>(X969*'Power Usage Consumption'!$B$12)*D969</f>
        <v>4.32</v>
      </c>
      <c r="Z969" s="235">
        <f>'Raw Data'!AH968</f>
        <v>0</v>
      </c>
      <c r="AA969" s="241">
        <f>(Z969*'Power Usage Consumption'!$B$12)*D969</f>
        <v>0</v>
      </c>
      <c r="AB969" s="242">
        <f t="shared" si="2"/>
        <v>66.096</v>
      </c>
      <c r="AC969" s="243" t="str">
        <f>'Raw Data'!AI968</f>
        <v>Renewable Energy (Solar, Wind, etc.)</v>
      </c>
      <c r="AD969" s="244">
        <f t="shared" si="3"/>
        <v>0</v>
      </c>
      <c r="AE969" s="245">
        <f t="shared" si="4"/>
        <v>66.096</v>
      </c>
      <c r="AF969" s="238">
        <f>'Raw Data'!U968</f>
        <v>6</v>
      </c>
      <c r="AG969" s="235">
        <f>'Raw Data'!T968</f>
        <v>3</v>
      </c>
      <c r="AH969" s="235"/>
      <c r="AI969" s="235">
        <f>IF('Raw Data'!AJ968="YES", 1, 0)</f>
        <v>1</v>
      </c>
      <c r="AJ969" s="239">
        <f>'Power Usage Consumption'!$B$15</f>
        <v>3.87</v>
      </c>
      <c r="AK969" s="235">
        <f>IF('Raw Data'!AK968="YES", 1, 0)</f>
        <v>0</v>
      </c>
      <c r="AL969" s="239">
        <f>'Power Usage Consumption'!$B$16</f>
        <v>18</v>
      </c>
      <c r="AM969" s="235">
        <f>IF('Raw Data'!AL968="YES", 1, 0)</f>
        <v>1</v>
      </c>
      <c r="AN969" s="239">
        <f>'Power Usage Consumption'!$B$17</f>
        <v>1.5</v>
      </c>
      <c r="AO969" s="235">
        <f>IF('Raw Data'!AM968="YES", 1, 0)</f>
        <v>0</v>
      </c>
      <c r="AP969" s="239">
        <f>'Power Usage Consumption'!$B$18</f>
        <v>1.2</v>
      </c>
      <c r="AQ969" s="235">
        <f>IF('Raw Data'!AN968="YES", 1, 0)</f>
        <v>1</v>
      </c>
      <c r="AR969" s="239">
        <f>'Power Usage Consumption'!$B$19</f>
        <v>2</v>
      </c>
      <c r="AS969" s="239">
        <f t="shared" si="5"/>
        <v>26.57</v>
      </c>
      <c r="AT969" s="241">
        <f t="shared" si="6"/>
        <v>3</v>
      </c>
      <c r="AU969" s="241"/>
      <c r="AV969" s="235">
        <f>IF('Raw Data'!AO968="YES", 1, 0)</f>
        <v>1</v>
      </c>
      <c r="AW969" s="241">
        <f>('Power Usage Consumption'!$B$22)*D969*AV969</f>
        <v>409.5</v>
      </c>
      <c r="AX969" s="235">
        <f>IF('Raw Data'!AP968="YES", 1, 0)</f>
        <v>0</v>
      </c>
      <c r="AY969" s="241">
        <f>('Power Usage Consumption'!$B$23)*D969*AX969</f>
        <v>0</v>
      </c>
      <c r="AZ969" s="235">
        <f>IF('Raw Data'!AQ968="YES", 1, 0)</f>
        <v>1</v>
      </c>
      <c r="BA969" s="241">
        <f>('Power Usage Consumption'!$B$24)*D969*AZ969</f>
        <v>9.72</v>
      </c>
      <c r="BB969" s="235">
        <f>IF('Raw Data'!AR968="YES", 1, 0)</f>
        <v>0</v>
      </c>
      <c r="BC969" s="241">
        <f>('Power Usage Consumption'!$B$25)*D969*BB969</f>
        <v>0</v>
      </c>
      <c r="BD969" s="235">
        <f>IF('Raw Data'!AS968="YES", 1, 0)</f>
        <v>0</v>
      </c>
      <c r="BE969" s="235">
        <f>('Power Usage Consumption'!$B$26)*D969*BD969</f>
        <v>0</v>
      </c>
      <c r="BF969" s="241">
        <f t="shared" si="7"/>
        <v>419.22</v>
      </c>
    </row>
    <row r="970" ht="20.25" customHeight="1">
      <c r="A970" s="233" t="str">
        <f>'Raw Data'!R969</f>
        <v>Finland</v>
      </c>
      <c r="B970" s="234">
        <f>'Raw Data'!S969</f>
        <v>8</v>
      </c>
      <c r="C970" s="235">
        <f>'Raw Data'!W969</f>
        <v>30</v>
      </c>
      <c r="D970" s="236">
        <f t="shared" si="1"/>
        <v>960</v>
      </c>
      <c r="E970" s="246"/>
      <c r="F970" s="238">
        <f>'Raw Data'!X969</f>
        <v>2</v>
      </c>
      <c r="G970" s="239">
        <f>(F970*'Power Usage Consumption'!$B$2)*D970</f>
        <v>115.2</v>
      </c>
      <c r="H970" s="235">
        <f>'Raw Data'!Y969</f>
        <v>2</v>
      </c>
      <c r="I970" s="239">
        <f>(H970*'Power Usage Consumption'!$B$3)*D970</f>
        <v>133.632</v>
      </c>
      <c r="J970" s="235">
        <f>'Raw Data'!Z969</f>
        <v>1</v>
      </c>
      <c r="K970" s="240">
        <f>(J970*'Power Usage Consumption'!$B$4)*D970</f>
        <v>54.72</v>
      </c>
      <c r="L970" s="241">
        <f>'Raw Data'!AA969</f>
        <v>1</v>
      </c>
      <c r="M970" s="241">
        <f>(L970*'Power Usage Consumption'!$B$5)*D970</f>
        <v>192</v>
      </c>
      <c r="N970" s="241">
        <f>'Raw Data'!AB969</f>
        <v>1</v>
      </c>
      <c r="O970" s="241">
        <f>(N970*'Power Usage Consumption'!$B$7)*D970</f>
        <v>1.92</v>
      </c>
      <c r="P970" s="241">
        <f>'Raw Data'!AC969</f>
        <v>1</v>
      </c>
      <c r="Q970" s="241">
        <f>(P970*'Power Usage Consumption'!$B$8)*D970</f>
        <v>38.4</v>
      </c>
      <c r="R970" s="241">
        <f>'Raw Data'!AD969</f>
        <v>0</v>
      </c>
      <c r="S970" s="241">
        <f>(R970*'Power Usage Consumption'!$B$9)*D970</f>
        <v>0</v>
      </c>
      <c r="T970" s="235">
        <f>'Raw Data'!AE969</f>
        <v>1</v>
      </c>
      <c r="U970" s="241">
        <f>(T970*'Power Usage Consumption'!$B$6)*D970</f>
        <v>4.8</v>
      </c>
      <c r="V970" s="235">
        <f>'Raw Data'!AF969</f>
        <v>2</v>
      </c>
      <c r="W970" s="241">
        <f>(V970*'Power Usage Consumption'!$B$11)*D970</f>
        <v>23.04</v>
      </c>
      <c r="X970" s="235">
        <f>'Raw Data'!AG969</f>
        <v>3</v>
      </c>
      <c r="Y970" s="241">
        <f>(X970*'Power Usage Consumption'!$B$12)*D970</f>
        <v>34.56</v>
      </c>
      <c r="Z970" s="235">
        <f>'Raw Data'!AH969</f>
        <v>3</v>
      </c>
      <c r="AA970" s="241">
        <f>(Z970*'Power Usage Consumption'!$B$12)*D970</f>
        <v>34.56</v>
      </c>
      <c r="AB970" s="242">
        <f t="shared" si="2"/>
        <v>632.832</v>
      </c>
      <c r="AC970" s="243" t="str">
        <f>'Raw Data'!AI969</f>
        <v>Renewable Energy (Solar, Wind, etc.)</v>
      </c>
      <c r="AD970" s="244">
        <f t="shared" si="3"/>
        <v>0</v>
      </c>
      <c r="AE970" s="245">
        <f t="shared" si="4"/>
        <v>632.832</v>
      </c>
      <c r="AF970" s="238">
        <f>'Raw Data'!U969</f>
        <v>3</v>
      </c>
      <c r="AG970" s="235">
        <f>'Raw Data'!T969</f>
        <v>5</v>
      </c>
      <c r="AH970" s="235"/>
      <c r="AI970" s="235">
        <f>IF('Raw Data'!AJ969="YES", 1, 0)</f>
        <v>0</v>
      </c>
      <c r="AJ970" s="239">
        <f>'Power Usage Consumption'!$B$15</f>
        <v>3.87</v>
      </c>
      <c r="AK970" s="235">
        <f>IF('Raw Data'!AK969="YES", 1, 0)</f>
        <v>1</v>
      </c>
      <c r="AL970" s="239">
        <f>'Power Usage Consumption'!$B$16</f>
        <v>18</v>
      </c>
      <c r="AM970" s="235">
        <f>IF('Raw Data'!AL969="YES", 1, 0)</f>
        <v>1</v>
      </c>
      <c r="AN970" s="239">
        <f>'Power Usage Consumption'!$B$17</f>
        <v>1.5</v>
      </c>
      <c r="AO970" s="235">
        <f>IF('Raw Data'!AM969="YES", 1, 0)</f>
        <v>0</v>
      </c>
      <c r="AP970" s="239">
        <f>'Power Usage Consumption'!$B$18</f>
        <v>1.2</v>
      </c>
      <c r="AQ970" s="235">
        <f>IF('Raw Data'!AN969="YES", 1, 0)</f>
        <v>1</v>
      </c>
      <c r="AR970" s="239">
        <f>'Power Usage Consumption'!$B$19</f>
        <v>2</v>
      </c>
      <c r="AS970" s="239">
        <f t="shared" si="5"/>
        <v>26.57</v>
      </c>
      <c r="AT970" s="241">
        <f t="shared" si="6"/>
        <v>5</v>
      </c>
      <c r="AU970" s="241"/>
      <c r="AV970" s="235">
        <f>IF('Raw Data'!AO969="YES", 1, 0)</f>
        <v>1</v>
      </c>
      <c r="AW970" s="241">
        <f>('Power Usage Consumption'!$B$22)*D970*AV970</f>
        <v>2184</v>
      </c>
      <c r="AX970" s="235">
        <f>IF('Raw Data'!AP969="YES", 1, 0)</f>
        <v>1</v>
      </c>
      <c r="AY970" s="241">
        <f>('Power Usage Consumption'!$B$23)*D970*AX970</f>
        <v>624</v>
      </c>
      <c r="AZ970" s="235">
        <f>IF('Raw Data'!AQ969="YES", 1, 0)</f>
        <v>0</v>
      </c>
      <c r="BA970" s="241">
        <f>('Power Usage Consumption'!$B$24)*D970*AZ970</f>
        <v>0</v>
      </c>
      <c r="BB970" s="235">
        <f>IF('Raw Data'!AR969="YES", 1, 0)</f>
        <v>1</v>
      </c>
      <c r="BC970" s="241">
        <f>('Power Usage Consumption'!$B$25)*D970*BB970</f>
        <v>16.656</v>
      </c>
      <c r="BD970" s="235">
        <f>IF('Raw Data'!AS969="YES", 1, 0)</f>
        <v>0</v>
      </c>
      <c r="BE970" s="235">
        <f>('Power Usage Consumption'!$B$26)*D970*BD970</f>
        <v>0</v>
      </c>
      <c r="BF970" s="241">
        <f t="shared" si="7"/>
        <v>2824.656</v>
      </c>
    </row>
    <row r="971" ht="20.25" customHeight="1">
      <c r="A971" s="233" t="str">
        <f>'Raw Data'!R970</f>
        <v>Hong Kong</v>
      </c>
      <c r="B971" s="234">
        <f>'Raw Data'!S970</f>
        <v>10</v>
      </c>
      <c r="C971" s="235">
        <f>'Raw Data'!W970</f>
        <v>27</v>
      </c>
      <c r="D971" s="236">
        <f t="shared" si="1"/>
        <v>1080</v>
      </c>
      <c r="E971" s="246"/>
      <c r="F971" s="238">
        <f>'Raw Data'!X970</f>
        <v>3</v>
      </c>
      <c r="G971" s="239">
        <f>(F971*'Power Usage Consumption'!$B$2)*D971</f>
        <v>194.4</v>
      </c>
      <c r="H971" s="235">
        <f>'Raw Data'!Y970</f>
        <v>2</v>
      </c>
      <c r="I971" s="239">
        <f>(H971*'Power Usage Consumption'!$B$3)*D971</f>
        <v>150.336</v>
      </c>
      <c r="J971" s="235">
        <f>'Raw Data'!Z970</f>
        <v>1</v>
      </c>
      <c r="K971" s="240">
        <f>(J971*'Power Usage Consumption'!$B$4)*D971</f>
        <v>61.56</v>
      </c>
      <c r="L971" s="241">
        <f>'Raw Data'!AA970</f>
        <v>2</v>
      </c>
      <c r="M971" s="241">
        <f>(L971*'Power Usage Consumption'!$B$5)*D971</f>
        <v>432</v>
      </c>
      <c r="N971" s="241">
        <f>'Raw Data'!AB970</f>
        <v>1</v>
      </c>
      <c r="O971" s="241">
        <f>(N971*'Power Usage Consumption'!$B$7)*D971</f>
        <v>2.16</v>
      </c>
      <c r="P971" s="241">
        <f>'Raw Data'!AC970</f>
        <v>1</v>
      </c>
      <c r="Q971" s="241">
        <f>(P971*'Power Usage Consumption'!$B$8)*D971</f>
        <v>43.2</v>
      </c>
      <c r="R971" s="241">
        <f>'Raw Data'!AD970</f>
        <v>2</v>
      </c>
      <c r="S971" s="241">
        <f>(R971*'Power Usage Consumption'!$B$9)*D971</f>
        <v>12.96</v>
      </c>
      <c r="T971" s="235">
        <f>'Raw Data'!AE970</f>
        <v>0</v>
      </c>
      <c r="U971" s="241">
        <f>(T971*'Power Usage Consumption'!$B$6)*D971</f>
        <v>0</v>
      </c>
      <c r="V971" s="235">
        <f>'Raw Data'!AF970</f>
        <v>2</v>
      </c>
      <c r="W971" s="241">
        <f>(V971*'Power Usage Consumption'!$B$11)*D971</f>
        <v>25.92</v>
      </c>
      <c r="X971" s="235">
        <f>'Raw Data'!AG970</f>
        <v>1</v>
      </c>
      <c r="Y971" s="241">
        <f>(X971*'Power Usage Consumption'!$B$12)*D971</f>
        <v>12.96</v>
      </c>
      <c r="Z971" s="235">
        <f>'Raw Data'!AH970</f>
        <v>0</v>
      </c>
      <c r="AA971" s="241">
        <f>(Z971*'Power Usage Consumption'!$B$12)*D971</f>
        <v>0</v>
      </c>
      <c r="AB971" s="242">
        <f t="shared" si="2"/>
        <v>935.496</v>
      </c>
      <c r="AC971" s="243" t="str">
        <f>'Raw Data'!AI970</f>
        <v>Non-renewable Energy (Grid electricity, Gasoline, etc.)</v>
      </c>
      <c r="AD971" s="244">
        <f t="shared" si="3"/>
        <v>935.496</v>
      </c>
      <c r="AE971" s="245">
        <f t="shared" si="4"/>
        <v>0</v>
      </c>
      <c r="AF971" s="238">
        <f>'Raw Data'!U970</f>
        <v>6</v>
      </c>
      <c r="AG971" s="235">
        <f>'Raw Data'!T970</f>
        <v>4</v>
      </c>
      <c r="AH971" s="235"/>
      <c r="AI971" s="235">
        <f>IF('Raw Data'!AJ970="YES", 1, 0)</f>
        <v>1</v>
      </c>
      <c r="AJ971" s="239">
        <f>'Power Usage Consumption'!$B$15</f>
        <v>3.87</v>
      </c>
      <c r="AK971" s="235">
        <f>IF('Raw Data'!AK970="YES", 1, 0)</f>
        <v>1</v>
      </c>
      <c r="AL971" s="239">
        <f>'Power Usage Consumption'!$B$16</f>
        <v>18</v>
      </c>
      <c r="AM971" s="235">
        <f>IF('Raw Data'!AL970="YES", 1, 0)</f>
        <v>1</v>
      </c>
      <c r="AN971" s="239">
        <f>'Power Usage Consumption'!$B$17</f>
        <v>1.5</v>
      </c>
      <c r="AO971" s="235">
        <f>IF('Raw Data'!AM970="YES", 1, 0)</f>
        <v>0</v>
      </c>
      <c r="AP971" s="239">
        <f>'Power Usage Consumption'!$B$18</f>
        <v>1.2</v>
      </c>
      <c r="AQ971" s="235">
        <f>IF('Raw Data'!AN970="YES", 1, 0)</f>
        <v>1</v>
      </c>
      <c r="AR971" s="239">
        <f>'Power Usage Consumption'!$B$19</f>
        <v>2</v>
      </c>
      <c r="AS971" s="239">
        <f t="shared" si="5"/>
        <v>26.57</v>
      </c>
      <c r="AT971" s="241">
        <f t="shared" si="6"/>
        <v>4</v>
      </c>
      <c r="AU971" s="241"/>
      <c r="AV971" s="235">
        <f>IF('Raw Data'!AO970="YES", 1, 0)</f>
        <v>1</v>
      </c>
      <c r="AW971" s="241">
        <f>('Power Usage Consumption'!$B$22)*D971*AV971</f>
        <v>2457</v>
      </c>
      <c r="AX971" s="235">
        <f>IF('Raw Data'!AP970="YES", 1, 0)</f>
        <v>1</v>
      </c>
      <c r="AY971" s="241">
        <f>('Power Usage Consumption'!$B$23)*D971*AX971</f>
        <v>702</v>
      </c>
      <c r="AZ971" s="235">
        <f>IF('Raw Data'!AQ970="YES", 1, 0)</f>
        <v>1</v>
      </c>
      <c r="BA971" s="241">
        <f>('Power Usage Consumption'!$B$24)*D971*AZ971</f>
        <v>58.32</v>
      </c>
      <c r="BB971" s="235">
        <f>IF('Raw Data'!AR970="YES", 1, 0)</f>
        <v>1</v>
      </c>
      <c r="BC971" s="241">
        <f>('Power Usage Consumption'!$B$25)*D971*BB971</f>
        <v>18.738</v>
      </c>
      <c r="BD971" s="235">
        <f>IF('Raw Data'!AS970="YES", 1, 0)</f>
        <v>1</v>
      </c>
      <c r="BE971" s="235">
        <f>('Power Usage Consumption'!$B$26)*D971*BD971</f>
        <v>302.4</v>
      </c>
      <c r="BF971" s="241">
        <f t="shared" si="7"/>
        <v>3538.458</v>
      </c>
    </row>
    <row r="972" ht="20.25" customHeight="1">
      <c r="A972" s="233" t="str">
        <f>'Raw Data'!R971</f>
        <v>Bosnia and Herzegovina</v>
      </c>
      <c r="B972" s="234">
        <f>'Raw Data'!S971</f>
        <v>6</v>
      </c>
      <c r="C972" s="235">
        <f>'Raw Data'!W971</f>
        <v>26</v>
      </c>
      <c r="D972" s="236">
        <f t="shared" si="1"/>
        <v>624</v>
      </c>
      <c r="E972" s="246"/>
      <c r="F972" s="238">
        <f>'Raw Data'!X971</f>
        <v>0</v>
      </c>
      <c r="G972" s="239">
        <f>(F972*'Power Usage Consumption'!$B$2)*D972</f>
        <v>0</v>
      </c>
      <c r="H972" s="235">
        <f>'Raw Data'!Y971</f>
        <v>2</v>
      </c>
      <c r="I972" s="239">
        <f>(H972*'Power Usage Consumption'!$B$3)*D972</f>
        <v>86.8608</v>
      </c>
      <c r="J972" s="235">
        <f>'Raw Data'!Z971</f>
        <v>0</v>
      </c>
      <c r="K972" s="240">
        <f>(J972*'Power Usage Consumption'!$B$4)*D972</f>
        <v>0</v>
      </c>
      <c r="L972" s="241">
        <f>'Raw Data'!AA971</f>
        <v>2</v>
      </c>
      <c r="M972" s="241">
        <f>(L972*'Power Usage Consumption'!$B$5)*D972</f>
        <v>249.6</v>
      </c>
      <c r="N972" s="241">
        <f>'Raw Data'!AB971</f>
        <v>2</v>
      </c>
      <c r="O972" s="241">
        <f>(N972*'Power Usage Consumption'!$B$7)*D972</f>
        <v>2.496</v>
      </c>
      <c r="P972" s="241">
        <f>'Raw Data'!AC971</f>
        <v>2</v>
      </c>
      <c r="Q972" s="241">
        <f>(P972*'Power Usage Consumption'!$B$8)*D972</f>
        <v>49.92</v>
      </c>
      <c r="R972" s="241">
        <f>'Raw Data'!AD971</f>
        <v>1</v>
      </c>
      <c r="S972" s="241">
        <f>(R972*'Power Usage Consumption'!$B$9)*D972</f>
        <v>3.744</v>
      </c>
      <c r="T972" s="235">
        <f>'Raw Data'!AE971</f>
        <v>3</v>
      </c>
      <c r="U972" s="241">
        <f>(T972*'Power Usage Consumption'!$B$6)*D972</f>
        <v>9.36</v>
      </c>
      <c r="V972" s="235">
        <f>'Raw Data'!AF971</f>
        <v>2</v>
      </c>
      <c r="W972" s="241">
        <f>(V972*'Power Usage Consumption'!$B$11)*D972</f>
        <v>14.976</v>
      </c>
      <c r="X972" s="235">
        <f>'Raw Data'!AG971</f>
        <v>1</v>
      </c>
      <c r="Y972" s="241">
        <f>(X972*'Power Usage Consumption'!$B$12)*D972</f>
        <v>7.488</v>
      </c>
      <c r="Z972" s="235">
        <f>'Raw Data'!AH971</f>
        <v>2</v>
      </c>
      <c r="AA972" s="241">
        <f>(Z972*'Power Usage Consumption'!$B$12)*D972</f>
        <v>14.976</v>
      </c>
      <c r="AB972" s="242">
        <f t="shared" si="2"/>
        <v>439.4208</v>
      </c>
      <c r="AC972" s="243" t="str">
        <f>'Raw Data'!AI971</f>
        <v>Non-renewable Energy (Grid electricity, Gasoline, etc.)</v>
      </c>
      <c r="AD972" s="244">
        <f t="shared" si="3"/>
        <v>439.4208</v>
      </c>
      <c r="AE972" s="245">
        <f t="shared" si="4"/>
        <v>0</v>
      </c>
      <c r="AF972" s="238">
        <f>'Raw Data'!U971</f>
        <v>1</v>
      </c>
      <c r="AG972" s="235">
        <f>'Raw Data'!T971</f>
        <v>5</v>
      </c>
      <c r="AH972" s="235"/>
      <c r="AI972" s="235">
        <f>IF('Raw Data'!AJ971="YES", 1, 0)</f>
        <v>1</v>
      </c>
      <c r="AJ972" s="239">
        <f>'Power Usage Consumption'!$B$15</f>
        <v>3.87</v>
      </c>
      <c r="AK972" s="235">
        <f>IF('Raw Data'!AK971="YES", 1, 0)</f>
        <v>0</v>
      </c>
      <c r="AL972" s="239">
        <f>'Power Usage Consumption'!$B$16</f>
        <v>18</v>
      </c>
      <c r="AM972" s="235">
        <f>IF('Raw Data'!AL971="YES", 1, 0)</f>
        <v>0</v>
      </c>
      <c r="AN972" s="239">
        <f>'Power Usage Consumption'!$B$17</f>
        <v>1.5</v>
      </c>
      <c r="AO972" s="235">
        <f>IF('Raw Data'!AM971="YES", 1, 0)</f>
        <v>1</v>
      </c>
      <c r="AP972" s="239">
        <f>'Power Usage Consumption'!$B$18</f>
        <v>1.2</v>
      </c>
      <c r="AQ972" s="235">
        <f>IF('Raw Data'!AN971="YES", 1, 0)</f>
        <v>1</v>
      </c>
      <c r="AR972" s="239">
        <f>'Power Usage Consumption'!$B$19</f>
        <v>2</v>
      </c>
      <c r="AS972" s="239">
        <f t="shared" si="5"/>
        <v>26.57</v>
      </c>
      <c r="AT972" s="241">
        <f t="shared" si="6"/>
        <v>5</v>
      </c>
      <c r="AU972" s="241"/>
      <c r="AV972" s="235">
        <f>IF('Raw Data'!AO971="YES", 1, 0)</f>
        <v>1</v>
      </c>
      <c r="AW972" s="241">
        <f>('Power Usage Consumption'!$B$22)*D972*AV972</f>
        <v>1419.6</v>
      </c>
      <c r="AX972" s="235">
        <f>IF('Raw Data'!AP971="YES", 1, 0)</f>
        <v>0</v>
      </c>
      <c r="AY972" s="241">
        <f>('Power Usage Consumption'!$B$23)*D972*AX972</f>
        <v>0</v>
      </c>
      <c r="AZ972" s="235">
        <f>IF('Raw Data'!AQ971="YES", 1, 0)</f>
        <v>1</v>
      </c>
      <c r="BA972" s="241">
        <f>('Power Usage Consumption'!$B$24)*D972*AZ972</f>
        <v>33.696</v>
      </c>
      <c r="BB972" s="235">
        <f>IF('Raw Data'!AR971="YES", 1, 0)</f>
        <v>0</v>
      </c>
      <c r="BC972" s="241">
        <f>('Power Usage Consumption'!$B$25)*D972*BB972</f>
        <v>0</v>
      </c>
      <c r="BD972" s="235">
        <f>IF('Raw Data'!AS971="YES", 1, 0)</f>
        <v>1</v>
      </c>
      <c r="BE972" s="235">
        <f>('Power Usage Consumption'!$B$26)*D972*BD972</f>
        <v>174.72</v>
      </c>
      <c r="BF972" s="241">
        <f t="shared" si="7"/>
        <v>1628.016</v>
      </c>
    </row>
    <row r="973" ht="20.25" customHeight="1">
      <c r="A973" s="233" t="str">
        <f>'Raw Data'!R972</f>
        <v>Philippines</v>
      </c>
      <c r="B973" s="234">
        <f>'Raw Data'!S972</f>
        <v>11</v>
      </c>
      <c r="C973" s="235">
        <f>'Raw Data'!W972</f>
        <v>24</v>
      </c>
      <c r="D973" s="236">
        <f t="shared" si="1"/>
        <v>1056</v>
      </c>
      <c r="E973" s="246"/>
      <c r="F973" s="238">
        <f>'Raw Data'!X972</f>
        <v>0</v>
      </c>
      <c r="G973" s="239">
        <f>(F973*'Power Usage Consumption'!$B$2)*D973</f>
        <v>0</v>
      </c>
      <c r="H973" s="235">
        <f>'Raw Data'!Y972</f>
        <v>0</v>
      </c>
      <c r="I973" s="239">
        <f>(H973*'Power Usage Consumption'!$B$3)*D973</f>
        <v>0</v>
      </c>
      <c r="J973" s="235">
        <f>'Raw Data'!Z972</f>
        <v>1</v>
      </c>
      <c r="K973" s="240">
        <f>(J973*'Power Usage Consumption'!$B$4)*D973</f>
        <v>60.192</v>
      </c>
      <c r="L973" s="241">
        <f>'Raw Data'!AA972</f>
        <v>0</v>
      </c>
      <c r="M973" s="241">
        <f>(L973*'Power Usage Consumption'!$B$5)*D973</f>
        <v>0</v>
      </c>
      <c r="N973" s="241">
        <f>'Raw Data'!AB972</f>
        <v>2</v>
      </c>
      <c r="O973" s="241">
        <f>(N973*'Power Usage Consumption'!$B$7)*D973</f>
        <v>4.224</v>
      </c>
      <c r="P973" s="241">
        <f>'Raw Data'!AC972</f>
        <v>1</v>
      </c>
      <c r="Q973" s="241">
        <f>(P973*'Power Usage Consumption'!$B$8)*D973</f>
        <v>42.24</v>
      </c>
      <c r="R973" s="241">
        <f>'Raw Data'!AD972</f>
        <v>1</v>
      </c>
      <c r="S973" s="241">
        <f>(R973*'Power Usage Consumption'!$B$9)*D973</f>
        <v>6.336</v>
      </c>
      <c r="T973" s="235">
        <f>'Raw Data'!AE972</f>
        <v>0</v>
      </c>
      <c r="U973" s="241">
        <f>(T973*'Power Usage Consumption'!$B$6)*D973</f>
        <v>0</v>
      </c>
      <c r="V973" s="235">
        <f>'Raw Data'!AF972</f>
        <v>1</v>
      </c>
      <c r="W973" s="241">
        <f>(V973*'Power Usage Consumption'!$B$11)*D973</f>
        <v>12.672</v>
      </c>
      <c r="X973" s="235">
        <f>'Raw Data'!AG972</f>
        <v>1</v>
      </c>
      <c r="Y973" s="241">
        <f>(X973*'Power Usage Consumption'!$B$12)*D973</f>
        <v>12.672</v>
      </c>
      <c r="Z973" s="235">
        <f>'Raw Data'!AH972</f>
        <v>2</v>
      </c>
      <c r="AA973" s="241">
        <f>(Z973*'Power Usage Consumption'!$B$12)*D973</f>
        <v>25.344</v>
      </c>
      <c r="AB973" s="242">
        <f t="shared" si="2"/>
        <v>163.68</v>
      </c>
      <c r="AC973" s="243" t="str">
        <f>'Raw Data'!AI972</f>
        <v>Non-renewable Energy (Grid electricity, Gasoline, etc.)</v>
      </c>
      <c r="AD973" s="244">
        <f t="shared" si="3"/>
        <v>163.68</v>
      </c>
      <c r="AE973" s="245">
        <f t="shared" si="4"/>
        <v>0</v>
      </c>
      <c r="AF973" s="238">
        <f>'Raw Data'!U972</f>
        <v>9</v>
      </c>
      <c r="AG973" s="235">
        <f>'Raw Data'!T972</f>
        <v>2</v>
      </c>
      <c r="AH973" s="235"/>
      <c r="AI973" s="235">
        <f>IF('Raw Data'!AJ972="YES", 1, 0)</f>
        <v>0</v>
      </c>
      <c r="AJ973" s="239">
        <f>'Power Usage Consumption'!$B$15</f>
        <v>3.87</v>
      </c>
      <c r="AK973" s="235">
        <f>IF('Raw Data'!AK972="YES", 1, 0)</f>
        <v>1</v>
      </c>
      <c r="AL973" s="239">
        <f>'Power Usage Consumption'!$B$16</f>
        <v>18</v>
      </c>
      <c r="AM973" s="235">
        <f>IF('Raw Data'!AL972="YES", 1, 0)</f>
        <v>0</v>
      </c>
      <c r="AN973" s="239">
        <f>'Power Usage Consumption'!$B$17</f>
        <v>1.5</v>
      </c>
      <c r="AO973" s="235">
        <f>IF('Raw Data'!AM972="YES", 1, 0)</f>
        <v>1</v>
      </c>
      <c r="AP973" s="239">
        <f>'Power Usage Consumption'!$B$18</f>
        <v>1.2</v>
      </c>
      <c r="AQ973" s="235">
        <f>IF('Raw Data'!AN972="YES", 1, 0)</f>
        <v>0</v>
      </c>
      <c r="AR973" s="239">
        <f>'Power Usage Consumption'!$B$19</f>
        <v>2</v>
      </c>
      <c r="AS973" s="239">
        <f t="shared" si="5"/>
        <v>26.57</v>
      </c>
      <c r="AT973" s="241">
        <f t="shared" si="6"/>
        <v>2</v>
      </c>
      <c r="AU973" s="241"/>
      <c r="AV973" s="235">
        <f>IF('Raw Data'!AO972="YES", 1, 0)</f>
        <v>1</v>
      </c>
      <c r="AW973" s="241">
        <f>('Power Usage Consumption'!$B$22)*D973*AV973</f>
        <v>2402.4</v>
      </c>
      <c r="AX973" s="235">
        <f>IF('Raw Data'!AP972="YES", 1, 0)</f>
        <v>1</v>
      </c>
      <c r="AY973" s="241">
        <f>('Power Usage Consumption'!$B$23)*D973*AX973</f>
        <v>686.4</v>
      </c>
      <c r="AZ973" s="235">
        <f>IF('Raw Data'!AQ972="YES", 1, 0)</f>
        <v>0</v>
      </c>
      <c r="BA973" s="241">
        <f>('Power Usage Consumption'!$B$24)*D973*AZ973</f>
        <v>0</v>
      </c>
      <c r="BB973" s="235">
        <f>IF('Raw Data'!AR972="YES", 1, 0)</f>
        <v>1</v>
      </c>
      <c r="BC973" s="241">
        <f>('Power Usage Consumption'!$B$25)*D973*BB973</f>
        <v>18.3216</v>
      </c>
      <c r="BD973" s="235">
        <f>IF('Raw Data'!AS972="YES", 1, 0)</f>
        <v>0</v>
      </c>
      <c r="BE973" s="235">
        <f>('Power Usage Consumption'!$B$26)*D973*BD973</f>
        <v>0</v>
      </c>
      <c r="BF973" s="241">
        <f t="shared" si="7"/>
        <v>3107.1216</v>
      </c>
    </row>
    <row r="974" ht="20.25" customHeight="1">
      <c r="A974" s="233" t="str">
        <f>'Raw Data'!R973</f>
        <v>China</v>
      </c>
      <c r="B974" s="234">
        <f>'Raw Data'!S973</f>
        <v>7</v>
      </c>
      <c r="C974" s="235">
        <f>'Raw Data'!W973</f>
        <v>39</v>
      </c>
      <c r="D974" s="236">
        <f t="shared" si="1"/>
        <v>1092</v>
      </c>
      <c r="E974" s="246"/>
      <c r="F974" s="238">
        <f>'Raw Data'!X973</f>
        <v>1</v>
      </c>
      <c r="G974" s="239">
        <f>(F974*'Power Usage Consumption'!$B$2)*D974</f>
        <v>65.52</v>
      </c>
      <c r="H974" s="235">
        <f>'Raw Data'!Y973</f>
        <v>0</v>
      </c>
      <c r="I974" s="239">
        <f>(H974*'Power Usage Consumption'!$B$3)*D974</f>
        <v>0</v>
      </c>
      <c r="J974" s="235">
        <f>'Raw Data'!Z973</f>
        <v>0</v>
      </c>
      <c r="K974" s="240">
        <f>(J974*'Power Usage Consumption'!$B$4)*D974</f>
        <v>0</v>
      </c>
      <c r="L974" s="241">
        <f>'Raw Data'!AA973</f>
        <v>0</v>
      </c>
      <c r="M974" s="241">
        <f>(L974*'Power Usage Consumption'!$B$5)*D974</f>
        <v>0</v>
      </c>
      <c r="N974" s="241">
        <f>'Raw Data'!AB973</f>
        <v>3</v>
      </c>
      <c r="O974" s="241">
        <f>(N974*'Power Usage Consumption'!$B$7)*D974</f>
        <v>6.552</v>
      </c>
      <c r="P974" s="241">
        <f>'Raw Data'!AC973</f>
        <v>1</v>
      </c>
      <c r="Q974" s="241">
        <f>(P974*'Power Usage Consumption'!$B$8)*D974</f>
        <v>43.68</v>
      </c>
      <c r="R974" s="241">
        <f>'Raw Data'!AD973</f>
        <v>0</v>
      </c>
      <c r="S974" s="241">
        <f>(R974*'Power Usage Consumption'!$B$9)*D974</f>
        <v>0</v>
      </c>
      <c r="T974" s="235">
        <f>'Raw Data'!AE973</f>
        <v>1</v>
      </c>
      <c r="U974" s="241">
        <f>(T974*'Power Usage Consumption'!$B$6)*D974</f>
        <v>5.46</v>
      </c>
      <c r="V974" s="235">
        <f>'Raw Data'!AF973</f>
        <v>0</v>
      </c>
      <c r="W974" s="241">
        <f>(V974*'Power Usage Consumption'!$B$11)*D974</f>
        <v>0</v>
      </c>
      <c r="X974" s="235">
        <f>'Raw Data'!AG973</f>
        <v>2</v>
      </c>
      <c r="Y974" s="241">
        <f>(X974*'Power Usage Consumption'!$B$12)*D974</f>
        <v>26.208</v>
      </c>
      <c r="Z974" s="235">
        <f>'Raw Data'!AH973</f>
        <v>2</v>
      </c>
      <c r="AA974" s="241">
        <f>(Z974*'Power Usage Consumption'!$B$12)*D974</f>
        <v>26.208</v>
      </c>
      <c r="AB974" s="242">
        <f t="shared" si="2"/>
        <v>173.628</v>
      </c>
      <c r="AC974" s="243" t="str">
        <f>'Raw Data'!AI973</f>
        <v>Non-renewable Energy (Grid electricity, Gasoline, etc.)</v>
      </c>
      <c r="AD974" s="244">
        <f t="shared" si="3"/>
        <v>173.628</v>
      </c>
      <c r="AE974" s="245">
        <f t="shared" si="4"/>
        <v>0</v>
      </c>
      <c r="AF974" s="238">
        <f>'Raw Data'!U973</f>
        <v>2</v>
      </c>
      <c r="AG974" s="235">
        <f>'Raw Data'!T973</f>
        <v>5</v>
      </c>
      <c r="AH974" s="235"/>
      <c r="AI974" s="235">
        <f>IF('Raw Data'!AJ973="YES", 1, 0)</f>
        <v>1</v>
      </c>
      <c r="AJ974" s="239">
        <f>'Power Usage Consumption'!$B$15</f>
        <v>3.87</v>
      </c>
      <c r="AK974" s="235">
        <f>IF('Raw Data'!AK973="YES", 1, 0)</f>
        <v>0</v>
      </c>
      <c r="AL974" s="239">
        <f>'Power Usage Consumption'!$B$16</f>
        <v>18</v>
      </c>
      <c r="AM974" s="235">
        <f>IF('Raw Data'!AL973="YES", 1, 0)</f>
        <v>1</v>
      </c>
      <c r="AN974" s="239">
        <f>'Power Usage Consumption'!$B$17</f>
        <v>1.5</v>
      </c>
      <c r="AO974" s="235">
        <f>IF('Raw Data'!AM973="YES", 1, 0)</f>
        <v>0</v>
      </c>
      <c r="AP974" s="239">
        <f>'Power Usage Consumption'!$B$18</f>
        <v>1.2</v>
      </c>
      <c r="AQ974" s="235">
        <f>IF('Raw Data'!AN973="YES", 1, 0)</f>
        <v>0</v>
      </c>
      <c r="AR974" s="239">
        <f>'Power Usage Consumption'!$B$19</f>
        <v>2</v>
      </c>
      <c r="AS974" s="239">
        <f t="shared" si="5"/>
        <v>26.57</v>
      </c>
      <c r="AT974" s="241">
        <f t="shared" si="6"/>
        <v>5</v>
      </c>
      <c r="AU974" s="241"/>
      <c r="AV974" s="235">
        <f>IF('Raw Data'!AO973="YES", 1, 0)</f>
        <v>1</v>
      </c>
      <c r="AW974" s="241">
        <f>('Power Usage Consumption'!$B$22)*D974*AV974</f>
        <v>2484.3</v>
      </c>
      <c r="AX974" s="235">
        <f>IF('Raw Data'!AP973="YES", 1, 0)</f>
        <v>0</v>
      </c>
      <c r="AY974" s="241">
        <f>('Power Usage Consumption'!$B$23)*D974*AX974</f>
        <v>0</v>
      </c>
      <c r="AZ974" s="235">
        <f>IF('Raw Data'!AQ973="YES", 1, 0)</f>
        <v>0</v>
      </c>
      <c r="BA974" s="241">
        <f>('Power Usage Consumption'!$B$24)*D974*AZ974</f>
        <v>0</v>
      </c>
      <c r="BB974" s="235">
        <f>IF('Raw Data'!AR973="YES", 1, 0)</f>
        <v>1</v>
      </c>
      <c r="BC974" s="241">
        <f>('Power Usage Consumption'!$B$25)*D974*BB974</f>
        <v>18.9462</v>
      </c>
      <c r="BD974" s="235">
        <f>IF('Raw Data'!AS973="YES", 1, 0)</f>
        <v>1</v>
      </c>
      <c r="BE974" s="235">
        <f>('Power Usage Consumption'!$B$26)*D974*BD974</f>
        <v>305.76</v>
      </c>
      <c r="BF974" s="241">
        <f t="shared" si="7"/>
        <v>2809.0062</v>
      </c>
    </row>
    <row r="975" ht="20.25" customHeight="1">
      <c r="A975" s="233" t="str">
        <f>'Raw Data'!R974</f>
        <v>New Zealand</v>
      </c>
      <c r="B975" s="234">
        <f>'Raw Data'!S974</f>
        <v>7</v>
      </c>
      <c r="C975" s="235">
        <f>'Raw Data'!W974</f>
        <v>36</v>
      </c>
      <c r="D975" s="236">
        <f t="shared" si="1"/>
        <v>1008</v>
      </c>
      <c r="E975" s="246"/>
      <c r="F975" s="238">
        <f>'Raw Data'!X974</f>
        <v>2</v>
      </c>
      <c r="G975" s="239">
        <f>(F975*'Power Usage Consumption'!$B$2)*D975</f>
        <v>120.96</v>
      </c>
      <c r="H975" s="235">
        <f>'Raw Data'!Y974</f>
        <v>3</v>
      </c>
      <c r="I975" s="239">
        <f>(H975*'Power Usage Consumption'!$B$3)*D975</f>
        <v>210.4704</v>
      </c>
      <c r="J975" s="235">
        <f>'Raw Data'!Z974</f>
        <v>2</v>
      </c>
      <c r="K975" s="240">
        <f>(J975*'Power Usage Consumption'!$B$4)*D975</f>
        <v>114.912</v>
      </c>
      <c r="L975" s="241">
        <f>'Raw Data'!AA974</f>
        <v>3</v>
      </c>
      <c r="M975" s="241">
        <f>(L975*'Power Usage Consumption'!$B$5)*D975</f>
        <v>604.8</v>
      </c>
      <c r="N975" s="241">
        <f>'Raw Data'!AB974</f>
        <v>3</v>
      </c>
      <c r="O975" s="241">
        <f>(N975*'Power Usage Consumption'!$B$7)*D975</f>
        <v>6.048</v>
      </c>
      <c r="P975" s="241">
        <f>'Raw Data'!AC974</f>
        <v>2</v>
      </c>
      <c r="Q975" s="241">
        <f>(P975*'Power Usage Consumption'!$B$8)*D975</f>
        <v>80.64</v>
      </c>
      <c r="R975" s="241">
        <f>'Raw Data'!AD974</f>
        <v>3</v>
      </c>
      <c r="S975" s="241">
        <f>(R975*'Power Usage Consumption'!$B$9)*D975</f>
        <v>18.144</v>
      </c>
      <c r="T975" s="235">
        <f>'Raw Data'!AE974</f>
        <v>3</v>
      </c>
      <c r="U975" s="241">
        <f>(T975*'Power Usage Consumption'!$B$6)*D975</f>
        <v>15.12</v>
      </c>
      <c r="V975" s="235">
        <f>'Raw Data'!AF974</f>
        <v>1</v>
      </c>
      <c r="W975" s="241">
        <f>(V975*'Power Usage Consumption'!$B$11)*D975</f>
        <v>12.096</v>
      </c>
      <c r="X975" s="235">
        <f>'Raw Data'!AG974</f>
        <v>1</v>
      </c>
      <c r="Y975" s="241">
        <f>(X975*'Power Usage Consumption'!$B$12)*D975</f>
        <v>12.096</v>
      </c>
      <c r="Z975" s="235">
        <f>'Raw Data'!AH974</f>
        <v>3</v>
      </c>
      <c r="AA975" s="241">
        <f>(Z975*'Power Usage Consumption'!$B$12)*D975</f>
        <v>36.288</v>
      </c>
      <c r="AB975" s="242">
        <f t="shared" si="2"/>
        <v>1231.5744</v>
      </c>
      <c r="AC975" s="243" t="str">
        <f>'Raw Data'!AI974</f>
        <v>Renewable Energy (Solar, Wind, etc.)</v>
      </c>
      <c r="AD975" s="244">
        <f t="shared" si="3"/>
        <v>0</v>
      </c>
      <c r="AE975" s="245">
        <f t="shared" si="4"/>
        <v>1231.5744</v>
      </c>
      <c r="AF975" s="238">
        <f>'Raw Data'!U974</f>
        <v>4</v>
      </c>
      <c r="AG975" s="235">
        <f>'Raw Data'!T974</f>
        <v>3</v>
      </c>
      <c r="AH975" s="235"/>
      <c r="AI975" s="235">
        <f>IF('Raw Data'!AJ974="YES", 1, 0)</f>
        <v>0</v>
      </c>
      <c r="AJ975" s="239">
        <f>'Power Usage Consumption'!$B$15</f>
        <v>3.87</v>
      </c>
      <c r="AK975" s="235">
        <f>IF('Raw Data'!AK974="YES", 1, 0)</f>
        <v>1</v>
      </c>
      <c r="AL975" s="239">
        <f>'Power Usage Consumption'!$B$16</f>
        <v>18</v>
      </c>
      <c r="AM975" s="235">
        <f>IF('Raw Data'!AL974="YES", 1, 0)</f>
        <v>1</v>
      </c>
      <c r="AN975" s="239">
        <f>'Power Usage Consumption'!$B$17</f>
        <v>1.5</v>
      </c>
      <c r="AO975" s="235">
        <f>IF('Raw Data'!AM974="YES", 1, 0)</f>
        <v>0</v>
      </c>
      <c r="AP975" s="239">
        <f>'Power Usage Consumption'!$B$18</f>
        <v>1.2</v>
      </c>
      <c r="AQ975" s="235">
        <f>IF('Raw Data'!AN974="YES", 1, 0)</f>
        <v>1</v>
      </c>
      <c r="AR975" s="239">
        <f>'Power Usage Consumption'!$B$19</f>
        <v>2</v>
      </c>
      <c r="AS975" s="239">
        <f t="shared" si="5"/>
        <v>26.57</v>
      </c>
      <c r="AT975" s="241">
        <f t="shared" si="6"/>
        <v>3</v>
      </c>
      <c r="AU975" s="241"/>
      <c r="AV975" s="235">
        <f>IF('Raw Data'!AO974="YES", 1, 0)</f>
        <v>0</v>
      </c>
      <c r="AW975" s="241">
        <f>('Power Usage Consumption'!$B$22)*D975*AV975</f>
        <v>0</v>
      </c>
      <c r="AX975" s="235">
        <f>IF('Raw Data'!AP974="YES", 1, 0)</f>
        <v>0</v>
      </c>
      <c r="AY975" s="241">
        <f>('Power Usage Consumption'!$B$23)*D975*AX975</f>
        <v>0</v>
      </c>
      <c r="AZ975" s="235">
        <f>IF('Raw Data'!AQ974="YES", 1, 0)</f>
        <v>0</v>
      </c>
      <c r="BA975" s="241">
        <f>('Power Usage Consumption'!$B$24)*D975*AZ975</f>
        <v>0</v>
      </c>
      <c r="BB975" s="235">
        <f>IF('Raw Data'!AR974="YES", 1, 0)</f>
        <v>0</v>
      </c>
      <c r="BC975" s="241">
        <f>('Power Usage Consumption'!$B$25)*D975*BB975</f>
        <v>0</v>
      </c>
      <c r="BD975" s="235">
        <f>IF('Raw Data'!AS974="YES", 1, 0)</f>
        <v>1</v>
      </c>
      <c r="BE975" s="235">
        <f>('Power Usage Consumption'!$B$26)*D975*BD975</f>
        <v>282.24</v>
      </c>
      <c r="BF975" s="241">
        <f t="shared" si="7"/>
        <v>282.24</v>
      </c>
    </row>
    <row r="976" ht="20.25" customHeight="1">
      <c r="A976" s="233" t="str">
        <f>'Raw Data'!R975</f>
        <v>State of Palestine</v>
      </c>
      <c r="B976" s="234">
        <f>'Raw Data'!S975</f>
        <v>7</v>
      </c>
      <c r="C976" s="235">
        <f>'Raw Data'!W975</f>
        <v>20</v>
      </c>
      <c r="D976" s="236">
        <f t="shared" si="1"/>
        <v>560</v>
      </c>
      <c r="E976" s="246"/>
      <c r="F976" s="238">
        <f>'Raw Data'!X975</f>
        <v>0</v>
      </c>
      <c r="G976" s="239">
        <f>(F976*'Power Usage Consumption'!$B$2)*D976</f>
        <v>0</v>
      </c>
      <c r="H976" s="235">
        <f>'Raw Data'!Y975</f>
        <v>3</v>
      </c>
      <c r="I976" s="239">
        <f>(H976*'Power Usage Consumption'!$B$3)*D976</f>
        <v>116.928</v>
      </c>
      <c r="J976" s="235">
        <f>'Raw Data'!Z975</f>
        <v>3</v>
      </c>
      <c r="K976" s="240">
        <f>(J976*'Power Usage Consumption'!$B$4)*D976</f>
        <v>95.76</v>
      </c>
      <c r="L976" s="241">
        <f>'Raw Data'!AA975</f>
        <v>0</v>
      </c>
      <c r="M976" s="241">
        <f>(L976*'Power Usage Consumption'!$B$5)*D976</f>
        <v>0</v>
      </c>
      <c r="N976" s="241">
        <f>'Raw Data'!AB975</f>
        <v>3</v>
      </c>
      <c r="O976" s="241">
        <f>(N976*'Power Usage Consumption'!$B$7)*D976</f>
        <v>3.36</v>
      </c>
      <c r="P976" s="241">
        <f>'Raw Data'!AC975</f>
        <v>0</v>
      </c>
      <c r="Q976" s="241">
        <f>(P976*'Power Usage Consumption'!$B$8)*D976</f>
        <v>0</v>
      </c>
      <c r="R976" s="241">
        <f>'Raw Data'!AD975</f>
        <v>3</v>
      </c>
      <c r="S976" s="241">
        <f>(R976*'Power Usage Consumption'!$B$9)*D976</f>
        <v>10.08</v>
      </c>
      <c r="T976" s="235">
        <f>'Raw Data'!AE975</f>
        <v>3</v>
      </c>
      <c r="U976" s="241">
        <f>(T976*'Power Usage Consumption'!$B$6)*D976</f>
        <v>8.4</v>
      </c>
      <c r="V976" s="235">
        <f>'Raw Data'!AF975</f>
        <v>1</v>
      </c>
      <c r="W976" s="241">
        <f>(V976*'Power Usage Consumption'!$B$11)*D976</f>
        <v>6.72</v>
      </c>
      <c r="X976" s="235">
        <f>'Raw Data'!AG975</f>
        <v>2</v>
      </c>
      <c r="Y976" s="241">
        <f>(X976*'Power Usage Consumption'!$B$12)*D976</f>
        <v>13.44</v>
      </c>
      <c r="Z976" s="235">
        <f>'Raw Data'!AH975</f>
        <v>2</v>
      </c>
      <c r="AA976" s="241">
        <f>(Z976*'Power Usage Consumption'!$B$12)*D976</f>
        <v>13.44</v>
      </c>
      <c r="AB976" s="242">
        <f t="shared" si="2"/>
        <v>268.128</v>
      </c>
      <c r="AC976" s="243" t="str">
        <f>'Raw Data'!AI975</f>
        <v>Renewable Energy (Solar, Wind, etc.)</v>
      </c>
      <c r="AD976" s="244">
        <f t="shared" si="3"/>
        <v>0</v>
      </c>
      <c r="AE976" s="245">
        <f t="shared" si="4"/>
        <v>268.128</v>
      </c>
      <c r="AF976" s="238">
        <f>'Raw Data'!U975</f>
        <v>0</v>
      </c>
      <c r="AG976" s="235">
        <f>'Raw Data'!T975</f>
        <v>7</v>
      </c>
      <c r="AH976" s="235"/>
      <c r="AI976" s="235">
        <f>IF('Raw Data'!AJ975="YES", 1, 0)</f>
        <v>1</v>
      </c>
      <c r="AJ976" s="239">
        <f>'Power Usage Consumption'!$B$15</f>
        <v>3.87</v>
      </c>
      <c r="AK976" s="235">
        <f>IF('Raw Data'!AK975="YES", 1, 0)</f>
        <v>0</v>
      </c>
      <c r="AL976" s="239">
        <f>'Power Usage Consumption'!$B$16</f>
        <v>18</v>
      </c>
      <c r="AM976" s="235">
        <f>IF('Raw Data'!AL975="YES", 1, 0)</f>
        <v>1</v>
      </c>
      <c r="AN976" s="239">
        <f>'Power Usage Consumption'!$B$17</f>
        <v>1.5</v>
      </c>
      <c r="AO976" s="235">
        <f>IF('Raw Data'!AM975="YES", 1, 0)</f>
        <v>1</v>
      </c>
      <c r="AP976" s="239">
        <f>'Power Usage Consumption'!$B$18</f>
        <v>1.2</v>
      </c>
      <c r="AQ976" s="235">
        <f>IF('Raw Data'!AN975="YES", 1, 0)</f>
        <v>1</v>
      </c>
      <c r="AR976" s="239">
        <f>'Power Usage Consumption'!$B$19</f>
        <v>2</v>
      </c>
      <c r="AS976" s="239">
        <f t="shared" si="5"/>
        <v>26.57</v>
      </c>
      <c r="AT976" s="241">
        <f t="shared" si="6"/>
        <v>7</v>
      </c>
      <c r="AU976" s="241"/>
      <c r="AV976" s="235">
        <f>IF('Raw Data'!AO975="YES", 1, 0)</f>
        <v>0</v>
      </c>
      <c r="AW976" s="241">
        <f>('Power Usage Consumption'!$B$22)*D976*AV976</f>
        <v>0</v>
      </c>
      <c r="AX976" s="235">
        <f>IF('Raw Data'!AP975="YES", 1, 0)</f>
        <v>1</v>
      </c>
      <c r="AY976" s="241">
        <f>('Power Usage Consumption'!$B$23)*D976*AX976</f>
        <v>364</v>
      </c>
      <c r="AZ976" s="235">
        <f>IF('Raw Data'!AQ975="YES", 1, 0)</f>
        <v>1</v>
      </c>
      <c r="BA976" s="241">
        <f>('Power Usage Consumption'!$B$24)*D976*AZ976</f>
        <v>30.24</v>
      </c>
      <c r="BB976" s="235">
        <f>IF('Raw Data'!AR975="YES", 1, 0)</f>
        <v>1</v>
      </c>
      <c r="BC976" s="241">
        <f>('Power Usage Consumption'!$B$25)*D976*BB976</f>
        <v>9.716</v>
      </c>
      <c r="BD976" s="235">
        <f>IF('Raw Data'!AS975="YES", 1, 0)</f>
        <v>1</v>
      </c>
      <c r="BE976" s="235">
        <f>('Power Usage Consumption'!$B$26)*D976*BD976</f>
        <v>156.8</v>
      </c>
      <c r="BF976" s="241">
        <f t="shared" si="7"/>
        <v>560.756</v>
      </c>
    </row>
    <row r="977" ht="20.25" customHeight="1">
      <c r="A977" s="233" t="str">
        <f>'Raw Data'!R976</f>
        <v>Ireland</v>
      </c>
      <c r="B977" s="234">
        <f>'Raw Data'!S976</f>
        <v>6</v>
      </c>
      <c r="C977" s="235">
        <f>'Raw Data'!W976</f>
        <v>38</v>
      </c>
      <c r="D977" s="236">
        <f t="shared" si="1"/>
        <v>912</v>
      </c>
      <c r="E977" s="246"/>
      <c r="F977" s="238">
        <f>'Raw Data'!X976</f>
        <v>3</v>
      </c>
      <c r="G977" s="239">
        <f>(F977*'Power Usage Consumption'!$B$2)*D977</f>
        <v>164.16</v>
      </c>
      <c r="H977" s="235">
        <f>'Raw Data'!Y976</f>
        <v>2</v>
      </c>
      <c r="I977" s="239">
        <f>(H977*'Power Usage Consumption'!$B$3)*D977</f>
        <v>126.9504</v>
      </c>
      <c r="J977" s="235">
        <f>'Raw Data'!Z976</f>
        <v>1</v>
      </c>
      <c r="K977" s="240">
        <f>(J977*'Power Usage Consumption'!$B$4)*D977</f>
        <v>51.984</v>
      </c>
      <c r="L977" s="241">
        <f>'Raw Data'!AA976</f>
        <v>1</v>
      </c>
      <c r="M977" s="241">
        <f>(L977*'Power Usage Consumption'!$B$5)*D977</f>
        <v>182.4</v>
      </c>
      <c r="N977" s="241">
        <f>'Raw Data'!AB976</f>
        <v>2</v>
      </c>
      <c r="O977" s="241">
        <f>(N977*'Power Usage Consumption'!$B$7)*D977</f>
        <v>3.648</v>
      </c>
      <c r="P977" s="241">
        <f>'Raw Data'!AC976</f>
        <v>1</v>
      </c>
      <c r="Q977" s="241">
        <f>(P977*'Power Usage Consumption'!$B$8)*D977</f>
        <v>36.48</v>
      </c>
      <c r="R977" s="241">
        <f>'Raw Data'!AD976</f>
        <v>1</v>
      </c>
      <c r="S977" s="241">
        <f>(R977*'Power Usage Consumption'!$B$9)*D977</f>
        <v>5.472</v>
      </c>
      <c r="T977" s="235">
        <f>'Raw Data'!AE976</f>
        <v>0</v>
      </c>
      <c r="U977" s="241">
        <f>(T977*'Power Usage Consumption'!$B$6)*D977</f>
        <v>0</v>
      </c>
      <c r="V977" s="235">
        <f>'Raw Data'!AF976</f>
        <v>3</v>
      </c>
      <c r="W977" s="241">
        <f>(V977*'Power Usage Consumption'!$B$11)*D977</f>
        <v>32.832</v>
      </c>
      <c r="X977" s="235">
        <f>'Raw Data'!AG976</f>
        <v>0</v>
      </c>
      <c r="Y977" s="241">
        <f>(X977*'Power Usage Consumption'!$B$12)*D977</f>
        <v>0</v>
      </c>
      <c r="Z977" s="235">
        <f>'Raw Data'!AH976</f>
        <v>2</v>
      </c>
      <c r="AA977" s="241">
        <f>(Z977*'Power Usage Consumption'!$B$12)*D977</f>
        <v>21.888</v>
      </c>
      <c r="AB977" s="242">
        <f t="shared" si="2"/>
        <v>625.8144</v>
      </c>
      <c r="AC977" s="243" t="str">
        <f>'Raw Data'!AI976</f>
        <v>Renewable Energy (Solar, Wind, etc.)</v>
      </c>
      <c r="AD977" s="244">
        <f t="shared" si="3"/>
        <v>0</v>
      </c>
      <c r="AE977" s="245">
        <f t="shared" si="4"/>
        <v>625.8144</v>
      </c>
      <c r="AF977" s="238">
        <f>'Raw Data'!U976</f>
        <v>1</v>
      </c>
      <c r="AG977" s="235">
        <f>'Raw Data'!T976</f>
        <v>5</v>
      </c>
      <c r="AH977" s="235"/>
      <c r="AI977" s="235">
        <f>IF('Raw Data'!AJ976="YES", 1, 0)</f>
        <v>0</v>
      </c>
      <c r="AJ977" s="239">
        <f>'Power Usage Consumption'!$B$15</f>
        <v>3.87</v>
      </c>
      <c r="AK977" s="235">
        <f>IF('Raw Data'!AK976="YES", 1, 0)</f>
        <v>0</v>
      </c>
      <c r="AL977" s="239">
        <f>'Power Usage Consumption'!$B$16</f>
        <v>18</v>
      </c>
      <c r="AM977" s="235">
        <f>IF('Raw Data'!AL976="YES", 1, 0)</f>
        <v>1</v>
      </c>
      <c r="AN977" s="239">
        <f>'Power Usage Consumption'!$B$17</f>
        <v>1.5</v>
      </c>
      <c r="AO977" s="235">
        <f>IF('Raw Data'!AM976="YES", 1, 0)</f>
        <v>0</v>
      </c>
      <c r="AP977" s="239">
        <f>'Power Usage Consumption'!$B$18</f>
        <v>1.2</v>
      </c>
      <c r="AQ977" s="235">
        <f>IF('Raw Data'!AN976="YES", 1, 0)</f>
        <v>0</v>
      </c>
      <c r="AR977" s="239">
        <f>'Power Usage Consumption'!$B$19</f>
        <v>2</v>
      </c>
      <c r="AS977" s="239">
        <f t="shared" si="5"/>
        <v>26.57</v>
      </c>
      <c r="AT977" s="241">
        <f t="shared" si="6"/>
        <v>5</v>
      </c>
      <c r="AU977" s="241"/>
      <c r="AV977" s="235">
        <f>IF('Raw Data'!AO976="YES", 1, 0)</f>
        <v>0</v>
      </c>
      <c r="AW977" s="241">
        <f>('Power Usage Consumption'!$B$22)*D977*AV977</f>
        <v>0</v>
      </c>
      <c r="AX977" s="235">
        <f>IF('Raw Data'!AP976="YES", 1, 0)</f>
        <v>1</v>
      </c>
      <c r="AY977" s="241">
        <f>('Power Usage Consumption'!$B$23)*D977*AX977</f>
        <v>592.8</v>
      </c>
      <c r="AZ977" s="235">
        <f>IF('Raw Data'!AQ976="YES", 1, 0)</f>
        <v>1</v>
      </c>
      <c r="BA977" s="241">
        <f>('Power Usage Consumption'!$B$24)*D977*AZ977</f>
        <v>49.248</v>
      </c>
      <c r="BB977" s="235">
        <f>IF('Raw Data'!AR976="YES", 1, 0)</f>
        <v>1</v>
      </c>
      <c r="BC977" s="241">
        <f>('Power Usage Consumption'!$B$25)*D977*BB977</f>
        <v>15.8232</v>
      </c>
      <c r="BD977" s="235">
        <f>IF('Raw Data'!AS976="YES", 1, 0)</f>
        <v>0</v>
      </c>
      <c r="BE977" s="235">
        <f>('Power Usage Consumption'!$B$26)*D977*BD977</f>
        <v>0</v>
      </c>
      <c r="BF977" s="241">
        <f t="shared" si="7"/>
        <v>657.8712</v>
      </c>
    </row>
    <row r="978" ht="20.25" customHeight="1">
      <c r="A978" s="233" t="str">
        <f>'Raw Data'!R977</f>
        <v>Ukraine</v>
      </c>
      <c r="B978" s="234">
        <f>'Raw Data'!S977</f>
        <v>3</v>
      </c>
      <c r="C978" s="235">
        <f>'Raw Data'!W977</f>
        <v>23</v>
      </c>
      <c r="D978" s="236">
        <f t="shared" si="1"/>
        <v>276</v>
      </c>
      <c r="E978" s="247"/>
      <c r="F978" s="238">
        <f>'Raw Data'!X977</f>
        <v>0</v>
      </c>
      <c r="G978" s="239">
        <f>(F978*'Power Usage Consumption'!$B$2)*D978</f>
        <v>0</v>
      </c>
      <c r="H978" s="235">
        <f>'Raw Data'!Y977</f>
        <v>2</v>
      </c>
      <c r="I978" s="239">
        <f>(H978*'Power Usage Consumption'!$B$3)*D978</f>
        <v>38.4192</v>
      </c>
      <c r="J978" s="235">
        <f>'Raw Data'!Z977</f>
        <v>1</v>
      </c>
      <c r="K978" s="240">
        <f>(J978*'Power Usage Consumption'!$B$4)*D978</f>
        <v>15.732</v>
      </c>
      <c r="L978" s="241">
        <f>'Raw Data'!AA977</f>
        <v>1</v>
      </c>
      <c r="M978" s="241">
        <f>(L978*'Power Usage Consumption'!$B$5)*D978</f>
        <v>55.2</v>
      </c>
      <c r="N978" s="241">
        <f>'Raw Data'!AB977</f>
        <v>2</v>
      </c>
      <c r="O978" s="241">
        <f>(N978*'Power Usage Consumption'!$B$7)*D978</f>
        <v>1.104</v>
      </c>
      <c r="P978" s="241">
        <f>'Raw Data'!AC977</f>
        <v>1</v>
      </c>
      <c r="Q978" s="241">
        <f>(P978*'Power Usage Consumption'!$B$8)*D978</f>
        <v>11.04</v>
      </c>
      <c r="R978" s="241">
        <f>'Raw Data'!AD977</f>
        <v>0</v>
      </c>
      <c r="S978" s="241">
        <f>(R978*'Power Usage Consumption'!$B$9)*D978</f>
        <v>0</v>
      </c>
      <c r="T978" s="235">
        <f>'Raw Data'!AE977</f>
        <v>3</v>
      </c>
      <c r="U978" s="241">
        <f>(T978*'Power Usage Consumption'!$B$6)*D978</f>
        <v>4.14</v>
      </c>
      <c r="V978" s="235">
        <f>'Raw Data'!AF977</f>
        <v>0</v>
      </c>
      <c r="W978" s="241">
        <f>(V978*'Power Usage Consumption'!$B$11)*D978</f>
        <v>0</v>
      </c>
      <c r="X978" s="235">
        <f>'Raw Data'!AG977</f>
        <v>1</v>
      </c>
      <c r="Y978" s="241">
        <f>(X978*'Power Usage Consumption'!$B$12)*D978</f>
        <v>3.312</v>
      </c>
      <c r="Z978" s="235">
        <f>'Raw Data'!AH977</f>
        <v>3</v>
      </c>
      <c r="AA978" s="241">
        <f>(Z978*'Power Usage Consumption'!$B$12)*D978</f>
        <v>9.936</v>
      </c>
      <c r="AB978" s="242">
        <f t="shared" si="2"/>
        <v>138.8832</v>
      </c>
      <c r="AC978" s="243" t="str">
        <f>'Raw Data'!AI977</f>
        <v>Non-renewable Energy (Grid electricity, Gasoline, etc.)</v>
      </c>
      <c r="AD978" s="244">
        <f t="shared" si="3"/>
        <v>138.8832</v>
      </c>
      <c r="AE978" s="245">
        <f t="shared" si="4"/>
        <v>0</v>
      </c>
      <c r="AF978" s="238">
        <f>'Raw Data'!U977</f>
        <v>0</v>
      </c>
      <c r="AG978" s="235">
        <f>'Raw Data'!T977</f>
        <v>3</v>
      </c>
      <c r="AH978" s="248"/>
      <c r="AI978" s="235">
        <f>IF('Raw Data'!AJ977="YES", 1, 0)</f>
        <v>1</v>
      </c>
      <c r="AJ978" s="239">
        <f>'Power Usage Consumption'!$B$15</f>
        <v>3.87</v>
      </c>
      <c r="AK978" s="235">
        <f>IF('Raw Data'!AK977="YES", 1, 0)</f>
        <v>1</v>
      </c>
      <c r="AL978" s="239">
        <f>'Power Usage Consumption'!$B$16</f>
        <v>18</v>
      </c>
      <c r="AM978" s="235">
        <f>IF('Raw Data'!AL977="YES", 1, 0)</f>
        <v>0</v>
      </c>
      <c r="AN978" s="239">
        <f>'Power Usage Consumption'!$B$17</f>
        <v>1.5</v>
      </c>
      <c r="AO978" s="235">
        <f>IF('Raw Data'!AM977="YES", 1, 0)</f>
        <v>0</v>
      </c>
      <c r="AP978" s="239">
        <f>'Power Usage Consumption'!$B$18</f>
        <v>1.2</v>
      </c>
      <c r="AQ978" s="235">
        <f>IF('Raw Data'!AN977="YES", 1, 0)</f>
        <v>1</v>
      </c>
      <c r="AR978" s="239">
        <f>'Power Usage Consumption'!$B$19</f>
        <v>2</v>
      </c>
      <c r="AS978" s="239">
        <f t="shared" si="5"/>
        <v>26.57</v>
      </c>
      <c r="AT978" s="241">
        <f t="shared" si="6"/>
        <v>3</v>
      </c>
      <c r="AU978" s="241"/>
      <c r="AV978" s="235">
        <f>IF('Raw Data'!AO977="YES", 1, 0)</f>
        <v>0</v>
      </c>
      <c r="AW978" s="241">
        <f>('Power Usage Consumption'!$B$22)*D978*AV978</f>
        <v>0</v>
      </c>
      <c r="AX978" s="235">
        <f>IF('Raw Data'!AP977="YES", 1, 0)</f>
        <v>1</v>
      </c>
      <c r="AY978" s="241">
        <f>('Power Usage Consumption'!$B$23)*D978*AX978</f>
        <v>179.4</v>
      </c>
      <c r="AZ978" s="235">
        <f>IF('Raw Data'!AQ977="YES", 1, 0)</f>
        <v>1</v>
      </c>
      <c r="BA978" s="241">
        <f>('Power Usage Consumption'!$B$24)*D978*AZ978</f>
        <v>14.904</v>
      </c>
      <c r="BB978" s="235">
        <f>IF('Raw Data'!AR977="YES", 1, 0)</f>
        <v>0</v>
      </c>
      <c r="BC978" s="241">
        <f>('Power Usage Consumption'!$B$25)*D978*BB978</f>
        <v>0</v>
      </c>
      <c r="BD978" s="235">
        <f>IF('Raw Data'!AS977="YES", 1, 0)</f>
        <v>0</v>
      </c>
      <c r="BE978" s="235">
        <f>('Power Usage Consumption'!$B$26)*D978*BD978</f>
        <v>0</v>
      </c>
      <c r="BF978" s="241">
        <f t="shared" si="7"/>
        <v>194.304</v>
      </c>
    </row>
    <row r="979" ht="20.25" customHeight="1">
      <c r="A979" s="233" t="str">
        <f>'Raw Data'!R978</f>
        <v>Taiwan</v>
      </c>
      <c r="B979" s="234">
        <f>'Raw Data'!S978</f>
        <v>9</v>
      </c>
      <c r="C979" s="235">
        <f>'Raw Data'!W978</f>
        <v>26</v>
      </c>
      <c r="D979" s="236">
        <f t="shared" si="1"/>
        <v>936</v>
      </c>
      <c r="E979" s="247"/>
      <c r="F979" s="238">
        <f>'Raw Data'!X978</f>
        <v>0</v>
      </c>
      <c r="G979" s="239">
        <f>(F979*'Power Usage Consumption'!$B$2)*D979</f>
        <v>0</v>
      </c>
      <c r="H979" s="235">
        <f>'Raw Data'!Y978</f>
        <v>1</v>
      </c>
      <c r="I979" s="239">
        <f>(H979*'Power Usage Consumption'!$B$3)*D979</f>
        <v>65.1456</v>
      </c>
      <c r="J979" s="235">
        <f>'Raw Data'!Z978</f>
        <v>0</v>
      </c>
      <c r="K979" s="240">
        <f>(J979*'Power Usage Consumption'!$B$4)*D979</f>
        <v>0</v>
      </c>
      <c r="L979" s="241">
        <f>'Raw Data'!AA978</f>
        <v>1</v>
      </c>
      <c r="M979" s="241">
        <f>(L979*'Power Usage Consumption'!$B$5)*D979</f>
        <v>187.2</v>
      </c>
      <c r="N979" s="241">
        <f>'Raw Data'!AB978</f>
        <v>3</v>
      </c>
      <c r="O979" s="241">
        <f>(N979*'Power Usage Consumption'!$B$7)*D979</f>
        <v>5.616</v>
      </c>
      <c r="P979" s="241">
        <f>'Raw Data'!AC978</f>
        <v>1</v>
      </c>
      <c r="Q979" s="241">
        <f>(P979*'Power Usage Consumption'!$B$8)*D979</f>
        <v>37.44</v>
      </c>
      <c r="R979" s="241">
        <f>'Raw Data'!AD978</f>
        <v>1</v>
      </c>
      <c r="S979" s="241">
        <f>(R979*'Power Usage Consumption'!$B$9)*D979</f>
        <v>5.616</v>
      </c>
      <c r="T979" s="235">
        <f>'Raw Data'!AE978</f>
        <v>1</v>
      </c>
      <c r="U979" s="241">
        <f>(T979*'Power Usage Consumption'!$B$6)*D979</f>
        <v>4.68</v>
      </c>
      <c r="V979" s="235">
        <f>'Raw Data'!AF978</f>
        <v>3</v>
      </c>
      <c r="W979" s="241">
        <f>(V979*'Power Usage Consumption'!$B$11)*D979</f>
        <v>33.696</v>
      </c>
      <c r="X979" s="235">
        <f>'Raw Data'!AG978</f>
        <v>0</v>
      </c>
      <c r="Y979" s="241">
        <f>(X979*'Power Usage Consumption'!$B$12)*D979</f>
        <v>0</v>
      </c>
      <c r="Z979" s="235">
        <f>'Raw Data'!AH978</f>
        <v>2</v>
      </c>
      <c r="AA979" s="241">
        <f>(Z979*'Power Usage Consumption'!$B$12)*D979</f>
        <v>22.464</v>
      </c>
      <c r="AB979" s="242">
        <f t="shared" si="2"/>
        <v>361.8576</v>
      </c>
      <c r="AC979" s="243" t="str">
        <f>'Raw Data'!AI978</f>
        <v>Non-renewable Energy (Grid electricity, Gasoline, etc.)</v>
      </c>
      <c r="AD979" s="244">
        <f t="shared" si="3"/>
        <v>361.8576</v>
      </c>
      <c r="AE979" s="245">
        <f t="shared" si="4"/>
        <v>0</v>
      </c>
      <c r="AF979" s="238">
        <f>'Raw Data'!U978</f>
        <v>6</v>
      </c>
      <c r="AG979" s="235">
        <f>'Raw Data'!T978</f>
        <v>3</v>
      </c>
      <c r="AH979" s="248"/>
      <c r="AI979" s="235">
        <f>IF('Raw Data'!AJ978="YES", 1, 0)</f>
        <v>0</v>
      </c>
      <c r="AJ979" s="239">
        <f>'Power Usage Consumption'!$B$15</f>
        <v>3.87</v>
      </c>
      <c r="AK979" s="235">
        <f>IF('Raw Data'!AK978="YES", 1, 0)</f>
        <v>0</v>
      </c>
      <c r="AL979" s="239">
        <f>'Power Usage Consumption'!$B$16</f>
        <v>18</v>
      </c>
      <c r="AM979" s="235">
        <f>IF('Raw Data'!AL978="YES", 1, 0)</f>
        <v>0</v>
      </c>
      <c r="AN979" s="239">
        <f>'Power Usage Consumption'!$B$17</f>
        <v>1.5</v>
      </c>
      <c r="AO979" s="235">
        <f>IF('Raw Data'!AM978="YES", 1, 0)</f>
        <v>1</v>
      </c>
      <c r="AP979" s="239">
        <f>'Power Usage Consumption'!$B$18</f>
        <v>1.2</v>
      </c>
      <c r="AQ979" s="235">
        <f>IF('Raw Data'!AN978="YES", 1, 0)</f>
        <v>1</v>
      </c>
      <c r="AR979" s="239">
        <f>'Power Usage Consumption'!$B$19</f>
        <v>2</v>
      </c>
      <c r="AS979" s="239">
        <f t="shared" si="5"/>
        <v>26.57</v>
      </c>
      <c r="AT979" s="241">
        <f t="shared" si="6"/>
        <v>3</v>
      </c>
      <c r="AU979" s="241"/>
      <c r="AV979" s="235">
        <f>IF('Raw Data'!AO978="YES", 1, 0)</f>
        <v>0</v>
      </c>
      <c r="AW979" s="241">
        <f>('Power Usage Consumption'!$B$22)*D979*AV979</f>
        <v>0</v>
      </c>
      <c r="AX979" s="235">
        <f>IF('Raw Data'!AP978="YES", 1, 0)</f>
        <v>0</v>
      </c>
      <c r="AY979" s="241">
        <f>('Power Usage Consumption'!$B$23)*D979*AX979</f>
        <v>0</v>
      </c>
      <c r="AZ979" s="235">
        <f>IF('Raw Data'!AQ978="YES", 1, 0)</f>
        <v>1</v>
      </c>
      <c r="BA979" s="241">
        <f>('Power Usage Consumption'!$B$24)*D979*AZ979</f>
        <v>50.544</v>
      </c>
      <c r="BB979" s="235">
        <f>IF('Raw Data'!AR978="YES", 1, 0)</f>
        <v>1</v>
      </c>
      <c r="BC979" s="241">
        <f>('Power Usage Consumption'!$B$25)*D979*BB979</f>
        <v>16.2396</v>
      </c>
      <c r="BD979" s="235">
        <f>IF('Raw Data'!AS978="YES", 1, 0)</f>
        <v>0</v>
      </c>
      <c r="BE979" s="235">
        <f>('Power Usage Consumption'!$B$26)*D979*BD979</f>
        <v>0</v>
      </c>
      <c r="BF979" s="241">
        <f t="shared" si="7"/>
        <v>66.7836</v>
      </c>
    </row>
    <row r="980" ht="20.25" customHeight="1">
      <c r="A980" s="233" t="str">
        <f>'Raw Data'!R979</f>
        <v>United States of America</v>
      </c>
      <c r="B980" s="234">
        <f>'Raw Data'!S979</f>
        <v>2</v>
      </c>
      <c r="C980" s="235">
        <f>'Raw Data'!W979</f>
        <v>34</v>
      </c>
      <c r="D980" s="236">
        <f t="shared" si="1"/>
        <v>272</v>
      </c>
      <c r="E980" s="247"/>
      <c r="F980" s="238">
        <f>'Raw Data'!X979</f>
        <v>1</v>
      </c>
      <c r="G980" s="239">
        <f>(F980*'Power Usage Consumption'!$B$2)*D980</f>
        <v>16.32</v>
      </c>
      <c r="H980" s="235">
        <f>'Raw Data'!Y979</f>
        <v>3</v>
      </c>
      <c r="I980" s="239">
        <f>(H980*'Power Usage Consumption'!$B$3)*D980</f>
        <v>56.7936</v>
      </c>
      <c r="J980" s="235">
        <f>'Raw Data'!Z979</f>
        <v>0</v>
      </c>
      <c r="K980" s="240">
        <f>(J980*'Power Usage Consumption'!$B$4)*D980</f>
        <v>0</v>
      </c>
      <c r="L980" s="241">
        <f>'Raw Data'!AA979</f>
        <v>2</v>
      </c>
      <c r="M980" s="241">
        <f>(L980*'Power Usage Consumption'!$B$5)*D980</f>
        <v>108.8</v>
      </c>
      <c r="N980" s="241">
        <f>'Raw Data'!AB979</f>
        <v>2</v>
      </c>
      <c r="O980" s="241">
        <f>(N980*'Power Usage Consumption'!$B$7)*D980</f>
        <v>1.088</v>
      </c>
      <c r="P980" s="241">
        <f>'Raw Data'!AC979</f>
        <v>1</v>
      </c>
      <c r="Q980" s="241">
        <f>(P980*'Power Usage Consumption'!$B$8)*D980</f>
        <v>10.88</v>
      </c>
      <c r="R980" s="241">
        <f>'Raw Data'!AD979</f>
        <v>1</v>
      </c>
      <c r="S980" s="241">
        <f>(R980*'Power Usage Consumption'!$B$9)*D980</f>
        <v>1.632</v>
      </c>
      <c r="T980" s="235">
        <f>'Raw Data'!AE979</f>
        <v>2</v>
      </c>
      <c r="U980" s="241">
        <f>(T980*'Power Usage Consumption'!$B$6)*D980</f>
        <v>2.72</v>
      </c>
      <c r="V980" s="235">
        <f>'Raw Data'!AF979</f>
        <v>3</v>
      </c>
      <c r="W980" s="241">
        <f>(V980*'Power Usage Consumption'!$B$11)*D980</f>
        <v>9.792</v>
      </c>
      <c r="X980" s="235">
        <f>'Raw Data'!AG979</f>
        <v>3</v>
      </c>
      <c r="Y980" s="241">
        <f>(X980*'Power Usage Consumption'!$B$12)*D980</f>
        <v>9.792</v>
      </c>
      <c r="Z980" s="235">
        <f>'Raw Data'!AH979</f>
        <v>0</v>
      </c>
      <c r="AA980" s="241">
        <f>(Z980*'Power Usage Consumption'!$B$12)*D980</f>
        <v>0</v>
      </c>
      <c r="AB980" s="242">
        <f t="shared" si="2"/>
        <v>217.8176</v>
      </c>
      <c r="AC980" s="243" t="str">
        <f>'Raw Data'!AI979</f>
        <v>Non-renewable Energy (Grid electricity, Gasoline, etc.)</v>
      </c>
      <c r="AD980" s="244">
        <f t="shared" si="3"/>
        <v>217.8176</v>
      </c>
      <c r="AE980" s="245">
        <f t="shared" si="4"/>
        <v>0</v>
      </c>
      <c r="AF980" s="238">
        <f>'Raw Data'!U979</f>
        <v>0</v>
      </c>
      <c r="AG980" s="235">
        <f>'Raw Data'!T979</f>
        <v>2</v>
      </c>
      <c r="AH980" s="248"/>
      <c r="AI980" s="235">
        <f>IF('Raw Data'!AJ979="YES", 1, 0)</f>
        <v>0</v>
      </c>
      <c r="AJ980" s="239">
        <f>'Power Usage Consumption'!$B$15</f>
        <v>3.87</v>
      </c>
      <c r="AK980" s="235">
        <f>IF('Raw Data'!AK979="YES", 1, 0)</f>
        <v>1</v>
      </c>
      <c r="AL980" s="239">
        <f>'Power Usage Consumption'!$B$16</f>
        <v>18</v>
      </c>
      <c r="AM980" s="235">
        <f>IF('Raw Data'!AL979="YES", 1, 0)</f>
        <v>1</v>
      </c>
      <c r="AN980" s="239">
        <f>'Power Usage Consumption'!$B$17</f>
        <v>1.5</v>
      </c>
      <c r="AO980" s="235">
        <f>IF('Raw Data'!AM979="YES", 1, 0)</f>
        <v>0</v>
      </c>
      <c r="AP980" s="239">
        <f>'Power Usage Consumption'!$B$18</f>
        <v>1.2</v>
      </c>
      <c r="AQ980" s="235">
        <f>IF('Raw Data'!AN979="YES", 1, 0)</f>
        <v>0</v>
      </c>
      <c r="AR980" s="239">
        <f>'Power Usage Consumption'!$B$19</f>
        <v>2</v>
      </c>
      <c r="AS980" s="239">
        <f t="shared" si="5"/>
        <v>26.57</v>
      </c>
      <c r="AT980" s="241">
        <f t="shared" si="6"/>
        <v>2</v>
      </c>
      <c r="AU980" s="241"/>
      <c r="AV980" s="235">
        <f>IF('Raw Data'!AO979="YES", 1, 0)</f>
        <v>0</v>
      </c>
      <c r="AW980" s="241">
        <f>('Power Usage Consumption'!$B$22)*D980*AV980</f>
        <v>0</v>
      </c>
      <c r="AX980" s="235">
        <f>IF('Raw Data'!AP979="YES", 1, 0)</f>
        <v>1</v>
      </c>
      <c r="AY980" s="241">
        <f>('Power Usage Consumption'!$B$23)*D980*AX980</f>
        <v>176.8</v>
      </c>
      <c r="AZ980" s="235">
        <f>IF('Raw Data'!AQ979="YES", 1, 0)</f>
        <v>0</v>
      </c>
      <c r="BA980" s="241">
        <f>('Power Usage Consumption'!$B$24)*D980*AZ980</f>
        <v>0</v>
      </c>
      <c r="BB980" s="235">
        <f>IF('Raw Data'!AR979="YES", 1, 0)</f>
        <v>1</v>
      </c>
      <c r="BC980" s="241">
        <f>('Power Usage Consumption'!$B$25)*D980*BB980</f>
        <v>4.7192</v>
      </c>
      <c r="BD980" s="235">
        <f>IF('Raw Data'!AS979="YES", 1, 0)</f>
        <v>0</v>
      </c>
      <c r="BE980" s="235">
        <f>('Power Usage Consumption'!$B$26)*D980*BD980</f>
        <v>0</v>
      </c>
      <c r="BF980" s="241">
        <f t="shared" si="7"/>
        <v>181.5192</v>
      </c>
    </row>
    <row r="981" ht="20.25" customHeight="1">
      <c r="A981" s="233" t="str">
        <f>'Raw Data'!R980</f>
        <v>Sweden</v>
      </c>
      <c r="B981" s="234">
        <f>'Raw Data'!S980</f>
        <v>1</v>
      </c>
      <c r="C981" s="235">
        <f>'Raw Data'!W980</f>
        <v>1</v>
      </c>
      <c r="D981" s="236">
        <f t="shared" si="1"/>
        <v>4</v>
      </c>
      <c r="E981" s="247"/>
      <c r="F981" s="238">
        <f>'Raw Data'!X980</f>
        <v>2</v>
      </c>
      <c r="G981" s="239">
        <f>(F981*'Power Usage Consumption'!$B$2)*D981</f>
        <v>0.48</v>
      </c>
      <c r="H981" s="235">
        <f>'Raw Data'!Y980</f>
        <v>2</v>
      </c>
      <c r="I981" s="239">
        <f>(H981*'Power Usage Consumption'!$B$3)*D981</f>
        <v>0.5568</v>
      </c>
      <c r="J981" s="235">
        <f>'Raw Data'!Z980</f>
        <v>0</v>
      </c>
      <c r="K981" s="240">
        <f>(J981*'Power Usage Consumption'!$B$4)*D981</f>
        <v>0</v>
      </c>
      <c r="L981" s="241">
        <f>'Raw Data'!AA980</f>
        <v>2</v>
      </c>
      <c r="M981" s="241">
        <f>(L981*'Power Usage Consumption'!$B$5)*D981</f>
        <v>1.6</v>
      </c>
      <c r="N981" s="241">
        <f>'Raw Data'!AB980</f>
        <v>2</v>
      </c>
      <c r="O981" s="241">
        <f>(N981*'Power Usage Consumption'!$B$7)*D981</f>
        <v>0.016</v>
      </c>
      <c r="P981" s="241">
        <f>'Raw Data'!AC980</f>
        <v>1</v>
      </c>
      <c r="Q981" s="241">
        <f>(P981*'Power Usage Consumption'!$B$8)*D981</f>
        <v>0.16</v>
      </c>
      <c r="R981" s="241">
        <f>'Raw Data'!AD980</f>
        <v>3</v>
      </c>
      <c r="S981" s="241">
        <f>(R981*'Power Usage Consumption'!$B$9)*D981</f>
        <v>0.072</v>
      </c>
      <c r="T981" s="235">
        <f>'Raw Data'!AE980</f>
        <v>2</v>
      </c>
      <c r="U981" s="241">
        <f>(T981*'Power Usage Consumption'!$B$6)*D981</f>
        <v>0.04</v>
      </c>
      <c r="V981" s="235">
        <f>'Raw Data'!AF980</f>
        <v>0</v>
      </c>
      <c r="W981" s="241">
        <f>(V981*'Power Usage Consumption'!$B$11)*D981</f>
        <v>0</v>
      </c>
      <c r="X981" s="235">
        <f>'Raw Data'!AG980</f>
        <v>3</v>
      </c>
      <c r="Y981" s="241">
        <f>(X981*'Power Usage Consumption'!$B$12)*D981</f>
        <v>0.144</v>
      </c>
      <c r="Z981" s="235">
        <f>'Raw Data'!AH980</f>
        <v>2</v>
      </c>
      <c r="AA981" s="241">
        <f>(Z981*'Power Usage Consumption'!$B$12)*D981</f>
        <v>0.096</v>
      </c>
      <c r="AB981" s="242">
        <f t="shared" si="2"/>
        <v>3.1648</v>
      </c>
      <c r="AC981" s="243" t="str">
        <f>'Raw Data'!AI980</f>
        <v>Non-renewable Energy (Grid electricity, Gasoline, etc.)</v>
      </c>
      <c r="AD981" s="244">
        <f t="shared" si="3"/>
        <v>3.1648</v>
      </c>
      <c r="AE981" s="245">
        <f t="shared" si="4"/>
        <v>0</v>
      </c>
      <c r="AF981" s="238">
        <f>'Raw Data'!U980</f>
        <v>0</v>
      </c>
      <c r="AG981" s="235">
        <f>'Raw Data'!T980</f>
        <v>1</v>
      </c>
      <c r="AH981" s="248"/>
      <c r="AI981" s="235">
        <f>IF('Raw Data'!AJ980="YES", 1, 0)</f>
        <v>1</v>
      </c>
      <c r="AJ981" s="239">
        <f>'Power Usage Consumption'!$B$15</f>
        <v>3.87</v>
      </c>
      <c r="AK981" s="235">
        <f>IF('Raw Data'!AK980="YES", 1, 0)</f>
        <v>0</v>
      </c>
      <c r="AL981" s="239">
        <f>'Power Usage Consumption'!$B$16</f>
        <v>18</v>
      </c>
      <c r="AM981" s="235">
        <f>IF('Raw Data'!AL980="YES", 1, 0)</f>
        <v>0</v>
      </c>
      <c r="AN981" s="239">
        <f>'Power Usage Consumption'!$B$17</f>
        <v>1.5</v>
      </c>
      <c r="AO981" s="235">
        <f>IF('Raw Data'!AM980="YES", 1, 0)</f>
        <v>1</v>
      </c>
      <c r="AP981" s="239">
        <f>'Power Usage Consumption'!$B$18</f>
        <v>1.2</v>
      </c>
      <c r="AQ981" s="235">
        <f>IF('Raw Data'!AN980="YES", 1, 0)</f>
        <v>0</v>
      </c>
      <c r="AR981" s="239">
        <f>'Power Usage Consumption'!$B$19</f>
        <v>2</v>
      </c>
      <c r="AS981" s="239">
        <f t="shared" si="5"/>
        <v>26.57</v>
      </c>
      <c r="AT981" s="241">
        <f t="shared" si="6"/>
        <v>1</v>
      </c>
      <c r="AU981" s="241"/>
      <c r="AV981" s="235">
        <f>IF('Raw Data'!AO980="YES", 1, 0)</f>
        <v>0</v>
      </c>
      <c r="AW981" s="241">
        <f>('Power Usage Consumption'!$B$22)*D981*AV981</f>
        <v>0</v>
      </c>
      <c r="AX981" s="235">
        <f>IF('Raw Data'!AP980="YES", 1, 0)</f>
        <v>1</v>
      </c>
      <c r="AY981" s="241">
        <f>('Power Usage Consumption'!$B$23)*D981*AX981</f>
        <v>2.6</v>
      </c>
      <c r="AZ981" s="235">
        <f>IF('Raw Data'!AQ980="YES", 1, 0)</f>
        <v>1</v>
      </c>
      <c r="BA981" s="241">
        <f>('Power Usage Consumption'!$B$24)*D981*AZ981</f>
        <v>0.216</v>
      </c>
      <c r="BB981" s="235">
        <f>IF('Raw Data'!AR980="YES", 1, 0)</f>
        <v>1</v>
      </c>
      <c r="BC981" s="241">
        <f>('Power Usage Consumption'!$B$25)*D981*BB981</f>
        <v>0.0694</v>
      </c>
      <c r="BD981" s="235">
        <f>IF('Raw Data'!AS980="YES", 1, 0)</f>
        <v>0</v>
      </c>
      <c r="BE981" s="235">
        <f>('Power Usage Consumption'!$B$26)*D981*BD981</f>
        <v>0</v>
      </c>
      <c r="BF981" s="241">
        <f t="shared" si="7"/>
        <v>2.8854</v>
      </c>
    </row>
    <row r="982" ht="20.25" customHeight="1">
      <c r="A982" s="233" t="str">
        <f>'Raw Data'!R981</f>
        <v>Slovenia</v>
      </c>
      <c r="B982" s="234">
        <f>'Raw Data'!S981</f>
        <v>12</v>
      </c>
      <c r="C982" s="235">
        <f>'Raw Data'!W981</f>
        <v>33</v>
      </c>
      <c r="D982" s="236">
        <f t="shared" si="1"/>
        <v>1584</v>
      </c>
      <c r="E982" s="247"/>
      <c r="F982" s="238">
        <f>'Raw Data'!X981</f>
        <v>2</v>
      </c>
      <c r="G982" s="239">
        <f>(F982*'Power Usage Consumption'!$B$2)*D982</f>
        <v>190.08</v>
      </c>
      <c r="H982" s="235">
        <f>'Raw Data'!Y981</f>
        <v>2</v>
      </c>
      <c r="I982" s="239">
        <f>(H982*'Power Usage Consumption'!$B$3)*D982</f>
        <v>220.4928</v>
      </c>
      <c r="J982" s="235">
        <f>'Raw Data'!Z981</f>
        <v>2</v>
      </c>
      <c r="K982" s="240">
        <f>(J982*'Power Usage Consumption'!$B$4)*D982</f>
        <v>180.576</v>
      </c>
      <c r="L982" s="241">
        <f>'Raw Data'!AA981</f>
        <v>3</v>
      </c>
      <c r="M982" s="241">
        <f>(L982*'Power Usage Consumption'!$B$5)*D982</f>
        <v>950.4</v>
      </c>
      <c r="N982" s="241">
        <f>'Raw Data'!AB981</f>
        <v>3</v>
      </c>
      <c r="O982" s="241">
        <f>(N982*'Power Usage Consumption'!$B$7)*D982</f>
        <v>9.504</v>
      </c>
      <c r="P982" s="241">
        <f>'Raw Data'!AC981</f>
        <v>3</v>
      </c>
      <c r="Q982" s="241">
        <f>(P982*'Power Usage Consumption'!$B$8)*D982</f>
        <v>190.08</v>
      </c>
      <c r="R982" s="241">
        <f>'Raw Data'!AD981</f>
        <v>2</v>
      </c>
      <c r="S982" s="241">
        <f>(R982*'Power Usage Consumption'!$B$9)*D982</f>
        <v>19.008</v>
      </c>
      <c r="T982" s="235">
        <f>'Raw Data'!AE981</f>
        <v>3</v>
      </c>
      <c r="U982" s="241">
        <f>(T982*'Power Usage Consumption'!$B$6)*D982</f>
        <v>23.76</v>
      </c>
      <c r="V982" s="235">
        <f>'Raw Data'!AF981</f>
        <v>0</v>
      </c>
      <c r="W982" s="241">
        <f>(V982*'Power Usage Consumption'!$B$11)*D982</f>
        <v>0</v>
      </c>
      <c r="X982" s="235">
        <f>'Raw Data'!AG981</f>
        <v>2</v>
      </c>
      <c r="Y982" s="241">
        <f>(X982*'Power Usage Consumption'!$B$12)*D982</f>
        <v>38.016</v>
      </c>
      <c r="Z982" s="235">
        <f>'Raw Data'!AH981</f>
        <v>3</v>
      </c>
      <c r="AA982" s="241">
        <f>(Z982*'Power Usage Consumption'!$B$12)*D982</f>
        <v>57.024</v>
      </c>
      <c r="AB982" s="242">
        <f t="shared" si="2"/>
        <v>1878.9408</v>
      </c>
      <c r="AC982" s="243" t="str">
        <f>'Raw Data'!AI981</f>
        <v>Non-renewable Energy (Grid electricity, Gasoline, etc.)</v>
      </c>
      <c r="AD982" s="244">
        <f t="shared" si="3"/>
        <v>1878.9408</v>
      </c>
      <c r="AE982" s="245">
        <f t="shared" si="4"/>
        <v>0</v>
      </c>
      <c r="AF982" s="238">
        <f>'Raw Data'!U981</f>
        <v>10</v>
      </c>
      <c r="AG982" s="235">
        <f>'Raw Data'!T981</f>
        <v>2</v>
      </c>
      <c r="AH982" s="248"/>
      <c r="AI982" s="235">
        <f>IF('Raw Data'!AJ981="YES", 1, 0)</f>
        <v>1</v>
      </c>
      <c r="AJ982" s="239">
        <f>'Power Usage Consumption'!$B$15</f>
        <v>3.87</v>
      </c>
      <c r="AK982" s="235">
        <f>IF('Raw Data'!AK981="YES", 1, 0)</f>
        <v>1</v>
      </c>
      <c r="AL982" s="239">
        <f>'Power Usage Consumption'!$B$16</f>
        <v>18</v>
      </c>
      <c r="AM982" s="235">
        <f>IF('Raw Data'!AL981="YES", 1, 0)</f>
        <v>0</v>
      </c>
      <c r="AN982" s="239">
        <f>'Power Usage Consumption'!$B$17</f>
        <v>1.5</v>
      </c>
      <c r="AO982" s="235">
        <f>IF('Raw Data'!AM981="YES", 1, 0)</f>
        <v>1</v>
      </c>
      <c r="AP982" s="239">
        <f>'Power Usage Consumption'!$B$18</f>
        <v>1.2</v>
      </c>
      <c r="AQ982" s="235">
        <f>IF('Raw Data'!AN981="YES", 1, 0)</f>
        <v>0</v>
      </c>
      <c r="AR982" s="239">
        <f>'Power Usage Consumption'!$B$19</f>
        <v>2</v>
      </c>
      <c r="AS982" s="239">
        <f t="shared" si="5"/>
        <v>26.57</v>
      </c>
      <c r="AT982" s="241">
        <f t="shared" si="6"/>
        <v>2</v>
      </c>
      <c r="AU982" s="241"/>
      <c r="AV982" s="235">
        <f>IF('Raw Data'!AO981="YES", 1, 0)</f>
        <v>0</v>
      </c>
      <c r="AW982" s="241">
        <f>('Power Usage Consumption'!$B$22)*D982*AV982</f>
        <v>0</v>
      </c>
      <c r="AX982" s="235">
        <f>IF('Raw Data'!AP981="YES", 1, 0)</f>
        <v>1</v>
      </c>
      <c r="AY982" s="241">
        <f>('Power Usage Consumption'!$B$23)*D982*AX982</f>
        <v>1029.6</v>
      </c>
      <c r="AZ982" s="235">
        <f>IF('Raw Data'!AQ981="YES", 1, 0)</f>
        <v>1</v>
      </c>
      <c r="BA982" s="241">
        <f>('Power Usage Consumption'!$B$24)*D982*AZ982</f>
        <v>85.536</v>
      </c>
      <c r="BB982" s="235">
        <f>IF('Raw Data'!AR981="YES", 1, 0)</f>
        <v>1</v>
      </c>
      <c r="BC982" s="241">
        <f>('Power Usage Consumption'!$B$25)*D982*BB982</f>
        <v>27.4824</v>
      </c>
      <c r="BD982" s="235">
        <f>IF('Raw Data'!AS981="YES", 1, 0)</f>
        <v>0</v>
      </c>
      <c r="BE982" s="235">
        <f>('Power Usage Consumption'!$B$26)*D982*BD982</f>
        <v>0</v>
      </c>
      <c r="BF982" s="241">
        <f t="shared" si="7"/>
        <v>1142.6184</v>
      </c>
    </row>
    <row r="983" ht="20.25" customHeight="1">
      <c r="A983" s="233" t="str">
        <f>'Raw Data'!R982</f>
        <v>Malaysia</v>
      </c>
      <c r="B983" s="234">
        <f>'Raw Data'!S982</f>
        <v>7</v>
      </c>
      <c r="C983" s="235">
        <f>'Raw Data'!W982</f>
        <v>5</v>
      </c>
      <c r="D983" s="236">
        <f t="shared" si="1"/>
        <v>140</v>
      </c>
      <c r="E983" s="247"/>
      <c r="F983" s="238">
        <f>'Raw Data'!X982</f>
        <v>2</v>
      </c>
      <c r="G983" s="239">
        <f>(F983*'Power Usage Consumption'!$B$2)*D983</f>
        <v>16.8</v>
      </c>
      <c r="H983" s="235">
        <f>'Raw Data'!Y982</f>
        <v>1</v>
      </c>
      <c r="I983" s="239">
        <f>(H983*'Power Usage Consumption'!$B$3)*D983</f>
        <v>9.744</v>
      </c>
      <c r="J983" s="235">
        <f>'Raw Data'!Z982</f>
        <v>0</v>
      </c>
      <c r="K983" s="240">
        <f>(J983*'Power Usage Consumption'!$B$4)*D983</f>
        <v>0</v>
      </c>
      <c r="L983" s="241">
        <f>'Raw Data'!AA982</f>
        <v>0</v>
      </c>
      <c r="M983" s="241">
        <f>(L983*'Power Usage Consumption'!$B$5)*D983</f>
        <v>0</v>
      </c>
      <c r="N983" s="241">
        <f>'Raw Data'!AB982</f>
        <v>0</v>
      </c>
      <c r="O983" s="241">
        <f>(N983*'Power Usage Consumption'!$B$7)*D983</f>
        <v>0</v>
      </c>
      <c r="P983" s="241">
        <f>'Raw Data'!AC982</f>
        <v>2</v>
      </c>
      <c r="Q983" s="241">
        <f>(P983*'Power Usage Consumption'!$B$8)*D983</f>
        <v>11.2</v>
      </c>
      <c r="R983" s="241">
        <f>'Raw Data'!AD982</f>
        <v>1</v>
      </c>
      <c r="S983" s="241">
        <f>(R983*'Power Usage Consumption'!$B$9)*D983</f>
        <v>0.84</v>
      </c>
      <c r="T983" s="235">
        <f>'Raw Data'!AE982</f>
        <v>0</v>
      </c>
      <c r="U983" s="241">
        <f>(T983*'Power Usage Consumption'!$B$6)*D983</f>
        <v>0</v>
      </c>
      <c r="V983" s="235">
        <f>'Raw Data'!AF982</f>
        <v>1</v>
      </c>
      <c r="W983" s="241">
        <f>(V983*'Power Usage Consumption'!$B$11)*D983</f>
        <v>1.68</v>
      </c>
      <c r="X983" s="235">
        <f>'Raw Data'!AG982</f>
        <v>0</v>
      </c>
      <c r="Y983" s="241">
        <f>(X983*'Power Usage Consumption'!$B$12)*D983</f>
        <v>0</v>
      </c>
      <c r="Z983" s="235">
        <f>'Raw Data'!AH982</f>
        <v>3</v>
      </c>
      <c r="AA983" s="241">
        <f>(Z983*'Power Usage Consumption'!$B$12)*D983</f>
        <v>5.04</v>
      </c>
      <c r="AB983" s="242">
        <f t="shared" si="2"/>
        <v>45.304</v>
      </c>
      <c r="AC983" s="243" t="str">
        <f>'Raw Data'!AI982</f>
        <v>Non-renewable Energy (Grid electricity, Gasoline, etc.)</v>
      </c>
      <c r="AD983" s="244">
        <f t="shared" si="3"/>
        <v>45.304</v>
      </c>
      <c r="AE983" s="245">
        <f t="shared" si="4"/>
        <v>0</v>
      </c>
      <c r="AF983" s="238">
        <f>'Raw Data'!U982</f>
        <v>0</v>
      </c>
      <c r="AG983" s="235">
        <f>'Raw Data'!T982</f>
        <v>7</v>
      </c>
      <c r="AH983" s="248"/>
      <c r="AI983" s="235">
        <f>IF('Raw Data'!AJ982="YES", 1, 0)</f>
        <v>0</v>
      </c>
      <c r="AJ983" s="239">
        <f>'Power Usage Consumption'!$B$15</f>
        <v>3.87</v>
      </c>
      <c r="AK983" s="235">
        <f>IF('Raw Data'!AK982="YES", 1, 0)</f>
        <v>1</v>
      </c>
      <c r="AL983" s="239">
        <f>'Power Usage Consumption'!$B$16</f>
        <v>18</v>
      </c>
      <c r="AM983" s="235">
        <f>IF('Raw Data'!AL982="YES", 1, 0)</f>
        <v>1</v>
      </c>
      <c r="AN983" s="239">
        <f>'Power Usage Consumption'!$B$17</f>
        <v>1.5</v>
      </c>
      <c r="AO983" s="235">
        <f>IF('Raw Data'!AM982="YES", 1, 0)</f>
        <v>0</v>
      </c>
      <c r="AP983" s="239">
        <f>'Power Usage Consumption'!$B$18</f>
        <v>1.2</v>
      </c>
      <c r="AQ983" s="235">
        <f>IF('Raw Data'!AN982="YES", 1, 0)</f>
        <v>1</v>
      </c>
      <c r="AR983" s="239">
        <f>'Power Usage Consumption'!$B$19</f>
        <v>2</v>
      </c>
      <c r="AS983" s="239">
        <f t="shared" si="5"/>
        <v>26.57</v>
      </c>
      <c r="AT983" s="241">
        <f t="shared" si="6"/>
        <v>7</v>
      </c>
      <c r="AU983" s="241"/>
      <c r="AV983" s="235">
        <f>IF('Raw Data'!AO982="YES", 1, 0)</f>
        <v>0</v>
      </c>
      <c r="AW983" s="241">
        <f>('Power Usage Consumption'!$B$22)*D983*AV983</f>
        <v>0</v>
      </c>
      <c r="AX983" s="235">
        <f>IF('Raw Data'!AP982="YES", 1, 0)</f>
        <v>0</v>
      </c>
      <c r="AY983" s="241">
        <f>('Power Usage Consumption'!$B$23)*D983*AX983</f>
        <v>0</v>
      </c>
      <c r="AZ983" s="235">
        <f>IF('Raw Data'!AQ982="YES", 1, 0)</f>
        <v>1</v>
      </c>
      <c r="BA983" s="241">
        <f>('Power Usage Consumption'!$B$24)*D983*AZ983</f>
        <v>7.56</v>
      </c>
      <c r="BB983" s="235">
        <f>IF('Raw Data'!AR982="YES", 1, 0)</f>
        <v>1</v>
      </c>
      <c r="BC983" s="241">
        <f>('Power Usage Consumption'!$B$25)*D983*BB983</f>
        <v>2.429</v>
      </c>
      <c r="BD983" s="235">
        <f>IF('Raw Data'!AS982="YES", 1, 0)</f>
        <v>1</v>
      </c>
      <c r="BE983" s="235">
        <f>('Power Usage Consumption'!$B$26)*D983*BD983</f>
        <v>39.2</v>
      </c>
      <c r="BF983" s="241">
        <f t="shared" si="7"/>
        <v>49.189</v>
      </c>
    </row>
    <row r="984" ht="20.25" customHeight="1">
      <c r="A984" s="233" t="str">
        <f>'Raw Data'!R983</f>
        <v>Dominican Republic</v>
      </c>
      <c r="B984" s="234">
        <f>'Raw Data'!S983</f>
        <v>4</v>
      </c>
      <c r="C984" s="235">
        <f>'Raw Data'!W983</f>
        <v>22</v>
      </c>
      <c r="D984" s="236">
        <f t="shared" si="1"/>
        <v>352</v>
      </c>
      <c r="E984" s="247"/>
      <c r="F984" s="238">
        <f>'Raw Data'!X983</f>
        <v>0</v>
      </c>
      <c r="G984" s="239">
        <f>(F984*'Power Usage Consumption'!$B$2)*D984</f>
        <v>0</v>
      </c>
      <c r="H984" s="235">
        <f>'Raw Data'!Y983</f>
        <v>3</v>
      </c>
      <c r="I984" s="239">
        <f>(H984*'Power Usage Consumption'!$B$3)*D984</f>
        <v>73.4976</v>
      </c>
      <c r="J984" s="235">
        <f>'Raw Data'!Z983</f>
        <v>2</v>
      </c>
      <c r="K984" s="240">
        <f>(J984*'Power Usage Consumption'!$B$4)*D984</f>
        <v>40.128</v>
      </c>
      <c r="L984" s="241">
        <f>'Raw Data'!AA983</f>
        <v>1</v>
      </c>
      <c r="M984" s="241">
        <f>(L984*'Power Usage Consumption'!$B$5)*D984</f>
        <v>70.4</v>
      </c>
      <c r="N984" s="241">
        <f>'Raw Data'!AB983</f>
        <v>1</v>
      </c>
      <c r="O984" s="241">
        <f>(N984*'Power Usage Consumption'!$B$7)*D984</f>
        <v>0.704</v>
      </c>
      <c r="P984" s="241">
        <f>'Raw Data'!AC983</f>
        <v>1</v>
      </c>
      <c r="Q984" s="241">
        <f>(P984*'Power Usage Consumption'!$B$8)*D984</f>
        <v>14.08</v>
      </c>
      <c r="R984" s="241">
        <f>'Raw Data'!AD983</f>
        <v>0</v>
      </c>
      <c r="S984" s="241">
        <f>(R984*'Power Usage Consumption'!$B$9)*D984</f>
        <v>0</v>
      </c>
      <c r="T984" s="235">
        <f>'Raw Data'!AE983</f>
        <v>3</v>
      </c>
      <c r="U984" s="241">
        <f>(T984*'Power Usage Consumption'!$B$6)*D984</f>
        <v>5.28</v>
      </c>
      <c r="V984" s="235">
        <f>'Raw Data'!AF983</f>
        <v>3</v>
      </c>
      <c r="W984" s="241">
        <f>(V984*'Power Usage Consumption'!$B$11)*D984</f>
        <v>12.672</v>
      </c>
      <c r="X984" s="235">
        <f>'Raw Data'!AG983</f>
        <v>1</v>
      </c>
      <c r="Y984" s="241">
        <f>(X984*'Power Usage Consumption'!$B$12)*D984</f>
        <v>4.224</v>
      </c>
      <c r="Z984" s="235">
        <f>'Raw Data'!AH983</f>
        <v>0</v>
      </c>
      <c r="AA984" s="241">
        <f>(Z984*'Power Usage Consumption'!$B$12)*D984</f>
        <v>0</v>
      </c>
      <c r="AB984" s="242">
        <f t="shared" si="2"/>
        <v>220.9856</v>
      </c>
      <c r="AC984" s="243" t="str">
        <f>'Raw Data'!AI983</f>
        <v>Renewable Energy (Solar, Wind, etc.)</v>
      </c>
      <c r="AD984" s="244">
        <f t="shared" si="3"/>
        <v>0</v>
      </c>
      <c r="AE984" s="245">
        <f t="shared" si="4"/>
        <v>220.9856</v>
      </c>
      <c r="AF984" s="238">
        <f>'Raw Data'!U983</f>
        <v>1</v>
      </c>
      <c r="AG984" s="235">
        <f>'Raw Data'!T983</f>
        <v>3</v>
      </c>
      <c r="AH984" s="248"/>
      <c r="AI984" s="235">
        <f>IF('Raw Data'!AJ983="YES", 1, 0)</f>
        <v>1</v>
      </c>
      <c r="AJ984" s="239">
        <f>'Power Usage Consumption'!$B$15</f>
        <v>3.87</v>
      </c>
      <c r="AK984" s="235">
        <f>IF('Raw Data'!AK983="YES", 1, 0)</f>
        <v>1</v>
      </c>
      <c r="AL984" s="239">
        <f>'Power Usage Consumption'!$B$16</f>
        <v>18</v>
      </c>
      <c r="AM984" s="235">
        <f>IF('Raw Data'!AL983="YES", 1, 0)</f>
        <v>1</v>
      </c>
      <c r="AN984" s="239">
        <f>'Power Usage Consumption'!$B$17</f>
        <v>1.5</v>
      </c>
      <c r="AO984" s="235">
        <f>IF('Raw Data'!AM983="YES", 1, 0)</f>
        <v>1</v>
      </c>
      <c r="AP984" s="239">
        <f>'Power Usage Consumption'!$B$18</f>
        <v>1.2</v>
      </c>
      <c r="AQ984" s="235">
        <f>IF('Raw Data'!AN983="YES", 1, 0)</f>
        <v>0</v>
      </c>
      <c r="AR984" s="239">
        <f>'Power Usage Consumption'!$B$19</f>
        <v>2</v>
      </c>
      <c r="AS984" s="239">
        <f t="shared" si="5"/>
        <v>26.57</v>
      </c>
      <c r="AT984" s="241">
        <f t="shared" si="6"/>
        <v>3</v>
      </c>
      <c r="AU984" s="241"/>
      <c r="AV984" s="235">
        <f>IF('Raw Data'!AO983="YES", 1, 0)</f>
        <v>0</v>
      </c>
      <c r="AW984" s="241">
        <f>('Power Usage Consumption'!$B$22)*D984*AV984</f>
        <v>0</v>
      </c>
      <c r="AX984" s="235">
        <f>IF('Raw Data'!AP983="YES", 1, 0)</f>
        <v>1</v>
      </c>
      <c r="AY984" s="241">
        <f>('Power Usage Consumption'!$B$23)*D984*AX984</f>
        <v>228.8</v>
      </c>
      <c r="AZ984" s="235">
        <f>IF('Raw Data'!AQ983="YES", 1, 0)</f>
        <v>0</v>
      </c>
      <c r="BA984" s="241">
        <f>('Power Usage Consumption'!$B$24)*D984*AZ984</f>
        <v>0</v>
      </c>
      <c r="BB984" s="235">
        <f>IF('Raw Data'!AR983="YES", 1, 0)</f>
        <v>0</v>
      </c>
      <c r="BC984" s="241">
        <f>('Power Usage Consumption'!$B$25)*D984*BB984</f>
        <v>0</v>
      </c>
      <c r="BD984" s="235">
        <f>IF('Raw Data'!AS983="YES", 1, 0)</f>
        <v>1</v>
      </c>
      <c r="BE984" s="235">
        <f>('Power Usage Consumption'!$B$26)*D984*BD984</f>
        <v>98.56</v>
      </c>
      <c r="BF984" s="241">
        <f t="shared" si="7"/>
        <v>327.36</v>
      </c>
    </row>
    <row r="985" ht="20.25" customHeight="1">
      <c r="A985" s="233" t="str">
        <f>'Raw Data'!R984</f>
        <v>Israel</v>
      </c>
      <c r="B985" s="234">
        <f>'Raw Data'!S984</f>
        <v>2</v>
      </c>
      <c r="C985" s="235">
        <f>'Raw Data'!W984</f>
        <v>6</v>
      </c>
      <c r="D985" s="236">
        <f t="shared" si="1"/>
        <v>48</v>
      </c>
      <c r="E985" s="247"/>
      <c r="F985" s="238">
        <f>'Raw Data'!X984</f>
        <v>2</v>
      </c>
      <c r="G985" s="239">
        <f>(F985*'Power Usage Consumption'!$B$2)*D985</f>
        <v>5.76</v>
      </c>
      <c r="H985" s="235">
        <f>'Raw Data'!Y984</f>
        <v>3</v>
      </c>
      <c r="I985" s="239">
        <f>(H985*'Power Usage Consumption'!$B$3)*D985</f>
        <v>10.0224</v>
      </c>
      <c r="J985" s="235">
        <f>'Raw Data'!Z984</f>
        <v>2</v>
      </c>
      <c r="K985" s="240">
        <f>(J985*'Power Usage Consumption'!$B$4)*D985</f>
        <v>5.472</v>
      </c>
      <c r="L985" s="241">
        <f>'Raw Data'!AA984</f>
        <v>1</v>
      </c>
      <c r="M985" s="241">
        <f>(L985*'Power Usage Consumption'!$B$5)*D985</f>
        <v>9.6</v>
      </c>
      <c r="N985" s="241">
        <f>'Raw Data'!AB984</f>
        <v>0</v>
      </c>
      <c r="O985" s="241">
        <f>(N985*'Power Usage Consumption'!$B$7)*D985</f>
        <v>0</v>
      </c>
      <c r="P985" s="241">
        <f>'Raw Data'!AC984</f>
        <v>3</v>
      </c>
      <c r="Q985" s="241">
        <f>(P985*'Power Usage Consumption'!$B$8)*D985</f>
        <v>5.76</v>
      </c>
      <c r="R985" s="241">
        <f>'Raw Data'!AD984</f>
        <v>3</v>
      </c>
      <c r="S985" s="241">
        <f>(R985*'Power Usage Consumption'!$B$9)*D985</f>
        <v>0.864</v>
      </c>
      <c r="T985" s="235">
        <f>'Raw Data'!AE984</f>
        <v>0</v>
      </c>
      <c r="U985" s="241">
        <f>(T985*'Power Usage Consumption'!$B$6)*D985</f>
        <v>0</v>
      </c>
      <c r="V985" s="235">
        <f>'Raw Data'!AF984</f>
        <v>0</v>
      </c>
      <c r="W985" s="241">
        <f>(V985*'Power Usage Consumption'!$B$11)*D985</f>
        <v>0</v>
      </c>
      <c r="X985" s="235">
        <f>'Raw Data'!AG984</f>
        <v>1</v>
      </c>
      <c r="Y985" s="241">
        <f>(X985*'Power Usage Consumption'!$B$12)*D985</f>
        <v>0.576</v>
      </c>
      <c r="Z985" s="235">
        <f>'Raw Data'!AH984</f>
        <v>3</v>
      </c>
      <c r="AA985" s="241">
        <f>(Z985*'Power Usage Consumption'!$B$12)*D985</f>
        <v>1.728</v>
      </c>
      <c r="AB985" s="242">
        <f t="shared" si="2"/>
        <v>39.7824</v>
      </c>
      <c r="AC985" s="243" t="str">
        <f>'Raw Data'!AI984</f>
        <v>Non-renewable Energy (Grid electricity, Gasoline, etc.)</v>
      </c>
      <c r="AD985" s="244">
        <f t="shared" si="3"/>
        <v>39.7824</v>
      </c>
      <c r="AE985" s="245">
        <f t="shared" si="4"/>
        <v>0</v>
      </c>
      <c r="AF985" s="238">
        <f>'Raw Data'!U984</f>
        <v>0</v>
      </c>
      <c r="AG985" s="235">
        <f>'Raw Data'!T984</f>
        <v>2</v>
      </c>
      <c r="AH985" s="248"/>
      <c r="AI985" s="235">
        <f>IF('Raw Data'!AJ984="YES", 1, 0)</f>
        <v>0</v>
      </c>
      <c r="AJ985" s="239">
        <f>'Power Usage Consumption'!$B$15</f>
        <v>3.87</v>
      </c>
      <c r="AK985" s="235">
        <f>IF('Raw Data'!AK984="YES", 1, 0)</f>
        <v>0</v>
      </c>
      <c r="AL985" s="239">
        <f>'Power Usage Consumption'!$B$16</f>
        <v>18</v>
      </c>
      <c r="AM985" s="235">
        <f>IF('Raw Data'!AL984="YES", 1, 0)</f>
        <v>1</v>
      </c>
      <c r="AN985" s="239">
        <f>'Power Usage Consumption'!$B$17</f>
        <v>1.5</v>
      </c>
      <c r="AO985" s="235">
        <f>IF('Raw Data'!AM984="YES", 1, 0)</f>
        <v>1</v>
      </c>
      <c r="AP985" s="239">
        <f>'Power Usage Consumption'!$B$18</f>
        <v>1.2</v>
      </c>
      <c r="AQ985" s="235">
        <f>IF('Raw Data'!AN984="YES", 1, 0)</f>
        <v>0</v>
      </c>
      <c r="AR985" s="239">
        <f>'Power Usage Consumption'!$B$19</f>
        <v>2</v>
      </c>
      <c r="AS985" s="239">
        <f t="shared" si="5"/>
        <v>26.57</v>
      </c>
      <c r="AT985" s="241">
        <f t="shared" si="6"/>
        <v>2</v>
      </c>
      <c r="AU985" s="241"/>
      <c r="AV985" s="235">
        <f>IF('Raw Data'!AO984="YES", 1, 0)</f>
        <v>0</v>
      </c>
      <c r="AW985" s="241">
        <f>('Power Usage Consumption'!$B$22)*D985*AV985</f>
        <v>0</v>
      </c>
      <c r="AX985" s="235">
        <f>IF('Raw Data'!AP984="YES", 1, 0)</f>
        <v>0</v>
      </c>
      <c r="AY985" s="241">
        <f>('Power Usage Consumption'!$B$23)*D985*AX985</f>
        <v>0</v>
      </c>
      <c r="AZ985" s="235">
        <f>IF('Raw Data'!AQ984="YES", 1, 0)</f>
        <v>0</v>
      </c>
      <c r="BA985" s="241">
        <f>('Power Usage Consumption'!$B$24)*D985*AZ985</f>
        <v>0</v>
      </c>
      <c r="BB985" s="235">
        <f>IF('Raw Data'!AR984="YES", 1, 0)</f>
        <v>1</v>
      </c>
      <c r="BC985" s="241">
        <f>('Power Usage Consumption'!$B$25)*D985*BB985</f>
        <v>0.8328</v>
      </c>
      <c r="BD985" s="235">
        <f>IF('Raw Data'!AS984="YES", 1, 0)</f>
        <v>0</v>
      </c>
      <c r="BE985" s="235">
        <f>('Power Usage Consumption'!$B$26)*D985*BD985</f>
        <v>0</v>
      </c>
      <c r="BF985" s="241">
        <f t="shared" si="7"/>
        <v>0.8328</v>
      </c>
    </row>
    <row r="986" ht="20.25" customHeight="1">
      <c r="A986" s="233" t="str">
        <f>'Raw Data'!R985</f>
        <v>Morocco</v>
      </c>
      <c r="B986" s="234">
        <f>'Raw Data'!S985</f>
        <v>6</v>
      </c>
      <c r="C986" s="235">
        <f>'Raw Data'!W985</f>
        <v>16</v>
      </c>
      <c r="D986" s="236">
        <f t="shared" si="1"/>
        <v>384</v>
      </c>
      <c r="E986" s="247"/>
      <c r="F986" s="238">
        <f>'Raw Data'!X985</f>
        <v>2</v>
      </c>
      <c r="G986" s="239">
        <f>(F986*'Power Usage Consumption'!$B$2)*D986</f>
        <v>46.08</v>
      </c>
      <c r="H986" s="235">
        <f>'Raw Data'!Y985</f>
        <v>1</v>
      </c>
      <c r="I986" s="239">
        <f>(H986*'Power Usage Consumption'!$B$3)*D986</f>
        <v>26.7264</v>
      </c>
      <c r="J986" s="235">
        <f>'Raw Data'!Z985</f>
        <v>2</v>
      </c>
      <c r="K986" s="240">
        <f>(J986*'Power Usage Consumption'!$B$4)*D986</f>
        <v>43.776</v>
      </c>
      <c r="L986" s="241">
        <f>'Raw Data'!AA985</f>
        <v>0</v>
      </c>
      <c r="M986" s="241">
        <f>(L986*'Power Usage Consumption'!$B$5)*D986</f>
        <v>0</v>
      </c>
      <c r="N986" s="241">
        <f>'Raw Data'!AB985</f>
        <v>0</v>
      </c>
      <c r="O986" s="241">
        <f>(N986*'Power Usage Consumption'!$B$7)*D986</f>
        <v>0</v>
      </c>
      <c r="P986" s="241">
        <f>'Raw Data'!AC985</f>
        <v>3</v>
      </c>
      <c r="Q986" s="241">
        <f>(P986*'Power Usage Consumption'!$B$8)*D986</f>
        <v>46.08</v>
      </c>
      <c r="R986" s="241">
        <f>'Raw Data'!AD985</f>
        <v>3</v>
      </c>
      <c r="S986" s="241">
        <f>(R986*'Power Usage Consumption'!$B$9)*D986</f>
        <v>6.912</v>
      </c>
      <c r="T986" s="235">
        <f>'Raw Data'!AE985</f>
        <v>2</v>
      </c>
      <c r="U986" s="241">
        <f>(T986*'Power Usage Consumption'!$B$6)*D986</f>
        <v>3.84</v>
      </c>
      <c r="V986" s="235">
        <f>'Raw Data'!AF985</f>
        <v>0</v>
      </c>
      <c r="W986" s="241">
        <f>(V986*'Power Usage Consumption'!$B$11)*D986</f>
        <v>0</v>
      </c>
      <c r="X986" s="235">
        <f>'Raw Data'!AG985</f>
        <v>0</v>
      </c>
      <c r="Y986" s="241">
        <f>(X986*'Power Usage Consumption'!$B$12)*D986</f>
        <v>0</v>
      </c>
      <c r="Z986" s="235">
        <f>'Raw Data'!AH985</f>
        <v>3</v>
      </c>
      <c r="AA986" s="241">
        <f>(Z986*'Power Usage Consumption'!$B$12)*D986</f>
        <v>13.824</v>
      </c>
      <c r="AB986" s="242">
        <f t="shared" si="2"/>
        <v>187.2384</v>
      </c>
      <c r="AC986" s="243" t="str">
        <f>'Raw Data'!AI985</f>
        <v>Renewable Energy (Solar, Wind, etc.)</v>
      </c>
      <c r="AD986" s="244">
        <f t="shared" si="3"/>
        <v>0</v>
      </c>
      <c r="AE986" s="245">
        <f t="shared" si="4"/>
        <v>187.2384</v>
      </c>
      <c r="AF986" s="238">
        <f>'Raw Data'!U985</f>
        <v>3</v>
      </c>
      <c r="AG986" s="235">
        <f>'Raw Data'!T985</f>
        <v>3</v>
      </c>
      <c r="AH986" s="248"/>
      <c r="AI986" s="235">
        <f>IF('Raw Data'!AJ985="YES", 1, 0)</f>
        <v>0</v>
      </c>
      <c r="AJ986" s="239">
        <f>'Power Usage Consumption'!$B$15</f>
        <v>3.87</v>
      </c>
      <c r="AK986" s="235">
        <f>IF('Raw Data'!AK985="YES", 1, 0)</f>
        <v>0</v>
      </c>
      <c r="AL986" s="239">
        <f>'Power Usage Consumption'!$B$16</f>
        <v>18</v>
      </c>
      <c r="AM986" s="235">
        <f>IF('Raw Data'!AL985="YES", 1, 0)</f>
        <v>1</v>
      </c>
      <c r="AN986" s="239">
        <f>'Power Usage Consumption'!$B$17</f>
        <v>1.5</v>
      </c>
      <c r="AO986" s="235">
        <f>IF('Raw Data'!AM985="YES", 1, 0)</f>
        <v>1</v>
      </c>
      <c r="AP986" s="239">
        <f>'Power Usage Consumption'!$B$18</f>
        <v>1.2</v>
      </c>
      <c r="AQ986" s="235">
        <f>IF('Raw Data'!AN985="YES", 1, 0)</f>
        <v>0</v>
      </c>
      <c r="AR986" s="239">
        <f>'Power Usage Consumption'!$B$19</f>
        <v>2</v>
      </c>
      <c r="AS986" s="239">
        <f t="shared" si="5"/>
        <v>26.57</v>
      </c>
      <c r="AT986" s="241">
        <f t="shared" si="6"/>
        <v>3</v>
      </c>
      <c r="AU986" s="241"/>
      <c r="AV986" s="235">
        <f>IF('Raw Data'!AO985="YES", 1, 0)</f>
        <v>1</v>
      </c>
      <c r="AW986" s="241">
        <f>('Power Usage Consumption'!$B$22)*D986*AV986</f>
        <v>873.6</v>
      </c>
      <c r="AX986" s="235">
        <f>IF('Raw Data'!AP985="YES", 1, 0)</f>
        <v>0</v>
      </c>
      <c r="AY986" s="241">
        <f>('Power Usage Consumption'!$B$23)*D986*AX986</f>
        <v>0</v>
      </c>
      <c r="AZ986" s="235">
        <f>IF('Raw Data'!AQ985="YES", 1, 0)</f>
        <v>1</v>
      </c>
      <c r="BA986" s="241">
        <f>('Power Usage Consumption'!$B$24)*D986*AZ986</f>
        <v>20.736</v>
      </c>
      <c r="BB986" s="235">
        <f>IF('Raw Data'!AR985="YES", 1, 0)</f>
        <v>0</v>
      </c>
      <c r="BC986" s="241">
        <f>('Power Usage Consumption'!$B$25)*D986*BB986</f>
        <v>0</v>
      </c>
      <c r="BD986" s="235">
        <f>IF('Raw Data'!AS985="YES", 1, 0)</f>
        <v>0</v>
      </c>
      <c r="BE986" s="235">
        <f>('Power Usage Consumption'!$B$26)*D986*BD986</f>
        <v>0</v>
      </c>
      <c r="BF986" s="241">
        <f t="shared" si="7"/>
        <v>894.336</v>
      </c>
    </row>
    <row r="987" ht="20.25" customHeight="1">
      <c r="A987" s="233" t="str">
        <f>'Raw Data'!R986</f>
        <v>Poland</v>
      </c>
      <c r="B987" s="234">
        <f>'Raw Data'!S986</f>
        <v>7</v>
      </c>
      <c r="C987" s="235">
        <f>'Raw Data'!W986</f>
        <v>24</v>
      </c>
      <c r="D987" s="236">
        <f t="shared" si="1"/>
        <v>672</v>
      </c>
      <c r="E987" s="247"/>
      <c r="F987" s="238">
        <f>'Raw Data'!X986</f>
        <v>0</v>
      </c>
      <c r="G987" s="239">
        <f>(F987*'Power Usage Consumption'!$B$2)*D987</f>
        <v>0</v>
      </c>
      <c r="H987" s="235">
        <f>'Raw Data'!Y986</f>
        <v>1</v>
      </c>
      <c r="I987" s="239">
        <f>(H987*'Power Usage Consumption'!$B$3)*D987</f>
        <v>46.7712</v>
      </c>
      <c r="J987" s="235">
        <f>'Raw Data'!Z986</f>
        <v>0</v>
      </c>
      <c r="K987" s="240">
        <f>(J987*'Power Usage Consumption'!$B$4)*D987</f>
        <v>0</v>
      </c>
      <c r="L987" s="241">
        <f>'Raw Data'!AA986</f>
        <v>0</v>
      </c>
      <c r="M987" s="241">
        <f>(L987*'Power Usage Consumption'!$B$5)*D987</f>
        <v>0</v>
      </c>
      <c r="N987" s="241">
        <f>'Raw Data'!AB986</f>
        <v>1</v>
      </c>
      <c r="O987" s="241">
        <f>(N987*'Power Usage Consumption'!$B$7)*D987</f>
        <v>1.344</v>
      </c>
      <c r="P987" s="241">
        <f>'Raw Data'!AC986</f>
        <v>2</v>
      </c>
      <c r="Q987" s="241">
        <f>(P987*'Power Usage Consumption'!$B$8)*D987</f>
        <v>53.76</v>
      </c>
      <c r="R987" s="241">
        <f>'Raw Data'!AD986</f>
        <v>0</v>
      </c>
      <c r="S987" s="241">
        <f>(R987*'Power Usage Consumption'!$B$9)*D987</f>
        <v>0</v>
      </c>
      <c r="T987" s="235">
        <f>'Raw Data'!AE986</f>
        <v>2</v>
      </c>
      <c r="U987" s="241">
        <f>(T987*'Power Usage Consumption'!$B$6)*D987</f>
        <v>6.72</v>
      </c>
      <c r="V987" s="235">
        <f>'Raw Data'!AF986</f>
        <v>0</v>
      </c>
      <c r="W987" s="241">
        <f>(V987*'Power Usage Consumption'!$B$11)*D987</f>
        <v>0</v>
      </c>
      <c r="X987" s="235">
        <f>'Raw Data'!AG986</f>
        <v>1</v>
      </c>
      <c r="Y987" s="241">
        <f>(X987*'Power Usage Consumption'!$B$12)*D987</f>
        <v>8.064</v>
      </c>
      <c r="Z987" s="235">
        <f>'Raw Data'!AH986</f>
        <v>1</v>
      </c>
      <c r="AA987" s="241">
        <f>(Z987*'Power Usage Consumption'!$B$12)*D987</f>
        <v>8.064</v>
      </c>
      <c r="AB987" s="242">
        <f t="shared" si="2"/>
        <v>124.7232</v>
      </c>
      <c r="AC987" s="243" t="str">
        <f>'Raw Data'!AI986</f>
        <v>Non-renewable Energy (Grid electricity, Gasoline, etc.)</v>
      </c>
      <c r="AD987" s="244">
        <f t="shared" si="3"/>
        <v>124.7232</v>
      </c>
      <c r="AE987" s="245">
        <f t="shared" si="4"/>
        <v>0</v>
      </c>
      <c r="AF987" s="238">
        <f>'Raw Data'!U986</f>
        <v>6</v>
      </c>
      <c r="AG987" s="235">
        <f>'Raw Data'!T986</f>
        <v>1</v>
      </c>
      <c r="AH987" s="248"/>
      <c r="AI987" s="235">
        <f>IF('Raw Data'!AJ986="YES", 1, 0)</f>
        <v>0</v>
      </c>
      <c r="AJ987" s="239">
        <f>'Power Usage Consumption'!$B$15</f>
        <v>3.87</v>
      </c>
      <c r="AK987" s="235">
        <f>IF('Raw Data'!AK986="YES", 1, 0)</f>
        <v>1</v>
      </c>
      <c r="AL987" s="239">
        <f>'Power Usage Consumption'!$B$16</f>
        <v>18</v>
      </c>
      <c r="AM987" s="235">
        <f>IF('Raw Data'!AL986="YES", 1, 0)</f>
        <v>1</v>
      </c>
      <c r="AN987" s="239">
        <f>'Power Usage Consumption'!$B$17</f>
        <v>1.5</v>
      </c>
      <c r="AO987" s="235">
        <f>IF('Raw Data'!AM986="YES", 1, 0)</f>
        <v>0</v>
      </c>
      <c r="AP987" s="239">
        <f>'Power Usage Consumption'!$B$18</f>
        <v>1.2</v>
      </c>
      <c r="AQ987" s="235">
        <f>IF('Raw Data'!AN986="YES", 1, 0)</f>
        <v>1</v>
      </c>
      <c r="AR987" s="239">
        <f>'Power Usage Consumption'!$B$19</f>
        <v>2</v>
      </c>
      <c r="AS987" s="239">
        <f t="shared" si="5"/>
        <v>26.57</v>
      </c>
      <c r="AT987" s="241">
        <f t="shared" si="6"/>
        <v>1</v>
      </c>
      <c r="AU987" s="241"/>
      <c r="AV987" s="235">
        <f>IF('Raw Data'!AO986="YES", 1, 0)</f>
        <v>0</v>
      </c>
      <c r="AW987" s="241">
        <f>('Power Usage Consumption'!$B$22)*D987*AV987</f>
        <v>0</v>
      </c>
      <c r="AX987" s="235">
        <f>IF('Raw Data'!AP986="YES", 1, 0)</f>
        <v>1</v>
      </c>
      <c r="AY987" s="241">
        <f>('Power Usage Consumption'!$B$23)*D987*AX987</f>
        <v>436.8</v>
      </c>
      <c r="AZ987" s="235">
        <f>IF('Raw Data'!AQ986="YES", 1, 0)</f>
        <v>0</v>
      </c>
      <c r="BA987" s="241">
        <f>('Power Usage Consumption'!$B$24)*D987*AZ987</f>
        <v>0</v>
      </c>
      <c r="BB987" s="235">
        <f>IF('Raw Data'!AR986="YES", 1, 0)</f>
        <v>1</v>
      </c>
      <c r="BC987" s="241">
        <f>('Power Usage Consumption'!$B$25)*D987*BB987</f>
        <v>11.6592</v>
      </c>
      <c r="BD987" s="235">
        <f>IF('Raw Data'!AS986="YES", 1, 0)</f>
        <v>1</v>
      </c>
      <c r="BE987" s="235">
        <f>('Power Usage Consumption'!$B$26)*D987*BD987</f>
        <v>188.16</v>
      </c>
      <c r="BF987" s="241">
        <f t="shared" si="7"/>
        <v>636.6192</v>
      </c>
    </row>
    <row r="988" ht="20.25" customHeight="1">
      <c r="A988" s="233" t="str">
        <f>'Raw Data'!R987</f>
        <v>Finland</v>
      </c>
      <c r="B988" s="234">
        <f>'Raw Data'!S987</f>
        <v>6</v>
      </c>
      <c r="C988" s="235">
        <f>'Raw Data'!W987</f>
        <v>29</v>
      </c>
      <c r="D988" s="236">
        <f t="shared" si="1"/>
        <v>696</v>
      </c>
      <c r="E988" s="247"/>
      <c r="F988" s="238">
        <f>'Raw Data'!X987</f>
        <v>3</v>
      </c>
      <c r="G988" s="239">
        <f>(F988*'Power Usage Consumption'!$B$2)*D988</f>
        <v>125.28</v>
      </c>
      <c r="H988" s="235">
        <f>'Raw Data'!Y987</f>
        <v>0</v>
      </c>
      <c r="I988" s="239">
        <f>(H988*'Power Usage Consumption'!$B$3)*D988</f>
        <v>0</v>
      </c>
      <c r="J988" s="235">
        <f>'Raw Data'!Z987</f>
        <v>2</v>
      </c>
      <c r="K988" s="240">
        <f>(J988*'Power Usage Consumption'!$B$4)*D988</f>
        <v>79.344</v>
      </c>
      <c r="L988" s="241">
        <f>'Raw Data'!AA987</f>
        <v>0</v>
      </c>
      <c r="M988" s="241">
        <f>(L988*'Power Usage Consumption'!$B$5)*D988</f>
        <v>0</v>
      </c>
      <c r="N988" s="241">
        <f>'Raw Data'!AB987</f>
        <v>2</v>
      </c>
      <c r="O988" s="241">
        <f>(N988*'Power Usage Consumption'!$B$7)*D988</f>
        <v>2.784</v>
      </c>
      <c r="P988" s="241">
        <f>'Raw Data'!AC987</f>
        <v>2</v>
      </c>
      <c r="Q988" s="241">
        <f>(P988*'Power Usage Consumption'!$B$8)*D988</f>
        <v>55.68</v>
      </c>
      <c r="R988" s="241">
        <f>'Raw Data'!AD987</f>
        <v>3</v>
      </c>
      <c r="S988" s="241">
        <f>(R988*'Power Usage Consumption'!$B$9)*D988</f>
        <v>12.528</v>
      </c>
      <c r="T988" s="235">
        <f>'Raw Data'!AE987</f>
        <v>1</v>
      </c>
      <c r="U988" s="241">
        <f>(T988*'Power Usage Consumption'!$B$6)*D988</f>
        <v>3.48</v>
      </c>
      <c r="V988" s="235">
        <f>'Raw Data'!AF987</f>
        <v>1</v>
      </c>
      <c r="W988" s="241">
        <f>(V988*'Power Usage Consumption'!$B$11)*D988</f>
        <v>8.352</v>
      </c>
      <c r="X988" s="235">
        <f>'Raw Data'!AG987</f>
        <v>3</v>
      </c>
      <c r="Y988" s="241">
        <f>(X988*'Power Usage Consumption'!$B$12)*D988</f>
        <v>25.056</v>
      </c>
      <c r="Z988" s="235">
        <f>'Raw Data'!AH987</f>
        <v>3</v>
      </c>
      <c r="AA988" s="241">
        <f>(Z988*'Power Usage Consumption'!$B$12)*D988</f>
        <v>25.056</v>
      </c>
      <c r="AB988" s="242">
        <f t="shared" si="2"/>
        <v>337.56</v>
      </c>
      <c r="AC988" s="243" t="str">
        <f>'Raw Data'!AI987</f>
        <v>Renewable Energy (Solar, Wind, etc.)</v>
      </c>
      <c r="AD988" s="244">
        <f t="shared" si="3"/>
        <v>0</v>
      </c>
      <c r="AE988" s="245">
        <f t="shared" si="4"/>
        <v>337.56</v>
      </c>
      <c r="AF988" s="238">
        <f>'Raw Data'!U987</f>
        <v>0</v>
      </c>
      <c r="AG988" s="235">
        <f>'Raw Data'!T987</f>
        <v>6</v>
      </c>
      <c r="AH988" s="248"/>
      <c r="AI988" s="235">
        <f>IF('Raw Data'!AJ987="YES", 1, 0)</f>
        <v>0</v>
      </c>
      <c r="AJ988" s="239">
        <f>'Power Usage Consumption'!$B$15</f>
        <v>3.87</v>
      </c>
      <c r="AK988" s="235">
        <f>IF('Raw Data'!AK987="YES", 1, 0)</f>
        <v>1</v>
      </c>
      <c r="AL988" s="239">
        <f>'Power Usage Consumption'!$B$16</f>
        <v>18</v>
      </c>
      <c r="AM988" s="235">
        <f>IF('Raw Data'!AL987="YES", 1, 0)</f>
        <v>0</v>
      </c>
      <c r="AN988" s="239">
        <f>'Power Usage Consumption'!$B$17</f>
        <v>1.5</v>
      </c>
      <c r="AO988" s="235">
        <f>IF('Raw Data'!AM987="YES", 1, 0)</f>
        <v>1</v>
      </c>
      <c r="AP988" s="239">
        <f>'Power Usage Consumption'!$B$18</f>
        <v>1.2</v>
      </c>
      <c r="AQ988" s="235">
        <f>IF('Raw Data'!AN987="YES", 1, 0)</f>
        <v>1</v>
      </c>
      <c r="AR988" s="239">
        <f>'Power Usage Consumption'!$B$19</f>
        <v>2</v>
      </c>
      <c r="AS988" s="239">
        <f t="shared" si="5"/>
        <v>26.57</v>
      </c>
      <c r="AT988" s="241">
        <f t="shared" si="6"/>
        <v>6</v>
      </c>
      <c r="AU988" s="241"/>
      <c r="AV988" s="235">
        <f>IF('Raw Data'!AO987="YES", 1, 0)</f>
        <v>0</v>
      </c>
      <c r="AW988" s="241">
        <f>('Power Usage Consumption'!$B$22)*D988*AV988</f>
        <v>0</v>
      </c>
      <c r="AX988" s="235">
        <f>IF('Raw Data'!AP987="YES", 1, 0)</f>
        <v>0</v>
      </c>
      <c r="AY988" s="241">
        <f>('Power Usage Consumption'!$B$23)*D988*AX988</f>
        <v>0</v>
      </c>
      <c r="AZ988" s="235">
        <f>IF('Raw Data'!AQ987="YES", 1, 0)</f>
        <v>1</v>
      </c>
      <c r="BA988" s="241">
        <f>('Power Usage Consumption'!$B$24)*D988*AZ988</f>
        <v>37.584</v>
      </c>
      <c r="BB988" s="235">
        <f>IF('Raw Data'!AR987="YES", 1, 0)</f>
        <v>0</v>
      </c>
      <c r="BC988" s="241">
        <f>('Power Usage Consumption'!$B$25)*D988*BB988</f>
        <v>0</v>
      </c>
      <c r="BD988" s="235">
        <f>IF('Raw Data'!AS987="YES", 1, 0)</f>
        <v>1</v>
      </c>
      <c r="BE988" s="235">
        <f>('Power Usage Consumption'!$B$26)*D988*BD988</f>
        <v>194.88</v>
      </c>
      <c r="BF988" s="241">
        <f t="shared" si="7"/>
        <v>232.464</v>
      </c>
    </row>
    <row r="989" ht="20.25" customHeight="1">
      <c r="A989" s="233" t="str">
        <f>'Raw Data'!R988</f>
        <v>Sri Lanka</v>
      </c>
      <c r="B989" s="234">
        <f>'Raw Data'!S988</f>
        <v>10</v>
      </c>
      <c r="C989" s="235">
        <f>'Raw Data'!W988</f>
        <v>40</v>
      </c>
      <c r="D989" s="236">
        <f t="shared" si="1"/>
        <v>1600</v>
      </c>
      <c r="E989" s="247"/>
      <c r="F989" s="238">
        <f>'Raw Data'!X988</f>
        <v>2</v>
      </c>
      <c r="G989" s="239">
        <f>(F989*'Power Usage Consumption'!$B$2)*D989</f>
        <v>192</v>
      </c>
      <c r="H989" s="235">
        <f>'Raw Data'!Y988</f>
        <v>1</v>
      </c>
      <c r="I989" s="239">
        <f>(H989*'Power Usage Consumption'!$B$3)*D989</f>
        <v>111.36</v>
      </c>
      <c r="J989" s="235">
        <f>'Raw Data'!Z988</f>
        <v>0</v>
      </c>
      <c r="K989" s="240">
        <f>(J989*'Power Usage Consumption'!$B$4)*D989</f>
        <v>0</v>
      </c>
      <c r="L989" s="241">
        <f>'Raw Data'!AA988</f>
        <v>0</v>
      </c>
      <c r="M989" s="241">
        <f>(L989*'Power Usage Consumption'!$B$5)*D989</f>
        <v>0</v>
      </c>
      <c r="N989" s="241">
        <f>'Raw Data'!AB988</f>
        <v>3</v>
      </c>
      <c r="O989" s="241">
        <f>(N989*'Power Usage Consumption'!$B$7)*D989</f>
        <v>9.6</v>
      </c>
      <c r="P989" s="241">
        <f>'Raw Data'!AC988</f>
        <v>0</v>
      </c>
      <c r="Q989" s="241">
        <f>(P989*'Power Usage Consumption'!$B$8)*D989</f>
        <v>0</v>
      </c>
      <c r="R989" s="241">
        <f>'Raw Data'!AD988</f>
        <v>0</v>
      </c>
      <c r="S989" s="241">
        <f>(R989*'Power Usage Consumption'!$B$9)*D989</f>
        <v>0</v>
      </c>
      <c r="T989" s="235">
        <f>'Raw Data'!AE988</f>
        <v>3</v>
      </c>
      <c r="U989" s="241">
        <f>(T989*'Power Usage Consumption'!$B$6)*D989</f>
        <v>24</v>
      </c>
      <c r="V989" s="235">
        <f>'Raw Data'!AF988</f>
        <v>0</v>
      </c>
      <c r="W989" s="241">
        <f>(V989*'Power Usage Consumption'!$B$11)*D989</f>
        <v>0</v>
      </c>
      <c r="X989" s="235">
        <f>'Raw Data'!AG988</f>
        <v>0</v>
      </c>
      <c r="Y989" s="241">
        <f>(X989*'Power Usage Consumption'!$B$12)*D989</f>
        <v>0</v>
      </c>
      <c r="Z989" s="235">
        <f>'Raw Data'!AH988</f>
        <v>2</v>
      </c>
      <c r="AA989" s="241">
        <f>(Z989*'Power Usage Consumption'!$B$12)*D989</f>
        <v>38.4</v>
      </c>
      <c r="AB989" s="242">
        <f t="shared" si="2"/>
        <v>375.36</v>
      </c>
      <c r="AC989" s="243" t="str">
        <f>'Raw Data'!AI988</f>
        <v>Non-renewable Energy (Grid electricity, Gasoline, etc.)</v>
      </c>
      <c r="AD989" s="244">
        <f t="shared" si="3"/>
        <v>375.36</v>
      </c>
      <c r="AE989" s="245">
        <f t="shared" si="4"/>
        <v>0</v>
      </c>
      <c r="AF989" s="238">
        <f>'Raw Data'!U988</f>
        <v>2</v>
      </c>
      <c r="AG989" s="235">
        <f>'Raw Data'!T988</f>
        <v>8</v>
      </c>
      <c r="AH989" s="248"/>
      <c r="AI989" s="235">
        <f>IF('Raw Data'!AJ988="YES", 1, 0)</f>
        <v>1</v>
      </c>
      <c r="AJ989" s="239">
        <f>'Power Usage Consumption'!$B$15</f>
        <v>3.87</v>
      </c>
      <c r="AK989" s="235">
        <f>IF('Raw Data'!AK988="YES", 1, 0)</f>
        <v>0</v>
      </c>
      <c r="AL989" s="239">
        <f>'Power Usage Consumption'!$B$16</f>
        <v>18</v>
      </c>
      <c r="AM989" s="235">
        <f>IF('Raw Data'!AL988="YES", 1, 0)</f>
        <v>1</v>
      </c>
      <c r="AN989" s="239">
        <f>'Power Usage Consumption'!$B$17</f>
        <v>1.5</v>
      </c>
      <c r="AO989" s="235">
        <f>IF('Raw Data'!AM988="YES", 1, 0)</f>
        <v>1</v>
      </c>
      <c r="AP989" s="239">
        <f>'Power Usage Consumption'!$B$18</f>
        <v>1.2</v>
      </c>
      <c r="AQ989" s="235">
        <f>IF('Raw Data'!AN988="YES", 1, 0)</f>
        <v>0</v>
      </c>
      <c r="AR989" s="239">
        <f>'Power Usage Consumption'!$B$19</f>
        <v>2</v>
      </c>
      <c r="AS989" s="239">
        <f t="shared" si="5"/>
        <v>26.57</v>
      </c>
      <c r="AT989" s="241">
        <f t="shared" si="6"/>
        <v>8</v>
      </c>
      <c r="AU989" s="241"/>
      <c r="AV989" s="235">
        <f>IF('Raw Data'!AO988="YES", 1, 0)</f>
        <v>1</v>
      </c>
      <c r="AW989" s="241">
        <f>('Power Usage Consumption'!$B$22)*D989*AV989</f>
        <v>3640</v>
      </c>
      <c r="AX989" s="235">
        <f>IF('Raw Data'!AP988="YES", 1, 0)</f>
        <v>1</v>
      </c>
      <c r="AY989" s="241">
        <f>('Power Usage Consumption'!$B$23)*D989*AX989</f>
        <v>1040</v>
      </c>
      <c r="AZ989" s="235">
        <f>IF('Raw Data'!AQ988="YES", 1, 0)</f>
        <v>0</v>
      </c>
      <c r="BA989" s="241">
        <f>('Power Usage Consumption'!$B$24)*D989*AZ989</f>
        <v>0</v>
      </c>
      <c r="BB989" s="235">
        <f>IF('Raw Data'!AR988="YES", 1, 0)</f>
        <v>0</v>
      </c>
      <c r="BC989" s="241">
        <f>('Power Usage Consumption'!$B$25)*D989*BB989</f>
        <v>0</v>
      </c>
      <c r="BD989" s="235">
        <f>IF('Raw Data'!AS988="YES", 1, 0)</f>
        <v>0</v>
      </c>
      <c r="BE989" s="235">
        <f>('Power Usage Consumption'!$B$26)*D989*BD989</f>
        <v>0</v>
      </c>
      <c r="BF989" s="241">
        <f t="shared" si="7"/>
        <v>4680</v>
      </c>
    </row>
    <row r="990" ht="20.25" customHeight="1">
      <c r="A990" s="233" t="str">
        <f>'Raw Data'!R989</f>
        <v>Nigeria</v>
      </c>
      <c r="B990" s="234">
        <f>'Raw Data'!S989</f>
        <v>12</v>
      </c>
      <c r="C990" s="235">
        <f>'Raw Data'!W989</f>
        <v>25</v>
      </c>
      <c r="D990" s="236">
        <f t="shared" si="1"/>
        <v>1200</v>
      </c>
      <c r="E990" s="247"/>
      <c r="F990" s="238">
        <f>'Raw Data'!X989</f>
        <v>0</v>
      </c>
      <c r="G990" s="239">
        <f>(F990*'Power Usage Consumption'!$B$2)*D990</f>
        <v>0</v>
      </c>
      <c r="H990" s="235">
        <f>'Raw Data'!Y989</f>
        <v>0</v>
      </c>
      <c r="I990" s="239">
        <f>(H990*'Power Usage Consumption'!$B$3)*D990</f>
        <v>0</v>
      </c>
      <c r="J990" s="235">
        <f>'Raw Data'!Z989</f>
        <v>2</v>
      </c>
      <c r="K990" s="240">
        <f>(J990*'Power Usage Consumption'!$B$4)*D990</f>
        <v>136.8</v>
      </c>
      <c r="L990" s="241">
        <f>'Raw Data'!AA989</f>
        <v>0</v>
      </c>
      <c r="M990" s="241">
        <f>(L990*'Power Usage Consumption'!$B$5)*D990</f>
        <v>0</v>
      </c>
      <c r="N990" s="241">
        <f>'Raw Data'!AB989</f>
        <v>2</v>
      </c>
      <c r="O990" s="241">
        <f>(N990*'Power Usage Consumption'!$B$7)*D990</f>
        <v>4.8</v>
      </c>
      <c r="P990" s="241">
        <f>'Raw Data'!AC989</f>
        <v>3</v>
      </c>
      <c r="Q990" s="241">
        <f>(P990*'Power Usage Consumption'!$B$8)*D990</f>
        <v>144</v>
      </c>
      <c r="R990" s="241">
        <f>'Raw Data'!AD989</f>
        <v>1</v>
      </c>
      <c r="S990" s="241">
        <f>(R990*'Power Usage Consumption'!$B$9)*D990</f>
        <v>7.2</v>
      </c>
      <c r="T990" s="235">
        <f>'Raw Data'!AE989</f>
        <v>2</v>
      </c>
      <c r="U990" s="241">
        <f>(T990*'Power Usage Consumption'!$B$6)*D990</f>
        <v>12</v>
      </c>
      <c r="V990" s="235">
        <f>'Raw Data'!AF989</f>
        <v>0</v>
      </c>
      <c r="W990" s="241">
        <f>(V990*'Power Usage Consumption'!$B$11)*D990</f>
        <v>0</v>
      </c>
      <c r="X990" s="235">
        <f>'Raw Data'!AG989</f>
        <v>3</v>
      </c>
      <c r="Y990" s="241">
        <f>(X990*'Power Usage Consumption'!$B$12)*D990</f>
        <v>43.2</v>
      </c>
      <c r="Z990" s="235">
        <f>'Raw Data'!AH989</f>
        <v>2</v>
      </c>
      <c r="AA990" s="241">
        <f>(Z990*'Power Usage Consumption'!$B$12)*D990</f>
        <v>28.8</v>
      </c>
      <c r="AB990" s="242">
        <f t="shared" si="2"/>
        <v>376.8</v>
      </c>
      <c r="AC990" s="243" t="str">
        <f>'Raw Data'!AI989</f>
        <v>Non-renewable Energy (Grid electricity, Gasoline, etc.)</v>
      </c>
      <c r="AD990" s="244">
        <f t="shared" si="3"/>
        <v>376.8</v>
      </c>
      <c r="AE990" s="245">
        <f t="shared" si="4"/>
        <v>0</v>
      </c>
      <c r="AF990" s="238">
        <f>'Raw Data'!U989</f>
        <v>5</v>
      </c>
      <c r="AG990" s="235">
        <f>'Raw Data'!T989</f>
        <v>7</v>
      </c>
      <c r="AH990" s="248"/>
      <c r="AI990" s="235">
        <f>IF('Raw Data'!AJ989="YES", 1, 0)</f>
        <v>1</v>
      </c>
      <c r="AJ990" s="239">
        <f>'Power Usage Consumption'!$B$15</f>
        <v>3.87</v>
      </c>
      <c r="AK990" s="235">
        <f>IF('Raw Data'!AK989="YES", 1, 0)</f>
        <v>1</v>
      </c>
      <c r="AL990" s="239">
        <f>'Power Usage Consumption'!$B$16</f>
        <v>18</v>
      </c>
      <c r="AM990" s="235">
        <f>IF('Raw Data'!AL989="YES", 1, 0)</f>
        <v>0</v>
      </c>
      <c r="AN990" s="239">
        <f>'Power Usage Consumption'!$B$17</f>
        <v>1.5</v>
      </c>
      <c r="AO990" s="235">
        <f>IF('Raw Data'!AM989="YES", 1, 0)</f>
        <v>0</v>
      </c>
      <c r="AP990" s="239">
        <f>'Power Usage Consumption'!$B$18</f>
        <v>1.2</v>
      </c>
      <c r="AQ990" s="235">
        <f>IF('Raw Data'!AN989="YES", 1, 0)</f>
        <v>0</v>
      </c>
      <c r="AR990" s="239">
        <f>'Power Usage Consumption'!$B$19</f>
        <v>2</v>
      </c>
      <c r="AS990" s="239">
        <f t="shared" si="5"/>
        <v>26.57</v>
      </c>
      <c r="AT990" s="241">
        <f t="shared" si="6"/>
        <v>7</v>
      </c>
      <c r="AU990" s="241"/>
      <c r="AV990" s="235">
        <f>IF('Raw Data'!AO989="YES", 1, 0)</f>
        <v>0</v>
      </c>
      <c r="AW990" s="241">
        <f>('Power Usage Consumption'!$B$22)*D990*AV990</f>
        <v>0</v>
      </c>
      <c r="AX990" s="235">
        <f>IF('Raw Data'!AP989="YES", 1, 0)</f>
        <v>1</v>
      </c>
      <c r="AY990" s="241">
        <f>('Power Usage Consumption'!$B$23)*D990*AX990</f>
        <v>780</v>
      </c>
      <c r="AZ990" s="235">
        <f>IF('Raw Data'!AQ989="YES", 1, 0)</f>
        <v>0</v>
      </c>
      <c r="BA990" s="241">
        <f>('Power Usage Consumption'!$B$24)*D990*AZ990</f>
        <v>0</v>
      </c>
      <c r="BB990" s="235">
        <f>IF('Raw Data'!AR989="YES", 1, 0)</f>
        <v>0</v>
      </c>
      <c r="BC990" s="241">
        <f>('Power Usage Consumption'!$B$25)*D990*BB990</f>
        <v>0</v>
      </c>
      <c r="BD990" s="235">
        <f>IF('Raw Data'!AS989="YES", 1, 0)</f>
        <v>1</v>
      </c>
      <c r="BE990" s="235">
        <f>('Power Usage Consumption'!$B$26)*D990*BD990</f>
        <v>336</v>
      </c>
      <c r="BF990" s="241">
        <f t="shared" si="7"/>
        <v>1116</v>
      </c>
    </row>
    <row r="991" ht="20.25" customHeight="1">
      <c r="A991" s="233" t="str">
        <f>'Raw Data'!R990</f>
        <v>Canada</v>
      </c>
      <c r="B991" s="234">
        <f>'Raw Data'!S990</f>
        <v>4</v>
      </c>
      <c r="C991" s="235">
        <f>'Raw Data'!W990</f>
        <v>24</v>
      </c>
      <c r="D991" s="236">
        <f t="shared" si="1"/>
        <v>384</v>
      </c>
      <c r="E991" s="247"/>
      <c r="F991" s="238">
        <f>'Raw Data'!X990</f>
        <v>1</v>
      </c>
      <c r="G991" s="239">
        <f>(F991*'Power Usage Consumption'!$B$2)*D991</f>
        <v>23.04</v>
      </c>
      <c r="H991" s="235">
        <f>'Raw Data'!Y990</f>
        <v>0</v>
      </c>
      <c r="I991" s="239">
        <f>(H991*'Power Usage Consumption'!$B$3)*D991</f>
        <v>0</v>
      </c>
      <c r="J991" s="235">
        <f>'Raw Data'!Z990</f>
        <v>2</v>
      </c>
      <c r="K991" s="240">
        <f>(J991*'Power Usage Consumption'!$B$4)*D991</f>
        <v>43.776</v>
      </c>
      <c r="L991" s="241">
        <f>'Raw Data'!AA990</f>
        <v>1</v>
      </c>
      <c r="M991" s="241">
        <f>(L991*'Power Usage Consumption'!$B$5)*D991</f>
        <v>76.8</v>
      </c>
      <c r="N991" s="241">
        <f>'Raw Data'!AB990</f>
        <v>2</v>
      </c>
      <c r="O991" s="241">
        <f>(N991*'Power Usage Consumption'!$B$7)*D991</f>
        <v>1.536</v>
      </c>
      <c r="P991" s="241">
        <f>'Raw Data'!AC990</f>
        <v>1</v>
      </c>
      <c r="Q991" s="241">
        <f>(P991*'Power Usage Consumption'!$B$8)*D991</f>
        <v>15.36</v>
      </c>
      <c r="R991" s="241">
        <f>'Raw Data'!AD990</f>
        <v>2</v>
      </c>
      <c r="S991" s="241">
        <f>(R991*'Power Usage Consumption'!$B$9)*D991</f>
        <v>4.608</v>
      </c>
      <c r="T991" s="235">
        <f>'Raw Data'!AE990</f>
        <v>0</v>
      </c>
      <c r="U991" s="241">
        <f>(T991*'Power Usage Consumption'!$B$6)*D991</f>
        <v>0</v>
      </c>
      <c r="V991" s="235">
        <f>'Raw Data'!AF990</f>
        <v>0</v>
      </c>
      <c r="W991" s="241">
        <f>(V991*'Power Usage Consumption'!$B$11)*D991</f>
        <v>0</v>
      </c>
      <c r="X991" s="235">
        <f>'Raw Data'!AG990</f>
        <v>1</v>
      </c>
      <c r="Y991" s="241">
        <f>(X991*'Power Usage Consumption'!$B$12)*D991</f>
        <v>4.608</v>
      </c>
      <c r="Z991" s="235">
        <f>'Raw Data'!AH990</f>
        <v>0</v>
      </c>
      <c r="AA991" s="241">
        <f>(Z991*'Power Usage Consumption'!$B$12)*D991</f>
        <v>0</v>
      </c>
      <c r="AB991" s="242">
        <f t="shared" si="2"/>
        <v>169.728</v>
      </c>
      <c r="AC991" s="243" t="str">
        <f>'Raw Data'!AI990</f>
        <v>Renewable Energy (Solar, Wind, etc.)</v>
      </c>
      <c r="AD991" s="244">
        <f t="shared" si="3"/>
        <v>0</v>
      </c>
      <c r="AE991" s="245">
        <f t="shared" si="4"/>
        <v>169.728</v>
      </c>
      <c r="AF991" s="238">
        <f>'Raw Data'!U990</f>
        <v>3</v>
      </c>
      <c r="AG991" s="235">
        <f>'Raw Data'!T990</f>
        <v>1</v>
      </c>
      <c r="AH991" s="248"/>
      <c r="AI991" s="235">
        <f>IF('Raw Data'!AJ990="YES", 1, 0)</f>
        <v>0</v>
      </c>
      <c r="AJ991" s="239">
        <f>'Power Usage Consumption'!$B$15</f>
        <v>3.87</v>
      </c>
      <c r="AK991" s="235">
        <f>IF('Raw Data'!AK990="YES", 1, 0)</f>
        <v>0</v>
      </c>
      <c r="AL991" s="239">
        <f>'Power Usage Consumption'!$B$16</f>
        <v>18</v>
      </c>
      <c r="AM991" s="235">
        <f>IF('Raw Data'!AL990="YES", 1, 0)</f>
        <v>0</v>
      </c>
      <c r="AN991" s="239">
        <f>'Power Usage Consumption'!$B$17</f>
        <v>1.5</v>
      </c>
      <c r="AO991" s="235">
        <f>IF('Raw Data'!AM990="YES", 1, 0)</f>
        <v>0</v>
      </c>
      <c r="AP991" s="239">
        <f>'Power Usage Consumption'!$B$18</f>
        <v>1.2</v>
      </c>
      <c r="AQ991" s="235">
        <f>IF('Raw Data'!AN990="YES", 1, 0)</f>
        <v>1</v>
      </c>
      <c r="AR991" s="239">
        <f>'Power Usage Consumption'!$B$19</f>
        <v>2</v>
      </c>
      <c r="AS991" s="239">
        <f t="shared" si="5"/>
        <v>26.57</v>
      </c>
      <c r="AT991" s="241">
        <f t="shared" si="6"/>
        <v>1</v>
      </c>
      <c r="AU991" s="241"/>
      <c r="AV991" s="235">
        <f>IF('Raw Data'!AO990="YES", 1, 0)</f>
        <v>1</v>
      </c>
      <c r="AW991" s="241">
        <f>('Power Usage Consumption'!$B$22)*D991*AV991</f>
        <v>873.6</v>
      </c>
      <c r="AX991" s="235">
        <f>IF('Raw Data'!AP990="YES", 1, 0)</f>
        <v>1</v>
      </c>
      <c r="AY991" s="241">
        <f>('Power Usage Consumption'!$B$23)*D991*AX991</f>
        <v>249.6</v>
      </c>
      <c r="AZ991" s="235">
        <f>IF('Raw Data'!AQ990="YES", 1, 0)</f>
        <v>1</v>
      </c>
      <c r="BA991" s="241">
        <f>('Power Usage Consumption'!$B$24)*D991*AZ991</f>
        <v>20.736</v>
      </c>
      <c r="BB991" s="235">
        <f>IF('Raw Data'!AR990="YES", 1, 0)</f>
        <v>0</v>
      </c>
      <c r="BC991" s="241">
        <f>('Power Usage Consumption'!$B$25)*D991*BB991</f>
        <v>0</v>
      </c>
      <c r="BD991" s="235">
        <f>IF('Raw Data'!AS990="YES", 1, 0)</f>
        <v>1</v>
      </c>
      <c r="BE991" s="235">
        <f>('Power Usage Consumption'!$B$26)*D991*BD991</f>
        <v>107.52</v>
      </c>
      <c r="BF991" s="241">
        <f t="shared" si="7"/>
        <v>1251.456</v>
      </c>
    </row>
    <row r="992" ht="20.25" customHeight="1">
      <c r="A992" s="233" t="str">
        <f>'Raw Data'!R991</f>
        <v>Kazakhstan</v>
      </c>
      <c r="B992" s="234">
        <f>'Raw Data'!S991</f>
        <v>6</v>
      </c>
      <c r="C992" s="235">
        <f>'Raw Data'!W991</f>
        <v>15</v>
      </c>
      <c r="D992" s="236">
        <f t="shared" si="1"/>
        <v>360</v>
      </c>
      <c r="E992" s="247"/>
      <c r="F992" s="238">
        <f>'Raw Data'!X991</f>
        <v>0</v>
      </c>
      <c r="G992" s="239">
        <f>(F992*'Power Usage Consumption'!$B$2)*D992</f>
        <v>0</v>
      </c>
      <c r="H992" s="235">
        <f>'Raw Data'!Y991</f>
        <v>0</v>
      </c>
      <c r="I992" s="239">
        <f>(H992*'Power Usage Consumption'!$B$3)*D992</f>
        <v>0</v>
      </c>
      <c r="J992" s="235">
        <f>'Raw Data'!Z991</f>
        <v>0</v>
      </c>
      <c r="K992" s="240">
        <f>(J992*'Power Usage Consumption'!$B$4)*D992</f>
        <v>0</v>
      </c>
      <c r="L992" s="241">
        <f>'Raw Data'!AA991</f>
        <v>3</v>
      </c>
      <c r="M992" s="241">
        <f>(L992*'Power Usage Consumption'!$B$5)*D992</f>
        <v>216</v>
      </c>
      <c r="N992" s="241">
        <f>'Raw Data'!AB991</f>
        <v>1</v>
      </c>
      <c r="O992" s="241">
        <f>(N992*'Power Usage Consumption'!$B$7)*D992</f>
        <v>0.72</v>
      </c>
      <c r="P992" s="241">
        <f>'Raw Data'!AC991</f>
        <v>1</v>
      </c>
      <c r="Q992" s="241">
        <f>(P992*'Power Usage Consumption'!$B$8)*D992</f>
        <v>14.4</v>
      </c>
      <c r="R992" s="241">
        <f>'Raw Data'!AD991</f>
        <v>0</v>
      </c>
      <c r="S992" s="241">
        <f>(R992*'Power Usage Consumption'!$B$9)*D992</f>
        <v>0</v>
      </c>
      <c r="T992" s="235">
        <f>'Raw Data'!AE991</f>
        <v>0</v>
      </c>
      <c r="U992" s="241">
        <f>(T992*'Power Usage Consumption'!$B$6)*D992</f>
        <v>0</v>
      </c>
      <c r="V992" s="235">
        <f>'Raw Data'!AF991</f>
        <v>1</v>
      </c>
      <c r="W992" s="241">
        <f>(V992*'Power Usage Consumption'!$B$11)*D992</f>
        <v>4.32</v>
      </c>
      <c r="X992" s="235">
        <f>'Raw Data'!AG991</f>
        <v>2</v>
      </c>
      <c r="Y992" s="241">
        <f>(X992*'Power Usage Consumption'!$B$12)*D992</f>
        <v>8.64</v>
      </c>
      <c r="Z992" s="235">
        <f>'Raw Data'!AH991</f>
        <v>1</v>
      </c>
      <c r="AA992" s="241">
        <f>(Z992*'Power Usage Consumption'!$B$12)*D992</f>
        <v>4.32</v>
      </c>
      <c r="AB992" s="242">
        <f t="shared" si="2"/>
        <v>248.4</v>
      </c>
      <c r="AC992" s="243" t="str">
        <f>'Raw Data'!AI991</f>
        <v>Renewable Energy (Solar, Wind, etc.)</v>
      </c>
      <c r="AD992" s="244">
        <f t="shared" si="3"/>
        <v>0</v>
      </c>
      <c r="AE992" s="245">
        <f t="shared" si="4"/>
        <v>248.4</v>
      </c>
      <c r="AF992" s="238">
        <f>'Raw Data'!U991</f>
        <v>4</v>
      </c>
      <c r="AG992" s="235">
        <f>'Raw Data'!T991</f>
        <v>2</v>
      </c>
      <c r="AH992" s="248"/>
      <c r="AI992" s="235">
        <f>IF('Raw Data'!AJ991="YES", 1, 0)</f>
        <v>1</v>
      </c>
      <c r="AJ992" s="239">
        <f>'Power Usage Consumption'!$B$15</f>
        <v>3.87</v>
      </c>
      <c r="AK992" s="235">
        <f>IF('Raw Data'!AK991="YES", 1, 0)</f>
        <v>1</v>
      </c>
      <c r="AL992" s="239">
        <f>'Power Usage Consumption'!$B$16</f>
        <v>18</v>
      </c>
      <c r="AM992" s="235">
        <f>IF('Raw Data'!AL991="YES", 1, 0)</f>
        <v>1</v>
      </c>
      <c r="AN992" s="239">
        <f>'Power Usage Consumption'!$B$17</f>
        <v>1.5</v>
      </c>
      <c r="AO992" s="235">
        <f>IF('Raw Data'!AM991="YES", 1, 0)</f>
        <v>0</v>
      </c>
      <c r="AP992" s="239">
        <f>'Power Usage Consumption'!$B$18</f>
        <v>1.2</v>
      </c>
      <c r="AQ992" s="235">
        <f>IF('Raw Data'!AN991="YES", 1, 0)</f>
        <v>1</v>
      </c>
      <c r="AR992" s="239">
        <f>'Power Usage Consumption'!$B$19</f>
        <v>2</v>
      </c>
      <c r="AS992" s="239">
        <f t="shared" si="5"/>
        <v>26.57</v>
      </c>
      <c r="AT992" s="241">
        <f t="shared" si="6"/>
        <v>2</v>
      </c>
      <c r="AU992" s="241"/>
      <c r="AV992" s="235">
        <f>IF('Raw Data'!AO991="YES", 1, 0)</f>
        <v>0</v>
      </c>
      <c r="AW992" s="241">
        <f>('Power Usage Consumption'!$B$22)*D992*AV992</f>
        <v>0</v>
      </c>
      <c r="AX992" s="235">
        <f>IF('Raw Data'!AP991="YES", 1, 0)</f>
        <v>1</v>
      </c>
      <c r="AY992" s="241">
        <f>('Power Usage Consumption'!$B$23)*D992*AX992</f>
        <v>234</v>
      </c>
      <c r="AZ992" s="235">
        <f>IF('Raw Data'!AQ991="YES", 1, 0)</f>
        <v>0</v>
      </c>
      <c r="BA992" s="241">
        <f>('Power Usage Consumption'!$B$24)*D992*AZ992</f>
        <v>0</v>
      </c>
      <c r="BB992" s="235">
        <f>IF('Raw Data'!AR991="YES", 1, 0)</f>
        <v>0</v>
      </c>
      <c r="BC992" s="241">
        <f>('Power Usage Consumption'!$B$25)*D992*BB992</f>
        <v>0</v>
      </c>
      <c r="BD992" s="235">
        <f>IF('Raw Data'!AS991="YES", 1, 0)</f>
        <v>1</v>
      </c>
      <c r="BE992" s="235">
        <f>('Power Usage Consumption'!$B$26)*D992*BD992</f>
        <v>100.8</v>
      </c>
      <c r="BF992" s="241">
        <f t="shared" si="7"/>
        <v>334.8</v>
      </c>
    </row>
    <row r="993" ht="20.25" customHeight="1">
      <c r="A993" s="233" t="str">
        <f>'Raw Data'!R992</f>
        <v>France</v>
      </c>
      <c r="B993" s="234">
        <f>'Raw Data'!S992</f>
        <v>8</v>
      </c>
      <c r="C993" s="235">
        <f>'Raw Data'!W992</f>
        <v>24</v>
      </c>
      <c r="D993" s="236">
        <f t="shared" si="1"/>
        <v>768</v>
      </c>
      <c r="E993" s="247"/>
      <c r="F993" s="238">
        <f>'Raw Data'!X992</f>
        <v>3</v>
      </c>
      <c r="G993" s="239">
        <f>(F993*'Power Usage Consumption'!$B$2)*D993</f>
        <v>138.24</v>
      </c>
      <c r="H993" s="235">
        <f>'Raw Data'!Y992</f>
        <v>1</v>
      </c>
      <c r="I993" s="239">
        <f>(H993*'Power Usage Consumption'!$B$3)*D993</f>
        <v>53.4528</v>
      </c>
      <c r="J993" s="235">
        <f>'Raw Data'!Z992</f>
        <v>0</v>
      </c>
      <c r="K993" s="240">
        <f>(J993*'Power Usage Consumption'!$B$4)*D993</f>
        <v>0</v>
      </c>
      <c r="L993" s="241">
        <f>'Raw Data'!AA992</f>
        <v>3</v>
      </c>
      <c r="M993" s="241">
        <f>(L993*'Power Usage Consumption'!$B$5)*D993</f>
        <v>460.8</v>
      </c>
      <c r="N993" s="241">
        <f>'Raw Data'!AB992</f>
        <v>3</v>
      </c>
      <c r="O993" s="241">
        <f>(N993*'Power Usage Consumption'!$B$7)*D993</f>
        <v>4.608</v>
      </c>
      <c r="P993" s="241">
        <f>'Raw Data'!AC992</f>
        <v>2</v>
      </c>
      <c r="Q993" s="241">
        <f>(P993*'Power Usage Consumption'!$B$8)*D993</f>
        <v>61.44</v>
      </c>
      <c r="R993" s="241">
        <f>'Raw Data'!AD992</f>
        <v>1</v>
      </c>
      <c r="S993" s="241">
        <f>(R993*'Power Usage Consumption'!$B$9)*D993</f>
        <v>4.608</v>
      </c>
      <c r="T993" s="235">
        <f>'Raw Data'!AE992</f>
        <v>0</v>
      </c>
      <c r="U993" s="241">
        <f>(T993*'Power Usage Consumption'!$B$6)*D993</f>
        <v>0</v>
      </c>
      <c r="V993" s="235">
        <f>'Raw Data'!AF992</f>
        <v>2</v>
      </c>
      <c r="W993" s="241">
        <f>(V993*'Power Usage Consumption'!$B$11)*D993</f>
        <v>18.432</v>
      </c>
      <c r="X993" s="235">
        <f>'Raw Data'!AG992</f>
        <v>1</v>
      </c>
      <c r="Y993" s="241">
        <f>(X993*'Power Usage Consumption'!$B$12)*D993</f>
        <v>9.216</v>
      </c>
      <c r="Z993" s="235">
        <f>'Raw Data'!AH992</f>
        <v>2</v>
      </c>
      <c r="AA993" s="241">
        <f>(Z993*'Power Usage Consumption'!$B$12)*D993</f>
        <v>18.432</v>
      </c>
      <c r="AB993" s="242">
        <f t="shared" si="2"/>
        <v>769.2288</v>
      </c>
      <c r="AC993" s="243" t="str">
        <f>'Raw Data'!AI992</f>
        <v>Non-renewable Energy (Grid electricity, Gasoline, etc.)</v>
      </c>
      <c r="AD993" s="244">
        <f t="shared" si="3"/>
        <v>769.2288</v>
      </c>
      <c r="AE993" s="245">
        <f t="shared" si="4"/>
        <v>0</v>
      </c>
      <c r="AF993" s="238">
        <f>'Raw Data'!U992</f>
        <v>1</v>
      </c>
      <c r="AG993" s="235">
        <f>'Raw Data'!T992</f>
        <v>7</v>
      </c>
      <c r="AH993" s="248"/>
      <c r="AI993" s="235">
        <f>IF('Raw Data'!AJ992="YES", 1, 0)</f>
        <v>0</v>
      </c>
      <c r="AJ993" s="239">
        <f>'Power Usage Consumption'!$B$15</f>
        <v>3.87</v>
      </c>
      <c r="AK993" s="235">
        <f>IF('Raw Data'!AK992="YES", 1, 0)</f>
        <v>1</v>
      </c>
      <c r="AL993" s="239">
        <f>'Power Usage Consumption'!$B$16</f>
        <v>18</v>
      </c>
      <c r="AM993" s="235">
        <f>IF('Raw Data'!AL992="YES", 1, 0)</f>
        <v>0</v>
      </c>
      <c r="AN993" s="239">
        <f>'Power Usage Consumption'!$B$17</f>
        <v>1.5</v>
      </c>
      <c r="AO993" s="235">
        <f>IF('Raw Data'!AM992="YES", 1, 0)</f>
        <v>1</v>
      </c>
      <c r="AP993" s="239">
        <f>'Power Usage Consumption'!$B$18</f>
        <v>1.2</v>
      </c>
      <c r="AQ993" s="235">
        <f>IF('Raw Data'!AN992="YES", 1, 0)</f>
        <v>0</v>
      </c>
      <c r="AR993" s="239">
        <f>'Power Usage Consumption'!$B$19</f>
        <v>2</v>
      </c>
      <c r="AS993" s="239">
        <f t="shared" si="5"/>
        <v>26.57</v>
      </c>
      <c r="AT993" s="241">
        <f t="shared" si="6"/>
        <v>7</v>
      </c>
      <c r="AU993" s="241"/>
      <c r="AV993" s="235">
        <f>IF('Raw Data'!AO992="YES", 1, 0)</f>
        <v>1</v>
      </c>
      <c r="AW993" s="241">
        <f>('Power Usage Consumption'!$B$22)*D993*AV993</f>
        <v>1747.2</v>
      </c>
      <c r="AX993" s="235">
        <f>IF('Raw Data'!AP992="YES", 1, 0)</f>
        <v>1</v>
      </c>
      <c r="AY993" s="241">
        <f>('Power Usage Consumption'!$B$23)*D993*AX993</f>
        <v>499.2</v>
      </c>
      <c r="AZ993" s="235">
        <f>IF('Raw Data'!AQ992="YES", 1, 0)</f>
        <v>0</v>
      </c>
      <c r="BA993" s="241">
        <f>('Power Usage Consumption'!$B$24)*D993*AZ993</f>
        <v>0</v>
      </c>
      <c r="BB993" s="235">
        <f>IF('Raw Data'!AR992="YES", 1, 0)</f>
        <v>1</v>
      </c>
      <c r="BC993" s="241">
        <f>('Power Usage Consumption'!$B$25)*D993*BB993</f>
        <v>13.3248</v>
      </c>
      <c r="BD993" s="235">
        <f>IF('Raw Data'!AS992="YES", 1, 0)</f>
        <v>1</v>
      </c>
      <c r="BE993" s="235">
        <f>('Power Usage Consumption'!$B$26)*D993*BD993</f>
        <v>215.04</v>
      </c>
      <c r="BF993" s="241">
        <f t="shared" si="7"/>
        <v>2474.7648</v>
      </c>
    </row>
    <row r="994" ht="20.25" customHeight="1">
      <c r="A994" s="233" t="str">
        <f>'Raw Data'!R993</f>
        <v>Mexico</v>
      </c>
      <c r="B994" s="234">
        <f>'Raw Data'!S993</f>
        <v>4</v>
      </c>
      <c r="C994" s="235">
        <f>'Raw Data'!W993</f>
        <v>10</v>
      </c>
      <c r="D994" s="236">
        <f t="shared" si="1"/>
        <v>160</v>
      </c>
      <c r="E994" s="247"/>
      <c r="F994" s="238">
        <f>'Raw Data'!X993</f>
        <v>0</v>
      </c>
      <c r="G994" s="239">
        <f>(F994*'Power Usage Consumption'!$B$2)*D994</f>
        <v>0</v>
      </c>
      <c r="H994" s="235">
        <f>'Raw Data'!Y993</f>
        <v>3</v>
      </c>
      <c r="I994" s="239">
        <f>(H994*'Power Usage Consumption'!$B$3)*D994</f>
        <v>33.408</v>
      </c>
      <c r="J994" s="235">
        <f>'Raw Data'!Z993</f>
        <v>2</v>
      </c>
      <c r="K994" s="240">
        <f>(J994*'Power Usage Consumption'!$B$4)*D994</f>
        <v>18.24</v>
      </c>
      <c r="L994" s="241">
        <f>'Raw Data'!AA993</f>
        <v>1</v>
      </c>
      <c r="M994" s="241">
        <f>(L994*'Power Usage Consumption'!$B$5)*D994</f>
        <v>32</v>
      </c>
      <c r="N994" s="241">
        <f>'Raw Data'!AB993</f>
        <v>1</v>
      </c>
      <c r="O994" s="241">
        <f>(N994*'Power Usage Consumption'!$B$7)*D994</f>
        <v>0.32</v>
      </c>
      <c r="P994" s="241">
        <f>'Raw Data'!AC993</f>
        <v>3</v>
      </c>
      <c r="Q994" s="241">
        <f>(P994*'Power Usage Consumption'!$B$8)*D994</f>
        <v>19.2</v>
      </c>
      <c r="R994" s="241">
        <f>'Raw Data'!AD993</f>
        <v>3</v>
      </c>
      <c r="S994" s="241">
        <f>(R994*'Power Usage Consumption'!$B$9)*D994</f>
        <v>2.88</v>
      </c>
      <c r="T994" s="235">
        <f>'Raw Data'!AE993</f>
        <v>0</v>
      </c>
      <c r="U994" s="241">
        <f>(T994*'Power Usage Consumption'!$B$6)*D994</f>
        <v>0</v>
      </c>
      <c r="V994" s="235">
        <f>'Raw Data'!AF993</f>
        <v>0</v>
      </c>
      <c r="W994" s="241">
        <f>(V994*'Power Usage Consumption'!$B$11)*D994</f>
        <v>0</v>
      </c>
      <c r="X994" s="235">
        <f>'Raw Data'!AG993</f>
        <v>3</v>
      </c>
      <c r="Y994" s="241">
        <f>(X994*'Power Usage Consumption'!$B$12)*D994</f>
        <v>5.76</v>
      </c>
      <c r="Z994" s="235">
        <f>'Raw Data'!AH993</f>
        <v>0</v>
      </c>
      <c r="AA994" s="241">
        <f>(Z994*'Power Usage Consumption'!$B$12)*D994</f>
        <v>0</v>
      </c>
      <c r="AB994" s="242">
        <f t="shared" si="2"/>
        <v>111.808</v>
      </c>
      <c r="AC994" s="243" t="str">
        <f>'Raw Data'!AI993</f>
        <v>Renewable Energy (Solar, Wind, etc.)</v>
      </c>
      <c r="AD994" s="244">
        <f t="shared" si="3"/>
        <v>0</v>
      </c>
      <c r="AE994" s="245">
        <f t="shared" si="4"/>
        <v>111.808</v>
      </c>
      <c r="AF994" s="238">
        <f>'Raw Data'!U993</f>
        <v>1</v>
      </c>
      <c r="AG994" s="235">
        <f>'Raw Data'!T993</f>
        <v>3</v>
      </c>
      <c r="AH994" s="248"/>
      <c r="AI994" s="235">
        <f>IF('Raw Data'!AJ993="YES", 1, 0)</f>
        <v>1</v>
      </c>
      <c r="AJ994" s="239">
        <f>'Power Usage Consumption'!$B$15</f>
        <v>3.87</v>
      </c>
      <c r="AK994" s="235">
        <f>IF('Raw Data'!AK993="YES", 1, 0)</f>
        <v>1</v>
      </c>
      <c r="AL994" s="239">
        <f>'Power Usage Consumption'!$B$16</f>
        <v>18</v>
      </c>
      <c r="AM994" s="235">
        <f>IF('Raw Data'!AL993="YES", 1, 0)</f>
        <v>1</v>
      </c>
      <c r="AN994" s="239">
        <f>'Power Usage Consumption'!$B$17</f>
        <v>1.5</v>
      </c>
      <c r="AO994" s="235">
        <f>IF('Raw Data'!AM993="YES", 1, 0)</f>
        <v>0</v>
      </c>
      <c r="AP994" s="239">
        <f>'Power Usage Consumption'!$B$18</f>
        <v>1.2</v>
      </c>
      <c r="AQ994" s="235">
        <f>IF('Raw Data'!AN993="YES", 1, 0)</f>
        <v>1</v>
      </c>
      <c r="AR994" s="239">
        <f>'Power Usage Consumption'!$B$19</f>
        <v>2</v>
      </c>
      <c r="AS994" s="239">
        <f t="shared" si="5"/>
        <v>26.57</v>
      </c>
      <c r="AT994" s="241">
        <f t="shared" si="6"/>
        <v>3</v>
      </c>
      <c r="AU994" s="241"/>
      <c r="AV994" s="235">
        <f>IF('Raw Data'!AO993="YES", 1, 0)</f>
        <v>1</v>
      </c>
      <c r="AW994" s="241">
        <f>('Power Usage Consumption'!$B$22)*D994*AV994</f>
        <v>364</v>
      </c>
      <c r="AX994" s="235">
        <f>IF('Raw Data'!AP993="YES", 1, 0)</f>
        <v>0</v>
      </c>
      <c r="AY994" s="241">
        <f>('Power Usage Consumption'!$B$23)*D994*AX994</f>
        <v>0</v>
      </c>
      <c r="AZ994" s="235">
        <f>IF('Raw Data'!AQ993="YES", 1, 0)</f>
        <v>0</v>
      </c>
      <c r="BA994" s="241">
        <f>('Power Usage Consumption'!$B$24)*D994*AZ994</f>
        <v>0</v>
      </c>
      <c r="BB994" s="235">
        <f>IF('Raw Data'!AR993="YES", 1, 0)</f>
        <v>0</v>
      </c>
      <c r="BC994" s="241">
        <f>('Power Usage Consumption'!$B$25)*D994*BB994</f>
        <v>0</v>
      </c>
      <c r="BD994" s="235">
        <f>IF('Raw Data'!AS993="YES", 1, 0)</f>
        <v>1</v>
      </c>
      <c r="BE994" s="235">
        <f>('Power Usage Consumption'!$B$26)*D994*BD994</f>
        <v>44.8</v>
      </c>
      <c r="BF994" s="241">
        <f t="shared" si="7"/>
        <v>408.8</v>
      </c>
    </row>
    <row r="995" ht="20.25" customHeight="1">
      <c r="A995" s="233" t="str">
        <f>'Raw Data'!R994</f>
        <v>Kuwait</v>
      </c>
      <c r="B995" s="234">
        <f>'Raw Data'!S994</f>
        <v>9</v>
      </c>
      <c r="C995" s="235">
        <f>'Raw Data'!W994</f>
        <v>3</v>
      </c>
      <c r="D995" s="236">
        <f t="shared" si="1"/>
        <v>108</v>
      </c>
      <c r="E995" s="247"/>
      <c r="F995" s="238">
        <f>'Raw Data'!X994</f>
        <v>0</v>
      </c>
      <c r="G995" s="239">
        <f>(F995*'Power Usage Consumption'!$B$2)*D995</f>
        <v>0</v>
      </c>
      <c r="H995" s="235">
        <f>'Raw Data'!Y994</f>
        <v>2</v>
      </c>
      <c r="I995" s="239">
        <f>(H995*'Power Usage Consumption'!$B$3)*D995</f>
        <v>15.0336</v>
      </c>
      <c r="J995" s="235">
        <f>'Raw Data'!Z994</f>
        <v>1</v>
      </c>
      <c r="K995" s="240">
        <f>(J995*'Power Usage Consumption'!$B$4)*D995</f>
        <v>6.156</v>
      </c>
      <c r="L995" s="241">
        <f>'Raw Data'!AA994</f>
        <v>2</v>
      </c>
      <c r="M995" s="241">
        <f>(L995*'Power Usage Consumption'!$B$5)*D995</f>
        <v>43.2</v>
      </c>
      <c r="N995" s="241">
        <f>'Raw Data'!AB994</f>
        <v>1</v>
      </c>
      <c r="O995" s="241">
        <f>(N995*'Power Usage Consumption'!$B$7)*D995</f>
        <v>0.216</v>
      </c>
      <c r="P995" s="241">
        <f>'Raw Data'!AC994</f>
        <v>0</v>
      </c>
      <c r="Q995" s="241">
        <f>(P995*'Power Usage Consumption'!$B$8)*D995</f>
        <v>0</v>
      </c>
      <c r="R995" s="241">
        <f>'Raw Data'!AD994</f>
        <v>2</v>
      </c>
      <c r="S995" s="241">
        <f>(R995*'Power Usage Consumption'!$B$9)*D995</f>
        <v>1.296</v>
      </c>
      <c r="T995" s="235">
        <f>'Raw Data'!AE994</f>
        <v>2</v>
      </c>
      <c r="U995" s="241">
        <f>(T995*'Power Usage Consumption'!$B$6)*D995</f>
        <v>1.08</v>
      </c>
      <c r="V995" s="235">
        <f>'Raw Data'!AF994</f>
        <v>1</v>
      </c>
      <c r="W995" s="241">
        <f>(V995*'Power Usage Consumption'!$B$11)*D995</f>
        <v>1.296</v>
      </c>
      <c r="X995" s="235">
        <f>'Raw Data'!AG994</f>
        <v>2</v>
      </c>
      <c r="Y995" s="241">
        <f>(X995*'Power Usage Consumption'!$B$12)*D995</f>
        <v>2.592</v>
      </c>
      <c r="Z995" s="235">
        <f>'Raw Data'!AH994</f>
        <v>2</v>
      </c>
      <c r="AA995" s="241">
        <f>(Z995*'Power Usage Consumption'!$B$12)*D995</f>
        <v>2.592</v>
      </c>
      <c r="AB995" s="242">
        <f t="shared" si="2"/>
        <v>73.4616</v>
      </c>
      <c r="AC995" s="243" t="str">
        <f>'Raw Data'!AI994</f>
        <v>Renewable Energy (Solar, Wind, etc.)</v>
      </c>
      <c r="AD995" s="244">
        <f t="shared" si="3"/>
        <v>0</v>
      </c>
      <c r="AE995" s="245">
        <f t="shared" si="4"/>
        <v>73.4616</v>
      </c>
      <c r="AF995" s="238">
        <f>'Raw Data'!U994</f>
        <v>5</v>
      </c>
      <c r="AG995" s="235">
        <f>'Raw Data'!T994</f>
        <v>4</v>
      </c>
      <c r="AH995" s="248"/>
      <c r="AI995" s="235">
        <f>IF('Raw Data'!AJ994="YES", 1, 0)</f>
        <v>1</v>
      </c>
      <c r="AJ995" s="239">
        <f>'Power Usage Consumption'!$B$15</f>
        <v>3.87</v>
      </c>
      <c r="AK995" s="235">
        <f>IF('Raw Data'!AK994="YES", 1, 0)</f>
        <v>1</v>
      </c>
      <c r="AL995" s="239">
        <f>'Power Usage Consumption'!$B$16</f>
        <v>18</v>
      </c>
      <c r="AM995" s="235">
        <f>IF('Raw Data'!AL994="YES", 1, 0)</f>
        <v>0</v>
      </c>
      <c r="AN995" s="239">
        <f>'Power Usage Consumption'!$B$17</f>
        <v>1.5</v>
      </c>
      <c r="AO995" s="235">
        <f>IF('Raw Data'!AM994="YES", 1, 0)</f>
        <v>1</v>
      </c>
      <c r="AP995" s="239">
        <f>'Power Usage Consumption'!$B$18</f>
        <v>1.2</v>
      </c>
      <c r="AQ995" s="235">
        <f>IF('Raw Data'!AN994="YES", 1, 0)</f>
        <v>1</v>
      </c>
      <c r="AR995" s="239">
        <f>'Power Usage Consumption'!$B$19</f>
        <v>2</v>
      </c>
      <c r="AS995" s="239">
        <f t="shared" si="5"/>
        <v>26.57</v>
      </c>
      <c r="AT995" s="241">
        <f t="shared" si="6"/>
        <v>4</v>
      </c>
      <c r="AU995" s="241"/>
      <c r="AV995" s="235">
        <f>IF('Raw Data'!AO994="YES", 1, 0)</f>
        <v>0</v>
      </c>
      <c r="AW995" s="241">
        <f>('Power Usage Consumption'!$B$22)*D995*AV995</f>
        <v>0</v>
      </c>
      <c r="AX995" s="235">
        <f>IF('Raw Data'!AP994="YES", 1, 0)</f>
        <v>1</v>
      </c>
      <c r="AY995" s="241">
        <f>('Power Usage Consumption'!$B$23)*D995*AX995</f>
        <v>70.2</v>
      </c>
      <c r="AZ995" s="235">
        <f>IF('Raw Data'!AQ994="YES", 1, 0)</f>
        <v>1</v>
      </c>
      <c r="BA995" s="241">
        <f>('Power Usage Consumption'!$B$24)*D995*AZ995</f>
        <v>5.832</v>
      </c>
      <c r="BB995" s="235">
        <f>IF('Raw Data'!AR994="YES", 1, 0)</f>
        <v>1</v>
      </c>
      <c r="BC995" s="241">
        <f>('Power Usage Consumption'!$B$25)*D995*BB995</f>
        <v>1.8738</v>
      </c>
      <c r="BD995" s="235">
        <f>IF('Raw Data'!AS994="YES", 1, 0)</f>
        <v>1</v>
      </c>
      <c r="BE995" s="235">
        <f>('Power Usage Consumption'!$B$26)*D995*BD995</f>
        <v>30.24</v>
      </c>
      <c r="BF995" s="241">
        <f t="shared" si="7"/>
        <v>108.1458</v>
      </c>
    </row>
    <row r="996" ht="20.25" customHeight="1">
      <c r="A996" s="233" t="str">
        <f>'Raw Data'!R995</f>
        <v>Nigeria</v>
      </c>
      <c r="B996" s="234">
        <f>'Raw Data'!S995</f>
        <v>9</v>
      </c>
      <c r="C996" s="235">
        <f>'Raw Data'!W995</f>
        <v>7</v>
      </c>
      <c r="D996" s="236">
        <f t="shared" si="1"/>
        <v>252</v>
      </c>
      <c r="E996" s="247"/>
      <c r="F996" s="238">
        <f>'Raw Data'!X995</f>
        <v>2</v>
      </c>
      <c r="G996" s="239">
        <f>(F996*'Power Usage Consumption'!$B$2)*D996</f>
        <v>30.24</v>
      </c>
      <c r="H996" s="235">
        <f>'Raw Data'!Y995</f>
        <v>3</v>
      </c>
      <c r="I996" s="239">
        <f>(H996*'Power Usage Consumption'!$B$3)*D996</f>
        <v>52.6176</v>
      </c>
      <c r="J996" s="235">
        <f>'Raw Data'!Z995</f>
        <v>2</v>
      </c>
      <c r="K996" s="240">
        <f>(J996*'Power Usage Consumption'!$B$4)*D996</f>
        <v>28.728</v>
      </c>
      <c r="L996" s="241">
        <f>'Raw Data'!AA995</f>
        <v>0</v>
      </c>
      <c r="M996" s="241">
        <f>(L996*'Power Usage Consumption'!$B$5)*D996</f>
        <v>0</v>
      </c>
      <c r="N996" s="241">
        <f>'Raw Data'!AB995</f>
        <v>0</v>
      </c>
      <c r="O996" s="241">
        <f>(N996*'Power Usage Consumption'!$B$7)*D996</f>
        <v>0</v>
      </c>
      <c r="P996" s="241">
        <f>'Raw Data'!AC995</f>
        <v>2</v>
      </c>
      <c r="Q996" s="241">
        <f>(P996*'Power Usage Consumption'!$B$8)*D996</f>
        <v>20.16</v>
      </c>
      <c r="R996" s="241">
        <f>'Raw Data'!AD995</f>
        <v>0</v>
      </c>
      <c r="S996" s="241">
        <f>(R996*'Power Usage Consumption'!$B$9)*D996</f>
        <v>0</v>
      </c>
      <c r="T996" s="235">
        <f>'Raw Data'!AE995</f>
        <v>2</v>
      </c>
      <c r="U996" s="241">
        <f>(T996*'Power Usage Consumption'!$B$6)*D996</f>
        <v>2.52</v>
      </c>
      <c r="V996" s="235">
        <f>'Raw Data'!AF995</f>
        <v>1</v>
      </c>
      <c r="W996" s="241">
        <f>(V996*'Power Usage Consumption'!$B$11)*D996</f>
        <v>3.024</v>
      </c>
      <c r="X996" s="235">
        <f>'Raw Data'!AG995</f>
        <v>0</v>
      </c>
      <c r="Y996" s="241">
        <f>(X996*'Power Usage Consumption'!$B$12)*D996</f>
        <v>0</v>
      </c>
      <c r="Z996" s="235">
        <f>'Raw Data'!AH995</f>
        <v>0</v>
      </c>
      <c r="AA996" s="241">
        <f>(Z996*'Power Usage Consumption'!$B$12)*D996</f>
        <v>0</v>
      </c>
      <c r="AB996" s="242">
        <f t="shared" si="2"/>
        <v>137.2896</v>
      </c>
      <c r="AC996" s="243" t="str">
        <f>'Raw Data'!AI995</f>
        <v>Non-renewable Energy (Grid electricity, Gasoline, etc.)</v>
      </c>
      <c r="AD996" s="244">
        <f t="shared" si="3"/>
        <v>137.2896</v>
      </c>
      <c r="AE996" s="245">
        <f t="shared" si="4"/>
        <v>0</v>
      </c>
      <c r="AF996" s="238">
        <f>'Raw Data'!U995</f>
        <v>4</v>
      </c>
      <c r="AG996" s="235">
        <f>'Raw Data'!T995</f>
        <v>5</v>
      </c>
      <c r="AH996" s="248"/>
      <c r="AI996" s="235">
        <f>IF('Raw Data'!AJ995="YES", 1, 0)</f>
        <v>0</v>
      </c>
      <c r="AJ996" s="239">
        <f>'Power Usage Consumption'!$B$15</f>
        <v>3.87</v>
      </c>
      <c r="AK996" s="235">
        <f>IF('Raw Data'!AK995="YES", 1, 0)</f>
        <v>0</v>
      </c>
      <c r="AL996" s="239">
        <f>'Power Usage Consumption'!$B$16</f>
        <v>18</v>
      </c>
      <c r="AM996" s="235">
        <f>IF('Raw Data'!AL995="YES", 1, 0)</f>
        <v>0</v>
      </c>
      <c r="AN996" s="239">
        <f>'Power Usage Consumption'!$B$17</f>
        <v>1.5</v>
      </c>
      <c r="AO996" s="235">
        <f>IF('Raw Data'!AM995="YES", 1, 0)</f>
        <v>0</v>
      </c>
      <c r="AP996" s="239">
        <f>'Power Usage Consumption'!$B$18</f>
        <v>1.2</v>
      </c>
      <c r="AQ996" s="235">
        <f>IF('Raw Data'!AN995="YES", 1, 0)</f>
        <v>0</v>
      </c>
      <c r="AR996" s="239">
        <f>'Power Usage Consumption'!$B$19</f>
        <v>2</v>
      </c>
      <c r="AS996" s="239">
        <f t="shared" si="5"/>
        <v>26.57</v>
      </c>
      <c r="AT996" s="241">
        <f t="shared" si="6"/>
        <v>5</v>
      </c>
      <c r="AU996" s="241"/>
      <c r="AV996" s="235">
        <f>IF('Raw Data'!AO995="YES", 1, 0)</f>
        <v>1</v>
      </c>
      <c r="AW996" s="241">
        <f>('Power Usage Consumption'!$B$22)*D996*AV996</f>
        <v>573.3</v>
      </c>
      <c r="AX996" s="235">
        <f>IF('Raw Data'!AP995="YES", 1, 0)</f>
        <v>1</v>
      </c>
      <c r="AY996" s="241">
        <f>('Power Usage Consumption'!$B$23)*D996*AX996</f>
        <v>163.8</v>
      </c>
      <c r="AZ996" s="235">
        <f>IF('Raw Data'!AQ995="YES", 1, 0)</f>
        <v>1</v>
      </c>
      <c r="BA996" s="241">
        <f>('Power Usage Consumption'!$B$24)*D996*AZ996</f>
        <v>13.608</v>
      </c>
      <c r="BB996" s="235">
        <f>IF('Raw Data'!AR995="YES", 1, 0)</f>
        <v>1</v>
      </c>
      <c r="BC996" s="241">
        <f>('Power Usage Consumption'!$B$25)*D996*BB996</f>
        <v>4.3722</v>
      </c>
      <c r="BD996" s="235">
        <f>IF('Raw Data'!AS995="YES", 1, 0)</f>
        <v>0</v>
      </c>
      <c r="BE996" s="235">
        <f>('Power Usage Consumption'!$B$26)*D996*BD996</f>
        <v>0</v>
      </c>
      <c r="BF996" s="241">
        <f t="shared" si="7"/>
        <v>755.0802</v>
      </c>
    </row>
    <row r="997" ht="20.25" customHeight="1">
      <c r="A997" s="233" t="str">
        <f>'Raw Data'!R996</f>
        <v>Egypt</v>
      </c>
      <c r="B997" s="234">
        <f>'Raw Data'!S996</f>
        <v>5</v>
      </c>
      <c r="C997" s="235">
        <f>'Raw Data'!W996</f>
        <v>23</v>
      </c>
      <c r="D997" s="236">
        <f t="shared" si="1"/>
        <v>460</v>
      </c>
      <c r="E997" s="247"/>
      <c r="F997" s="238">
        <f>'Raw Data'!X996</f>
        <v>2</v>
      </c>
      <c r="G997" s="239">
        <f>(F997*'Power Usage Consumption'!$B$2)*D997</f>
        <v>55.2</v>
      </c>
      <c r="H997" s="235">
        <f>'Raw Data'!Y996</f>
        <v>0</v>
      </c>
      <c r="I997" s="239">
        <f>(H997*'Power Usage Consumption'!$B$3)*D997</f>
        <v>0</v>
      </c>
      <c r="J997" s="235">
        <f>'Raw Data'!Z996</f>
        <v>0</v>
      </c>
      <c r="K997" s="240">
        <f>(J997*'Power Usage Consumption'!$B$4)*D997</f>
        <v>0</v>
      </c>
      <c r="L997" s="241">
        <f>'Raw Data'!AA996</f>
        <v>2</v>
      </c>
      <c r="M997" s="241">
        <f>(L997*'Power Usage Consumption'!$B$5)*D997</f>
        <v>184</v>
      </c>
      <c r="N997" s="241">
        <f>'Raw Data'!AB996</f>
        <v>2</v>
      </c>
      <c r="O997" s="241">
        <f>(N997*'Power Usage Consumption'!$B$7)*D997</f>
        <v>1.84</v>
      </c>
      <c r="P997" s="241">
        <f>'Raw Data'!AC996</f>
        <v>3</v>
      </c>
      <c r="Q997" s="241">
        <f>(P997*'Power Usage Consumption'!$B$8)*D997</f>
        <v>55.2</v>
      </c>
      <c r="R997" s="241">
        <f>'Raw Data'!AD996</f>
        <v>1</v>
      </c>
      <c r="S997" s="241">
        <f>(R997*'Power Usage Consumption'!$B$9)*D997</f>
        <v>2.76</v>
      </c>
      <c r="T997" s="235">
        <f>'Raw Data'!AE996</f>
        <v>1</v>
      </c>
      <c r="U997" s="241">
        <f>(T997*'Power Usage Consumption'!$B$6)*D997</f>
        <v>2.3</v>
      </c>
      <c r="V997" s="235">
        <f>'Raw Data'!AF996</f>
        <v>3</v>
      </c>
      <c r="W997" s="241">
        <f>(V997*'Power Usage Consumption'!$B$11)*D997</f>
        <v>16.56</v>
      </c>
      <c r="X997" s="235">
        <f>'Raw Data'!AG996</f>
        <v>1</v>
      </c>
      <c r="Y997" s="241">
        <f>(X997*'Power Usage Consumption'!$B$12)*D997</f>
        <v>5.52</v>
      </c>
      <c r="Z997" s="235">
        <f>'Raw Data'!AH996</f>
        <v>1</v>
      </c>
      <c r="AA997" s="241">
        <f>(Z997*'Power Usage Consumption'!$B$12)*D997</f>
        <v>5.52</v>
      </c>
      <c r="AB997" s="242">
        <f t="shared" si="2"/>
        <v>328.9</v>
      </c>
      <c r="AC997" s="243" t="str">
        <f>'Raw Data'!AI996</f>
        <v>Non-renewable Energy (Grid electricity, Gasoline, etc.)</v>
      </c>
      <c r="AD997" s="244">
        <f t="shared" si="3"/>
        <v>328.9</v>
      </c>
      <c r="AE997" s="245">
        <f t="shared" si="4"/>
        <v>0</v>
      </c>
      <c r="AF997" s="238">
        <f>'Raw Data'!U996</f>
        <v>4</v>
      </c>
      <c r="AG997" s="235">
        <f>'Raw Data'!T996</f>
        <v>1</v>
      </c>
      <c r="AH997" s="248"/>
      <c r="AI997" s="235">
        <f>IF('Raw Data'!AJ996="YES", 1, 0)</f>
        <v>0</v>
      </c>
      <c r="AJ997" s="239">
        <f>'Power Usage Consumption'!$B$15</f>
        <v>3.87</v>
      </c>
      <c r="AK997" s="235">
        <f>IF('Raw Data'!AK996="YES", 1, 0)</f>
        <v>1</v>
      </c>
      <c r="AL997" s="239">
        <f>'Power Usage Consumption'!$B$16</f>
        <v>18</v>
      </c>
      <c r="AM997" s="235">
        <f>IF('Raw Data'!AL996="YES", 1, 0)</f>
        <v>0</v>
      </c>
      <c r="AN997" s="239">
        <f>'Power Usage Consumption'!$B$17</f>
        <v>1.5</v>
      </c>
      <c r="AO997" s="235">
        <f>IF('Raw Data'!AM996="YES", 1, 0)</f>
        <v>1</v>
      </c>
      <c r="AP997" s="239">
        <f>'Power Usage Consumption'!$B$18</f>
        <v>1.2</v>
      </c>
      <c r="AQ997" s="235">
        <f>IF('Raw Data'!AN996="YES", 1, 0)</f>
        <v>1</v>
      </c>
      <c r="AR997" s="239">
        <f>'Power Usage Consumption'!$B$19</f>
        <v>2</v>
      </c>
      <c r="AS997" s="239">
        <f t="shared" si="5"/>
        <v>26.57</v>
      </c>
      <c r="AT997" s="241">
        <f t="shared" si="6"/>
        <v>1</v>
      </c>
      <c r="AU997" s="241"/>
      <c r="AV997" s="235">
        <f>IF('Raw Data'!AO996="YES", 1, 0)</f>
        <v>0</v>
      </c>
      <c r="AW997" s="241">
        <f>('Power Usage Consumption'!$B$22)*D997*AV997</f>
        <v>0</v>
      </c>
      <c r="AX997" s="235">
        <f>IF('Raw Data'!AP996="YES", 1, 0)</f>
        <v>0</v>
      </c>
      <c r="AY997" s="241">
        <f>('Power Usage Consumption'!$B$23)*D997*AX997</f>
        <v>0</v>
      </c>
      <c r="AZ997" s="235">
        <f>IF('Raw Data'!AQ996="YES", 1, 0)</f>
        <v>0</v>
      </c>
      <c r="BA997" s="241">
        <f>('Power Usage Consumption'!$B$24)*D997*AZ997</f>
        <v>0</v>
      </c>
      <c r="BB997" s="235">
        <f>IF('Raw Data'!AR996="YES", 1, 0)</f>
        <v>1</v>
      </c>
      <c r="BC997" s="241">
        <f>('Power Usage Consumption'!$B$25)*D997*BB997</f>
        <v>7.981</v>
      </c>
      <c r="BD997" s="235">
        <f>IF('Raw Data'!AS996="YES", 1, 0)</f>
        <v>1</v>
      </c>
      <c r="BE997" s="235">
        <f>('Power Usage Consumption'!$B$26)*D997*BD997</f>
        <v>128.8</v>
      </c>
      <c r="BF997" s="241">
        <f t="shared" si="7"/>
        <v>136.781</v>
      </c>
    </row>
    <row r="998" ht="20.25" customHeight="1">
      <c r="A998" s="233" t="str">
        <f>'Raw Data'!R997</f>
        <v>Portugal</v>
      </c>
      <c r="B998" s="234">
        <f>'Raw Data'!S997</f>
        <v>10</v>
      </c>
      <c r="C998" s="235">
        <f>'Raw Data'!W997</f>
        <v>17</v>
      </c>
      <c r="D998" s="236">
        <f t="shared" si="1"/>
        <v>680</v>
      </c>
      <c r="E998" s="247"/>
      <c r="F998" s="238">
        <f>'Raw Data'!X997</f>
        <v>2</v>
      </c>
      <c r="G998" s="239">
        <f>(F998*'Power Usage Consumption'!$B$2)*D998</f>
        <v>81.6</v>
      </c>
      <c r="H998" s="235">
        <f>'Raw Data'!Y997</f>
        <v>3</v>
      </c>
      <c r="I998" s="239">
        <f>(H998*'Power Usage Consumption'!$B$3)*D998</f>
        <v>141.984</v>
      </c>
      <c r="J998" s="235">
        <f>'Raw Data'!Z997</f>
        <v>0</v>
      </c>
      <c r="K998" s="240">
        <f>(J998*'Power Usage Consumption'!$B$4)*D998</f>
        <v>0</v>
      </c>
      <c r="L998" s="241">
        <f>'Raw Data'!AA997</f>
        <v>0</v>
      </c>
      <c r="M998" s="241">
        <f>(L998*'Power Usage Consumption'!$B$5)*D998</f>
        <v>0</v>
      </c>
      <c r="N998" s="241">
        <f>'Raw Data'!AB997</f>
        <v>3</v>
      </c>
      <c r="O998" s="241">
        <f>(N998*'Power Usage Consumption'!$B$7)*D998</f>
        <v>4.08</v>
      </c>
      <c r="P998" s="241">
        <f>'Raw Data'!AC997</f>
        <v>0</v>
      </c>
      <c r="Q998" s="241">
        <f>(P998*'Power Usage Consumption'!$B$8)*D998</f>
        <v>0</v>
      </c>
      <c r="R998" s="241">
        <f>'Raw Data'!AD997</f>
        <v>0</v>
      </c>
      <c r="S998" s="241">
        <f>(R998*'Power Usage Consumption'!$B$9)*D998</f>
        <v>0</v>
      </c>
      <c r="T998" s="235">
        <f>'Raw Data'!AE997</f>
        <v>3</v>
      </c>
      <c r="U998" s="241">
        <f>(T998*'Power Usage Consumption'!$B$6)*D998</f>
        <v>10.2</v>
      </c>
      <c r="V998" s="235">
        <f>'Raw Data'!AF997</f>
        <v>1</v>
      </c>
      <c r="W998" s="241">
        <f>(V998*'Power Usage Consumption'!$B$11)*D998</f>
        <v>8.16</v>
      </c>
      <c r="X998" s="235">
        <f>'Raw Data'!AG997</f>
        <v>3</v>
      </c>
      <c r="Y998" s="241">
        <f>(X998*'Power Usage Consumption'!$B$12)*D998</f>
        <v>24.48</v>
      </c>
      <c r="Z998" s="235">
        <f>'Raw Data'!AH997</f>
        <v>3</v>
      </c>
      <c r="AA998" s="241">
        <f>(Z998*'Power Usage Consumption'!$B$12)*D998</f>
        <v>24.48</v>
      </c>
      <c r="AB998" s="242">
        <f t="shared" si="2"/>
        <v>294.984</v>
      </c>
      <c r="AC998" s="243" t="str">
        <f>'Raw Data'!AI997</f>
        <v>Non-renewable Energy (Grid electricity, Gasoline, etc.)</v>
      </c>
      <c r="AD998" s="244">
        <f t="shared" si="3"/>
        <v>294.984</v>
      </c>
      <c r="AE998" s="245">
        <f t="shared" si="4"/>
        <v>0</v>
      </c>
      <c r="AF998" s="238">
        <f>'Raw Data'!U997</f>
        <v>3</v>
      </c>
      <c r="AG998" s="235">
        <f>'Raw Data'!T997</f>
        <v>7</v>
      </c>
      <c r="AH998" s="248"/>
      <c r="AI998" s="235">
        <f>IF('Raw Data'!AJ997="YES", 1, 0)</f>
        <v>1</v>
      </c>
      <c r="AJ998" s="239">
        <f>'Power Usage Consumption'!$B$15</f>
        <v>3.87</v>
      </c>
      <c r="AK998" s="235">
        <f>IF('Raw Data'!AK997="YES", 1, 0)</f>
        <v>0</v>
      </c>
      <c r="AL998" s="239">
        <f>'Power Usage Consumption'!$B$16</f>
        <v>18</v>
      </c>
      <c r="AM998" s="235">
        <f>IF('Raw Data'!AL997="YES", 1, 0)</f>
        <v>0</v>
      </c>
      <c r="AN998" s="239">
        <f>'Power Usage Consumption'!$B$17</f>
        <v>1.5</v>
      </c>
      <c r="AO998" s="235">
        <f>IF('Raw Data'!AM997="YES", 1, 0)</f>
        <v>1</v>
      </c>
      <c r="AP998" s="239">
        <f>'Power Usage Consumption'!$B$18</f>
        <v>1.2</v>
      </c>
      <c r="AQ998" s="235">
        <f>IF('Raw Data'!AN997="YES", 1, 0)</f>
        <v>0</v>
      </c>
      <c r="AR998" s="239">
        <f>'Power Usage Consumption'!$B$19</f>
        <v>2</v>
      </c>
      <c r="AS998" s="239">
        <f t="shared" si="5"/>
        <v>26.57</v>
      </c>
      <c r="AT998" s="241">
        <f t="shared" si="6"/>
        <v>7</v>
      </c>
      <c r="AU998" s="241"/>
      <c r="AV998" s="235">
        <f>IF('Raw Data'!AO997="YES", 1, 0)</f>
        <v>1</v>
      </c>
      <c r="AW998" s="241">
        <f>('Power Usage Consumption'!$B$22)*D998*AV998</f>
        <v>1547</v>
      </c>
      <c r="AX998" s="235">
        <f>IF('Raw Data'!AP997="YES", 1, 0)</f>
        <v>1</v>
      </c>
      <c r="AY998" s="241">
        <f>('Power Usage Consumption'!$B$23)*D998*AX998</f>
        <v>442</v>
      </c>
      <c r="AZ998" s="235">
        <f>IF('Raw Data'!AQ997="YES", 1, 0)</f>
        <v>0</v>
      </c>
      <c r="BA998" s="241">
        <f>('Power Usage Consumption'!$B$24)*D998*AZ998</f>
        <v>0</v>
      </c>
      <c r="BB998" s="235">
        <f>IF('Raw Data'!AR997="YES", 1, 0)</f>
        <v>0</v>
      </c>
      <c r="BC998" s="241">
        <f>('Power Usage Consumption'!$B$25)*D998*BB998</f>
        <v>0</v>
      </c>
      <c r="BD998" s="235">
        <f>IF('Raw Data'!AS997="YES", 1, 0)</f>
        <v>1</v>
      </c>
      <c r="BE998" s="235">
        <f>('Power Usage Consumption'!$B$26)*D998*BD998</f>
        <v>190.4</v>
      </c>
      <c r="BF998" s="241">
        <f t="shared" si="7"/>
        <v>2179.4</v>
      </c>
    </row>
    <row r="999" ht="20.25" customHeight="1">
      <c r="A999" s="233" t="str">
        <f>'Raw Data'!R998</f>
        <v>New Zealand</v>
      </c>
      <c r="B999" s="234">
        <f>'Raw Data'!S998</f>
        <v>11</v>
      </c>
      <c r="C999" s="235">
        <f>'Raw Data'!W998</f>
        <v>39</v>
      </c>
      <c r="D999" s="236">
        <f t="shared" si="1"/>
        <v>1716</v>
      </c>
      <c r="E999" s="247"/>
      <c r="F999" s="238">
        <f>'Raw Data'!X998</f>
        <v>2</v>
      </c>
      <c r="G999" s="239">
        <f>(F999*'Power Usage Consumption'!$B$2)*D999</f>
        <v>205.92</v>
      </c>
      <c r="H999" s="235">
        <f>'Raw Data'!Y998</f>
        <v>1</v>
      </c>
      <c r="I999" s="239">
        <f>(H999*'Power Usage Consumption'!$B$3)*D999</f>
        <v>119.4336</v>
      </c>
      <c r="J999" s="235">
        <f>'Raw Data'!Z998</f>
        <v>0</v>
      </c>
      <c r="K999" s="240">
        <f>(J999*'Power Usage Consumption'!$B$4)*D999</f>
        <v>0</v>
      </c>
      <c r="L999" s="241">
        <f>'Raw Data'!AA998</f>
        <v>2</v>
      </c>
      <c r="M999" s="241">
        <f>(L999*'Power Usage Consumption'!$B$5)*D999</f>
        <v>686.4</v>
      </c>
      <c r="N999" s="241">
        <f>'Raw Data'!AB998</f>
        <v>2</v>
      </c>
      <c r="O999" s="241">
        <f>(N999*'Power Usage Consumption'!$B$7)*D999</f>
        <v>6.864</v>
      </c>
      <c r="P999" s="241">
        <f>'Raw Data'!AC998</f>
        <v>0</v>
      </c>
      <c r="Q999" s="241">
        <f>(P999*'Power Usage Consumption'!$B$8)*D999</f>
        <v>0</v>
      </c>
      <c r="R999" s="241">
        <f>'Raw Data'!AD998</f>
        <v>1</v>
      </c>
      <c r="S999" s="241">
        <f>(R999*'Power Usage Consumption'!$B$9)*D999</f>
        <v>10.296</v>
      </c>
      <c r="T999" s="235">
        <f>'Raw Data'!AE998</f>
        <v>0</v>
      </c>
      <c r="U999" s="241">
        <f>(T999*'Power Usage Consumption'!$B$6)*D999</f>
        <v>0</v>
      </c>
      <c r="V999" s="235">
        <f>'Raw Data'!AF998</f>
        <v>3</v>
      </c>
      <c r="W999" s="241">
        <f>(V999*'Power Usage Consumption'!$B$11)*D999</f>
        <v>61.776</v>
      </c>
      <c r="X999" s="235">
        <f>'Raw Data'!AG998</f>
        <v>1</v>
      </c>
      <c r="Y999" s="241">
        <f>(X999*'Power Usage Consumption'!$B$12)*D999</f>
        <v>20.592</v>
      </c>
      <c r="Z999" s="235">
        <f>'Raw Data'!AH998</f>
        <v>2</v>
      </c>
      <c r="AA999" s="241">
        <f>(Z999*'Power Usage Consumption'!$B$12)*D999</f>
        <v>41.184</v>
      </c>
      <c r="AB999" s="242">
        <f t="shared" si="2"/>
        <v>1152.4656</v>
      </c>
      <c r="AC999" s="243" t="str">
        <f>'Raw Data'!AI998</f>
        <v>Renewable Energy (Solar, Wind, etc.)</v>
      </c>
      <c r="AD999" s="244">
        <f t="shared" si="3"/>
        <v>0</v>
      </c>
      <c r="AE999" s="245">
        <f t="shared" si="4"/>
        <v>1152.4656</v>
      </c>
      <c r="AF999" s="238">
        <f>'Raw Data'!U998</f>
        <v>9</v>
      </c>
      <c r="AG999" s="235">
        <f>'Raw Data'!T998</f>
        <v>2</v>
      </c>
      <c r="AH999" s="248"/>
      <c r="AI999" s="235">
        <f>IF('Raw Data'!AJ998="YES", 1, 0)</f>
        <v>0</v>
      </c>
      <c r="AJ999" s="239">
        <f>'Power Usage Consumption'!$B$15</f>
        <v>3.87</v>
      </c>
      <c r="AK999" s="235">
        <f>IF('Raw Data'!AK998="YES", 1, 0)</f>
        <v>0</v>
      </c>
      <c r="AL999" s="239">
        <f>'Power Usage Consumption'!$B$16</f>
        <v>18</v>
      </c>
      <c r="AM999" s="235">
        <f>IF('Raw Data'!AL998="YES", 1, 0)</f>
        <v>0</v>
      </c>
      <c r="AN999" s="239">
        <f>'Power Usage Consumption'!$B$17</f>
        <v>1.5</v>
      </c>
      <c r="AO999" s="235">
        <f>IF('Raw Data'!AM998="YES", 1, 0)</f>
        <v>0</v>
      </c>
      <c r="AP999" s="239">
        <f>'Power Usage Consumption'!$B$18</f>
        <v>1.2</v>
      </c>
      <c r="AQ999" s="235">
        <f>IF('Raw Data'!AN998="YES", 1, 0)</f>
        <v>1</v>
      </c>
      <c r="AR999" s="239">
        <f>'Power Usage Consumption'!$B$19</f>
        <v>2</v>
      </c>
      <c r="AS999" s="239">
        <f t="shared" si="5"/>
        <v>26.57</v>
      </c>
      <c r="AT999" s="241">
        <f t="shared" si="6"/>
        <v>2</v>
      </c>
      <c r="AU999" s="241"/>
      <c r="AV999" s="235">
        <f>IF('Raw Data'!AO998="YES", 1, 0)</f>
        <v>0</v>
      </c>
      <c r="AW999" s="241">
        <f>('Power Usage Consumption'!$B$22)*D999*AV999</f>
        <v>0</v>
      </c>
      <c r="AX999" s="235">
        <f>IF('Raw Data'!AP998="YES", 1, 0)</f>
        <v>0</v>
      </c>
      <c r="AY999" s="241">
        <f>('Power Usage Consumption'!$B$23)*D999*AX999</f>
        <v>0</v>
      </c>
      <c r="AZ999" s="235">
        <f>IF('Raw Data'!AQ998="YES", 1, 0)</f>
        <v>1</v>
      </c>
      <c r="BA999" s="241">
        <f>('Power Usage Consumption'!$B$24)*D999*AZ999</f>
        <v>92.664</v>
      </c>
      <c r="BB999" s="235">
        <f>IF('Raw Data'!AR998="YES", 1, 0)</f>
        <v>1</v>
      </c>
      <c r="BC999" s="241">
        <f>('Power Usage Consumption'!$B$25)*D999*BB999</f>
        <v>29.7726</v>
      </c>
      <c r="BD999" s="235">
        <f>IF('Raw Data'!AS998="YES", 1, 0)</f>
        <v>1</v>
      </c>
      <c r="BE999" s="235">
        <f>('Power Usage Consumption'!$B$26)*D999*BD999</f>
        <v>480.48</v>
      </c>
      <c r="BF999" s="241">
        <f t="shared" si="7"/>
        <v>602.9166</v>
      </c>
    </row>
    <row r="1000" ht="20.25" customHeight="1">
      <c r="A1000" s="233" t="str">
        <f>'Raw Data'!R999</f>
        <v>Puerto Rico</v>
      </c>
      <c r="B1000" s="234">
        <f>'Raw Data'!S999</f>
        <v>11</v>
      </c>
      <c r="C1000" s="235">
        <f>'Raw Data'!W999</f>
        <v>1</v>
      </c>
      <c r="D1000" s="236">
        <f t="shared" si="1"/>
        <v>44</v>
      </c>
      <c r="E1000" s="247"/>
      <c r="F1000" s="238">
        <f>'Raw Data'!X999</f>
        <v>0</v>
      </c>
      <c r="G1000" s="239">
        <f>(F1000*'Power Usage Consumption'!$B$2)*D1000</f>
        <v>0</v>
      </c>
      <c r="H1000" s="235">
        <f>'Raw Data'!Y999</f>
        <v>3</v>
      </c>
      <c r="I1000" s="239">
        <f>(H1000*'Power Usage Consumption'!$B$3)*D1000</f>
        <v>9.1872</v>
      </c>
      <c r="J1000" s="235">
        <f>'Raw Data'!Z999</f>
        <v>3</v>
      </c>
      <c r="K1000" s="240">
        <f>(J1000*'Power Usage Consumption'!$B$4)*D1000</f>
        <v>7.524</v>
      </c>
      <c r="L1000" s="241">
        <f>'Raw Data'!AA999</f>
        <v>3</v>
      </c>
      <c r="M1000" s="241">
        <f>(L1000*'Power Usage Consumption'!$B$5)*D1000</f>
        <v>26.4</v>
      </c>
      <c r="N1000" s="241">
        <f>'Raw Data'!AB999</f>
        <v>2</v>
      </c>
      <c r="O1000" s="241">
        <f>(N1000*'Power Usage Consumption'!$B$7)*D1000</f>
        <v>0.176</v>
      </c>
      <c r="P1000" s="241">
        <f>'Raw Data'!AC999</f>
        <v>0</v>
      </c>
      <c r="Q1000" s="241">
        <f>(P1000*'Power Usage Consumption'!$B$8)*D1000</f>
        <v>0</v>
      </c>
      <c r="R1000" s="241">
        <f>'Raw Data'!AD999</f>
        <v>0</v>
      </c>
      <c r="S1000" s="241">
        <f>(R1000*'Power Usage Consumption'!$B$9)*D1000</f>
        <v>0</v>
      </c>
      <c r="T1000" s="235">
        <f>'Raw Data'!AE999</f>
        <v>3</v>
      </c>
      <c r="U1000" s="241">
        <f>(T1000*'Power Usage Consumption'!$B$6)*D1000</f>
        <v>0.66</v>
      </c>
      <c r="V1000" s="235">
        <f>'Raw Data'!AF999</f>
        <v>2</v>
      </c>
      <c r="W1000" s="241">
        <f>(V1000*'Power Usage Consumption'!$B$11)*D1000</f>
        <v>1.056</v>
      </c>
      <c r="X1000" s="235">
        <f>'Raw Data'!AG999</f>
        <v>3</v>
      </c>
      <c r="Y1000" s="241">
        <f>(X1000*'Power Usage Consumption'!$B$12)*D1000</f>
        <v>1.584</v>
      </c>
      <c r="Z1000" s="235">
        <f>'Raw Data'!AH999</f>
        <v>1</v>
      </c>
      <c r="AA1000" s="241">
        <f>(Z1000*'Power Usage Consumption'!$B$12)*D1000</f>
        <v>0.528</v>
      </c>
      <c r="AB1000" s="242">
        <f t="shared" si="2"/>
        <v>47.1152</v>
      </c>
      <c r="AC1000" s="243" t="str">
        <f>'Raw Data'!AI999</f>
        <v>Renewable Energy (Solar, Wind, etc.)</v>
      </c>
      <c r="AD1000" s="244">
        <f t="shared" si="3"/>
        <v>0</v>
      </c>
      <c r="AE1000" s="245">
        <f t="shared" si="4"/>
        <v>47.1152</v>
      </c>
      <c r="AF1000" s="238">
        <f>'Raw Data'!U999</f>
        <v>7</v>
      </c>
      <c r="AG1000" s="235">
        <f>'Raw Data'!T999</f>
        <v>4</v>
      </c>
      <c r="AH1000" s="248"/>
      <c r="AI1000" s="235">
        <f>IF('Raw Data'!AJ999="YES", 1, 0)</f>
        <v>1</v>
      </c>
      <c r="AJ1000" s="239">
        <f>'Power Usage Consumption'!$B$15</f>
        <v>3.87</v>
      </c>
      <c r="AK1000" s="235">
        <f>IF('Raw Data'!AK999="YES", 1, 0)</f>
        <v>0</v>
      </c>
      <c r="AL1000" s="239">
        <f>'Power Usage Consumption'!$B$16</f>
        <v>18</v>
      </c>
      <c r="AM1000" s="235">
        <f>IF('Raw Data'!AL999="YES", 1, 0)</f>
        <v>1</v>
      </c>
      <c r="AN1000" s="239">
        <f>'Power Usage Consumption'!$B$17</f>
        <v>1.5</v>
      </c>
      <c r="AO1000" s="235">
        <f>IF('Raw Data'!AM999="YES", 1, 0)</f>
        <v>1</v>
      </c>
      <c r="AP1000" s="239">
        <f>'Power Usage Consumption'!$B$18</f>
        <v>1.2</v>
      </c>
      <c r="AQ1000" s="235">
        <f>IF('Raw Data'!AN999="YES", 1, 0)</f>
        <v>0</v>
      </c>
      <c r="AR1000" s="239">
        <f>'Power Usage Consumption'!$B$19</f>
        <v>2</v>
      </c>
      <c r="AS1000" s="239">
        <f t="shared" si="5"/>
        <v>26.57</v>
      </c>
      <c r="AT1000" s="241">
        <f t="shared" si="6"/>
        <v>4</v>
      </c>
      <c r="AU1000" s="241"/>
      <c r="AV1000" s="235">
        <f>IF('Raw Data'!AO999="YES", 1, 0)</f>
        <v>0</v>
      </c>
      <c r="AW1000" s="241">
        <f>('Power Usage Consumption'!$B$22)*D1000*AV1000</f>
        <v>0</v>
      </c>
      <c r="AX1000" s="235">
        <f>IF('Raw Data'!AP999="YES", 1, 0)</f>
        <v>0</v>
      </c>
      <c r="AY1000" s="241">
        <f>('Power Usage Consumption'!$B$23)*D1000*AX1000</f>
        <v>0</v>
      </c>
      <c r="AZ1000" s="235">
        <f>IF('Raw Data'!AQ999="YES", 1, 0)</f>
        <v>1</v>
      </c>
      <c r="BA1000" s="241">
        <f>('Power Usage Consumption'!$B$24)*D1000*AZ1000</f>
        <v>2.376</v>
      </c>
      <c r="BB1000" s="235">
        <f>IF('Raw Data'!AR999="YES", 1, 0)</f>
        <v>0</v>
      </c>
      <c r="BC1000" s="241">
        <f>('Power Usage Consumption'!$B$25)*D1000*BB1000</f>
        <v>0</v>
      </c>
      <c r="BD1000" s="235">
        <f>IF('Raw Data'!AS999="YES", 1, 0)</f>
        <v>0</v>
      </c>
      <c r="BE1000" s="235">
        <f>('Power Usage Consumption'!$B$26)*D1000*BD1000</f>
        <v>0</v>
      </c>
      <c r="BF1000" s="241">
        <f t="shared" si="7"/>
        <v>2.376</v>
      </c>
    </row>
    <row r="1001" ht="20.25" customHeight="1">
      <c r="A1001" s="233" t="str">
        <f>'Raw Data'!R1000</f>
        <v>Armenia</v>
      </c>
      <c r="B1001" s="234">
        <f>'Raw Data'!S1000</f>
        <v>8</v>
      </c>
      <c r="C1001" s="235">
        <f>'Raw Data'!W1000</f>
        <v>3</v>
      </c>
      <c r="D1001" s="236">
        <f t="shared" si="1"/>
        <v>96</v>
      </c>
      <c r="E1001" s="247"/>
      <c r="F1001" s="238">
        <f>'Raw Data'!X1000</f>
        <v>3</v>
      </c>
      <c r="G1001" s="239">
        <f>(F1001*'Power Usage Consumption'!$B$2)*D1001</f>
        <v>17.28</v>
      </c>
      <c r="H1001" s="235">
        <f>'Raw Data'!Y1000</f>
        <v>2</v>
      </c>
      <c r="I1001" s="239">
        <f>(H1001*'Power Usage Consumption'!$B$3)*D1001</f>
        <v>13.3632</v>
      </c>
      <c r="J1001" s="235">
        <f>'Raw Data'!Z1000</f>
        <v>0</v>
      </c>
      <c r="K1001" s="240">
        <f>(J1001*'Power Usage Consumption'!$B$4)*D1001</f>
        <v>0</v>
      </c>
      <c r="L1001" s="241">
        <f>'Raw Data'!AA1000</f>
        <v>1</v>
      </c>
      <c r="M1001" s="241">
        <f>(L1001*'Power Usage Consumption'!$B$5)*D1001</f>
        <v>19.2</v>
      </c>
      <c r="N1001" s="241">
        <f>'Raw Data'!AB1000</f>
        <v>3</v>
      </c>
      <c r="O1001" s="241">
        <f>(N1001*'Power Usage Consumption'!$B$7)*D1001</f>
        <v>0.576</v>
      </c>
      <c r="P1001" s="241">
        <f>'Raw Data'!AC1000</f>
        <v>2</v>
      </c>
      <c r="Q1001" s="241">
        <f>(P1001*'Power Usage Consumption'!$B$8)*D1001</f>
        <v>7.68</v>
      </c>
      <c r="R1001" s="241">
        <f>'Raw Data'!AD1000</f>
        <v>1</v>
      </c>
      <c r="S1001" s="241">
        <f>(R1001*'Power Usage Consumption'!$B$9)*D1001</f>
        <v>0.576</v>
      </c>
      <c r="T1001" s="235">
        <f>'Raw Data'!AE1000</f>
        <v>3</v>
      </c>
      <c r="U1001" s="241">
        <f>(T1001*'Power Usage Consumption'!$B$6)*D1001</f>
        <v>1.44</v>
      </c>
      <c r="V1001" s="235">
        <f>'Raw Data'!AF1000</f>
        <v>3</v>
      </c>
      <c r="W1001" s="241">
        <f>(V1001*'Power Usage Consumption'!$B$11)*D1001</f>
        <v>3.456</v>
      </c>
      <c r="X1001" s="235">
        <f>'Raw Data'!AG1000</f>
        <v>0</v>
      </c>
      <c r="Y1001" s="241">
        <f>(X1001*'Power Usage Consumption'!$B$12)*D1001</f>
        <v>0</v>
      </c>
      <c r="Z1001" s="235">
        <f>'Raw Data'!AH1000</f>
        <v>2</v>
      </c>
      <c r="AA1001" s="241">
        <f>(Z1001*'Power Usage Consumption'!$B$12)*D1001</f>
        <v>2.304</v>
      </c>
      <c r="AB1001" s="242">
        <f t="shared" si="2"/>
        <v>65.8752</v>
      </c>
      <c r="AC1001" s="243" t="str">
        <f>'Raw Data'!AI1000</f>
        <v>Non-renewable Energy (Grid electricity, Gasoline, etc.)</v>
      </c>
      <c r="AD1001" s="244">
        <f t="shared" si="3"/>
        <v>65.8752</v>
      </c>
      <c r="AE1001" s="245">
        <f t="shared" si="4"/>
        <v>0</v>
      </c>
      <c r="AF1001" s="238">
        <f>'Raw Data'!U1000</f>
        <v>1</v>
      </c>
      <c r="AG1001" s="235">
        <f>'Raw Data'!T1000</f>
        <v>7</v>
      </c>
      <c r="AH1001" s="248"/>
      <c r="AI1001" s="235">
        <f>IF('Raw Data'!AJ1000="YES", 1, 0)</f>
        <v>1</v>
      </c>
      <c r="AJ1001" s="239">
        <f>'Power Usage Consumption'!$B$15</f>
        <v>3.87</v>
      </c>
      <c r="AK1001" s="235">
        <f>IF('Raw Data'!AK1000="YES", 1, 0)</f>
        <v>1</v>
      </c>
      <c r="AL1001" s="239">
        <f>'Power Usage Consumption'!$B$16</f>
        <v>18</v>
      </c>
      <c r="AM1001" s="235">
        <f>IF('Raw Data'!AL1000="YES", 1, 0)</f>
        <v>1</v>
      </c>
      <c r="AN1001" s="239">
        <f>'Power Usage Consumption'!$B$17</f>
        <v>1.5</v>
      </c>
      <c r="AO1001" s="235">
        <f>IF('Raw Data'!AM1000="YES", 1, 0)</f>
        <v>0</v>
      </c>
      <c r="AP1001" s="239">
        <f>'Power Usage Consumption'!$B$18</f>
        <v>1.2</v>
      </c>
      <c r="AQ1001" s="235">
        <f>IF('Raw Data'!AN1000="YES", 1, 0)</f>
        <v>0</v>
      </c>
      <c r="AR1001" s="239">
        <f>'Power Usage Consumption'!$B$19</f>
        <v>2</v>
      </c>
      <c r="AS1001" s="239">
        <f t="shared" si="5"/>
        <v>26.57</v>
      </c>
      <c r="AT1001" s="241">
        <f t="shared" si="6"/>
        <v>7</v>
      </c>
      <c r="AU1001" s="241"/>
      <c r="AV1001" s="235">
        <f>IF('Raw Data'!AO1000="YES", 1, 0)</f>
        <v>0</v>
      </c>
      <c r="AW1001" s="241">
        <f>('Power Usage Consumption'!$B$22)*D1001*AV1001</f>
        <v>0</v>
      </c>
      <c r="AX1001" s="235">
        <f>IF('Raw Data'!AP1000="YES", 1, 0)</f>
        <v>1</v>
      </c>
      <c r="AY1001" s="241">
        <f>('Power Usage Consumption'!$B$23)*D1001*AX1001</f>
        <v>62.4</v>
      </c>
      <c r="AZ1001" s="235">
        <f>IF('Raw Data'!AQ1000="YES", 1, 0)</f>
        <v>0</v>
      </c>
      <c r="BA1001" s="241">
        <f>('Power Usage Consumption'!$B$24)*D1001*AZ1001</f>
        <v>0</v>
      </c>
      <c r="BB1001" s="235">
        <f>IF('Raw Data'!AR1000="YES", 1, 0)</f>
        <v>1</v>
      </c>
      <c r="BC1001" s="241">
        <f>('Power Usage Consumption'!$B$25)*D1001*BB1001</f>
        <v>1.6656</v>
      </c>
      <c r="BD1001" s="235">
        <f>IF('Raw Data'!AS1000="YES", 1, 0)</f>
        <v>0</v>
      </c>
      <c r="BE1001" s="235">
        <f>('Power Usage Consumption'!$B$26)*D1001*BD1001</f>
        <v>0</v>
      </c>
      <c r="BF1001" s="241">
        <f t="shared" si="7"/>
        <v>64.0656</v>
      </c>
    </row>
    <row r="1002" ht="20.25" customHeight="1">
      <c r="A1002" s="233" t="str">
        <f>'Raw Data'!R1001</f>
        <v>United States of America</v>
      </c>
      <c r="B1002" s="234">
        <f>'Raw Data'!S1001</f>
        <v>10</v>
      </c>
      <c r="C1002" s="235">
        <f>'Raw Data'!W1001</f>
        <v>39</v>
      </c>
      <c r="D1002" s="236">
        <f t="shared" si="1"/>
        <v>1560</v>
      </c>
      <c r="E1002" s="247"/>
      <c r="F1002" s="238">
        <f>'Raw Data'!X1001</f>
        <v>3</v>
      </c>
      <c r="G1002" s="239">
        <f>(F1002*'Power Usage Consumption'!$B$2)*D1002</f>
        <v>280.8</v>
      </c>
      <c r="H1002" s="235">
        <f>'Raw Data'!Y1001</f>
        <v>2</v>
      </c>
      <c r="I1002" s="239">
        <f>(H1002*'Power Usage Consumption'!$B$3)*D1002</f>
        <v>217.152</v>
      </c>
      <c r="J1002" s="235">
        <f>'Raw Data'!Z1001</f>
        <v>3</v>
      </c>
      <c r="K1002" s="240">
        <f>(J1002*'Power Usage Consumption'!$B$4)*D1002</f>
        <v>266.76</v>
      </c>
      <c r="L1002" s="241">
        <f>'Raw Data'!AA1001</f>
        <v>1</v>
      </c>
      <c r="M1002" s="241">
        <f>(L1002*'Power Usage Consumption'!$B$5)*D1002</f>
        <v>312</v>
      </c>
      <c r="N1002" s="241">
        <f>'Raw Data'!AB1001</f>
        <v>2</v>
      </c>
      <c r="O1002" s="241">
        <f>(N1002*'Power Usage Consumption'!$B$7)*D1002</f>
        <v>6.24</v>
      </c>
      <c r="P1002" s="241">
        <f>'Raw Data'!AC1001</f>
        <v>0</v>
      </c>
      <c r="Q1002" s="241">
        <f>(P1002*'Power Usage Consumption'!$B$8)*D1002</f>
        <v>0</v>
      </c>
      <c r="R1002" s="241">
        <f>'Raw Data'!AD1001</f>
        <v>3</v>
      </c>
      <c r="S1002" s="241">
        <f>(R1002*'Power Usage Consumption'!$B$9)*D1002</f>
        <v>28.08</v>
      </c>
      <c r="T1002" s="235">
        <f>'Raw Data'!AE1001</f>
        <v>3</v>
      </c>
      <c r="U1002" s="241">
        <f>(T1002*'Power Usage Consumption'!$B$6)*D1002</f>
        <v>23.4</v>
      </c>
      <c r="V1002" s="235">
        <f>'Raw Data'!AF1001</f>
        <v>3</v>
      </c>
      <c r="W1002" s="241">
        <f>(V1002*'Power Usage Consumption'!$B$11)*D1002</f>
        <v>56.16</v>
      </c>
      <c r="X1002" s="235">
        <f>'Raw Data'!AG1001</f>
        <v>2</v>
      </c>
      <c r="Y1002" s="241">
        <f>(X1002*'Power Usage Consumption'!$B$12)*D1002</f>
        <v>37.44</v>
      </c>
      <c r="Z1002" s="235">
        <f>'Raw Data'!AH1001</f>
        <v>1</v>
      </c>
      <c r="AA1002" s="241">
        <f>(Z1002*'Power Usage Consumption'!$B$12)*D1002</f>
        <v>18.72</v>
      </c>
      <c r="AB1002" s="242">
        <f t="shared" si="2"/>
        <v>1246.752</v>
      </c>
      <c r="AC1002" s="243" t="str">
        <f>'Raw Data'!AI1001</f>
        <v>Renewable Energy (Solar, Wind, etc.)</v>
      </c>
      <c r="AD1002" s="244">
        <f t="shared" si="3"/>
        <v>0</v>
      </c>
      <c r="AE1002" s="245">
        <f t="shared" si="4"/>
        <v>1246.752</v>
      </c>
      <c r="AF1002" s="238">
        <f>'Raw Data'!U1001</f>
        <v>5</v>
      </c>
      <c r="AG1002" s="235">
        <f>'Raw Data'!T1001</f>
        <v>5</v>
      </c>
      <c r="AH1002" s="248"/>
      <c r="AI1002" s="235">
        <f>IF('Raw Data'!AJ1001="YES", 1, 0)</f>
        <v>0</v>
      </c>
      <c r="AJ1002" s="239">
        <f>'Power Usage Consumption'!$B$15</f>
        <v>3.87</v>
      </c>
      <c r="AK1002" s="235">
        <f>IF('Raw Data'!AK1001="YES", 1, 0)</f>
        <v>0</v>
      </c>
      <c r="AL1002" s="239">
        <f>'Power Usage Consumption'!$B$16</f>
        <v>18</v>
      </c>
      <c r="AM1002" s="235">
        <f>IF('Raw Data'!AL1001="YES", 1, 0)</f>
        <v>0</v>
      </c>
      <c r="AN1002" s="239">
        <f>'Power Usage Consumption'!$B$17</f>
        <v>1.5</v>
      </c>
      <c r="AO1002" s="235">
        <f>IF('Raw Data'!AM1001="YES", 1, 0)</f>
        <v>1</v>
      </c>
      <c r="AP1002" s="239">
        <f>'Power Usage Consumption'!$B$18</f>
        <v>1.2</v>
      </c>
      <c r="AQ1002" s="235">
        <f>IF('Raw Data'!AN1001="YES", 1, 0)</f>
        <v>0</v>
      </c>
      <c r="AR1002" s="239">
        <f>'Power Usage Consumption'!$B$19</f>
        <v>2</v>
      </c>
      <c r="AS1002" s="239">
        <f t="shared" si="5"/>
        <v>26.57</v>
      </c>
      <c r="AT1002" s="241">
        <f t="shared" si="6"/>
        <v>5</v>
      </c>
      <c r="AU1002" s="241"/>
      <c r="AV1002" s="235">
        <f>IF('Raw Data'!AO1001="YES", 1, 0)</f>
        <v>0</v>
      </c>
      <c r="AW1002" s="241">
        <f>('Power Usage Consumption'!$B$22)*D1002*AV1002</f>
        <v>0</v>
      </c>
      <c r="AX1002" s="235">
        <f>IF('Raw Data'!AP1001="YES", 1, 0)</f>
        <v>0</v>
      </c>
      <c r="AY1002" s="241">
        <f>('Power Usage Consumption'!$B$23)*D1002*AX1002</f>
        <v>0</v>
      </c>
      <c r="AZ1002" s="235">
        <f>IF('Raw Data'!AQ1001="YES", 1, 0)</f>
        <v>0</v>
      </c>
      <c r="BA1002" s="241">
        <f>('Power Usage Consumption'!$B$24)*D1002*AZ1002</f>
        <v>0</v>
      </c>
      <c r="BB1002" s="235">
        <f>IF('Raw Data'!AR1001="YES", 1, 0)</f>
        <v>0</v>
      </c>
      <c r="BC1002" s="241">
        <f>('Power Usage Consumption'!$B$25)*D1002*BB1002</f>
        <v>0</v>
      </c>
      <c r="BD1002" s="235">
        <f>IF('Raw Data'!AS1001="YES", 1, 0)</f>
        <v>0</v>
      </c>
      <c r="BE1002" s="235">
        <f>('Power Usage Consumption'!$B$26)*D1002*BD1002</f>
        <v>0</v>
      </c>
      <c r="BF1002" s="241">
        <f t="shared" si="7"/>
        <v>0</v>
      </c>
    </row>
    <row r="1003" ht="20.25" customHeight="1">
      <c r="A1003" s="249" t="str">
        <f>'Raw Data'!R1002</f>
        <v>United States of America</v>
      </c>
      <c r="B1003" s="250">
        <f>'Raw Data'!S1002</f>
        <v>1</v>
      </c>
      <c r="C1003" s="251">
        <f>'Raw Data'!W1002</f>
        <v>27</v>
      </c>
      <c r="D1003" s="252">
        <f t="shared" si="1"/>
        <v>108</v>
      </c>
      <c r="E1003" s="253"/>
      <c r="F1003" s="254">
        <f>'Raw Data'!X1002</f>
        <v>0</v>
      </c>
      <c r="G1003" s="255">
        <f>(F1003*'Power Usage Consumption'!$B$2)*D1003</f>
        <v>0</v>
      </c>
      <c r="H1003" s="251">
        <f>'Raw Data'!Y1002</f>
        <v>3</v>
      </c>
      <c r="I1003" s="255">
        <f>(H1003*'Power Usage Consumption'!$B$3)*D1003</f>
        <v>22.5504</v>
      </c>
      <c r="J1003" s="251">
        <f>'Raw Data'!Z1002</f>
        <v>1</v>
      </c>
      <c r="K1003" s="256">
        <f>(J1003*'Power Usage Consumption'!$B$4)*D1003</f>
        <v>6.156</v>
      </c>
      <c r="L1003" s="257">
        <f>'Raw Data'!AA1002</f>
        <v>1</v>
      </c>
      <c r="M1003" s="257">
        <f>(L1003*'Power Usage Consumption'!$B$5)*D1003</f>
        <v>21.6</v>
      </c>
      <c r="N1003" s="257">
        <f>'Raw Data'!AB1002</f>
        <v>0</v>
      </c>
      <c r="O1003" s="257">
        <f>(N1003*'Power Usage Consumption'!$B$7)*D1003</f>
        <v>0</v>
      </c>
      <c r="P1003" s="257">
        <f>'Raw Data'!AC1002</f>
        <v>2</v>
      </c>
      <c r="Q1003" s="257">
        <f>(P1003*'Power Usage Consumption'!$B$8)*D1003</f>
        <v>8.64</v>
      </c>
      <c r="R1003" s="257">
        <f>'Raw Data'!AD1002</f>
        <v>1</v>
      </c>
      <c r="S1003" s="257">
        <f>(R1003*'Power Usage Consumption'!$B$9)*D1003</f>
        <v>0.648</v>
      </c>
      <c r="T1003" s="251">
        <f>'Raw Data'!AE1002</f>
        <v>1</v>
      </c>
      <c r="U1003" s="257">
        <f>(T1003*'Power Usage Consumption'!$B$6)*D1003</f>
        <v>0.54</v>
      </c>
      <c r="V1003" s="251">
        <f>'Raw Data'!AF1002</f>
        <v>3</v>
      </c>
      <c r="W1003" s="257">
        <f>(V1003*'Power Usage Consumption'!$B$11)*D1003</f>
        <v>3.888</v>
      </c>
      <c r="X1003" s="251">
        <f>'Raw Data'!AG1002</f>
        <v>0</v>
      </c>
      <c r="Y1003" s="257">
        <f>(X1003*'Power Usage Consumption'!$B$12)*D1003</f>
        <v>0</v>
      </c>
      <c r="Z1003" s="251">
        <f>'Raw Data'!AH1002</f>
        <v>3</v>
      </c>
      <c r="AA1003" s="257">
        <f>(Z1003*'Power Usage Consumption'!$B$12)*D1003</f>
        <v>3.888</v>
      </c>
      <c r="AB1003" s="258">
        <f t="shared" si="2"/>
        <v>67.9104</v>
      </c>
      <c r="AC1003" s="259" t="str">
        <f>'Raw Data'!AI1002</f>
        <v>Non-renewable Energy (Grid electricity, Gasoline, etc.)</v>
      </c>
      <c r="AD1003" s="260">
        <f t="shared" si="3"/>
        <v>67.9104</v>
      </c>
      <c r="AE1003" s="261">
        <f t="shared" si="4"/>
        <v>0</v>
      </c>
      <c r="AF1003" s="254">
        <f>'Raw Data'!U1002</f>
        <v>0</v>
      </c>
      <c r="AG1003" s="251">
        <f>'Raw Data'!T1002</f>
        <v>1</v>
      </c>
      <c r="AH1003" s="262"/>
      <c r="AI1003" s="251">
        <f>IF('Raw Data'!AJ1002="YES", 1, 0)</f>
        <v>0</v>
      </c>
      <c r="AJ1003" s="255">
        <f>'Power Usage Consumption'!$B$15</f>
        <v>3.87</v>
      </c>
      <c r="AK1003" s="251">
        <f>IF('Raw Data'!AK1002="YES", 1, 0)</f>
        <v>0</v>
      </c>
      <c r="AL1003" s="255">
        <f>'Power Usage Consumption'!$B$16</f>
        <v>18</v>
      </c>
      <c r="AM1003" s="251">
        <f>IF('Raw Data'!AL1002="YES", 1, 0)</f>
        <v>1</v>
      </c>
      <c r="AN1003" s="255">
        <f>'Power Usage Consumption'!$B$17</f>
        <v>1.5</v>
      </c>
      <c r="AO1003" s="251">
        <f>IF('Raw Data'!AM1002="YES", 1, 0)</f>
        <v>1</v>
      </c>
      <c r="AP1003" s="255">
        <f>'Power Usage Consumption'!$B$18</f>
        <v>1.2</v>
      </c>
      <c r="AQ1003" s="251">
        <f>IF('Raw Data'!AN1002="YES", 1, 0)</f>
        <v>0</v>
      </c>
      <c r="AR1003" s="255">
        <f>'Power Usage Consumption'!$B$19</f>
        <v>2</v>
      </c>
      <c r="AS1003" s="255">
        <f t="shared" si="5"/>
        <v>26.57</v>
      </c>
      <c r="AT1003" s="257">
        <f t="shared" si="6"/>
        <v>1</v>
      </c>
      <c r="AU1003" s="257"/>
      <c r="AV1003" s="251">
        <f>IF('Raw Data'!AO1002="YES", 1, 0)</f>
        <v>1</v>
      </c>
      <c r="AW1003" s="257">
        <f>('Power Usage Consumption'!$B$22)*D1003*AV1003</f>
        <v>245.7</v>
      </c>
      <c r="AX1003" s="251">
        <f>IF('Raw Data'!AP1002="YES", 1, 0)</f>
        <v>1</v>
      </c>
      <c r="AY1003" s="257">
        <f>('Power Usage Consumption'!$B$23)*D1003*AX1003</f>
        <v>70.2</v>
      </c>
      <c r="AZ1003" s="251">
        <f>IF('Raw Data'!AQ1002="YES", 1, 0)</f>
        <v>0</v>
      </c>
      <c r="BA1003" s="257">
        <f>('Power Usage Consumption'!$B$24)*D1003*AZ1003</f>
        <v>0</v>
      </c>
      <c r="BB1003" s="251">
        <f>IF('Raw Data'!AR1002="YES", 1, 0)</f>
        <v>0</v>
      </c>
      <c r="BC1003" s="257">
        <f>('Power Usage Consumption'!$B$25)*D1003*BB1003</f>
        <v>0</v>
      </c>
      <c r="BD1003" s="251">
        <f>IF('Raw Data'!AS1002="YES", 1, 0)</f>
        <v>1</v>
      </c>
      <c r="BE1003" s="251">
        <f>('Power Usage Consumption'!$B$26)*D1003*BD1003</f>
        <v>30.24</v>
      </c>
      <c r="BF1003" s="257">
        <f t="shared" si="7"/>
        <v>346.14</v>
      </c>
    </row>
  </sheetData>
  <autoFilter ref="$A$3:$BF$1003"/>
  <mergeCells count="10">
    <mergeCell ref="AC2:AE2"/>
    <mergeCell ref="AF2:AS2"/>
    <mergeCell ref="A1:E1"/>
    <mergeCell ref="F1:AB1"/>
    <mergeCell ref="AC1:AE1"/>
    <mergeCell ref="AF1:AS1"/>
    <mergeCell ref="AT1:BF1"/>
    <mergeCell ref="A2:E2"/>
    <mergeCell ref="F2:AB2"/>
    <mergeCell ref="AT2:BF2"/>
  </mergeCells>
  <drawing r:id="rId1"/>
</worksheet>
</file>