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Desktop\Gurobi\"/>
    </mc:Choice>
  </mc:AlternateContent>
  <xr:revisionPtr revIDLastSave="0" documentId="13_ncr:1_{0B9A27D8-096C-4277-A2CE-0A24B9B2F9A8}" xr6:coauthVersionLast="47" xr6:coauthVersionMax="47" xr10:uidLastSave="{00000000-0000-0000-0000-000000000000}"/>
  <bookViews>
    <workbookView xWindow="-108" yWindow="-108" windowWidth="23256" windowHeight="12576" activeTab="5" xr2:uid="{CB4C36FE-ECBB-4636-BDA1-E295DE6F416E}"/>
  </bookViews>
  <sheets>
    <sheet name="Sheet1" sheetId="1" r:id="rId1"/>
    <sheet name="constraint Exercise 2" sheetId="2" r:id="rId2"/>
    <sheet name="case_study_exercise" sheetId="4" r:id="rId3"/>
    <sheet name="Sheet3" sheetId="3" r:id="rId4"/>
    <sheet name="Quiz Exercise" sheetId="5" r:id="rId5"/>
    <sheet name="Week 3 Quiz " sheetId="8" r:id="rId6"/>
    <sheet name="Week 2 Quiz " sheetId="7" r:id="rId7"/>
    <sheet name="Week 2 Practice QUestions" sheetId="6" r:id="rId8"/>
  </sheets>
  <definedNames>
    <definedName name="Deciosn_varoable_1" localSheetId="1">'constraint Exercise 2'!$C$3</definedName>
    <definedName name="Deciosn_varoable_1">Sheet1!$C$3</definedName>
    <definedName name="Decision_variable_2" localSheetId="1">'constraint Exercise 2'!$D$3</definedName>
    <definedName name="Decision_variable_2">Sheet1!$D$3</definedName>
    <definedName name="solver_adj" localSheetId="2" hidden="1">case_study_exercise!$C$3:$H$3</definedName>
    <definedName name="solver_adj" localSheetId="1" hidden="1">'constraint Exercise 2'!$C$3:$D$3</definedName>
    <definedName name="solver_adj" localSheetId="0" hidden="1">Sheet1!$C$3:$D$3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case_study_exercise!$C$10</definedName>
    <definedName name="solver_lhs1" localSheetId="1" hidden="1">'constraint Exercise 2'!$E$7:$E$9</definedName>
    <definedName name="solver_lhs1" localSheetId="0" hidden="1">Sheet1!$E$7:$E$9</definedName>
    <definedName name="solver_lhs2" localSheetId="2" hidden="1">case_study_exercise!$C$11</definedName>
    <definedName name="solver_lhs3" localSheetId="2" hidden="1">case_study_exercise!$C$12</definedName>
    <definedName name="solver_lhs4" localSheetId="2" hidden="1">case_study_exercise!$C$8</definedName>
    <definedName name="solver_lhs5" localSheetId="2" hidden="1">case_study_exercise!$C$9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5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case_study_exercise!$I$5</definedName>
    <definedName name="solver_opt" localSheetId="1" hidden="1">'constraint Exercise 2'!$E$5</definedName>
    <definedName name="solver_opt" localSheetId="0" hidden="1">Sheet1!$E$5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2</definedName>
    <definedName name="solver_rel1" localSheetId="1" hidden="1">1</definedName>
    <definedName name="solver_rel1" localSheetId="0" hidden="1">1</definedName>
    <definedName name="solver_rel2" localSheetId="2" hidden="1">2</definedName>
    <definedName name="solver_rel3" localSheetId="2" hidden="1">2</definedName>
    <definedName name="solver_rel4" localSheetId="2" hidden="1">1</definedName>
    <definedName name="solver_rel5" localSheetId="2" hidden="1">1</definedName>
    <definedName name="solver_rhs1" localSheetId="2" hidden="1">case_study_exercise!$G$10</definedName>
    <definedName name="solver_rhs1" localSheetId="1" hidden="1">'constraint Exercise 2'!$G$7:$G$9</definedName>
    <definedName name="solver_rhs1" localSheetId="0" hidden="1">Sheet1!$G$7:$G$9</definedName>
    <definedName name="solver_rhs2" localSheetId="2" hidden="1">case_study_exercise!$G$11</definedName>
    <definedName name="solver_rhs3" localSheetId="2" hidden="1">case_study_exercise!$G$12</definedName>
    <definedName name="solver_rhs4" localSheetId="2" hidden="1">case_study_exercise!$G$8</definedName>
    <definedName name="solver_rhs5" localSheetId="2" hidden="1">case_study_exercise!$G$9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C6" i="8"/>
  <c r="I5" i="7"/>
  <c r="C6" i="7"/>
  <c r="B6" i="7"/>
  <c r="L21" i="6"/>
  <c r="M17" i="6"/>
  <c r="M16" i="6"/>
  <c r="K16" i="6"/>
  <c r="M8" i="6"/>
  <c r="M7" i="6"/>
  <c r="D15" i="5"/>
  <c r="C15" i="5"/>
  <c r="B15" i="5"/>
  <c r="I5" i="4"/>
  <c r="C8" i="4"/>
  <c r="C12" i="4"/>
  <c r="C11" i="4"/>
  <c r="C10" i="4"/>
  <c r="C9" i="4"/>
  <c r="H3" i="3"/>
  <c r="H4" i="3"/>
  <c r="H2" i="3"/>
  <c r="E9" i="2"/>
  <c r="E8" i="2"/>
  <c r="E7" i="2"/>
  <c r="E5" i="2"/>
  <c r="M4" i="2"/>
  <c r="E9" i="1"/>
  <c r="E8" i="1"/>
  <c r="E7" i="1"/>
  <c r="E5" i="1"/>
  <c r="M4" i="1"/>
</calcChain>
</file>

<file path=xl/sharedStrings.xml><?xml version="1.0" encoding="utf-8"?>
<sst xmlns="http://schemas.openxmlformats.org/spreadsheetml/2006/main" count="137" uniqueCount="92">
  <si>
    <t>X</t>
  </si>
  <si>
    <t>Y</t>
  </si>
  <si>
    <t>Number to Make</t>
  </si>
  <si>
    <t>unit Profit</t>
  </si>
  <si>
    <t>Total Profit</t>
  </si>
  <si>
    <t>Constraint 1</t>
  </si>
  <si>
    <t>&lt;=</t>
  </si>
  <si>
    <t>Constraint 2</t>
  </si>
  <si>
    <t>Constraint 3</t>
  </si>
  <si>
    <t>RHS</t>
  </si>
  <si>
    <t>LHS</t>
  </si>
  <si>
    <t>Equality</t>
  </si>
  <si>
    <t xml:space="preserve">Model 1 </t>
  </si>
  <si>
    <t>Model 2</t>
  </si>
  <si>
    <t>Model 3</t>
  </si>
  <si>
    <t>Wiring</t>
  </si>
  <si>
    <t>Assembly</t>
  </si>
  <si>
    <t>Hours Required</t>
  </si>
  <si>
    <t>In House cost</t>
  </si>
  <si>
    <t>Competitor cost</t>
  </si>
  <si>
    <t>Number orderred</t>
  </si>
  <si>
    <t>M1</t>
  </si>
  <si>
    <t>M2</t>
  </si>
  <si>
    <t>M3</t>
  </si>
  <si>
    <t>In House Quantity</t>
  </si>
  <si>
    <t>Competitor Quantity</t>
  </si>
  <si>
    <t>Decision Variables</t>
  </si>
  <si>
    <t xml:space="preserve">Objective Function </t>
  </si>
  <si>
    <t xml:space="preserve">Constraints </t>
  </si>
  <si>
    <t xml:space="preserve">In House quantity </t>
  </si>
  <si>
    <t>Z</t>
  </si>
  <si>
    <t xml:space="preserve">model 1 qunatity </t>
  </si>
  <si>
    <t>model 2 quantity</t>
  </si>
  <si>
    <t>model 3 quantity</t>
  </si>
  <si>
    <t>Constraints</t>
  </si>
  <si>
    <t xml:space="preserve">Minimize </t>
  </si>
  <si>
    <t>X1</t>
  </si>
  <si>
    <t>X2</t>
  </si>
  <si>
    <t>Y1</t>
  </si>
  <si>
    <t>Y2</t>
  </si>
  <si>
    <t>Z1</t>
  </si>
  <si>
    <t>Z2</t>
  </si>
  <si>
    <t>2X1+ 1.5Y1 +3Z1 &lt;=10000</t>
  </si>
  <si>
    <t>X1 +2y1 +1z1 &lt;=5000</t>
  </si>
  <si>
    <t>X1 + X2&lt;=3000</t>
  </si>
  <si>
    <t>Y1 + Y2&lt;=2000</t>
  </si>
  <si>
    <t>Z1 + Z2 &lt;=1000</t>
  </si>
  <si>
    <t>50 X1 + 61 X2 + 83Y1 + 97Y2 + 130 Z1 + 145 Z2</t>
  </si>
  <si>
    <t>objective function</t>
  </si>
  <si>
    <t>==</t>
  </si>
  <si>
    <t xml:space="preserve">Supplier 1 </t>
  </si>
  <si>
    <t xml:space="preserve">Supplier 2 </t>
  </si>
  <si>
    <t xml:space="preserve">Supplier 3 </t>
  </si>
  <si>
    <t xml:space="preserve">Large </t>
  </si>
  <si>
    <t xml:space="preserve">Medium </t>
  </si>
  <si>
    <t xml:space="preserve">Small </t>
  </si>
  <si>
    <t>Decision variables</t>
  </si>
  <si>
    <t>Units of Valves</t>
  </si>
  <si>
    <t>X &gt;= 500</t>
  </si>
  <si>
    <t xml:space="preserve">Y &gt;=300 </t>
  </si>
  <si>
    <t>Z &gt;=300</t>
  </si>
  <si>
    <t xml:space="preserve">Lean ground beef </t>
  </si>
  <si>
    <t xml:space="preserve">ground pork </t>
  </si>
  <si>
    <t xml:space="preserve">meat loaf </t>
  </si>
  <si>
    <t xml:space="preserve">meat </t>
  </si>
  <si>
    <t xml:space="preserve">fat </t>
  </si>
  <si>
    <t xml:space="preserve">cost </t>
  </si>
  <si>
    <t>x1</t>
  </si>
  <si>
    <t>x2</t>
  </si>
  <si>
    <t>Soldiers</t>
  </si>
  <si>
    <t xml:space="preserve">Train </t>
  </si>
  <si>
    <t xml:space="preserve">SP </t>
  </si>
  <si>
    <t xml:space="preserve">Raw </t>
  </si>
  <si>
    <t>overhead cost</t>
  </si>
  <si>
    <t xml:space="preserve">finishing labour </t>
  </si>
  <si>
    <t xml:space="preserve">carpentry labour </t>
  </si>
  <si>
    <t>soldiers bought</t>
  </si>
  <si>
    <t>objective =</t>
  </si>
  <si>
    <t xml:space="preserve">maximize the weekly profit </t>
  </si>
  <si>
    <t>Profit</t>
  </si>
  <si>
    <t xml:space="preserve">3 X + 2 Y </t>
  </si>
  <si>
    <t xml:space="preserve">comedy show </t>
  </si>
  <si>
    <t xml:space="preserve">football games </t>
  </si>
  <si>
    <t xml:space="preserve">Eye balls </t>
  </si>
  <si>
    <t xml:space="preserve">7 million </t>
  </si>
  <si>
    <t>Men</t>
  </si>
  <si>
    <t>Women</t>
  </si>
  <si>
    <t>2 Million</t>
  </si>
  <si>
    <t>12 million</t>
  </si>
  <si>
    <t>2 million</t>
  </si>
  <si>
    <t xml:space="preserve">minimize the cost </t>
  </si>
  <si>
    <t xml:space="preserve">50000 X + 100000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</si>
</sst>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₹&quot;\ #,##0.00"/>
    <numFmt numFmtId="165" formatCode="0.00000"/>
    <numFmt numFmtId="169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0" fillId="0" borderId="0" xfId="0"/>
    <xf numFmtId="0" fontId="0" fillId="2" borderId="0" xfId="0" applyFill="1" applyAlignment="1">
      <alignment horizontal="center" vertical="center"/>
    </xf>
    <xf numFmtId="165" fontId="0" fillId="0" borderId="0" xfId="0" applyNumberFormat="1"/>
    <xf numFmtId="169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E8DE-4C9D-4F47-9255-8184B2BE4397}">
  <dimension ref="B2:M9"/>
  <sheetViews>
    <sheetView workbookViewId="0">
      <selection activeCell="G9" sqref="G9"/>
    </sheetView>
  </sheetViews>
  <sheetFormatPr defaultRowHeight="14.4" x14ac:dyDescent="0.3"/>
  <cols>
    <col min="2" max="2" width="14.88671875" bestFit="1" customWidth="1"/>
    <col min="5" max="5" width="10.21875" bestFit="1" customWidth="1"/>
  </cols>
  <sheetData>
    <row r="2" spans="2:13" x14ac:dyDescent="0.3">
      <c r="C2" t="s">
        <v>0</v>
      </c>
      <c r="D2" t="s">
        <v>1</v>
      </c>
    </row>
    <row r="3" spans="2:13" x14ac:dyDescent="0.3">
      <c r="B3" t="s">
        <v>2</v>
      </c>
      <c r="C3">
        <v>120</v>
      </c>
      <c r="D3">
        <v>80</v>
      </c>
    </row>
    <row r="4" spans="2:13" x14ac:dyDescent="0.3">
      <c r="E4" t="s">
        <v>4</v>
      </c>
      <c r="J4">
        <v>1</v>
      </c>
      <c r="K4">
        <v>2</v>
      </c>
      <c r="M4">
        <f>SUMPRODUCT(J4:K4,J5:K5)</f>
        <v>11</v>
      </c>
    </row>
    <row r="5" spans="2:13" x14ac:dyDescent="0.3">
      <c r="B5" t="s">
        <v>3</v>
      </c>
      <c r="C5" s="1">
        <v>350</v>
      </c>
      <c r="D5" s="1">
        <v>300</v>
      </c>
      <c r="E5">
        <f>SUMPRODUCT(C3:D3,C5:D5)</f>
        <v>66000</v>
      </c>
      <c r="J5">
        <v>3</v>
      </c>
      <c r="K5">
        <v>4</v>
      </c>
    </row>
    <row r="6" spans="2:13" x14ac:dyDescent="0.3">
      <c r="C6" s="5" t="s">
        <v>10</v>
      </c>
      <c r="D6" s="5"/>
      <c r="F6" t="s">
        <v>11</v>
      </c>
      <c r="G6" t="s">
        <v>9</v>
      </c>
    </row>
    <row r="7" spans="2:13" x14ac:dyDescent="0.3">
      <c r="B7" t="s">
        <v>5</v>
      </c>
      <c r="C7">
        <v>1</v>
      </c>
      <c r="D7">
        <v>1</v>
      </c>
      <c r="E7">
        <f>SUMPRODUCT(C3:D3,C7:D7)</f>
        <v>200</v>
      </c>
      <c r="F7" t="s">
        <v>6</v>
      </c>
      <c r="G7">
        <v>200</v>
      </c>
    </row>
    <row r="8" spans="2:13" x14ac:dyDescent="0.3">
      <c r="B8" t="s">
        <v>7</v>
      </c>
      <c r="C8">
        <v>6</v>
      </c>
      <c r="D8">
        <v>9</v>
      </c>
      <c r="E8">
        <f>SUMPRODUCT(C3:D3,C8:D8)</f>
        <v>1440</v>
      </c>
      <c r="F8" t="s">
        <v>6</v>
      </c>
      <c r="G8">
        <v>1566</v>
      </c>
    </row>
    <row r="9" spans="2:13" x14ac:dyDescent="0.3">
      <c r="B9" t="s">
        <v>8</v>
      </c>
      <c r="C9">
        <v>16</v>
      </c>
      <c r="D9">
        <v>12</v>
      </c>
      <c r="E9">
        <f>SUMPRODUCT(C3:D3,C9:D9)</f>
        <v>2880</v>
      </c>
      <c r="F9" t="s">
        <v>6</v>
      </c>
      <c r="G9">
        <v>2880</v>
      </c>
    </row>
  </sheetData>
  <mergeCells count="1"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BEF9-9074-48D0-B044-0179C1CC4BCA}">
  <dimension ref="B2:M9"/>
  <sheetViews>
    <sheetView workbookViewId="0">
      <selection activeCell="E5" sqref="E5"/>
    </sheetView>
  </sheetViews>
  <sheetFormatPr defaultRowHeight="14.4" x14ac:dyDescent="0.3"/>
  <cols>
    <col min="2" max="2" width="14.88671875" bestFit="1" customWidth="1"/>
    <col min="5" max="5" width="10.21875" bestFit="1" customWidth="1"/>
  </cols>
  <sheetData>
    <row r="2" spans="2:13" x14ac:dyDescent="0.3">
      <c r="C2" t="s">
        <v>0</v>
      </c>
      <c r="D2" t="s">
        <v>1</v>
      </c>
    </row>
    <row r="3" spans="2:13" x14ac:dyDescent="0.3">
      <c r="B3" t="s">
        <v>2</v>
      </c>
      <c r="C3">
        <v>11.999999999999998</v>
      </c>
      <c r="D3">
        <v>28</v>
      </c>
    </row>
    <row r="4" spans="2:13" x14ac:dyDescent="0.3">
      <c r="E4" t="s">
        <v>4</v>
      </c>
      <c r="J4">
        <v>1</v>
      </c>
      <c r="K4">
        <v>2</v>
      </c>
      <c r="M4">
        <f>SUMPRODUCT(J4:K4,J5:K5)</f>
        <v>11</v>
      </c>
    </row>
    <row r="5" spans="2:13" x14ac:dyDescent="0.3">
      <c r="B5" t="s">
        <v>3</v>
      </c>
      <c r="C5" s="2">
        <v>13</v>
      </c>
      <c r="D5" s="2">
        <v>23</v>
      </c>
      <c r="E5">
        <f>SUMPRODUCT(C3:D3,C5:D5)</f>
        <v>800</v>
      </c>
      <c r="J5">
        <v>3</v>
      </c>
      <c r="K5">
        <v>4</v>
      </c>
    </row>
    <row r="6" spans="2:13" x14ac:dyDescent="0.3">
      <c r="C6" s="5" t="s">
        <v>10</v>
      </c>
      <c r="D6" s="5"/>
      <c r="F6" t="s">
        <v>11</v>
      </c>
      <c r="G6" t="s">
        <v>9</v>
      </c>
    </row>
    <row r="7" spans="2:13" x14ac:dyDescent="0.3">
      <c r="B7" t="s">
        <v>5</v>
      </c>
      <c r="C7">
        <v>5</v>
      </c>
      <c r="D7">
        <v>15</v>
      </c>
      <c r="E7">
        <f>SUMPRODUCT(C3:D3,C7:D7)</f>
        <v>480</v>
      </c>
      <c r="F7" t="s">
        <v>6</v>
      </c>
      <c r="G7">
        <v>480</v>
      </c>
    </row>
    <row r="8" spans="2:13" x14ac:dyDescent="0.3">
      <c r="B8" t="s">
        <v>7</v>
      </c>
      <c r="C8">
        <v>4</v>
      </c>
      <c r="D8">
        <v>4</v>
      </c>
      <c r="E8">
        <f>SUMPRODUCT(C3:D3,C8:D8)</f>
        <v>160</v>
      </c>
      <c r="F8" t="s">
        <v>6</v>
      </c>
      <c r="G8">
        <v>160</v>
      </c>
    </row>
    <row r="9" spans="2:13" x14ac:dyDescent="0.3">
      <c r="B9" t="s">
        <v>8</v>
      </c>
      <c r="C9">
        <v>35</v>
      </c>
      <c r="D9">
        <v>20</v>
      </c>
      <c r="E9">
        <f>SUMPRODUCT(C3:D3,C9:D9)</f>
        <v>980</v>
      </c>
      <c r="F9" t="s">
        <v>6</v>
      </c>
      <c r="G9">
        <v>1190</v>
      </c>
    </row>
  </sheetData>
  <mergeCells count="1"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BACE-DCE3-426B-8F0D-455EBC0A6940}">
  <dimension ref="B1:I12"/>
  <sheetViews>
    <sheetView workbookViewId="0">
      <selection activeCell="I5" sqref="I5"/>
    </sheetView>
  </sheetViews>
  <sheetFormatPr defaultRowHeight="14.4" x14ac:dyDescent="0.3"/>
  <cols>
    <col min="2" max="2" width="15.77734375" bestFit="1" customWidth="1"/>
    <col min="9" max="9" width="38.77734375" bestFit="1" customWidth="1"/>
  </cols>
  <sheetData>
    <row r="1" spans="2:9" x14ac:dyDescent="0.3">
      <c r="C1" s="6" t="s">
        <v>26</v>
      </c>
      <c r="D1" s="6"/>
      <c r="E1" s="6"/>
      <c r="F1" s="6"/>
      <c r="G1" s="6"/>
      <c r="H1" s="6"/>
    </row>
    <row r="2" spans="2:9" x14ac:dyDescent="0.3"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</row>
    <row r="3" spans="2:9" x14ac:dyDescent="0.3">
      <c r="C3">
        <v>3000</v>
      </c>
      <c r="D3">
        <v>0</v>
      </c>
      <c r="E3">
        <v>500</v>
      </c>
      <c r="F3">
        <v>1500</v>
      </c>
      <c r="G3">
        <v>1000</v>
      </c>
      <c r="H3">
        <v>0</v>
      </c>
    </row>
    <row r="5" spans="2:9" x14ac:dyDescent="0.3">
      <c r="B5" t="s">
        <v>48</v>
      </c>
      <c r="I5">
        <f>50*C3 + 61*D3 + 83*E3 + 97*F3 + 130*G3 + 145*H3</f>
        <v>467000</v>
      </c>
    </row>
    <row r="7" spans="2:9" x14ac:dyDescent="0.3">
      <c r="B7" t="s">
        <v>34</v>
      </c>
      <c r="C7" s="6" t="s">
        <v>10</v>
      </c>
      <c r="D7" s="6"/>
      <c r="E7" s="6"/>
      <c r="F7" s="3" t="s">
        <v>11</v>
      </c>
      <c r="G7" s="3" t="s">
        <v>9</v>
      </c>
    </row>
    <row r="8" spans="2:9" x14ac:dyDescent="0.3">
      <c r="C8" s="5">
        <f>2*C3+ 1.5*E3 +3*G3</f>
        <v>9750</v>
      </c>
      <c r="D8" s="5"/>
      <c r="E8" s="5"/>
      <c r="F8" t="s">
        <v>6</v>
      </c>
      <c r="G8">
        <v>10000</v>
      </c>
    </row>
    <row r="9" spans="2:9" x14ac:dyDescent="0.3">
      <c r="C9" s="5">
        <f>C3 +2*E3 +1*G3</f>
        <v>5000</v>
      </c>
      <c r="D9" s="5"/>
      <c r="E9" s="5"/>
      <c r="F9" t="s">
        <v>6</v>
      </c>
      <c r="G9">
        <v>5000</v>
      </c>
    </row>
    <row r="10" spans="2:9" x14ac:dyDescent="0.3">
      <c r="C10" s="5">
        <f>C3 + D3</f>
        <v>3000</v>
      </c>
      <c r="D10" s="5"/>
      <c r="E10" s="5"/>
      <c r="F10" s="4" t="s">
        <v>49</v>
      </c>
      <c r="G10">
        <v>3000</v>
      </c>
    </row>
    <row r="11" spans="2:9" x14ac:dyDescent="0.3">
      <c r="C11" s="5">
        <f>E3 + F3</f>
        <v>2000</v>
      </c>
      <c r="D11" s="5"/>
      <c r="E11" s="5"/>
      <c r="F11" s="4" t="s">
        <v>49</v>
      </c>
      <c r="G11">
        <v>2000</v>
      </c>
    </row>
    <row r="12" spans="2:9" x14ac:dyDescent="0.3">
      <c r="C12" s="5">
        <f>G3 + H3</f>
        <v>1000</v>
      </c>
      <c r="D12" s="5"/>
      <c r="E12" s="5"/>
      <c r="F12" s="4" t="s">
        <v>49</v>
      </c>
      <c r="G12">
        <v>1000</v>
      </c>
    </row>
  </sheetData>
  <mergeCells count="7">
    <mergeCell ref="C11:E11"/>
    <mergeCell ref="C12:E12"/>
    <mergeCell ref="C7:E7"/>
    <mergeCell ref="C1:H1"/>
    <mergeCell ref="C8:E8"/>
    <mergeCell ref="C9:E9"/>
    <mergeCell ref="C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822A-7FF1-4716-B249-2CEE27421C84}">
  <dimension ref="B1:N18"/>
  <sheetViews>
    <sheetView topLeftCell="C1" workbookViewId="0">
      <selection activeCell="F29" sqref="F29"/>
    </sheetView>
  </sheetViews>
  <sheetFormatPr defaultRowHeight="14.4" x14ac:dyDescent="0.3"/>
  <cols>
    <col min="2" max="2" width="13.5546875" bestFit="1" customWidth="1"/>
    <col min="5" max="5" width="15.21875" bestFit="1" customWidth="1"/>
    <col min="6" max="6" width="15.6640625" bestFit="1" customWidth="1"/>
    <col min="7" max="7" width="18" bestFit="1" customWidth="1"/>
    <col min="9" max="9" width="16.6640625" bestFit="1" customWidth="1"/>
    <col min="10" max="10" width="15.77734375" bestFit="1" customWidth="1"/>
    <col min="11" max="11" width="17.77734375" bestFit="1" customWidth="1"/>
    <col min="14" max="14" width="38.77734375" bestFit="1" customWidth="1"/>
  </cols>
  <sheetData>
    <row r="1" spans="2:14" x14ac:dyDescent="0.3">
      <c r="C1" t="s">
        <v>15</v>
      </c>
      <c r="D1" t="s">
        <v>16</v>
      </c>
      <c r="E1" t="s">
        <v>20</v>
      </c>
      <c r="F1" t="s">
        <v>18</v>
      </c>
      <c r="G1" t="s">
        <v>19</v>
      </c>
      <c r="J1" t="s">
        <v>29</v>
      </c>
      <c r="K1" t="s">
        <v>25</v>
      </c>
    </row>
    <row r="2" spans="2:14" x14ac:dyDescent="0.3">
      <c r="B2" t="s">
        <v>12</v>
      </c>
      <c r="C2">
        <v>2</v>
      </c>
      <c r="D2">
        <v>1</v>
      </c>
      <c r="E2">
        <v>3000</v>
      </c>
      <c r="F2">
        <v>50</v>
      </c>
      <c r="G2">
        <v>61</v>
      </c>
      <c r="H2">
        <f>SUM(F2:G2)</f>
        <v>111</v>
      </c>
      <c r="I2" t="s">
        <v>26</v>
      </c>
      <c r="J2" t="s">
        <v>36</v>
      </c>
      <c r="K2" t="s">
        <v>37</v>
      </c>
    </row>
    <row r="3" spans="2:14" x14ac:dyDescent="0.3">
      <c r="B3" t="s">
        <v>13</v>
      </c>
      <c r="C3">
        <v>1.5</v>
      </c>
      <c r="D3">
        <v>2</v>
      </c>
      <c r="E3">
        <v>2000</v>
      </c>
      <c r="F3">
        <v>83</v>
      </c>
      <c r="G3">
        <v>97</v>
      </c>
      <c r="H3">
        <f>SUM(F3:G3)</f>
        <v>180</v>
      </c>
      <c r="J3" t="s">
        <v>38</v>
      </c>
      <c r="K3" t="s">
        <v>39</v>
      </c>
    </row>
    <row r="4" spans="2:14" x14ac:dyDescent="0.3">
      <c r="B4" t="s">
        <v>14</v>
      </c>
      <c r="C4">
        <v>3</v>
      </c>
      <c r="D4">
        <v>1</v>
      </c>
      <c r="E4">
        <v>1000</v>
      </c>
      <c r="F4">
        <v>130</v>
      </c>
      <c r="G4">
        <v>145</v>
      </c>
      <c r="H4">
        <f>SUM(F4:G4)</f>
        <v>275</v>
      </c>
      <c r="J4" t="s">
        <v>40</v>
      </c>
      <c r="K4" t="s">
        <v>41</v>
      </c>
    </row>
    <row r="5" spans="2:14" x14ac:dyDescent="0.3">
      <c r="B5" t="s">
        <v>17</v>
      </c>
      <c r="C5">
        <v>10000</v>
      </c>
      <c r="D5">
        <v>5000</v>
      </c>
    </row>
    <row r="6" spans="2:14" x14ac:dyDescent="0.3">
      <c r="F6" t="s">
        <v>24</v>
      </c>
      <c r="G6" t="s">
        <v>25</v>
      </c>
      <c r="I6" t="s">
        <v>27</v>
      </c>
      <c r="L6">
        <v>3000</v>
      </c>
    </row>
    <row r="7" spans="2:14" x14ac:dyDescent="0.3">
      <c r="E7" t="s">
        <v>21</v>
      </c>
      <c r="I7" t="s">
        <v>28</v>
      </c>
    </row>
    <row r="8" spans="2:14" x14ac:dyDescent="0.3">
      <c r="E8" t="s">
        <v>22</v>
      </c>
    </row>
    <row r="9" spans="2:14" x14ac:dyDescent="0.3">
      <c r="E9" t="s">
        <v>23</v>
      </c>
    </row>
    <row r="11" spans="2:14" x14ac:dyDescent="0.3">
      <c r="N11" t="s">
        <v>34</v>
      </c>
    </row>
    <row r="12" spans="2:14" x14ac:dyDescent="0.3">
      <c r="I12" t="s">
        <v>0</v>
      </c>
      <c r="J12" t="s">
        <v>31</v>
      </c>
      <c r="N12" t="s">
        <v>42</v>
      </c>
    </row>
    <row r="13" spans="2:14" x14ac:dyDescent="0.3">
      <c r="I13" t="s">
        <v>1</v>
      </c>
      <c r="J13" t="s">
        <v>32</v>
      </c>
      <c r="N13" t="s">
        <v>43</v>
      </c>
    </row>
    <row r="14" spans="2:14" x14ac:dyDescent="0.3">
      <c r="I14" t="s">
        <v>30</v>
      </c>
      <c r="J14" t="s">
        <v>33</v>
      </c>
      <c r="N14" t="s">
        <v>44</v>
      </c>
    </row>
    <row r="15" spans="2:14" x14ac:dyDescent="0.3">
      <c r="N15" t="s">
        <v>45</v>
      </c>
    </row>
    <row r="16" spans="2:14" x14ac:dyDescent="0.3">
      <c r="N16" t="s">
        <v>46</v>
      </c>
    </row>
    <row r="18" spans="13:14" x14ac:dyDescent="0.3">
      <c r="M18" t="s">
        <v>35</v>
      </c>
      <c r="N18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C95A-571F-496E-89F2-AD1A31D38122}">
  <dimension ref="A2:D15"/>
  <sheetViews>
    <sheetView workbookViewId="0">
      <selection activeCell="D16" sqref="D16"/>
    </sheetView>
  </sheetViews>
  <sheetFormatPr defaultRowHeight="14.4" x14ac:dyDescent="0.3"/>
  <cols>
    <col min="1" max="1" width="15.6640625" bestFit="1" customWidth="1"/>
  </cols>
  <sheetData>
    <row r="2" spans="1:4" x14ac:dyDescent="0.3">
      <c r="B2" t="s">
        <v>50</v>
      </c>
      <c r="C2" t="s">
        <v>51</v>
      </c>
      <c r="D2" t="s">
        <v>52</v>
      </c>
    </row>
    <row r="5" spans="1:4" x14ac:dyDescent="0.3">
      <c r="A5" t="s">
        <v>56</v>
      </c>
      <c r="B5" t="s">
        <v>53</v>
      </c>
      <c r="C5" t="s">
        <v>54</v>
      </c>
      <c r="D5" t="s">
        <v>55</v>
      </c>
    </row>
    <row r="6" spans="1:4" x14ac:dyDescent="0.3">
      <c r="A6" t="s">
        <v>57</v>
      </c>
      <c r="B6" t="s">
        <v>0</v>
      </c>
      <c r="C6" t="s">
        <v>1</v>
      </c>
      <c r="D6" t="s">
        <v>30</v>
      </c>
    </row>
    <row r="9" spans="1:4" x14ac:dyDescent="0.3">
      <c r="A9" t="s">
        <v>34</v>
      </c>
      <c r="B9" t="s">
        <v>58</v>
      </c>
    </row>
    <row r="10" spans="1:4" x14ac:dyDescent="0.3">
      <c r="B10" t="s">
        <v>59</v>
      </c>
    </row>
    <row r="11" spans="1:4" x14ac:dyDescent="0.3">
      <c r="B11" t="s">
        <v>60</v>
      </c>
    </row>
    <row r="14" spans="1:4" x14ac:dyDescent="0.3">
      <c r="B14">
        <v>1333.3</v>
      </c>
      <c r="C14">
        <v>666.7</v>
      </c>
    </row>
    <row r="15" spans="1:4" x14ac:dyDescent="0.3">
      <c r="B15">
        <f>2*B14</f>
        <v>2666.6</v>
      </c>
      <c r="C15">
        <f>3*C14</f>
        <v>2000.1000000000001</v>
      </c>
      <c r="D15">
        <f>SUM(B15:C15)</f>
        <v>4666.7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D1ED-8979-4354-9F2C-DFCC6695F252}">
  <dimension ref="A1:I6"/>
  <sheetViews>
    <sheetView tabSelected="1" workbookViewId="0">
      <selection activeCell="C5" sqref="C5"/>
    </sheetView>
  </sheetViews>
  <sheetFormatPr defaultRowHeight="14.4" x14ac:dyDescent="0.3"/>
  <cols>
    <col min="3" max="3" width="12.77734375" bestFit="1" customWidth="1"/>
    <col min="4" max="4" width="11.33203125" bestFit="1" customWidth="1"/>
    <col min="8" max="8" width="15.77734375" bestFit="1" customWidth="1"/>
  </cols>
  <sheetData>
    <row r="1" spans="1:9" x14ac:dyDescent="0.3">
      <c r="C1" t="s">
        <v>0</v>
      </c>
      <c r="D1" t="s">
        <v>1</v>
      </c>
    </row>
    <row r="2" spans="1:9" x14ac:dyDescent="0.3">
      <c r="C2" t="s">
        <v>81</v>
      </c>
      <c r="D2" t="s">
        <v>82</v>
      </c>
    </row>
    <row r="3" spans="1:9" x14ac:dyDescent="0.3">
      <c r="A3" t="s">
        <v>83</v>
      </c>
      <c r="B3" t="s">
        <v>85</v>
      </c>
      <c r="C3" t="s">
        <v>87</v>
      </c>
      <c r="D3" t="s">
        <v>88</v>
      </c>
      <c r="E3">
        <v>24</v>
      </c>
    </row>
    <row r="4" spans="1:9" x14ac:dyDescent="0.3">
      <c r="B4" t="s">
        <v>86</v>
      </c>
      <c r="C4" t="s">
        <v>84</v>
      </c>
      <c r="D4" t="s">
        <v>89</v>
      </c>
      <c r="E4">
        <v>28</v>
      </c>
    </row>
    <row r="5" spans="1:9" x14ac:dyDescent="0.3">
      <c r="A5" t="s">
        <v>66</v>
      </c>
      <c r="C5" s="8">
        <v>50000</v>
      </c>
      <c r="D5" s="8">
        <v>100000</v>
      </c>
      <c r="H5" t="s">
        <v>90</v>
      </c>
      <c r="I5" t="s">
        <v>91</v>
      </c>
    </row>
    <row r="6" spans="1:9" x14ac:dyDescent="0.3">
      <c r="C6" s="9">
        <f>C5/1000</f>
        <v>50</v>
      </c>
      <c r="D6" s="9">
        <f>D5/1000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6613-3CC2-464D-81C6-53FA20F4CCE5}">
  <dimension ref="A2:I11"/>
  <sheetViews>
    <sheetView workbookViewId="0">
      <selection activeCell="I6" sqref="I6"/>
    </sheetView>
  </sheetViews>
  <sheetFormatPr defaultRowHeight="14.4" x14ac:dyDescent="0.3"/>
  <cols>
    <col min="1" max="1" width="12.5546875" bestFit="1" customWidth="1"/>
    <col min="8" max="8" width="9.88671875" bestFit="1" customWidth="1"/>
    <col min="9" max="9" width="23.6640625" bestFit="1" customWidth="1"/>
  </cols>
  <sheetData>
    <row r="2" spans="1:9" x14ac:dyDescent="0.3">
      <c r="B2" t="s">
        <v>69</v>
      </c>
      <c r="C2" t="s">
        <v>70</v>
      </c>
      <c r="H2" t="s">
        <v>77</v>
      </c>
      <c r="I2" t="s">
        <v>78</v>
      </c>
    </row>
    <row r="3" spans="1:9" x14ac:dyDescent="0.3">
      <c r="A3" t="s">
        <v>71</v>
      </c>
      <c r="B3">
        <v>27</v>
      </c>
      <c r="C3">
        <v>21</v>
      </c>
      <c r="I3" t="s">
        <v>80</v>
      </c>
    </row>
    <row r="4" spans="1:9" x14ac:dyDescent="0.3">
      <c r="A4" t="s">
        <v>72</v>
      </c>
      <c r="B4">
        <v>10</v>
      </c>
      <c r="C4">
        <v>9</v>
      </c>
    </row>
    <row r="5" spans="1:9" x14ac:dyDescent="0.3">
      <c r="A5" t="s">
        <v>73</v>
      </c>
      <c r="B5">
        <v>14</v>
      </c>
      <c r="C5">
        <v>10</v>
      </c>
      <c r="I5">
        <f>3*20 + 2*60</f>
        <v>180</v>
      </c>
    </row>
    <row r="6" spans="1:9" x14ac:dyDescent="0.3">
      <c r="A6" t="s">
        <v>79</v>
      </c>
      <c r="B6">
        <f>B3- (B4+B5)</f>
        <v>3</v>
      </c>
      <c r="C6">
        <f>C3- (C4+C5)</f>
        <v>2</v>
      </c>
    </row>
    <row r="8" spans="1:9" x14ac:dyDescent="0.3">
      <c r="A8" t="s">
        <v>74</v>
      </c>
      <c r="B8">
        <v>2</v>
      </c>
      <c r="C8">
        <v>1</v>
      </c>
      <c r="D8">
        <v>100</v>
      </c>
    </row>
    <row r="9" spans="1:9" x14ac:dyDescent="0.3">
      <c r="A9" t="s">
        <v>75</v>
      </c>
      <c r="B9">
        <v>1</v>
      </c>
      <c r="C9">
        <v>1</v>
      </c>
      <c r="D9">
        <v>80</v>
      </c>
    </row>
    <row r="11" spans="1:9" x14ac:dyDescent="0.3">
      <c r="A11" t="s">
        <v>76</v>
      </c>
      <c r="B1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4BAE-8F03-4F0C-AEAE-2660D063FE37}">
  <dimension ref="A1:N21"/>
  <sheetViews>
    <sheetView workbookViewId="0">
      <selection activeCell="B12" sqref="B12"/>
    </sheetView>
  </sheetViews>
  <sheetFormatPr defaultRowHeight="14.4" x14ac:dyDescent="0.3"/>
  <cols>
    <col min="2" max="2" width="15.6640625" bestFit="1" customWidth="1"/>
    <col min="3" max="3" width="11.21875" bestFit="1" customWidth="1"/>
  </cols>
  <sheetData>
    <row r="1" spans="1:14" x14ac:dyDescent="0.3">
      <c r="B1" t="s">
        <v>0</v>
      </c>
      <c r="C1" t="s">
        <v>1</v>
      </c>
    </row>
    <row r="2" spans="1:14" x14ac:dyDescent="0.3">
      <c r="A2" t="s">
        <v>63</v>
      </c>
      <c r="B2" t="s">
        <v>61</v>
      </c>
      <c r="C2" t="s">
        <v>62</v>
      </c>
    </row>
    <row r="3" spans="1:14" x14ac:dyDescent="0.3">
      <c r="A3" t="s">
        <v>64</v>
      </c>
      <c r="B3">
        <v>0.8</v>
      </c>
      <c r="C3">
        <v>0.68</v>
      </c>
    </row>
    <row r="4" spans="1:14" x14ac:dyDescent="0.3">
      <c r="A4" t="s">
        <v>65</v>
      </c>
      <c r="B4">
        <v>0.2</v>
      </c>
      <c r="C4">
        <v>0.32</v>
      </c>
    </row>
    <row r="5" spans="1:14" x14ac:dyDescent="0.3">
      <c r="A5" t="s">
        <v>66</v>
      </c>
      <c r="B5">
        <v>0.8</v>
      </c>
      <c r="C5">
        <v>0.6</v>
      </c>
    </row>
    <row r="6" spans="1:14" x14ac:dyDescent="0.3">
      <c r="G6">
        <v>0.2</v>
      </c>
      <c r="H6">
        <v>0.32</v>
      </c>
      <c r="I6">
        <v>0.25</v>
      </c>
      <c r="M6" t="s">
        <v>37</v>
      </c>
    </row>
    <row r="7" spans="1:14" x14ac:dyDescent="0.3">
      <c r="K7" t="s">
        <v>67</v>
      </c>
      <c r="L7">
        <v>0</v>
      </c>
      <c r="M7" s="7">
        <f>0.25/32</f>
        <v>7.8125E-3</v>
      </c>
    </row>
    <row r="8" spans="1:14" x14ac:dyDescent="0.3">
      <c r="K8" t="s">
        <v>68</v>
      </c>
      <c r="L8">
        <v>0</v>
      </c>
      <c r="M8">
        <f>0.25/2</f>
        <v>0.125</v>
      </c>
      <c r="N8" t="s">
        <v>36</v>
      </c>
    </row>
    <row r="12" spans="1:14" x14ac:dyDescent="0.3">
      <c r="B12">
        <v>0</v>
      </c>
    </row>
    <row r="16" spans="1:14" x14ac:dyDescent="0.3">
      <c r="K16">
        <f>1/6</f>
        <v>0.16666666666666666</v>
      </c>
      <c r="M16">
        <f>5/12</f>
        <v>0.41666666666666669</v>
      </c>
    </row>
    <row r="17" spans="12:13" x14ac:dyDescent="0.3">
      <c r="M17">
        <f>7/12</f>
        <v>0.58333333333333337</v>
      </c>
    </row>
    <row r="19" spans="12:13" x14ac:dyDescent="0.3">
      <c r="L19">
        <v>0.32</v>
      </c>
    </row>
    <row r="20" spans="12:13" x14ac:dyDescent="0.3">
      <c r="L20">
        <v>0.2</v>
      </c>
    </row>
    <row r="21" spans="12:13" x14ac:dyDescent="0.3">
      <c r="L21">
        <f>L19-L20</f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Sheet1</vt:lpstr>
      <vt:lpstr>constraint Exercise 2</vt:lpstr>
      <vt:lpstr>case_study_exercise</vt:lpstr>
      <vt:lpstr>Sheet3</vt:lpstr>
      <vt:lpstr>Quiz Exercise</vt:lpstr>
      <vt:lpstr>Week 3 Quiz </vt:lpstr>
      <vt:lpstr>Week 2 Quiz </vt:lpstr>
      <vt:lpstr>Week 2 Practice QUestions</vt:lpstr>
      <vt:lpstr>'constraint Exercise 2'!Deciosn_varoable_1</vt:lpstr>
      <vt:lpstr>Deciosn_varoable_1</vt:lpstr>
      <vt:lpstr>'constraint Exercise 2'!Decision_variable_2</vt:lpstr>
      <vt:lpstr>Decision_variable_2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Panchaity</dc:creator>
  <cp:lastModifiedBy>Ayush Panchaity</cp:lastModifiedBy>
  <dcterms:created xsi:type="dcterms:W3CDTF">2023-07-18T18:08:20Z</dcterms:created>
  <dcterms:modified xsi:type="dcterms:W3CDTF">2023-07-29T14:59:09Z</dcterms:modified>
</cp:coreProperties>
</file>