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yush Patel\"/>
    </mc:Choice>
  </mc:AlternateContent>
  <xr:revisionPtr revIDLastSave="0" documentId="13_ncr:1_{7DFFB2A6-11A6-4C61-8816-FB79B0860998}" xr6:coauthVersionLast="47" xr6:coauthVersionMax="47" xr10:uidLastSave="{00000000-0000-0000-0000-000000000000}"/>
  <bookViews>
    <workbookView xWindow="-120" yWindow="-120" windowWidth="29040" windowHeight="15720" xr2:uid="{C7604B5D-9A01-4E25-AE23-C5CECD9FE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N91" i="1"/>
  <c r="C91" i="1"/>
  <c r="F75" i="1"/>
  <c r="F76" i="1"/>
  <c r="F77" i="1"/>
  <c r="F78" i="1"/>
  <c r="F79" i="1"/>
  <c r="F80" i="1"/>
  <c r="F81" i="1"/>
  <c r="F82" i="1"/>
  <c r="F83" i="1"/>
  <c r="F84" i="1"/>
  <c r="F85" i="1"/>
  <c r="F74" i="1"/>
  <c r="R65" i="1"/>
  <c r="R64" i="1"/>
  <c r="S49" i="1"/>
  <c r="R49" i="1"/>
  <c r="D71" i="1"/>
  <c r="E71" i="1"/>
  <c r="F71" i="1"/>
  <c r="G71" i="1"/>
  <c r="H71" i="1"/>
  <c r="I71" i="1"/>
  <c r="J71" i="1"/>
  <c r="K71" i="1"/>
  <c r="L71" i="1"/>
  <c r="M71" i="1"/>
  <c r="N71" i="1"/>
  <c r="O71" i="1"/>
  <c r="C71" i="1"/>
  <c r="J57" i="1"/>
  <c r="J50" i="1"/>
  <c r="J51" i="1"/>
  <c r="J52" i="1"/>
  <c r="J53" i="1"/>
  <c r="J54" i="1"/>
  <c r="J55" i="1"/>
  <c r="J56" i="1"/>
  <c r="J58" i="1"/>
  <c r="J59" i="1"/>
  <c r="J60" i="1"/>
  <c r="J61" i="1"/>
  <c r="J49" i="1"/>
  <c r="C42" i="1"/>
  <c r="C44" i="1" s="1"/>
  <c r="C39" i="1"/>
  <c r="E39" i="1" s="1"/>
  <c r="O34" i="1"/>
  <c r="O23" i="1"/>
  <c r="O17" i="1"/>
  <c r="O16" i="1"/>
  <c r="P4" i="1"/>
  <c r="O4" i="1"/>
</calcChain>
</file>

<file path=xl/sharedStrings.xml><?xml version="1.0" encoding="utf-8"?>
<sst xmlns="http://schemas.openxmlformats.org/spreadsheetml/2006/main" count="263" uniqueCount="88">
  <si>
    <t>VLOOKUP</t>
  </si>
  <si>
    <t>Lookup</t>
  </si>
  <si>
    <t>Example 1</t>
  </si>
  <si>
    <t>Sr No</t>
  </si>
  <si>
    <t>Employee Name</t>
  </si>
  <si>
    <t>Designation</t>
  </si>
  <si>
    <t>Basic</t>
  </si>
  <si>
    <t>Net Salary</t>
  </si>
  <si>
    <t>Kishor Patil</t>
  </si>
  <si>
    <t>Managar</t>
  </si>
  <si>
    <t>Avinash Pawar</t>
  </si>
  <si>
    <t>Asst. Manager</t>
  </si>
  <si>
    <t>Hansraj Patel</t>
  </si>
  <si>
    <t>Teller</t>
  </si>
  <si>
    <t>Sujay Sarkar</t>
  </si>
  <si>
    <t>Clerk</t>
  </si>
  <si>
    <t>Suman Roy</t>
  </si>
  <si>
    <t>Suhas Sen</t>
  </si>
  <si>
    <t>Peon</t>
  </si>
  <si>
    <t>Rohan Sharma</t>
  </si>
  <si>
    <t>Punam Datta</t>
  </si>
  <si>
    <t>Serv. Manager</t>
  </si>
  <si>
    <t>Sawti Jape</t>
  </si>
  <si>
    <t>Puja Dtta</t>
  </si>
  <si>
    <t>XLOOKUP</t>
  </si>
  <si>
    <t>Example 2</t>
  </si>
  <si>
    <t>Top Product</t>
  </si>
  <si>
    <t>Product Code</t>
  </si>
  <si>
    <t>Quantity</t>
  </si>
  <si>
    <t>Price</t>
  </si>
  <si>
    <t>Mobile</t>
  </si>
  <si>
    <t>1000-165-B100</t>
  </si>
  <si>
    <t>Watches</t>
  </si>
  <si>
    <t>Camera</t>
  </si>
  <si>
    <t>1001-540-C101</t>
  </si>
  <si>
    <t>1002-394-M102</t>
  </si>
  <si>
    <t>Cosmetics</t>
  </si>
  <si>
    <t>1003-307-Q103</t>
  </si>
  <si>
    <t>Shoes</t>
  </si>
  <si>
    <t>1004-848-S104</t>
  </si>
  <si>
    <t>Laptops</t>
  </si>
  <si>
    <t>1005-155-S105</t>
  </si>
  <si>
    <t>Perfumes</t>
  </si>
  <si>
    <t>1006-552-T106</t>
  </si>
  <si>
    <t>Clothes</t>
  </si>
  <si>
    <t>1007-634-O107</t>
  </si>
  <si>
    <t>HLOOKUP</t>
  </si>
  <si>
    <t>Example 3</t>
  </si>
  <si>
    <t>Total</t>
  </si>
  <si>
    <t>Horizontal</t>
  </si>
  <si>
    <t xml:space="preserve">Vertical </t>
  </si>
  <si>
    <t>Emloyee ID</t>
  </si>
  <si>
    <t xml:space="preserve">Last Name </t>
  </si>
  <si>
    <t xml:space="preserve">First Name </t>
  </si>
  <si>
    <t>Employee ID</t>
  </si>
  <si>
    <t>Pay</t>
  </si>
  <si>
    <t>First Name</t>
  </si>
  <si>
    <t>Last Name</t>
  </si>
  <si>
    <t>Doe</t>
  </si>
  <si>
    <t>John</t>
  </si>
  <si>
    <t>Brad</t>
  </si>
  <si>
    <t>Cline</t>
  </si>
  <si>
    <t>Andy</t>
  </si>
  <si>
    <t>Prince</t>
  </si>
  <si>
    <t>Smith</t>
  </si>
  <si>
    <t>Tony</t>
  </si>
  <si>
    <t>Pan</t>
  </si>
  <si>
    <t>Peter</t>
  </si>
  <si>
    <t>Eli</t>
  </si>
  <si>
    <t>Favre</t>
  </si>
  <si>
    <t xml:space="preserve">Bret </t>
  </si>
  <si>
    <t>Elway</t>
  </si>
  <si>
    <t>Manning</t>
  </si>
  <si>
    <t>Vick</t>
  </si>
  <si>
    <t xml:space="preserve">Michael </t>
  </si>
  <si>
    <t xml:space="preserve">Woods </t>
  </si>
  <si>
    <t>Tiger</t>
  </si>
  <si>
    <t>Jordan</t>
  </si>
  <si>
    <t>Stark</t>
  </si>
  <si>
    <t xml:space="preserve">Willians </t>
  </si>
  <si>
    <t>Pitt</t>
  </si>
  <si>
    <t>Pay Min</t>
  </si>
  <si>
    <t>Pay Band</t>
  </si>
  <si>
    <t>Level A</t>
  </si>
  <si>
    <t>Level B</t>
  </si>
  <si>
    <t>Level C</t>
  </si>
  <si>
    <t>Level D</t>
  </si>
  <si>
    <t>Level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</si>
</sst>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#,##0"/>
    <numFmt numFmtId="165" formatCode="&quot;₹&quot;\ #,##0.00;[Red]&quot;₹&quot;\ #,##0.00"/>
    <numFmt numFmtId="166" formatCode="&quot;₹&quot;\ #,##0.00"/>
    <numFmt numFmtId="167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/>
    <xf numFmtId="166" fontId="0" fillId="6" borderId="1" xfId="0" applyNumberFormat="1" applyFill="1" applyBorder="1"/>
    <xf numFmtId="0" fontId="0" fillId="6" borderId="2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3A45-DA3F-4476-8B11-CAA5C48205BE}">
  <dimension ref="A1:S91"/>
  <sheetViews>
    <sheetView tabSelected="1" topLeftCell="A37" workbookViewId="0">
      <selection activeCell="P9" sqref="P9"/>
    </sheetView>
  </sheetViews>
  <sheetFormatPr defaultRowHeight="15" x14ac:dyDescent="0.25"/>
  <cols>
    <col min="1" max="1" width="10" bestFit="1" customWidth="1"/>
    <col min="2" max="3" width="15.7109375" bestFit="1" customWidth="1"/>
    <col min="4" max="4" width="14" bestFit="1" customWidth="1"/>
    <col min="5" max="5" width="14.28515625" bestFit="1" customWidth="1"/>
    <col min="6" max="6" width="14" bestFit="1" customWidth="1"/>
    <col min="7" max="8" width="13.5703125" bestFit="1" customWidth="1"/>
    <col min="9" max="9" width="13.7109375" bestFit="1" customWidth="1"/>
    <col min="10" max="10" width="14" bestFit="1" customWidth="1"/>
    <col min="11" max="11" width="10.28515625" bestFit="1" customWidth="1"/>
    <col min="12" max="12" width="9" bestFit="1" customWidth="1"/>
    <col min="14" max="15" width="15.7109375" bestFit="1" customWidth="1"/>
    <col min="16" max="16" width="10" bestFit="1" customWidth="1"/>
    <col min="17" max="17" width="11" bestFit="1" customWidth="1"/>
    <col min="18" max="18" width="10.5703125" bestFit="1" customWidth="1"/>
    <col min="19" max="19" width="11" bestFit="1" customWidth="1"/>
  </cols>
  <sheetData>
    <row r="1" spans="1:16" x14ac:dyDescent="0.25">
      <c r="A1" s="3" t="s">
        <v>2</v>
      </c>
    </row>
    <row r="2" spans="1:16" x14ac:dyDescent="0.25">
      <c r="A2" s="1" t="s">
        <v>24</v>
      </c>
      <c r="B2" s="2" t="s">
        <v>50</v>
      </c>
      <c r="C2" s="2" t="s">
        <v>1</v>
      </c>
    </row>
    <row r="3" spans="1:16" x14ac:dyDescent="0.25">
      <c r="B3" s="13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N3" s="13" t="s">
        <v>3</v>
      </c>
      <c r="O3" s="13" t="s">
        <v>4</v>
      </c>
      <c r="P3" s="13" t="s">
        <v>7</v>
      </c>
    </row>
    <row r="4" spans="1:16" x14ac:dyDescent="0.25">
      <c r="B4" s="6">
        <v>1</v>
      </c>
      <c r="C4" s="4" t="s">
        <v>8</v>
      </c>
      <c r="D4" s="4" t="s">
        <v>9</v>
      </c>
      <c r="E4" s="6">
        <v>19500</v>
      </c>
      <c r="F4" s="7">
        <v>30030</v>
      </c>
      <c r="N4" s="4">
        <v>3</v>
      </c>
      <c r="O4" s="4" t="str">
        <f>VLOOKUP(N4,B3:$F$13,2,)</f>
        <v>Hansraj Patel</v>
      </c>
      <c r="P4" s="7">
        <f>VLOOKUP(N4,B3:$F$13,5,)</f>
        <v>23100</v>
      </c>
    </row>
    <row r="5" spans="1:16" x14ac:dyDescent="0.25">
      <c r="B5" s="6">
        <v>2</v>
      </c>
      <c r="C5" s="4" t="s">
        <v>10</v>
      </c>
      <c r="D5" s="4" t="s">
        <v>11</v>
      </c>
      <c r="E5" s="6">
        <v>18200</v>
      </c>
      <c r="F5" s="7">
        <v>28028</v>
      </c>
    </row>
    <row r="6" spans="1:16" x14ac:dyDescent="0.25">
      <c r="B6" s="6">
        <v>3</v>
      </c>
      <c r="C6" s="4" t="s">
        <v>12</v>
      </c>
      <c r="D6" s="4" t="s">
        <v>13</v>
      </c>
      <c r="E6" s="6">
        <v>15000</v>
      </c>
      <c r="F6" s="7">
        <v>23100</v>
      </c>
    </row>
    <row r="7" spans="1:16" x14ac:dyDescent="0.25">
      <c r="B7" s="6">
        <v>4</v>
      </c>
      <c r="C7" s="4" t="s">
        <v>14</v>
      </c>
      <c r="D7" s="4" t="s">
        <v>15</v>
      </c>
      <c r="E7" s="6">
        <v>12200</v>
      </c>
      <c r="F7" s="7">
        <v>18788</v>
      </c>
    </row>
    <row r="8" spans="1:16" x14ac:dyDescent="0.25">
      <c r="B8" s="6">
        <v>5</v>
      </c>
      <c r="C8" s="4" t="s">
        <v>16</v>
      </c>
      <c r="D8" s="4" t="s">
        <v>15</v>
      </c>
      <c r="E8" s="6">
        <v>11900</v>
      </c>
      <c r="F8" s="7">
        <v>18326</v>
      </c>
    </row>
    <row r="9" spans="1:16" x14ac:dyDescent="0.25">
      <c r="B9" s="6">
        <v>6</v>
      </c>
      <c r="C9" s="4" t="s">
        <v>17</v>
      </c>
      <c r="D9" s="4" t="s">
        <v>18</v>
      </c>
      <c r="E9" s="6">
        <v>9800</v>
      </c>
      <c r="F9" s="7">
        <v>15092</v>
      </c>
    </row>
    <row r="10" spans="1:16" x14ac:dyDescent="0.25">
      <c r="B10" s="6">
        <v>7</v>
      </c>
      <c r="C10" s="4" t="s">
        <v>19</v>
      </c>
      <c r="D10" s="4" t="s">
        <v>15</v>
      </c>
      <c r="E10" s="6">
        <v>11200</v>
      </c>
      <c r="F10" s="7">
        <v>21500</v>
      </c>
    </row>
    <row r="11" spans="1:16" x14ac:dyDescent="0.25">
      <c r="B11" s="6">
        <v>8</v>
      </c>
      <c r="C11" s="4" t="s">
        <v>20</v>
      </c>
      <c r="D11" s="4" t="s">
        <v>21</v>
      </c>
      <c r="E11" s="6">
        <v>17200</v>
      </c>
      <c r="F11" s="7">
        <v>26125</v>
      </c>
    </row>
    <row r="12" spans="1:16" x14ac:dyDescent="0.25">
      <c r="B12" s="6">
        <v>9</v>
      </c>
      <c r="C12" s="4" t="s">
        <v>22</v>
      </c>
      <c r="D12" s="4" t="s">
        <v>13</v>
      </c>
      <c r="E12" s="6">
        <v>12900</v>
      </c>
      <c r="F12" s="7">
        <v>19990</v>
      </c>
    </row>
    <row r="13" spans="1:16" x14ac:dyDescent="0.25">
      <c r="B13" s="6">
        <v>10</v>
      </c>
      <c r="C13" s="4" t="s">
        <v>23</v>
      </c>
      <c r="D13" s="4" t="s">
        <v>15</v>
      </c>
      <c r="E13" s="6">
        <v>11400</v>
      </c>
      <c r="F13" s="7">
        <v>22125</v>
      </c>
    </row>
    <row r="14" spans="1:16" x14ac:dyDescent="0.25">
      <c r="A14" s="11" t="s">
        <v>46</v>
      </c>
      <c r="B14" s="12" t="s">
        <v>49</v>
      </c>
      <c r="C14" s="12" t="s">
        <v>1</v>
      </c>
    </row>
    <row r="15" spans="1:16" x14ac:dyDescent="0.25">
      <c r="B15" s="13" t="s">
        <v>3</v>
      </c>
      <c r="C15" s="10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N15" s="13" t="s">
        <v>3</v>
      </c>
      <c r="O15" s="4">
        <v>3</v>
      </c>
    </row>
    <row r="16" spans="1:16" x14ac:dyDescent="0.25">
      <c r="B16" s="13" t="s">
        <v>4</v>
      </c>
      <c r="C16" s="4" t="s">
        <v>8</v>
      </c>
      <c r="D16" s="4" t="s">
        <v>10</v>
      </c>
      <c r="E16" s="4" t="s">
        <v>12</v>
      </c>
      <c r="F16" s="4" t="s">
        <v>14</v>
      </c>
      <c r="G16" s="4" t="s">
        <v>16</v>
      </c>
      <c r="H16" s="4" t="s">
        <v>17</v>
      </c>
      <c r="I16" s="4" t="s">
        <v>19</v>
      </c>
      <c r="J16" s="4" t="s">
        <v>20</v>
      </c>
      <c r="K16" s="4" t="s">
        <v>22</v>
      </c>
      <c r="L16" s="4" t="s">
        <v>23</v>
      </c>
      <c r="N16" s="13" t="s">
        <v>4</v>
      </c>
      <c r="O16" s="4" t="str">
        <f>HLOOKUP(O15,$B$15:$L$19,2,)</f>
        <v>Hansraj Patel</v>
      </c>
    </row>
    <row r="17" spans="1:15" x14ac:dyDescent="0.25">
      <c r="B17" s="13" t="s">
        <v>5</v>
      </c>
      <c r="C17" s="4" t="s">
        <v>9</v>
      </c>
      <c r="D17" s="4" t="s">
        <v>11</v>
      </c>
      <c r="E17" s="4" t="s">
        <v>13</v>
      </c>
      <c r="F17" s="4" t="s">
        <v>15</v>
      </c>
      <c r="G17" s="4" t="s">
        <v>15</v>
      </c>
      <c r="H17" s="4" t="s">
        <v>18</v>
      </c>
      <c r="I17" s="4" t="s">
        <v>15</v>
      </c>
      <c r="J17" s="4" t="s">
        <v>21</v>
      </c>
      <c r="K17" s="4" t="s">
        <v>13</v>
      </c>
      <c r="L17" s="4" t="s">
        <v>15</v>
      </c>
      <c r="N17" s="13" t="s">
        <v>7</v>
      </c>
      <c r="O17" s="5">
        <f>HLOOKUP(O15,$B$15:$L$19,5,)</f>
        <v>23100</v>
      </c>
    </row>
    <row r="18" spans="1:15" x14ac:dyDescent="0.25">
      <c r="B18" s="13" t="s">
        <v>6</v>
      </c>
      <c r="C18" s="6">
        <v>19500</v>
      </c>
      <c r="D18" s="6">
        <v>18200</v>
      </c>
      <c r="E18" s="6">
        <v>15000</v>
      </c>
      <c r="F18" s="6">
        <v>12200</v>
      </c>
      <c r="G18" s="6">
        <v>11900</v>
      </c>
      <c r="H18" s="6">
        <v>9800</v>
      </c>
      <c r="I18" s="6">
        <v>11200</v>
      </c>
      <c r="J18" s="6">
        <v>17200</v>
      </c>
      <c r="K18" s="6">
        <v>12900</v>
      </c>
      <c r="L18" s="6">
        <v>11400</v>
      </c>
    </row>
    <row r="19" spans="1:15" x14ac:dyDescent="0.25">
      <c r="B19" s="13" t="s">
        <v>7</v>
      </c>
      <c r="C19" s="7">
        <v>30030</v>
      </c>
      <c r="D19" s="7">
        <v>28028</v>
      </c>
      <c r="E19" s="7">
        <v>23100</v>
      </c>
      <c r="F19" s="7">
        <v>18788</v>
      </c>
      <c r="G19" s="7">
        <v>18326</v>
      </c>
      <c r="H19" s="7">
        <v>15092</v>
      </c>
      <c r="I19" s="7">
        <v>21500</v>
      </c>
      <c r="J19" s="7">
        <v>26125</v>
      </c>
      <c r="K19" s="7">
        <v>19990</v>
      </c>
      <c r="L19" s="7">
        <v>22125</v>
      </c>
    </row>
    <row r="21" spans="1:15" x14ac:dyDescent="0.25">
      <c r="A21" s="3" t="s">
        <v>25</v>
      </c>
    </row>
    <row r="22" spans="1:15" ht="15" customHeight="1" x14ac:dyDescent="0.25">
      <c r="A22" s="11" t="s">
        <v>0</v>
      </c>
      <c r="B22" s="12" t="s">
        <v>50</v>
      </c>
      <c r="C22" s="12" t="s">
        <v>1</v>
      </c>
      <c r="N22" s="13" t="s">
        <v>26</v>
      </c>
      <c r="O22" s="13" t="s">
        <v>29</v>
      </c>
    </row>
    <row r="23" spans="1:15" x14ac:dyDescent="0.25">
      <c r="B23" s="13" t="s">
        <v>26</v>
      </c>
      <c r="C23" s="13" t="s">
        <v>27</v>
      </c>
      <c r="D23" s="13" t="s">
        <v>28</v>
      </c>
      <c r="E23" s="13" t="s">
        <v>29</v>
      </c>
      <c r="N23" s="4" t="s">
        <v>40</v>
      </c>
      <c r="O23" s="9">
        <f>VLOOKUP(N23,$B$23:$E$31,4,)</f>
        <v>2095</v>
      </c>
    </row>
    <row r="24" spans="1:15" x14ac:dyDescent="0.25">
      <c r="B24" s="4" t="s">
        <v>30</v>
      </c>
      <c r="C24" s="4" t="s">
        <v>31</v>
      </c>
      <c r="D24" s="4">
        <v>25</v>
      </c>
      <c r="E24" s="8">
        <v>2695</v>
      </c>
    </row>
    <row r="25" spans="1:15" x14ac:dyDescent="0.25">
      <c r="B25" s="4" t="s">
        <v>33</v>
      </c>
      <c r="C25" s="4" t="s">
        <v>34</v>
      </c>
      <c r="D25" s="4">
        <v>20</v>
      </c>
      <c r="E25" s="8">
        <v>2895</v>
      </c>
    </row>
    <row r="26" spans="1:15" x14ac:dyDescent="0.25">
      <c r="B26" s="4" t="s">
        <v>32</v>
      </c>
      <c r="C26" s="4" t="s">
        <v>35</v>
      </c>
      <c r="D26" s="4">
        <v>35</v>
      </c>
      <c r="E26" s="8">
        <v>3195</v>
      </c>
    </row>
    <row r="27" spans="1:15" x14ac:dyDescent="0.25">
      <c r="B27" s="4" t="s">
        <v>36</v>
      </c>
      <c r="C27" s="4" t="s">
        <v>37</v>
      </c>
      <c r="D27" s="4">
        <v>20</v>
      </c>
      <c r="E27" s="8">
        <v>3595</v>
      </c>
    </row>
    <row r="28" spans="1:15" x14ac:dyDescent="0.25">
      <c r="B28" s="4" t="s">
        <v>38</v>
      </c>
      <c r="C28" s="4" t="s">
        <v>39</v>
      </c>
      <c r="D28" s="4">
        <v>30</v>
      </c>
      <c r="E28" s="8">
        <v>1895</v>
      </c>
    </row>
    <row r="29" spans="1:15" x14ac:dyDescent="0.25">
      <c r="B29" s="4" t="s">
        <v>40</v>
      </c>
      <c r="C29" s="4" t="s">
        <v>41</v>
      </c>
      <c r="D29" s="4">
        <v>40</v>
      </c>
      <c r="E29" s="8">
        <v>2095</v>
      </c>
    </row>
    <row r="30" spans="1:15" x14ac:dyDescent="0.25">
      <c r="B30" s="4" t="s">
        <v>42</v>
      </c>
      <c r="C30" s="4" t="s">
        <v>43</v>
      </c>
      <c r="D30" s="4">
        <v>1</v>
      </c>
      <c r="E30" s="8">
        <v>895</v>
      </c>
    </row>
    <row r="31" spans="1:15" x14ac:dyDescent="0.25">
      <c r="B31" s="4" t="s">
        <v>44</v>
      </c>
      <c r="C31" s="4" t="s">
        <v>45</v>
      </c>
      <c r="D31" s="4">
        <v>5</v>
      </c>
      <c r="E31" s="8">
        <v>895</v>
      </c>
    </row>
    <row r="32" spans="1:15" x14ac:dyDescent="0.25">
      <c r="A32" s="11" t="s">
        <v>46</v>
      </c>
      <c r="B32" s="12" t="s">
        <v>49</v>
      </c>
      <c r="C32" s="12" t="s">
        <v>1</v>
      </c>
    </row>
    <row r="33" spans="1:19" x14ac:dyDescent="0.25">
      <c r="B33" s="13" t="s">
        <v>26</v>
      </c>
      <c r="C33" s="4" t="s">
        <v>30</v>
      </c>
      <c r="D33" s="4" t="s">
        <v>33</v>
      </c>
      <c r="E33" s="4" t="s">
        <v>32</v>
      </c>
      <c r="F33" s="4" t="s">
        <v>36</v>
      </c>
      <c r="G33" s="4" t="s">
        <v>38</v>
      </c>
      <c r="H33" s="4" t="s">
        <v>40</v>
      </c>
      <c r="I33" s="4" t="s">
        <v>42</v>
      </c>
      <c r="J33" s="4" t="s">
        <v>44</v>
      </c>
      <c r="N33" s="13" t="s">
        <v>26</v>
      </c>
      <c r="O33" s="4" t="s">
        <v>32</v>
      </c>
    </row>
    <row r="34" spans="1:19" x14ac:dyDescent="0.25">
      <c r="B34" s="13" t="s">
        <v>27</v>
      </c>
      <c r="C34" s="4" t="s">
        <v>31</v>
      </c>
      <c r="D34" s="4" t="s">
        <v>34</v>
      </c>
      <c r="E34" s="4" t="s">
        <v>35</v>
      </c>
      <c r="F34" s="4" t="s">
        <v>37</v>
      </c>
      <c r="G34" s="4" t="s">
        <v>39</v>
      </c>
      <c r="H34" s="4" t="s">
        <v>41</v>
      </c>
      <c r="I34" s="4" t="s">
        <v>43</v>
      </c>
      <c r="J34" s="4" t="s">
        <v>45</v>
      </c>
      <c r="N34" s="13" t="s">
        <v>29</v>
      </c>
      <c r="O34" s="9">
        <f>HLOOKUP(O33,$B$33:$J$36,4,)</f>
        <v>3195</v>
      </c>
    </row>
    <row r="35" spans="1:19" x14ac:dyDescent="0.25">
      <c r="B35" s="13" t="s">
        <v>28</v>
      </c>
      <c r="C35" s="4">
        <v>25</v>
      </c>
      <c r="D35" s="4">
        <v>20</v>
      </c>
      <c r="E35" s="4">
        <v>35</v>
      </c>
      <c r="F35" s="4">
        <v>20</v>
      </c>
      <c r="G35" s="4">
        <v>30</v>
      </c>
      <c r="H35" s="4">
        <v>40</v>
      </c>
      <c r="I35" s="4">
        <v>1</v>
      </c>
      <c r="J35" s="4">
        <v>5</v>
      </c>
    </row>
    <row r="36" spans="1:19" x14ac:dyDescent="0.25">
      <c r="B36" s="13" t="s">
        <v>29</v>
      </c>
      <c r="C36" s="8">
        <v>2695</v>
      </c>
      <c r="D36" s="8">
        <v>2895</v>
      </c>
      <c r="E36" s="8">
        <v>3195</v>
      </c>
      <c r="F36" s="8">
        <v>3595</v>
      </c>
      <c r="G36" s="8">
        <v>1895</v>
      </c>
      <c r="H36" s="8">
        <v>2095</v>
      </c>
      <c r="I36" s="8">
        <v>895</v>
      </c>
      <c r="J36" s="8">
        <v>895</v>
      </c>
    </row>
    <row r="37" spans="1:19" x14ac:dyDescent="0.25">
      <c r="A37" s="11" t="s">
        <v>0</v>
      </c>
      <c r="B37" s="12" t="s">
        <v>50</v>
      </c>
      <c r="C37" s="12" t="s">
        <v>1</v>
      </c>
    </row>
    <row r="38" spans="1:19" x14ac:dyDescent="0.25">
      <c r="B38" s="13" t="s">
        <v>26</v>
      </c>
      <c r="C38" s="13" t="s">
        <v>29</v>
      </c>
      <c r="D38" s="13" t="s">
        <v>28</v>
      </c>
      <c r="E38" s="13" t="s">
        <v>48</v>
      </c>
    </row>
    <row r="39" spans="1:19" x14ac:dyDescent="0.25">
      <c r="B39" s="4" t="s">
        <v>40</v>
      </c>
      <c r="C39" s="9">
        <f>VLOOKUP(B39,$B$23:$E$31,4,)</f>
        <v>2095</v>
      </c>
      <c r="D39" s="4">
        <v>7</v>
      </c>
      <c r="E39" s="9">
        <f>PRODUCT(D39,C39)</f>
        <v>14665</v>
      </c>
    </row>
    <row r="40" spans="1:19" x14ac:dyDescent="0.25">
      <c r="A40" s="11" t="s">
        <v>46</v>
      </c>
      <c r="B40" s="12" t="s">
        <v>49</v>
      </c>
      <c r="C40" s="12" t="s">
        <v>1</v>
      </c>
    </row>
    <row r="41" spans="1:19" x14ac:dyDescent="0.25">
      <c r="B41" s="13" t="s">
        <v>26</v>
      </c>
      <c r="C41" s="4" t="s">
        <v>40</v>
      </c>
    </row>
    <row r="42" spans="1:19" x14ac:dyDescent="0.25">
      <c r="B42" s="13" t="s">
        <v>29</v>
      </c>
      <c r="C42" s="9">
        <f>HLOOKUP(C41,$B$33:$J$36,4,)</f>
        <v>2095</v>
      </c>
    </row>
    <row r="43" spans="1:19" x14ac:dyDescent="0.25">
      <c r="B43" s="13" t="s">
        <v>28</v>
      </c>
      <c r="C43" s="4">
        <v>5</v>
      </c>
    </row>
    <row r="44" spans="1:19" x14ac:dyDescent="0.25">
      <c r="B44" s="13" t="s">
        <v>48</v>
      </c>
      <c r="C44" s="9">
        <f>PRODUCT(C43,C42)</f>
        <v>10475</v>
      </c>
    </row>
    <row r="46" spans="1:19" x14ac:dyDescent="0.25">
      <c r="A46" s="3" t="s">
        <v>47</v>
      </c>
    </row>
    <row r="47" spans="1:19" x14ac:dyDescent="0.25">
      <c r="A47" s="1" t="s">
        <v>0</v>
      </c>
      <c r="B47" s="2" t="s">
        <v>50</v>
      </c>
      <c r="C47" s="2" t="s">
        <v>1</v>
      </c>
    </row>
    <row r="48" spans="1:19" x14ac:dyDescent="0.25">
      <c r="B48" s="13" t="s">
        <v>51</v>
      </c>
      <c r="C48" s="13" t="s">
        <v>52</v>
      </c>
      <c r="D48" s="13" t="s">
        <v>53</v>
      </c>
      <c r="E48" s="14"/>
      <c r="F48" s="14"/>
      <c r="G48" s="13" t="s">
        <v>54</v>
      </c>
      <c r="H48" s="13" t="s">
        <v>55</v>
      </c>
      <c r="I48" s="13" t="s">
        <v>56</v>
      </c>
      <c r="J48" s="13" t="s">
        <v>57</v>
      </c>
      <c r="Q48" s="13" t="s">
        <v>51</v>
      </c>
      <c r="R48" s="13" t="s">
        <v>52</v>
      </c>
      <c r="S48" s="13" t="s">
        <v>53</v>
      </c>
    </row>
    <row r="49" spans="1:19" x14ac:dyDescent="0.25">
      <c r="B49" s="6">
        <v>110608</v>
      </c>
      <c r="C49" s="6" t="s">
        <v>58</v>
      </c>
      <c r="D49" s="6" t="s">
        <v>59</v>
      </c>
      <c r="E49" s="15"/>
      <c r="F49" s="15"/>
      <c r="G49" s="6">
        <v>990678</v>
      </c>
      <c r="H49" s="6">
        <v>84289</v>
      </c>
      <c r="I49" s="6" t="s">
        <v>60</v>
      </c>
      <c r="J49" s="6" t="str">
        <f>VLOOKUP(G49,$B$49:$D$61,2,FALSE)</f>
        <v>Pitt</v>
      </c>
      <c r="Q49" s="6">
        <v>612235</v>
      </c>
      <c r="R49" s="6" t="str">
        <f>VLOOKUP(Q49,$B$48:$D$61,2,)</f>
        <v>Jordan</v>
      </c>
      <c r="S49" s="6" t="str">
        <f>VLOOKUP(Q49,$B$48:$D$61,3,)</f>
        <v xml:space="preserve">Michael </v>
      </c>
    </row>
    <row r="50" spans="1:19" x14ac:dyDescent="0.25">
      <c r="B50" s="6">
        <v>253078</v>
      </c>
      <c r="C50" s="6" t="s">
        <v>61</v>
      </c>
      <c r="D50" s="6" t="s">
        <v>62</v>
      </c>
      <c r="E50" s="15"/>
      <c r="F50" s="15"/>
      <c r="G50" s="6">
        <v>830385</v>
      </c>
      <c r="H50" s="6">
        <v>137670</v>
      </c>
      <c r="I50" s="6" t="s">
        <v>63</v>
      </c>
      <c r="J50" s="6" t="str">
        <f t="shared" ref="J50:J61" si="0">VLOOKUP(G50,$B$49:$D$61,2,FALSE)</f>
        <v xml:space="preserve">Willians </v>
      </c>
    </row>
    <row r="51" spans="1:19" x14ac:dyDescent="0.25">
      <c r="B51" s="6">
        <v>352711</v>
      </c>
      <c r="C51" s="6" t="s">
        <v>64</v>
      </c>
      <c r="D51" s="6" t="s">
        <v>59</v>
      </c>
      <c r="E51" s="15"/>
      <c r="F51" s="15"/>
      <c r="G51" s="6">
        <v>795574</v>
      </c>
      <c r="H51" s="6">
        <v>190024</v>
      </c>
      <c r="I51" s="6" t="s">
        <v>65</v>
      </c>
      <c r="J51" s="6" t="str">
        <f t="shared" si="0"/>
        <v>Stark</v>
      </c>
    </row>
    <row r="52" spans="1:19" x14ac:dyDescent="0.25">
      <c r="B52" s="6">
        <v>391006</v>
      </c>
      <c r="C52" s="6" t="s">
        <v>66</v>
      </c>
      <c r="D52" s="6" t="s">
        <v>67</v>
      </c>
      <c r="E52" s="15"/>
      <c r="F52" s="15"/>
      <c r="G52" s="6">
        <v>580622</v>
      </c>
      <c r="H52" s="6">
        <v>122604</v>
      </c>
      <c r="I52" s="6" t="s">
        <v>68</v>
      </c>
      <c r="J52" s="6" t="str">
        <f t="shared" si="0"/>
        <v>Manning</v>
      </c>
    </row>
    <row r="53" spans="1:19" x14ac:dyDescent="0.25">
      <c r="B53" s="6">
        <v>392128</v>
      </c>
      <c r="C53" s="6" t="s">
        <v>69</v>
      </c>
      <c r="D53" s="6" t="s">
        <v>70</v>
      </c>
      <c r="E53" s="15"/>
      <c r="F53" s="15"/>
      <c r="G53" s="6">
        <v>549457</v>
      </c>
      <c r="H53" s="6">
        <v>111709</v>
      </c>
      <c r="I53" s="6" t="s">
        <v>59</v>
      </c>
      <c r="J53" s="6" t="str">
        <f t="shared" si="0"/>
        <v>Elway</v>
      </c>
    </row>
    <row r="54" spans="1:19" x14ac:dyDescent="0.25">
      <c r="B54" s="6">
        <v>549457</v>
      </c>
      <c r="C54" s="6" t="s">
        <v>71</v>
      </c>
      <c r="D54" s="6" t="s">
        <v>59</v>
      </c>
      <c r="E54" s="15"/>
      <c r="F54" s="15"/>
      <c r="G54" s="6">
        <v>392128</v>
      </c>
      <c r="H54" s="6">
        <v>85931</v>
      </c>
      <c r="I54" s="6" t="s">
        <v>70</v>
      </c>
      <c r="J54" s="6" t="str">
        <f t="shared" si="0"/>
        <v>Favre</v>
      </c>
    </row>
    <row r="55" spans="1:19" x14ac:dyDescent="0.25">
      <c r="B55" s="6">
        <v>580622</v>
      </c>
      <c r="C55" s="6" t="s">
        <v>72</v>
      </c>
      <c r="D55" s="6" t="s">
        <v>68</v>
      </c>
      <c r="E55" s="15"/>
      <c r="F55" s="15"/>
      <c r="G55" s="6">
        <v>391006</v>
      </c>
      <c r="H55" s="6">
        <v>168114</v>
      </c>
      <c r="I55" s="6" t="s">
        <v>67</v>
      </c>
      <c r="J55" s="6" t="str">
        <f t="shared" si="0"/>
        <v>Pan</v>
      </c>
    </row>
    <row r="56" spans="1:19" x14ac:dyDescent="0.25">
      <c r="B56" s="6">
        <v>602693</v>
      </c>
      <c r="C56" s="6" t="s">
        <v>73</v>
      </c>
      <c r="D56" s="6" t="s">
        <v>74</v>
      </c>
      <c r="E56" s="15"/>
      <c r="F56" s="15"/>
      <c r="G56" s="6">
        <v>352711</v>
      </c>
      <c r="H56" s="6">
        <v>89627</v>
      </c>
      <c r="I56" s="6" t="s">
        <v>59</v>
      </c>
      <c r="J56" s="6" t="str">
        <f t="shared" si="0"/>
        <v>Smith</v>
      </c>
    </row>
    <row r="57" spans="1:19" x14ac:dyDescent="0.25">
      <c r="B57" s="6">
        <v>611810</v>
      </c>
      <c r="C57" s="6" t="s">
        <v>75</v>
      </c>
      <c r="D57" s="6" t="s">
        <v>76</v>
      </c>
      <c r="E57" s="15"/>
      <c r="F57" s="15"/>
      <c r="G57" s="6">
        <v>253078</v>
      </c>
      <c r="H57" s="6">
        <v>149946</v>
      </c>
      <c r="I57" s="6" t="s">
        <v>62</v>
      </c>
      <c r="J57" s="6" t="str">
        <f t="shared" si="0"/>
        <v>Cline</v>
      </c>
    </row>
    <row r="58" spans="1:19" x14ac:dyDescent="0.25">
      <c r="B58" s="6">
        <v>612235</v>
      </c>
      <c r="C58" s="6" t="s">
        <v>77</v>
      </c>
      <c r="D58" s="6" t="s">
        <v>74</v>
      </c>
      <c r="E58" s="15"/>
      <c r="F58" s="15"/>
      <c r="G58" s="6">
        <v>612235</v>
      </c>
      <c r="H58" s="6">
        <v>145893</v>
      </c>
      <c r="I58" s="6" t="s">
        <v>74</v>
      </c>
      <c r="J58" s="6" t="str">
        <f t="shared" si="0"/>
        <v>Jordan</v>
      </c>
    </row>
    <row r="59" spans="1:19" x14ac:dyDescent="0.25">
      <c r="B59" s="6">
        <v>795574</v>
      </c>
      <c r="C59" s="6" t="s">
        <v>78</v>
      </c>
      <c r="D59" s="6" t="s">
        <v>65</v>
      </c>
      <c r="E59" s="15"/>
      <c r="F59" s="15"/>
      <c r="G59" s="6">
        <v>611810</v>
      </c>
      <c r="H59" s="6">
        <v>64757</v>
      </c>
      <c r="I59" s="6" t="s">
        <v>76</v>
      </c>
      <c r="J59" s="6" t="str">
        <f t="shared" si="0"/>
        <v xml:space="preserve">Woods </v>
      </c>
    </row>
    <row r="60" spans="1:19" x14ac:dyDescent="0.25">
      <c r="B60" s="6">
        <v>830385</v>
      </c>
      <c r="C60" s="6" t="s">
        <v>79</v>
      </c>
      <c r="D60" s="6" t="s">
        <v>63</v>
      </c>
      <c r="E60" s="15"/>
      <c r="F60" s="15"/>
      <c r="G60" s="6">
        <v>602693</v>
      </c>
      <c r="H60" s="6">
        <v>71478</v>
      </c>
      <c r="I60" s="6" t="s">
        <v>74</v>
      </c>
      <c r="J60" s="6" t="str">
        <f t="shared" si="0"/>
        <v>Vick</v>
      </c>
    </row>
    <row r="61" spans="1:19" x14ac:dyDescent="0.25">
      <c r="B61" s="6">
        <v>990678</v>
      </c>
      <c r="C61" s="6" t="s">
        <v>80</v>
      </c>
      <c r="D61" s="6" t="s">
        <v>60</v>
      </c>
      <c r="E61" s="15"/>
      <c r="F61" s="15"/>
      <c r="G61" s="6">
        <v>110608</v>
      </c>
      <c r="H61" s="6">
        <v>131505</v>
      </c>
      <c r="I61" s="6" t="s">
        <v>59</v>
      </c>
      <c r="J61" s="6" t="str">
        <f t="shared" si="0"/>
        <v>Doe</v>
      </c>
    </row>
    <row r="62" spans="1:19" x14ac:dyDescent="0.25">
      <c r="A62" s="11" t="s">
        <v>46</v>
      </c>
      <c r="B62" s="12" t="s">
        <v>49</v>
      </c>
      <c r="C62" s="12" t="s">
        <v>1</v>
      </c>
    </row>
    <row r="63" spans="1:19" x14ac:dyDescent="0.25">
      <c r="B63" s="13" t="s">
        <v>51</v>
      </c>
      <c r="C63" s="6">
        <v>110608</v>
      </c>
      <c r="D63" s="6">
        <v>253078</v>
      </c>
      <c r="E63" s="6">
        <v>352711</v>
      </c>
      <c r="F63" s="6">
        <v>391006</v>
      </c>
      <c r="G63" s="6">
        <v>392128</v>
      </c>
      <c r="H63" s="6">
        <v>549457</v>
      </c>
      <c r="I63" s="6">
        <v>580622</v>
      </c>
      <c r="J63" s="6">
        <v>602693</v>
      </c>
      <c r="K63" s="6">
        <v>611810</v>
      </c>
      <c r="L63" s="6">
        <v>612235</v>
      </c>
      <c r="M63" s="6">
        <v>795574</v>
      </c>
      <c r="N63" s="6">
        <v>830385</v>
      </c>
      <c r="O63" s="6">
        <v>990678</v>
      </c>
      <c r="Q63" s="13" t="s">
        <v>51</v>
      </c>
      <c r="R63" s="6">
        <v>612235</v>
      </c>
    </row>
    <row r="64" spans="1:19" x14ac:dyDescent="0.25">
      <c r="B64" s="13" t="s">
        <v>52</v>
      </c>
      <c r="C64" s="6" t="s">
        <v>58</v>
      </c>
      <c r="D64" s="6" t="s">
        <v>61</v>
      </c>
      <c r="E64" s="6" t="s">
        <v>64</v>
      </c>
      <c r="F64" s="6" t="s">
        <v>66</v>
      </c>
      <c r="G64" s="6" t="s">
        <v>69</v>
      </c>
      <c r="H64" s="6" t="s">
        <v>71</v>
      </c>
      <c r="I64" s="6" t="s">
        <v>72</v>
      </c>
      <c r="J64" s="6" t="s">
        <v>73</v>
      </c>
      <c r="K64" s="6" t="s">
        <v>75</v>
      </c>
      <c r="L64" s="6" t="s">
        <v>77</v>
      </c>
      <c r="M64" s="6" t="s">
        <v>78</v>
      </c>
      <c r="N64" s="6" t="s">
        <v>79</v>
      </c>
      <c r="O64" s="6" t="s">
        <v>80</v>
      </c>
      <c r="Q64" s="13" t="s">
        <v>52</v>
      </c>
      <c r="R64" s="6" t="str">
        <f>HLOOKUP(R63,$B$63:$O$65,2,)</f>
        <v>Jordan</v>
      </c>
    </row>
    <row r="65" spans="1:18" x14ac:dyDescent="0.25">
      <c r="B65" s="13" t="s">
        <v>53</v>
      </c>
      <c r="C65" s="6" t="s">
        <v>59</v>
      </c>
      <c r="D65" s="6" t="s">
        <v>62</v>
      </c>
      <c r="E65" s="6" t="s">
        <v>59</v>
      </c>
      <c r="F65" s="6" t="s">
        <v>67</v>
      </c>
      <c r="G65" s="6" t="s">
        <v>70</v>
      </c>
      <c r="H65" s="6" t="s">
        <v>59</v>
      </c>
      <c r="I65" s="6" t="s">
        <v>68</v>
      </c>
      <c r="J65" s="6" t="s">
        <v>74</v>
      </c>
      <c r="K65" s="6" t="s">
        <v>76</v>
      </c>
      <c r="L65" s="6" t="s">
        <v>74</v>
      </c>
      <c r="M65" s="6" t="s">
        <v>65</v>
      </c>
      <c r="N65" s="6" t="s">
        <v>63</v>
      </c>
      <c r="O65" s="6" t="s">
        <v>60</v>
      </c>
      <c r="Q65" s="13" t="s">
        <v>53</v>
      </c>
      <c r="R65" s="6" t="str">
        <f>HLOOKUP(R63,$B$63:$O$65,3,)</f>
        <v xml:space="preserve">Michael </v>
      </c>
    </row>
    <row r="66" spans="1:18" x14ac:dyDescent="0.25"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8" x14ac:dyDescent="0.25"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8" x14ac:dyDescent="0.25">
      <c r="B68" s="13" t="s">
        <v>54</v>
      </c>
      <c r="C68" s="6">
        <v>990678</v>
      </c>
      <c r="D68" s="6">
        <v>830385</v>
      </c>
      <c r="E68" s="6">
        <v>795574</v>
      </c>
      <c r="F68" s="6">
        <v>580622</v>
      </c>
      <c r="G68" s="6">
        <v>549457</v>
      </c>
      <c r="H68" s="6">
        <v>392128</v>
      </c>
      <c r="I68" s="6">
        <v>391006</v>
      </c>
      <c r="J68" s="6">
        <v>352711</v>
      </c>
      <c r="K68" s="6">
        <v>253078</v>
      </c>
      <c r="L68" s="6">
        <v>612235</v>
      </c>
      <c r="M68" s="6">
        <v>611810</v>
      </c>
      <c r="N68" s="6">
        <v>602693</v>
      </c>
      <c r="O68" s="6">
        <v>110608</v>
      </c>
    </row>
    <row r="69" spans="1:18" x14ac:dyDescent="0.25">
      <c r="B69" s="13" t="s">
        <v>55</v>
      </c>
      <c r="C69" s="6">
        <v>84289</v>
      </c>
      <c r="D69" s="6">
        <v>137670</v>
      </c>
      <c r="E69" s="6">
        <v>190024</v>
      </c>
      <c r="F69" s="6">
        <v>122604</v>
      </c>
      <c r="G69" s="6">
        <v>111709</v>
      </c>
      <c r="H69" s="6">
        <v>85931</v>
      </c>
      <c r="I69" s="6">
        <v>168114</v>
      </c>
      <c r="J69" s="6">
        <v>89627</v>
      </c>
      <c r="K69" s="6">
        <v>149946</v>
      </c>
      <c r="L69" s="6">
        <v>145893</v>
      </c>
      <c r="M69" s="6">
        <v>64757</v>
      </c>
      <c r="N69" s="6">
        <v>71478</v>
      </c>
      <c r="O69" s="6">
        <v>131505</v>
      </c>
    </row>
    <row r="70" spans="1:18" x14ac:dyDescent="0.25">
      <c r="B70" s="13" t="s">
        <v>56</v>
      </c>
      <c r="C70" s="6" t="s">
        <v>60</v>
      </c>
      <c r="D70" s="6" t="s">
        <v>63</v>
      </c>
      <c r="E70" s="6" t="s">
        <v>65</v>
      </c>
      <c r="F70" s="6" t="s">
        <v>68</v>
      </c>
      <c r="G70" s="6" t="s">
        <v>59</v>
      </c>
      <c r="H70" s="6" t="s">
        <v>70</v>
      </c>
      <c r="I70" s="6" t="s">
        <v>67</v>
      </c>
      <c r="J70" s="6" t="s">
        <v>59</v>
      </c>
      <c r="K70" s="6" t="s">
        <v>62</v>
      </c>
      <c r="L70" s="6" t="s">
        <v>74</v>
      </c>
      <c r="M70" s="6" t="s">
        <v>76</v>
      </c>
      <c r="N70" s="6" t="s">
        <v>74</v>
      </c>
      <c r="O70" s="6" t="s">
        <v>59</v>
      </c>
    </row>
    <row r="71" spans="1:18" x14ac:dyDescent="0.25">
      <c r="B71" s="13" t="s">
        <v>57</v>
      </c>
      <c r="C71" s="6" t="str">
        <f>HLOOKUP(C68,$B$63:$O$65,2,FALSE)</f>
        <v>Pitt</v>
      </c>
      <c r="D71" s="6" t="str">
        <f t="shared" ref="D71:O71" si="1">HLOOKUP(D68,$B$63:$O$65,2,FALSE)</f>
        <v xml:space="preserve">Willians </v>
      </c>
      <c r="E71" s="6" t="str">
        <f t="shared" si="1"/>
        <v>Stark</v>
      </c>
      <c r="F71" s="6" t="str">
        <f t="shared" si="1"/>
        <v>Manning</v>
      </c>
      <c r="G71" s="6" t="str">
        <f t="shared" si="1"/>
        <v>Elway</v>
      </c>
      <c r="H71" s="6" t="str">
        <f t="shared" si="1"/>
        <v>Favre</v>
      </c>
      <c r="I71" s="6" t="str">
        <f t="shared" si="1"/>
        <v>Pan</v>
      </c>
      <c r="J71" s="6" t="str">
        <f t="shared" si="1"/>
        <v>Smith</v>
      </c>
      <c r="K71" s="6" t="str">
        <f t="shared" si="1"/>
        <v>Cline</v>
      </c>
      <c r="L71" s="6" t="str">
        <f t="shared" si="1"/>
        <v>Jordan</v>
      </c>
      <c r="M71" s="6" t="str">
        <f t="shared" si="1"/>
        <v xml:space="preserve">Woods </v>
      </c>
      <c r="N71" s="6" t="str">
        <f t="shared" si="1"/>
        <v>Vick</v>
      </c>
      <c r="O71" s="6" t="str">
        <f t="shared" si="1"/>
        <v>Doe</v>
      </c>
    </row>
    <row r="72" spans="1:18" x14ac:dyDescent="0.25">
      <c r="A72" s="1" t="s">
        <v>0</v>
      </c>
      <c r="B72" s="2" t="s">
        <v>50</v>
      </c>
      <c r="C72" s="2" t="s">
        <v>1</v>
      </c>
    </row>
    <row r="73" spans="1:18" x14ac:dyDescent="0.25">
      <c r="B73" s="13" t="s">
        <v>81</v>
      </c>
      <c r="C73" s="13" t="s">
        <v>82</v>
      </c>
      <c r="D73" s="13" t="s">
        <v>54</v>
      </c>
      <c r="E73" s="13" t="s">
        <v>55</v>
      </c>
      <c r="F73" s="13" t="s">
        <v>82</v>
      </c>
    </row>
    <row r="74" spans="1:18" x14ac:dyDescent="0.25">
      <c r="B74" s="16">
        <v>25000</v>
      </c>
      <c r="C74" s="6" t="s">
        <v>83</v>
      </c>
      <c r="D74" s="6">
        <v>990678</v>
      </c>
      <c r="E74" s="16">
        <v>84289</v>
      </c>
      <c r="F74" s="6" t="str">
        <f>VLOOKUP(E74,$B$73:$C$78,2,TRUE)</f>
        <v>Level C</v>
      </c>
    </row>
    <row r="75" spans="1:18" x14ac:dyDescent="0.25">
      <c r="B75" s="16">
        <v>50000</v>
      </c>
      <c r="C75" s="6" t="s">
        <v>84</v>
      </c>
      <c r="D75" s="6">
        <v>830385</v>
      </c>
      <c r="E75" s="16">
        <v>137670</v>
      </c>
      <c r="F75" s="6" t="str">
        <f t="shared" ref="F75:F85" si="2">VLOOKUP(E75,$B$73:$C$78,2,TRUE)</f>
        <v>Level D</v>
      </c>
    </row>
    <row r="76" spans="1:18" x14ac:dyDescent="0.25">
      <c r="B76" s="16">
        <v>75000</v>
      </c>
      <c r="C76" s="6" t="s">
        <v>85</v>
      </c>
      <c r="D76" s="6">
        <v>795574</v>
      </c>
      <c r="E76" s="16">
        <v>190024</v>
      </c>
      <c r="F76" s="6" t="str">
        <f t="shared" si="2"/>
        <v>Level E</v>
      </c>
    </row>
    <row r="77" spans="1:18" x14ac:dyDescent="0.25">
      <c r="B77" s="16">
        <v>100000</v>
      </c>
      <c r="C77" s="6" t="s">
        <v>86</v>
      </c>
      <c r="D77" s="6">
        <v>580622</v>
      </c>
      <c r="E77" s="16">
        <v>111709</v>
      </c>
      <c r="F77" s="6" t="str">
        <f t="shared" si="2"/>
        <v>Level D</v>
      </c>
    </row>
    <row r="78" spans="1:18" x14ac:dyDescent="0.25">
      <c r="B78" s="16">
        <v>150000</v>
      </c>
      <c r="C78" s="6" t="s">
        <v>87</v>
      </c>
      <c r="D78" s="6">
        <v>549457</v>
      </c>
      <c r="E78" s="16">
        <v>85931</v>
      </c>
      <c r="F78" s="6" t="str">
        <f t="shared" si="2"/>
        <v>Level C</v>
      </c>
    </row>
    <row r="79" spans="1:18" x14ac:dyDescent="0.25">
      <c r="D79" s="6">
        <v>392128</v>
      </c>
      <c r="E79" s="16">
        <v>168114</v>
      </c>
      <c r="F79" s="6" t="str">
        <f t="shared" si="2"/>
        <v>Level E</v>
      </c>
    </row>
    <row r="80" spans="1:18" x14ac:dyDescent="0.25">
      <c r="D80" s="6">
        <v>391006</v>
      </c>
      <c r="E80" s="16">
        <v>89627</v>
      </c>
      <c r="F80" s="6" t="str">
        <f t="shared" si="2"/>
        <v>Level C</v>
      </c>
    </row>
    <row r="81" spans="1:14" x14ac:dyDescent="0.25">
      <c r="D81" s="6">
        <v>352711</v>
      </c>
      <c r="E81" s="16">
        <v>149946</v>
      </c>
      <c r="F81" s="6" t="str">
        <f t="shared" si="2"/>
        <v>Level D</v>
      </c>
    </row>
    <row r="82" spans="1:14" x14ac:dyDescent="0.25">
      <c r="D82" s="6">
        <v>253072</v>
      </c>
      <c r="E82" s="16">
        <v>145893</v>
      </c>
      <c r="F82" s="6" t="str">
        <f t="shared" si="2"/>
        <v>Level D</v>
      </c>
    </row>
    <row r="83" spans="1:14" x14ac:dyDescent="0.25">
      <c r="D83" s="6">
        <v>612235</v>
      </c>
      <c r="E83" s="16">
        <v>64757</v>
      </c>
      <c r="F83" s="6" t="str">
        <f t="shared" si="2"/>
        <v>Level B</v>
      </c>
    </row>
    <row r="84" spans="1:14" x14ac:dyDescent="0.25">
      <c r="D84" s="6">
        <v>611810</v>
      </c>
      <c r="E84" s="16">
        <v>71478</v>
      </c>
      <c r="F84" s="6" t="str">
        <f t="shared" si="2"/>
        <v>Level B</v>
      </c>
    </row>
    <row r="85" spans="1:14" x14ac:dyDescent="0.25">
      <c r="D85" s="6">
        <v>602693</v>
      </c>
      <c r="E85" s="16">
        <v>131505</v>
      </c>
      <c r="F85" s="6" t="str">
        <f t="shared" si="2"/>
        <v>Level D</v>
      </c>
    </row>
    <row r="86" spans="1:14" x14ac:dyDescent="0.25">
      <c r="A86" s="11" t="s">
        <v>46</v>
      </c>
      <c r="B86" s="12" t="s">
        <v>49</v>
      </c>
      <c r="C86" s="12" t="s">
        <v>1</v>
      </c>
    </row>
    <row r="87" spans="1:14" x14ac:dyDescent="0.25">
      <c r="B87" s="13" t="s">
        <v>81</v>
      </c>
      <c r="C87" s="16">
        <v>25000</v>
      </c>
      <c r="D87" s="16">
        <v>50000</v>
      </c>
      <c r="E87" s="16">
        <v>75000</v>
      </c>
      <c r="F87" s="16">
        <v>100000</v>
      </c>
      <c r="G87" s="16">
        <v>150000</v>
      </c>
    </row>
    <row r="88" spans="1:14" x14ac:dyDescent="0.25">
      <c r="B88" s="13" t="s">
        <v>82</v>
      </c>
      <c r="C88" s="6" t="s">
        <v>83</v>
      </c>
      <c r="D88" s="6" t="s">
        <v>84</v>
      </c>
      <c r="E88" s="6" t="s">
        <v>85</v>
      </c>
      <c r="F88" s="6" t="s">
        <v>86</v>
      </c>
      <c r="G88" s="6" t="s">
        <v>87</v>
      </c>
    </row>
    <row r="89" spans="1:14" x14ac:dyDescent="0.25">
      <c r="B89" s="13" t="s">
        <v>54</v>
      </c>
      <c r="C89" s="6">
        <v>990678</v>
      </c>
      <c r="D89" s="6">
        <v>830385</v>
      </c>
      <c r="E89" s="6">
        <v>795574</v>
      </c>
      <c r="F89" s="6">
        <v>580622</v>
      </c>
      <c r="G89" s="6">
        <v>549457</v>
      </c>
      <c r="H89" s="6">
        <v>392128</v>
      </c>
      <c r="I89" s="6">
        <v>391006</v>
      </c>
      <c r="J89" s="6">
        <v>352711</v>
      </c>
      <c r="K89" s="6">
        <v>253072</v>
      </c>
      <c r="L89" s="6">
        <v>612235</v>
      </c>
      <c r="M89" s="6">
        <v>611810</v>
      </c>
      <c r="N89" s="6">
        <v>602693</v>
      </c>
    </row>
    <row r="90" spans="1:14" x14ac:dyDescent="0.25">
      <c r="B90" s="13" t="s">
        <v>55</v>
      </c>
      <c r="C90" s="16">
        <v>84289</v>
      </c>
      <c r="D90" s="16">
        <v>137670</v>
      </c>
      <c r="E90" s="16">
        <v>190024</v>
      </c>
      <c r="F90" s="16">
        <v>111709</v>
      </c>
      <c r="G90" s="16">
        <v>85931</v>
      </c>
      <c r="H90" s="16">
        <v>168114</v>
      </c>
      <c r="I90" s="16">
        <v>89627</v>
      </c>
      <c r="J90" s="16">
        <v>149946</v>
      </c>
      <c r="K90" s="16">
        <v>145893</v>
      </c>
      <c r="L90" s="16">
        <v>64757</v>
      </c>
      <c r="M90" s="16">
        <v>71478</v>
      </c>
      <c r="N90" s="16">
        <v>131505</v>
      </c>
    </row>
    <row r="91" spans="1:14" x14ac:dyDescent="0.25">
      <c r="B91" s="13" t="s">
        <v>82</v>
      </c>
      <c r="C91" s="6" t="str">
        <f>HLOOKUP(C90,$B$87:$G$88,2,TRUE)</f>
        <v>Level C</v>
      </c>
      <c r="D91" s="6" t="str">
        <f t="shared" ref="D91:N91" si="3">HLOOKUP(D90,$B$87:$G$88,2,TRUE)</f>
        <v>Level D</v>
      </c>
      <c r="E91" s="6" t="str">
        <f t="shared" si="3"/>
        <v>Level E</v>
      </c>
      <c r="F91" s="6" t="str">
        <f t="shared" si="3"/>
        <v>Level D</v>
      </c>
      <c r="G91" s="6" t="str">
        <f t="shared" si="3"/>
        <v>Level C</v>
      </c>
      <c r="H91" s="6" t="str">
        <f t="shared" si="3"/>
        <v>Level E</v>
      </c>
      <c r="I91" s="6" t="str">
        <f t="shared" si="3"/>
        <v>Level C</v>
      </c>
      <c r="J91" s="6" t="str">
        <f t="shared" si="3"/>
        <v>Level D</v>
      </c>
      <c r="K91" s="6" t="str">
        <f t="shared" si="3"/>
        <v>Level D</v>
      </c>
      <c r="L91" s="6" t="str">
        <f t="shared" si="3"/>
        <v>Level B</v>
      </c>
      <c r="M91" s="6" t="str">
        <f t="shared" si="3"/>
        <v>Level B</v>
      </c>
      <c r="N91" s="6" t="str">
        <f t="shared" si="3"/>
        <v>Level D</v>
      </c>
    </row>
  </sheetData>
  <dataValidations count="4">
    <dataValidation type="list" allowBlank="1" showInputMessage="1" showErrorMessage="1" sqref="N23 B39" xr:uid="{BDAD2CE6-2A83-429D-938E-5C373D0D9AEB}">
      <formula1>$B$24:$B$31</formula1>
    </dataValidation>
    <dataValidation type="list" allowBlank="1" showInputMessage="1" showErrorMessage="1" sqref="O33 C41" xr:uid="{65010BAC-CE84-4CA6-9353-843200156925}">
      <formula1>$C$33:$J$33</formula1>
    </dataValidation>
    <dataValidation type="list" allowBlank="1" showInputMessage="1" showErrorMessage="1" sqref="R63" xr:uid="{F3549ABC-264B-4CA2-A271-63990B269E2B}">
      <formula1>$C$18:$O$18</formula1>
    </dataValidation>
    <dataValidation type="list" allowBlank="1" showInputMessage="1" showErrorMessage="1" sqref="Q49" xr:uid="{5FF2DAD7-348E-4AC8-AC80-8A40C64FFB07}">
      <formula1>$B$4:$B$16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2023-05-15T09:11:15Z</dcterms:created>
  <dcterms:modified xsi:type="dcterms:W3CDTF">2023-05-16T09:59:52Z</dcterms:modified>
</cp:coreProperties>
</file>